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16" activeTab="0"/>
  </bookViews>
  <sheets>
    <sheet name="グラフ" sheetId="1" r:id="rId1"/>
    <sheet name="消費者物価指数" sheetId="2" r:id="rId2"/>
    <sheet name="５市 消費者物価指数" sheetId="3" r:id="rId3"/>
    <sheet name="中分類指数" sheetId="4" r:id="rId4"/>
    <sheet name="５市 中分類指数 " sheetId="5" r:id="rId5"/>
    <sheet name="主要品目の小売価格" sheetId="6" r:id="rId6"/>
    <sheet name="1ｹ月の家計" sheetId="7" r:id="rId7"/>
    <sheet name="家計主要指標" sheetId="8" r:id="rId8"/>
  </sheets>
  <definedNames>
    <definedName name="_xlnm.Print_Area" localSheetId="6">'1ｹ月の家計'!$A$1:$F$63</definedName>
    <definedName name="_xlnm.Print_Area" localSheetId="7">'家計主要指標'!$A$1:$J$53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<sst xmlns="http://schemas.openxmlformats.org/spreadsheetml/2006/main" count="930" uniqueCount="386">
  <si>
    <t>消費者物価指数</t>
  </si>
  <si>
    <t>５市平均（対前年同月比）</t>
  </si>
  <si>
    <t>全国（対前年同月比）</t>
  </si>
  <si>
    <t>５市平均（指数）</t>
  </si>
  <si>
    <t>全国（指数）</t>
  </si>
  <si>
    <t>１    消        費        者</t>
  </si>
  <si>
    <t xml:space="preserve">      物        価        指        数</t>
  </si>
  <si>
    <t>三重県（５市平均）</t>
  </si>
  <si>
    <t>平成７年＝１００</t>
  </si>
  <si>
    <t>総合</t>
  </si>
  <si>
    <t>　　　　　対前月比（％）</t>
  </si>
  <si>
    <t>対前年比   対前年同 月比(％)</t>
  </si>
  <si>
    <t>　　　　　　総　　　合　　　※１</t>
  </si>
  <si>
    <t>食料</t>
  </si>
  <si>
    <t>住居</t>
  </si>
  <si>
    <t>　　　　　　住　　　居　※２</t>
  </si>
  <si>
    <t>光熱・水道</t>
  </si>
  <si>
    <t>家 具 ・  　　家事用品</t>
  </si>
  <si>
    <t>被服及び 履    物</t>
  </si>
  <si>
    <t>保健医療</t>
  </si>
  <si>
    <t>交通・通信</t>
  </si>
  <si>
    <t>教育</t>
  </si>
  <si>
    <t>教養娯楽</t>
  </si>
  <si>
    <t>諸雑費</t>
  </si>
  <si>
    <t>生鮮食品を除く 総 合</t>
  </si>
  <si>
    <t>帰・生を　除く総合　　　※３</t>
  </si>
  <si>
    <t xml:space="preserve"> 　　－</t>
  </si>
  <si>
    <t>平成</t>
  </si>
  <si>
    <t>年</t>
  </si>
  <si>
    <t>月</t>
  </si>
  <si>
    <t/>
  </si>
  <si>
    <t>資料 県統計調査課</t>
  </si>
  <si>
    <t>（参考）全国</t>
  </si>
  <si>
    <t xml:space="preserve"> 　　－ </t>
  </si>
  <si>
    <t xml:space="preserve">注 ※１持家の帰属家賃を除く総合　　　   </t>
  </si>
  <si>
    <t>資料 総務庁統計局</t>
  </si>
  <si>
    <t xml:space="preserve">   ※２持家の帰属家賃を除く住居</t>
  </si>
  <si>
    <t xml:space="preserve">   ※３持家の帰属家賃及び生鮮食品をを除く総合</t>
  </si>
  <si>
    <t xml:space="preserve">２   1 0 大 費 目 別 消 費 者 物 価 指 数 </t>
  </si>
  <si>
    <t xml:space="preserve">    及 び 対 前 月 ・ 対 前 年 同 月 上 昇 率</t>
  </si>
  <si>
    <t xml:space="preserve"> </t>
  </si>
  <si>
    <t>５市平均</t>
  </si>
  <si>
    <t>対 前 月 比</t>
  </si>
  <si>
    <t>対前年同月比</t>
  </si>
  <si>
    <t>津    市</t>
  </si>
  <si>
    <t>伊 勢 市</t>
  </si>
  <si>
    <t>0.0</t>
  </si>
  <si>
    <t>上 野 市</t>
  </si>
  <si>
    <t>鈴 鹿 市</t>
  </si>
  <si>
    <t>尾 鷲 市</t>
  </si>
  <si>
    <t>注 ※１持家の帰属家賃を除く総合</t>
  </si>
  <si>
    <t xml:space="preserve">  ３  中  分  類  消  費  者  物  価  指  数</t>
  </si>
  <si>
    <t>費               目</t>
  </si>
  <si>
    <t>前月比　　　　　　（％）</t>
  </si>
  <si>
    <t>前年同月比（％）</t>
  </si>
  <si>
    <t>総　　合</t>
  </si>
  <si>
    <t>持家の帰属家賃を除く総合</t>
  </si>
  <si>
    <t>(1)食　　料</t>
  </si>
  <si>
    <t>穀類</t>
  </si>
  <si>
    <t>魚介類</t>
  </si>
  <si>
    <t>生　　鮮　　魚　　介</t>
  </si>
  <si>
    <t>(</t>
  </si>
  <si>
    <t>)</t>
  </si>
  <si>
    <t>肉類</t>
  </si>
  <si>
    <t>乳卵類</t>
  </si>
  <si>
    <t>野菜・海藻</t>
  </si>
  <si>
    <t>生　　鮮　　野　　菜</t>
  </si>
  <si>
    <t>果物</t>
  </si>
  <si>
    <t>生　　鮮　　果　　物</t>
  </si>
  <si>
    <t>油脂・調味料</t>
  </si>
  <si>
    <t>菓子類</t>
  </si>
  <si>
    <t>調理食品</t>
  </si>
  <si>
    <t>飲料</t>
  </si>
  <si>
    <t>酒類</t>
  </si>
  <si>
    <t>外食</t>
  </si>
  <si>
    <t>(2)住　　居</t>
  </si>
  <si>
    <t>持家の帰属家賃を除く住居</t>
  </si>
  <si>
    <t>家賃</t>
  </si>
  <si>
    <t>持家の帰属家賃を除く家賃</t>
  </si>
  <si>
    <t>設備修繕・維持</t>
  </si>
  <si>
    <t>(3)光　熱　・　水　道</t>
  </si>
  <si>
    <t>電気・ガス代</t>
  </si>
  <si>
    <t>電　　　気　　　代</t>
  </si>
  <si>
    <t>ガ　　　ス　　　代</t>
  </si>
  <si>
    <t>他の光熱</t>
  </si>
  <si>
    <t>上下水道</t>
  </si>
  <si>
    <t>水　　　道　　　料</t>
  </si>
  <si>
    <t>(4)家　具 ・ 家　事　用　品</t>
  </si>
  <si>
    <t>家庭用耐久財</t>
  </si>
  <si>
    <t>他の家具・家事用品</t>
  </si>
  <si>
    <t>(5)被　服　及　び　履　物</t>
  </si>
  <si>
    <t>衣料</t>
  </si>
  <si>
    <t>シャツ・セーター・下着類</t>
  </si>
  <si>
    <t>履物類</t>
  </si>
  <si>
    <t>生地・他の被服類</t>
  </si>
  <si>
    <t>(6)保　健　医　療</t>
  </si>
  <si>
    <t>医薬品</t>
  </si>
  <si>
    <t>保健医療用品・器具</t>
  </si>
  <si>
    <t>保健医療サービス</t>
  </si>
  <si>
    <t>(7)交　通　・　通　信</t>
  </si>
  <si>
    <t>交通</t>
  </si>
  <si>
    <t>自動車等関係費</t>
  </si>
  <si>
    <t>通信</t>
  </si>
  <si>
    <t>(8)教　　育</t>
  </si>
  <si>
    <t>授業料等</t>
  </si>
  <si>
    <t>教科書・学習参考書</t>
  </si>
  <si>
    <t>補習教育</t>
  </si>
  <si>
    <t>(9)教　養　娯　楽</t>
  </si>
  <si>
    <t>教養娯楽用耐久財</t>
  </si>
  <si>
    <t>他の教養娯楽</t>
  </si>
  <si>
    <t>(10)諸　　雑　　費</t>
  </si>
  <si>
    <t>理美容サービス</t>
  </si>
  <si>
    <t>理美容用品</t>
  </si>
  <si>
    <t>身の回り用品</t>
  </si>
  <si>
    <t>たばこ</t>
  </si>
  <si>
    <t>その他</t>
  </si>
  <si>
    <t>教　　育　　関　　係　　費</t>
  </si>
  <si>
    <t>教　養　娯　楽　関　係　費</t>
  </si>
  <si>
    <t>生</t>
  </si>
  <si>
    <t>鮮食品を除く総合</t>
  </si>
  <si>
    <t>持生</t>
  </si>
  <si>
    <t>家の帰属家賃及び　　　　　　　鮮食品を除く総合</t>
  </si>
  <si>
    <t xml:space="preserve">    ４  都 市 別 中 分 類 消 費 者 物 価 指 数 </t>
  </si>
  <si>
    <t>津市</t>
  </si>
  <si>
    <t>伊勢市</t>
  </si>
  <si>
    <t>上野市</t>
  </si>
  <si>
    <t>鈴鹿市</t>
  </si>
  <si>
    <t>尾鷲市</t>
  </si>
  <si>
    <t xml:space="preserve">                ５     主      要      品      目     </t>
  </si>
  <si>
    <t>費    　  目</t>
  </si>
  <si>
    <t>小 売 価 格 （円）</t>
  </si>
  <si>
    <t>価格差</t>
  </si>
  <si>
    <t>対前月比</t>
  </si>
  <si>
    <t>（中分類）</t>
  </si>
  <si>
    <t>品　　　    　　　目</t>
  </si>
  <si>
    <t>単 位</t>
  </si>
  <si>
    <t>（円）</t>
  </si>
  <si>
    <t>（％）</t>
  </si>
  <si>
    <t>国産米Ａ（コシヒカリ）</t>
  </si>
  <si>
    <t>10kg</t>
  </si>
  <si>
    <t>食パン</t>
  </si>
  <si>
    <t>１kg</t>
  </si>
  <si>
    <t>いわし</t>
  </si>
  <si>
    <t>100g</t>
  </si>
  <si>
    <t>まぐろ</t>
  </si>
  <si>
    <t>〃</t>
  </si>
  <si>
    <t>あじ</t>
  </si>
  <si>
    <t>ぶり</t>
  </si>
  <si>
    <t>塩さけ</t>
  </si>
  <si>
    <t>煮干し</t>
  </si>
  <si>
    <t>牛肉（肩肉）</t>
  </si>
  <si>
    <t>豚肉（肩肉）</t>
  </si>
  <si>
    <t>鶏肉</t>
  </si>
  <si>
    <t>牛乳（店頭売り　1､000ml）</t>
  </si>
  <si>
    <t>１本</t>
  </si>
  <si>
    <t>チーズ（プロセスチーズ　225g)</t>
  </si>
  <si>
    <t>１箱</t>
  </si>
  <si>
    <t>鶏卵（1個約６０ｇ）</t>
  </si>
  <si>
    <t>ねぎ</t>
  </si>
  <si>
    <t>ほうれんそう</t>
  </si>
  <si>
    <t>はくさい</t>
  </si>
  <si>
    <t>レタス</t>
  </si>
  <si>
    <t>干ししいたけ</t>
  </si>
  <si>
    <t>のり</t>
  </si>
  <si>
    <t>１帖</t>
  </si>
  <si>
    <t>豆腐</t>
  </si>
  <si>
    <t>油揚げ</t>
  </si>
  <si>
    <t>こんにゃく</t>
  </si>
  <si>
    <t>オレンジ</t>
  </si>
  <si>
    <t>バナナ</t>
  </si>
  <si>
    <t>いちご</t>
  </si>
  <si>
    <t>レモン</t>
  </si>
  <si>
    <t>食用油（1.5kgポリ容器入り）</t>
  </si>
  <si>
    <t>マーガリン（450ｇ入り）</t>
  </si>
  <si>
    <t>しょう油（1㍑ポリ容器入り）</t>
  </si>
  <si>
    <t>みそ（１kg入り）</t>
  </si>
  <si>
    <t>１袋</t>
  </si>
  <si>
    <t>食塩</t>
  </si>
  <si>
    <t>注 小売価格は５市の単純平均</t>
  </si>
  <si>
    <t xml:space="preserve">    の      小      売      価      格       </t>
  </si>
  <si>
    <t>あめ（155g入り）</t>
  </si>
  <si>
    <t>塩せんべい</t>
  </si>
  <si>
    <t>サンドイッチ</t>
  </si>
  <si>
    <t>番茶</t>
  </si>
  <si>
    <t>果実飲料（果汁１００％）</t>
  </si>
  <si>
    <t>１缶</t>
  </si>
  <si>
    <t>ビール</t>
  </si>
  <si>
    <t>かけうどん</t>
  </si>
  <si>
    <t>１杯</t>
  </si>
  <si>
    <t>サンドイッチ（外食）</t>
  </si>
  <si>
    <t>１皿</t>
  </si>
  <si>
    <t>設備・修繕維持</t>
  </si>
  <si>
    <t>大工手間代</t>
  </si>
  <si>
    <t>１日</t>
  </si>
  <si>
    <t>ガス代</t>
  </si>
  <si>
    <t>プロパンガス</t>
  </si>
  <si>
    <t>10m3</t>
  </si>
  <si>
    <t>電気冷蔵庫</t>
  </si>
  <si>
    <t>１台</t>
  </si>
  <si>
    <t>ルームエアコン</t>
  </si>
  <si>
    <t>他の家具･家事用品</t>
  </si>
  <si>
    <t>洋掛布団</t>
  </si>
  <si>
    <t>１枚</t>
  </si>
  <si>
    <t>飯茶わん</t>
  </si>
  <si>
    <t>１個</t>
  </si>
  <si>
    <t>電球（６０Ｗ）</t>
  </si>
  <si>
    <t>台所用洗剤（600ml入り）</t>
  </si>
  <si>
    <t>背広服（夏物）</t>
  </si>
  <si>
    <t>１着</t>
  </si>
  <si>
    <t>スカート（夏物）</t>
  </si>
  <si>
    <t>ｼｬﾂ･ｾｰﾀｰ･下着類</t>
  </si>
  <si>
    <t>スポーツシャツ（半袖）</t>
  </si>
  <si>
    <t>1枚</t>
  </si>
  <si>
    <t>男子革靴</t>
  </si>
  <si>
    <t>１足</t>
  </si>
  <si>
    <t>婦人革靴</t>
  </si>
  <si>
    <t>ネクタイ</t>
  </si>
  <si>
    <t>複合胃腸薬(ｷｬﾍﾞｼﾞﾝｺｰﾜ錠)</t>
  </si>
  <si>
    <t>ドリンク剤（リポビタンD）</t>
  </si>
  <si>
    <t>自動車関係費</t>
  </si>
  <si>
    <t>ガソリン（ﾚｷﾞｭﾗｰ・現金売り）</t>
  </si>
  <si>
    <t>１㍑</t>
  </si>
  <si>
    <t>教養娯楽耐久財</t>
  </si>
  <si>
    <t>カメラ</t>
  </si>
  <si>
    <t>家庭用テレビゲーム機</t>
  </si>
  <si>
    <t>フィルム（２４枚撮り）</t>
  </si>
  <si>
    <t>理髪料</t>
  </si>
  <si>
    <t>１回</t>
  </si>
  <si>
    <t>ヘアーカット代</t>
  </si>
  <si>
    <t>歯磨き（１７０ｇ入り）</t>
  </si>
  <si>
    <t>ヘアリンス（７00ml入り）</t>
  </si>
  <si>
    <t>平成10年4月分速報</t>
  </si>
  <si>
    <t>（全世帯の消費支出）</t>
  </si>
  <si>
    <t>（勤労者世帯の収入と支出）</t>
  </si>
  <si>
    <t xml:space="preserve">    単位：円</t>
  </si>
  <si>
    <t>区           分</t>
  </si>
  <si>
    <t>全    国</t>
  </si>
  <si>
    <t>集計世帯数(世帯)</t>
  </si>
  <si>
    <t xml:space="preserve"> 集計世帯数(世帯)</t>
  </si>
  <si>
    <t>世帯人員(人）</t>
  </si>
  <si>
    <t xml:space="preserve"> 世帯人員(人）</t>
  </si>
  <si>
    <t>有業人員(人）</t>
  </si>
  <si>
    <t xml:space="preserve"> 有業人員(人）</t>
  </si>
  <si>
    <t>世帯主の年齢(歳）</t>
  </si>
  <si>
    <t xml:space="preserve"> 世帯主の年齢(歳）</t>
  </si>
  <si>
    <t>消費支出</t>
  </si>
  <si>
    <t xml:space="preserve"> 収入総額</t>
  </si>
  <si>
    <t xml:space="preserve">…  </t>
  </si>
  <si>
    <t xml:space="preserve">  食料</t>
  </si>
  <si>
    <t xml:space="preserve">   実収入</t>
  </si>
  <si>
    <t xml:space="preserve">    穀類</t>
  </si>
  <si>
    <t xml:space="preserve">     経常収入</t>
  </si>
  <si>
    <t xml:space="preserve">    魚介類</t>
  </si>
  <si>
    <t xml:space="preserve">       勤め先収入</t>
  </si>
  <si>
    <t xml:space="preserve">    肉類</t>
  </si>
  <si>
    <t xml:space="preserve">         世帯主収入</t>
  </si>
  <si>
    <t xml:space="preserve">    乳卵類</t>
  </si>
  <si>
    <t xml:space="preserve">         配偶者の収入</t>
  </si>
  <si>
    <t xml:space="preserve">    野菜・海藻</t>
  </si>
  <si>
    <t xml:space="preserve">         他の世帯員収入</t>
  </si>
  <si>
    <t xml:space="preserve">    果物</t>
  </si>
  <si>
    <t xml:space="preserve">       事業・内職収入</t>
  </si>
  <si>
    <t xml:space="preserve">    油脂・調味料</t>
  </si>
  <si>
    <t xml:space="preserve">     他の経常収入</t>
  </si>
  <si>
    <t xml:space="preserve">    菓子類</t>
  </si>
  <si>
    <t xml:space="preserve">     特別収入</t>
  </si>
  <si>
    <t xml:space="preserve">    調理食品</t>
  </si>
  <si>
    <t xml:space="preserve">   実収入以外の収入</t>
  </si>
  <si>
    <t xml:space="preserve">    飲料</t>
  </si>
  <si>
    <t xml:space="preserve">     預貯金引出</t>
  </si>
  <si>
    <t xml:space="preserve">    酒類</t>
  </si>
  <si>
    <t xml:space="preserve">   繰入金</t>
  </si>
  <si>
    <t xml:space="preserve">    外食</t>
  </si>
  <si>
    <t xml:space="preserve"> 支出総額</t>
  </si>
  <si>
    <t xml:space="preserve">  住居</t>
  </si>
  <si>
    <t xml:space="preserve">   実支出</t>
  </si>
  <si>
    <t xml:space="preserve">    家賃地代</t>
  </si>
  <si>
    <t xml:space="preserve">     消費支出</t>
  </si>
  <si>
    <t xml:space="preserve">    設備修繕・維持</t>
  </si>
  <si>
    <t xml:space="preserve">       食料</t>
  </si>
  <si>
    <t xml:space="preserve">  光熱・水道</t>
  </si>
  <si>
    <t xml:space="preserve">         穀類</t>
  </si>
  <si>
    <t xml:space="preserve">    電気代</t>
  </si>
  <si>
    <t xml:space="preserve">         魚介類</t>
  </si>
  <si>
    <t xml:space="preserve">    ガス代</t>
  </si>
  <si>
    <t xml:space="preserve">         肉類</t>
  </si>
  <si>
    <t xml:space="preserve">    他の光熱</t>
  </si>
  <si>
    <t xml:space="preserve">         乳卵類</t>
  </si>
  <si>
    <t xml:space="preserve">    上下水道料</t>
  </si>
  <si>
    <t xml:space="preserve">         野菜・海藻</t>
  </si>
  <si>
    <t xml:space="preserve">  家具・家事用品</t>
  </si>
  <si>
    <t xml:space="preserve">         果物</t>
  </si>
  <si>
    <t xml:space="preserve">  被服及び履物</t>
  </si>
  <si>
    <t xml:space="preserve">         外食</t>
  </si>
  <si>
    <t xml:space="preserve">    和服</t>
  </si>
  <si>
    <t xml:space="preserve">       住居</t>
  </si>
  <si>
    <t xml:space="preserve">    洋服</t>
  </si>
  <si>
    <t xml:space="preserve">         家賃地代</t>
  </si>
  <si>
    <t xml:space="preserve">    ｼｬﾂ･ｾｰﾀｰ類</t>
  </si>
  <si>
    <t xml:space="preserve">       光熱・水道</t>
  </si>
  <si>
    <t xml:space="preserve">    下着類</t>
  </si>
  <si>
    <t xml:space="preserve">         電気代</t>
  </si>
  <si>
    <t xml:space="preserve">    生地・糸類</t>
  </si>
  <si>
    <t xml:space="preserve">         ガス代</t>
  </si>
  <si>
    <t xml:space="preserve">  保健医療</t>
  </si>
  <si>
    <t xml:space="preserve">         上下水道料</t>
  </si>
  <si>
    <t xml:space="preserve">  交通・通信</t>
  </si>
  <si>
    <t xml:space="preserve">       家具・家事用品</t>
  </si>
  <si>
    <t xml:space="preserve">    交通</t>
  </si>
  <si>
    <t xml:space="preserve">       被服及び履物</t>
  </si>
  <si>
    <t xml:space="preserve">    自動車等関係費</t>
  </si>
  <si>
    <t xml:space="preserve">       保健医療</t>
  </si>
  <si>
    <t xml:space="preserve">    通信</t>
  </si>
  <si>
    <t xml:space="preserve">       交通・通信</t>
  </si>
  <si>
    <t xml:space="preserve">  教育</t>
  </si>
  <si>
    <t xml:space="preserve">         交通</t>
  </si>
  <si>
    <t xml:space="preserve">    授業料等</t>
  </si>
  <si>
    <t xml:space="preserve">         自動車等関係費</t>
  </si>
  <si>
    <t xml:space="preserve">    教科書･学習参考教材</t>
  </si>
  <si>
    <t xml:space="preserve">         通信</t>
  </si>
  <si>
    <t xml:space="preserve">    補習教育</t>
  </si>
  <si>
    <t xml:space="preserve">       教育</t>
  </si>
  <si>
    <t xml:space="preserve">  教養娯楽</t>
  </si>
  <si>
    <t xml:space="preserve">       教養娯楽</t>
  </si>
  <si>
    <t xml:space="preserve">  その他の消費支出</t>
  </si>
  <si>
    <t xml:space="preserve">       その他の消費支出</t>
  </si>
  <si>
    <t xml:space="preserve">    諸雑費</t>
  </si>
  <si>
    <t xml:space="preserve">       諸雑費</t>
  </si>
  <si>
    <t xml:space="preserve">    こづかい(使途不明）</t>
  </si>
  <si>
    <t xml:space="preserve">     非消費支出</t>
  </si>
  <si>
    <t xml:space="preserve">    交際費</t>
  </si>
  <si>
    <t xml:space="preserve">       直接税</t>
  </si>
  <si>
    <t xml:space="preserve">    仕送り金</t>
  </si>
  <si>
    <t xml:space="preserve">       社会保険料</t>
  </si>
  <si>
    <t>現物総額</t>
  </si>
  <si>
    <t xml:space="preserve">   実支出以外の支出</t>
  </si>
  <si>
    <t xml:space="preserve">     土地家屋借金返済</t>
  </si>
  <si>
    <t xml:space="preserve"> 現物総額</t>
  </si>
  <si>
    <t>エンゲル係数（％）</t>
  </si>
  <si>
    <t xml:space="preserve"> エンゲル係数（％）</t>
  </si>
  <si>
    <t>注１ 内訳は主要項目を掲げたため、内訳の計と合計とは必ずしも一致しない。</t>
  </si>
  <si>
    <t>資料 総務庁、県統計調査課</t>
  </si>
  <si>
    <t xml:space="preserve">  ２ 全国の「…」は速報での公表がない項目｡(直接税についても公表はないが、</t>
  </si>
  <si>
    <t xml:space="preserve">     内訳の勤労所得税、個人住民税､他の税の合計額を掲載した｡)</t>
  </si>
  <si>
    <t xml:space="preserve">  ３ 全世帯には、自営業者、無業者等を含むため収入にかかる項目の公表がありません。</t>
  </si>
  <si>
    <t xml:space="preserve">    ７    家  計  主  要  指  標        </t>
  </si>
  <si>
    <t xml:space="preserve">  単位：円、％</t>
  </si>
  <si>
    <t>勤     労     者     世     帯</t>
  </si>
  <si>
    <t>全 世 帯</t>
  </si>
  <si>
    <t>実 収 入</t>
  </si>
  <si>
    <t>非消費支出</t>
  </si>
  <si>
    <t>可処分所得</t>
  </si>
  <si>
    <t>黒   字</t>
  </si>
  <si>
    <t>平    均消費性向</t>
  </si>
  <si>
    <t>黒字率</t>
  </si>
  <si>
    <t>平  均  貯蓄率</t>
  </si>
  <si>
    <t xml:space="preserve">    津      市</t>
  </si>
  <si>
    <t xml:space="preserve">　平成 6年平均  </t>
  </si>
  <si>
    <t xml:space="preserve">　平成 7年平均  </t>
  </si>
  <si>
    <t xml:space="preserve">      8年平均 </t>
  </si>
  <si>
    <t xml:space="preserve">     9年平均</t>
  </si>
  <si>
    <t>平成 9年 1月</t>
  </si>
  <si>
    <t>平成 9年 2月</t>
  </si>
  <si>
    <t>平成 9年 3月</t>
  </si>
  <si>
    <t>平成 9年 4月</t>
  </si>
  <si>
    <t>　　 　  5月</t>
  </si>
  <si>
    <t>　　 　  6月</t>
  </si>
  <si>
    <t>　　 　  7月</t>
  </si>
  <si>
    <t>　　 　  8月</t>
  </si>
  <si>
    <t>　　 　  9月</t>
  </si>
  <si>
    <t>　 　　 10月</t>
  </si>
  <si>
    <t>　 　　 11月</t>
  </si>
  <si>
    <t>　 　　 12月</t>
  </si>
  <si>
    <t>平成10年 1月</t>
  </si>
  <si>
    <t>　　 　  2月</t>
  </si>
  <si>
    <t>　　 　  3月</t>
  </si>
  <si>
    <t>　　 　  4月</t>
  </si>
  <si>
    <t xml:space="preserve">    全      国</t>
  </si>
  <si>
    <t xml:space="preserve">　    7年平均 </t>
  </si>
  <si>
    <t>注 可処分所得：実収入－非消費支出</t>
  </si>
  <si>
    <t>黒字：可処分所得－消費支出</t>
  </si>
  <si>
    <t>資料  総務庁統計局</t>
  </si>
  <si>
    <t xml:space="preserve">   平均消費性向：消費支出÷可処分所得</t>
  </si>
  <si>
    <t>黒字率：黒字÷可処分所得</t>
  </si>
  <si>
    <t xml:space="preserve">   平均貯蓄率：貯蓄純増÷可処分所得</t>
  </si>
  <si>
    <r>
      <t>6    1</t>
    </r>
    <r>
      <rPr>
        <b/>
        <sz val="15"/>
        <rFont val="ＭＳ 明朝"/>
        <family val="1"/>
      </rPr>
      <t xml:space="preserve"> </t>
    </r>
    <r>
      <rPr>
        <b/>
        <sz val="14"/>
        <rFont val="ＭＳ 明朝"/>
        <family val="1"/>
      </rPr>
      <t>ヶ 月</t>
    </r>
    <r>
      <rPr>
        <b/>
        <sz val="11"/>
        <rFont val="ＭＳ 明朝"/>
        <family val="1"/>
      </rPr>
      <t xml:space="preserve">  </t>
    </r>
    <r>
      <rPr>
        <b/>
        <sz val="14"/>
        <rFont val="ＭＳ 明朝"/>
        <family val="1"/>
      </rPr>
      <t>間</t>
    </r>
    <r>
      <rPr>
        <b/>
        <sz val="12"/>
        <rFont val="ＭＳ 明朝"/>
        <family val="1"/>
      </rPr>
      <t xml:space="preserve">  </t>
    </r>
    <r>
      <rPr>
        <b/>
        <sz val="14"/>
        <rFont val="ＭＳ 明朝"/>
        <family val="1"/>
      </rPr>
      <t>の</t>
    </r>
    <r>
      <rPr>
        <b/>
        <sz val="12"/>
        <rFont val="ＭＳ 明朝"/>
        <family val="1"/>
      </rPr>
      <t xml:space="preserve">  </t>
    </r>
    <r>
      <rPr>
        <b/>
        <sz val="14"/>
        <rFont val="ＭＳ 明朝"/>
        <family val="1"/>
      </rPr>
      <t>家</t>
    </r>
    <r>
      <rPr>
        <b/>
        <sz val="12"/>
        <rFont val="ＭＳ 明朝"/>
        <family val="1"/>
      </rPr>
      <t xml:space="preserve">  </t>
    </r>
    <r>
      <rPr>
        <b/>
        <sz val="14"/>
        <rFont val="ＭＳ 明朝"/>
        <family val="1"/>
      </rPr>
      <t>計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</si>
</sst>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;[Red]0.0"/>
    <numFmt numFmtId="179" formatCode="#,##0_ ;[Red]\-#,##0\ "/>
    <numFmt numFmtId="180" formatCode="0.0_ "/>
    <numFmt numFmtId="181" formatCode="#,##0_ "/>
    <numFmt numFmtId="182" formatCode="#,##0_);[Red]\(#,##0\)"/>
    <numFmt numFmtId="183" formatCode="0.0_);[Red]\(0.0\)"/>
    <numFmt numFmtId="184" formatCode="_ * #,##0.0_ ;_ * \-#,##0.0_ ;_ * &quot;-&quot;?_ ;_ @_ "/>
    <numFmt numFmtId="185" formatCode="#,##0.0_ "/>
    <numFmt numFmtId="186" formatCode="0_ "/>
    <numFmt numFmtId="187" formatCode="#,##0.00_ "/>
    <numFmt numFmtId="188" formatCode="#,##0;[Red]#,##0"/>
    <numFmt numFmtId="189" formatCode="#,##0;&quot;△ &quot;#,##0"/>
    <numFmt numFmtId="190" formatCode="0.0;&quot;△ &quot;0.0"/>
    <numFmt numFmtId="191" formatCode="#,##0.0;&quot;△ &quot;#,##0.0"/>
    <numFmt numFmtId="192" formatCode="0_);[Red]\(0\)"/>
    <numFmt numFmtId="193" formatCode="0.00_);[Red]\(0.00\)"/>
    <numFmt numFmtId="194" formatCode="#,##0.0_);[Red]\(#,##0.0\)"/>
    <numFmt numFmtId="195" formatCode="0.0_ ;[Red]\-0.0\ "/>
  </numFmts>
  <fonts count="27">
    <font>
      <sz val="11"/>
      <name val="ＭＳ Ｐゴシック"/>
      <family val="3"/>
    </font>
    <font>
      <sz val="14"/>
      <name val="Terminal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i/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5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8"/>
      <name val="ＭＳ Ｐ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3">
    <xf numFmtId="0" fontId="0" fillId="0" borderId="0" xfId="0" applyAlignment="1">
      <alignment/>
    </xf>
    <xf numFmtId="0" fontId="2" fillId="0" borderId="0" xfId="21" applyFont="1">
      <alignment/>
      <protection/>
    </xf>
    <xf numFmtId="0" fontId="1" fillId="0" borderId="0" xfId="21">
      <alignment/>
      <protection/>
    </xf>
    <xf numFmtId="1" fontId="1" fillId="0" borderId="1" xfId="21" applyNumberFormat="1" applyBorder="1" applyAlignment="1" quotePrefix="1">
      <alignment horizontal="center"/>
      <protection/>
    </xf>
    <xf numFmtId="0" fontId="1" fillId="0" borderId="1" xfId="21" applyBorder="1">
      <alignment/>
      <protection/>
    </xf>
    <xf numFmtId="1" fontId="1" fillId="0" borderId="1" xfId="21" applyNumberFormat="1" applyBorder="1" applyAlignment="1" quotePrefix="1">
      <alignment/>
      <protection/>
    </xf>
    <xf numFmtId="176" fontId="1" fillId="0" borderId="1" xfId="21" applyNumberFormat="1" applyBorder="1">
      <alignment/>
      <protection/>
    </xf>
    <xf numFmtId="0" fontId="3" fillId="0" borderId="0" xfId="21" applyFont="1">
      <alignment/>
      <protection/>
    </xf>
    <xf numFmtId="0" fontId="1" fillId="0" borderId="0" xfId="21" applyAlignment="1">
      <alignment horizontal="centerContinuous"/>
      <protection/>
    </xf>
    <xf numFmtId="0" fontId="3" fillId="0" borderId="0" xfId="21" applyFont="1" applyAlignment="1">
      <alignment horizontal="centerContinuous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>
      <alignment horizontal="centerContinuous"/>
      <protection/>
    </xf>
    <xf numFmtId="0" fontId="6" fillId="0" borderId="2" xfId="21" applyFont="1" applyBorder="1">
      <alignment/>
      <protection/>
    </xf>
    <xf numFmtId="0" fontId="3" fillId="0" borderId="2" xfId="21" applyFont="1" applyBorder="1">
      <alignment/>
      <protection/>
    </xf>
    <xf numFmtId="0" fontId="3" fillId="0" borderId="2" xfId="21" applyFont="1" applyBorder="1" applyAlignment="1">
      <alignment/>
      <protection/>
    </xf>
    <xf numFmtId="0" fontId="7" fillId="0" borderId="2" xfId="21" applyFont="1" applyBorder="1" applyAlignment="1">
      <alignment horizontal="right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6" fillId="0" borderId="3" xfId="21" applyFont="1" applyBorder="1" applyAlignment="1">
      <alignment horizontal="distributed" vertical="center"/>
      <protection/>
    </xf>
    <xf numFmtId="0" fontId="6" fillId="0" borderId="5" xfId="21" applyFont="1" applyBorder="1" applyAlignment="1">
      <alignment horizontal="center" vertical="justify"/>
      <protection/>
    </xf>
    <xf numFmtId="0" fontId="6" fillId="0" borderId="5" xfId="21" applyFont="1" applyBorder="1" applyAlignment="1">
      <alignment horizontal="distributed" vertical="center" wrapText="1"/>
      <protection/>
    </xf>
    <xf numFmtId="0" fontId="6" fillId="0" borderId="5" xfId="21" applyFont="1" applyBorder="1" applyAlignment="1">
      <alignment horizontal="distributed" vertical="center"/>
      <protection/>
    </xf>
    <xf numFmtId="0" fontId="6" fillId="0" borderId="6" xfId="21" applyFont="1" applyBorder="1" applyAlignment="1">
      <alignment vertical="center" wrapText="1"/>
      <protection/>
    </xf>
    <xf numFmtId="0" fontId="6" fillId="0" borderId="4" xfId="21" applyFont="1" applyBorder="1" applyAlignment="1">
      <alignment horizontal="distributed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3" fillId="0" borderId="0" xfId="21" applyFont="1" applyBorder="1">
      <alignment/>
      <protection/>
    </xf>
    <xf numFmtId="0" fontId="3" fillId="0" borderId="7" xfId="21" applyFont="1" applyBorder="1">
      <alignment/>
      <protection/>
    </xf>
    <xf numFmtId="184" fontId="8" fillId="0" borderId="0" xfId="21" applyNumberFormat="1" applyFont="1" applyBorder="1">
      <alignment/>
      <protection/>
    </xf>
    <xf numFmtId="184" fontId="8" fillId="0" borderId="0" xfId="21" applyNumberFormat="1" applyFont="1" applyBorder="1" applyAlignment="1">
      <alignment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7" xfId="21" applyFont="1" applyBorder="1" applyAlignment="1">
      <alignment horizontal="centerContinuous" vertical="center"/>
      <protection/>
    </xf>
    <xf numFmtId="185" fontId="6" fillId="0" borderId="0" xfId="21" applyNumberFormat="1" applyFont="1" applyAlignment="1">
      <alignment vertical="center"/>
      <protection/>
    </xf>
    <xf numFmtId="0" fontId="6" fillId="0" borderId="0" xfId="21" applyFont="1" applyBorder="1" applyAlignment="1" quotePrefix="1">
      <alignment horizontal="centerContinuous" vertical="center"/>
      <protection/>
    </xf>
    <xf numFmtId="0" fontId="6" fillId="0" borderId="7" xfId="21" applyFont="1" applyBorder="1" applyAlignment="1" quotePrefix="1">
      <alignment horizontal="centerContinuous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7" xfId="21" applyFont="1" applyBorder="1" applyAlignment="1">
      <alignment vertical="center"/>
      <protection/>
    </xf>
    <xf numFmtId="0" fontId="6" fillId="0" borderId="0" xfId="21" applyFont="1" applyBorder="1" applyAlignment="1">
      <alignment horizontal="right" vertical="center"/>
      <protection/>
    </xf>
    <xf numFmtId="0" fontId="6" fillId="0" borderId="7" xfId="21" applyFont="1" applyBorder="1" applyAlignment="1">
      <alignment horizontal="right" vertical="center"/>
      <protection/>
    </xf>
    <xf numFmtId="185" fontId="6" fillId="0" borderId="0" xfId="21" applyNumberFormat="1" applyFont="1" applyBorder="1" applyAlignment="1">
      <alignment vertical="center"/>
      <protection/>
    </xf>
    <xf numFmtId="0" fontId="6" fillId="0" borderId="8" xfId="21" applyFont="1" applyBorder="1" applyAlignment="1">
      <alignment horizontal="right" vertical="center"/>
      <protection/>
    </xf>
    <xf numFmtId="0" fontId="3" fillId="0" borderId="9" xfId="21" applyFont="1" applyBorder="1">
      <alignment/>
      <protection/>
    </xf>
    <xf numFmtId="0" fontId="3" fillId="0" borderId="9" xfId="21" applyFont="1" applyBorder="1" applyAlignment="1">
      <alignment/>
      <protection/>
    </xf>
    <xf numFmtId="0" fontId="8" fillId="0" borderId="9" xfId="21" applyFont="1" applyBorder="1" applyAlignment="1">
      <alignment horizontal="right"/>
      <protection/>
    </xf>
    <xf numFmtId="0" fontId="7" fillId="0" borderId="9" xfId="21" applyFont="1" applyBorder="1" applyAlignment="1" applyProtection="1">
      <alignment horizontal="right" vertical="center"/>
      <protection/>
    </xf>
    <xf numFmtId="0" fontId="3" fillId="0" borderId="0" xfId="21" applyFont="1" applyAlignment="1">
      <alignment/>
      <protection/>
    </xf>
    <xf numFmtId="0" fontId="8" fillId="0" borderId="0" xfId="21" applyFont="1" applyAlignment="1">
      <alignment horizontal="right"/>
      <protection/>
    </xf>
    <xf numFmtId="0" fontId="5" fillId="0" borderId="2" xfId="21" applyFont="1" applyBorder="1">
      <alignment/>
      <protection/>
    </xf>
    <xf numFmtId="0" fontId="3" fillId="0" borderId="0" xfId="21" applyFont="1" applyBorder="1" applyAlignment="1">
      <alignment/>
      <protection/>
    </xf>
    <xf numFmtId="0" fontId="5" fillId="0" borderId="0" xfId="21" applyFont="1" applyBorder="1">
      <alignment/>
      <protection/>
    </xf>
    <xf numFmtId="0" fontId="7" fillId="0" borderId="9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0" fontId="8" fillId="0" borderId="9" xfId="21" applyFont="1" applyBorder="1">
      <alignment/>
      <protection/>
    </xf>
    <xf numFmtId="0" fontId="8" fillId="0" borderId="9" xfId="21" applyFont="1" applyBorder="1" applyAlignment="1">
      <alignment/>
      <protection/>
    </xf>
    <xf numFmtId="0" fontId="7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3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/>
      <protection/>
    </xf>
    <xf numFmtId="0" fontId="3" fillId="0" borderId="10" xfId="21" applyFont="1" applyBorder="1">
      <alignment/>
      <protection/>
    </xf>
    <xf numFmtId="184" fontId="8" fillId="0" borderId="11" xfId="21" applyNumberFormat="1" applyFont="1" applyBorder="1">
      <alignment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11" xfId="21" applyFont="1" applyBorder="1" applyAlignment="1">
      <alignment horizontal="right" vertical="center"/>
      <protection/>
    </xf>
    <xf numFmtId="185" fontId="6" fillId="0" borderId="11" xfId="21" applyNumberFormat="1" applyFont="1" applyBorder="1" applyAlignment="1">
      <alignment vertical="center"/>
      <protection/>
    </xf>
    <xf numFmtId="0" fontId="6" fillId="0" borderId="11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6" fillId="0" borderId="13" xfId="21" applyFont="1" applyBorder="1" applyAlignment="1">
      <alignment vertical="center"/>
      <protection/>
    </xf>
    <xf numFmtId="0" fontId="6" fillId="0" borderId="14" xfId="21" applyFont="1" applyBorder="1" applyAlignment="1">
      <alignment horizontal="right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185" fontId="6" fillId="0" borderId="15" xfId="21" applyNumberFormat="1" applyFont="1" applyBorder="1" applyAlignment="1">
      <alignment vertical="center"/>
      <protection/>
    </xf>
    <xf numFmtId="185" fontId="6" fillId="0" borderId="16" xfId="21" applyNumberFormat="1" applyFont="1" applyBorder="1" applyAlignment="1">
      <alignment vertical="center"/>
      <protection/>
    </xf>
    <xf numFmtId="0" fontId="10" fillId="0" borderId="0" xfId="21" applyFont="1">
      <alignment/>
      <protection/>
    </xf>
    <xf numFmtId="0" fontId="1" fillId="0" borderId="7" xfId="21" applyBorder="1" applyAlignment="1">
      <alignment horizontal="distributed"/>
      <protection/>
    </xf>
    <xf numFmtId="0" fontId="1" fillId="0" borderId="13" xfId="21" applyBorder="1" applyAlignment="1">
      <alignment horizontal="distributed"/>
      <protection/>
    </xf>
    <xf numFmtId="0" fontId="6" fillId="0" borderId="14" xfId="21" applyFont="1" applyBorder="1" applyAlignment="1">
      <alignment vertical="center"/>
      <protection/>
    </xf>
    <xf numFmtId="185" fontId="6" fillId="0" borderId="12" xfId="21" applyNumberFormat="1" applyFont="1" applyBorder="1" applyAlignment="1">
      <alignment vertical="center"/>
      <protection/>
    </xf>
    <xf numFmtId="185" fontId="6" fillId="0" borderId="13" xfId="21" applyNumberFormat="1" applyFont="1" applyBorder="1" applyAlignment="1">
      <alignment vertical="center"/>
      <protection/>
    </xf>
    <xf numFmtId="0" fontId="1" fillId="0" borderId="0" xfId="2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1" fillId="0" borderId="14" xfId="21" applyBorder="1" applyAlignment="1">
      <alignment horizontal="distributed"/>
      <protection/>
    </xf>
    <xf numFmtId="0" fontId="6" fillId="0" borderId="12" xfId="21" applyFont="1" applyBorder="1" applyAlignment="1">
      <alignment horizontal="centerContinuous" vertical="center"/>
      <protection/>
    </xf>
    <xf numFmtId="0" fontId="6" fillId="0" borderId="13" xfId="21" applyFont="1" applyBorder="1" applyAlignment="1" quotePrefix="1">
      <alignment horizontal="centerContinuous" vertical="center"/>
      <protection/>
    </xf>
    <xf numFmtId="0" fontId="6" fillId="0" borderId="14" xfId="21" applyFont="1" applyBorder="1" applyAlignment="1" quotePrefix="1">
      <alignment horizontal="centerContinuous" vertical="center"/>
      <protection/>
    </xf>
    <xf numFmtId="0" fontId="6" fillId="0" borderId="17" xfId="21" applyFont="1" applyBorder="1" applyAlignment="1">
      <alignment horizontal="centerContinuous" vertical="center"/>
      <protection/>
    </xf>
    <xf numFmtId="0" fontId="6" fillId="0" borderId="18" xfId="21" applyFont="1" applyBorder="1" applyAlignment="1" quotePrefix="1">
      <alignment horizontal="centerContinuous" vertical="center"/>
      <protection/>
    </xf>
    <xf numFmtId="0" fontId="6" fillId="0" borderId="8" xfId="21" applyFont="1" applyBorder="1" applyAlignment="1" quotePrefix="1">
      <alignment horizontal="centerContinuous" vertical="center"/>
      <protection/>
    </xf>
    <xf numFmtId="0" fontId="1" fillId="0" borderId="9" xfId="21" applyBorder="1">
      <alignment/>
      <protection/>
    </xf>
    <xf numFmtId="0" fontId="4" fillId="0" borderId="0" xfId="21" applyFont="1" applyAlignment="1">
      <alignment horizontal="centerContinuous"/>
      <protection/>
    </xf>
    <xf numFmtId="0" fontId="11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12" fillId="0" borderId="0" xfId="21" applyFont="1" applyAlignment="1">
      <alignment horizontal="right"/>
      <protection/>
    </xf>
    <xf numFmtId="0" fontId="12" fillId="0" borderId="0" xfId="21" applyFont="1">
      <alignment/>
      <protection/>
    </xf>
    <xf numFmtId="0" fontId="12" fillId="0" borderId="0" xfId="21" applyFont="1" applyAlignment="1">
      <alignment horizontal="left"/>
      <protection/>
    </xf>
    <xf numFmtId="0" fontId="7" fillId="0" borderId="0" xfId="21" applyFont="1" applyAlignment="1">
      <alignment horizontal="right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Continuous"/>
      <protection/>
    </xf>
    <xf numFmtId="0" fontId="6" fillId="0" borderId="19" xfId="21" applyFont="1" applyBorder="1" applyAlignment="1">
      <alignment horizontal="right" vertical="center"/>
      <protection/>
    </xf>
    <xf numFmtId="0" fontId="6" fillId="0" borderId="19" xfId="21" applyFont="1" applyBorder="1" applyAlignment="1">
      <alignment horizontal="distributed" vertical="center"/>
      <protection/>
    </xf>
    <xf numFmtId="0" fontId="6" fillId="0" borderId="19" xfId="21" applyFont="1" applyBorder="1" applyAlignment="1">
      <alignment horizontal="left" vertical="center"/>
      <protection/>
    </xf>
    <xf numFmtId="0" fontId="6" fillId="0" borderId="20" xfId="21" applyFont="1" applyBorder="1" applyAlignment="1" applyProtection="1">
      <alignment horizontal="distributed" vertical="center"/>
      <protection/>
    </xf>
    <xf numFmtId="0" fontId="6" fillId="0" borderId="19" xfId="21" applyFont="1" applyBorder="1" applyAlignment="1" applyProtection="1">
      <alignment horizontal="left" vertical="center"/>
      <protection/>
    </xf>
    <xf numFmtId="0" fontId="6" fillId="0" borderId="20" xfId="21" applyFont="1" applyBorder="1" applyAlignment="1">
      <alignment horizontal="distributed" vertical="center"/>
      <protection/>
    </xf>
    <xf numFmtId="0" fontId="6" fillId="0" borderId="7" xfId="21" applyFont="1" applyBorder="1">
      <alignment/>
      <protection/>
    </xf>
    <xf numFmtId="0" fontId="6" fillId="0" borderId="0" xfId="21" applyFont="1" applyAlignment="1">
      <alignment horizontal="right"/>
      <protection/>
    </xf>
    <xf numFmtId="184" fontId="6" fillId="0" borderId="0" xfId="21" applyNumberFormat="1" applyFont="1">
      <alignment/>
      <protection/>
    </xf>
    <xf numFmtId="0" fontId="6" fillId="0" borderId="0" xfId="21" applyFont="1" applyAlignment="1">
      <alignment horizontal="left"/>
      <protection/>
    </xf>
    <xf numFmtId="185" fontId="6" fillId="0" borderId="0" xfId="21" applyNumberFormat="1" applyFont="1" applyAlignment="1">
      <alignment horizontal="right"/>
      <protection/>
    </xf>
    <xf numFmtId="185" fontId="6" fillId="0" borderId="0" xfId="21" applyNumberFormat="1" applyFont="1" applyAlignment="1">
      <alignment horizontal="left"/>
      <protection/>
    </xf>
    <xf numFmtId="185" fontId="6" fillId="0" borderId="0" xfId="21" applyNumberFormat="1" applyFont="1">
      <alignment/>
      <protection/>
    </xf>
    <xf numFmtId="0" fontId="6" fillId="0" borderId="7" xfId="21" applyFont="1" applyBorder="1" applyAlignment="1">
      <alignment horizontal="distributed"/>
      <protection/>
    </xf>
    <xf numFmtId="0" fontId="6" fillId="0" borderId="0" xfId="21" applyFont="1" applyAlignment="1">
      <alignment horizontal="distributed"/>
      <protection/>
    </xf>
    <xf numFmtId="185" fontId="6" fillId="0" borderId="0" xfId="21" applyNumberFormat="1" applyFont="1" applyAlignment="1">
      <alignment horizontal="distributed"/>
      <protection/>
    </xf>
    <xf numFmtId="0" fontId="6" fillId="0" borderId="7" xfId="21" applyFont="1" applyBorder="1" applyAlignment="1">
      <alignment horizontal="right"/>
      <protection/>
    </xf>
    <xf numFmtId="0" fontId="6" fillId="0" borderId="7" xfId="21" applyFont="1" applyBorder="1" applyAlignment="1">
      <alignment horizontal="centerContinuous"/>
      <protection/>
    </xf>
    <xf numFmtId="0" fontId="6" fillId="0" borderId="18" xfId="21" applyFont="1" applyBorder="1" applyAlignment="1">
      <alignment horizontal="justify" vertical="center"/>
      <protection/>
    </xf>
    <xf numFmtId="0" fontId="6" fillId="0" borderId="8" xfId="21" applyFont="1" applyBorder="1" applyAlignment="1">
      <alignment horizontal="distributed" vertical="center"/>
      <protection/>
    </xf>
    <xf numFmtId="0" fontId="6" fillId="0" borderId="18" xfId="21" applyFont="1" applyBorder="1" applyAlignment="1">
      <alignment horizontal="right"/>
      <protection/>
    </xf>
    <xf numFmtId="184" fontId="6" fillId="0" borderId="18" xfId="21" applyNumberFormat="1" applyFont="1" applyBorder="1" applyAlignment="1">
      <alignment horizontal="right" vertical="center"/>
      <protection/>
    </xf>
    <xf numFmtId="0" fontId="6" fillId="0" borderId="18" xfId="21" applyFont="1" applyBorder="1" applyAlignment="1">
      <alignment horizontal="left" vertical="center"/>
      <protection/>
    </xf>
    <xf numFmtId="0" fontId="6" fillId="0" borderId="18" xfId="21" applyFont="1" applyBorder="1" applyAlignment="1">
      <alignment horizontal="distributed" vertical="center"/>
      <protection/>
    </xf>
    <xf numFmtId="184" fontId="6" fillId="0" borderId="18" xfId="21" applyNumberFormat="1" applyFont="1" applyBorder="1" applyAlignment="1">
      <alignment vertical="center"/>
      <protection/>
    </xf>
    <xf numFmtId="185" fontId="6" fillId="0" borderId="18" xfId="21" applyNumberFormat="1" applyFont="1" applyBorder="1" applyAlignment="1">
      <alignment horizontal="right" vertical="center"/>
      <protection/>
    </xf>
    <xf numFmtId="185" fontId="6" fillId="0" borderId="18" xfId="21" applyNumberFormat="1" applyFont="1" applyBorder="1" applyAlignment="1">
      <alignment horizontal="left" vertical="center"/>
      <protection/>
    </xf>
    <xf numFmtId="185" fontId="6" fillId="0" borderId="18" xfId="21" applyNumberFormat="1" applyFont="1" applyBorder="1" applyAlignment="1">
      <alignment horizontal="distributed" vertical="center"/>
      <protection/>
    </xf>
    <xf numFmtId="0" fontId="13" fillId="0" borderId="0" xfId="21" applyFont="1">
      <alignment/>
      <protection/>
    </xf>
    <xf numFmtId="0" fontId="12" fillId="0" borderId="19" xfId="21" applyFont="1" applyBorder="1" applyAlignment="1">
      <alignment horizontal="left" vertical="center"/>
      <protection/>
    </xf>
    <xf numFmtId="185" fontId="6" fillId="0" borderId="18" xfId="21" applyNumberFormat="1" applyFont="1" applyBorder="1" applyAlignment="1">
      <alignment vertical="center"/>
      <protection/>
    </xf>
    <xf numFmtId="0" fontId="14" fillId="0" borderId="0" xfId="21" applyFont="1">
      <alignment/>
      <protection/>
    </xf>
    <xf numFmtId="0" fontId="14" fillId="0" borderId="0" xfId="21" applyFont="1" applyAlignment="1">
      <alignment horizontal="distributed"/>
      <protection/>
    </xf>
    <xf numFmtId="0" fontId="14" fillId="0" borderId="0" xfId="21" applyFont="1" applyAlignment="1">
      <alignment horizontal="centerContinuous"/>
      <protection/>
    </xf>
    <xf numFmtId="0" fontId="11" fillId="0" borderId="0" xfId="21" applyFont="1" applyAlignment="1">
      <alignment horizontal="left"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distributed"/>
      <protection/>
    </xf>
    <xf numFmtId="0" fontId="1" fillId="0" borderId="0" xfId="21" applyFont="1">
      <alignment/>
      <protection/>
    </xf>
    <xf numFmtId="0" fontId="6" fillId="0" borderId="21" xfId="21" applyFont="1" applyBorder="1" applyAlignment="1">
      <alignment horizontal="distributed"/>
      <protection/>
    </xf>
    <xf numFmtId="0" fontId="6" fillId="0" borderId="22" xfId="21" applyFont="1" applyBorder="1" applyAlignment="1">
      <alignment/>
      <protection/>
    </xf>
    <xf numFmtId="0" fontId="6" fillId="0" borderId="23" xfId="21" applyFont="1" applyBorder="1" applyAlignment="1">
      <alignment horizontal="distributed"/>
      <protection/>
    </xf>
    <xf numFmtId="0" fontId="6" fillId="0" borderId="21" xfId="21" applyFont="1" applyBorder="1" applyAlignment="1">
      <alignment horizontal="centerContinuous" vertical="center"/>
      <protection/>
    </xf>
    <xf numFmtId="0" fontId="6" fillId="0" borderId="22" xfId="21" applyFont="1" applyBorder="1" applyAlignment="1" quotePrefix="1">
      <alignment horizontal="distributed"/>
      <protection/>
    </xf>
    <xf numFmtId="0" fontId="6" fillId="0" borderId="22" xfId="21" applyFont="1" applyBorder="1" applyAlignment="1" quotePrefix="1">
      <alignment/>
      <protection/>
    </xf>
    <xf numFmtId="0" fontId="6" fillId="0" borderId="18" xfId="21" applyFont="1" applyBorder="1" applyAlignment="1">
      <alignment horizontal="distributed" vertical="top"/>
      <protection/>
    </xf>
    <xf numFmtId="0" fontId="6" fillId="0" borderId="17" xfId="21" applyFont="1" applyBorder="1" applyAlignment="1">
      <alignment horizontal="center" vertical="top"/>
      <protection/>
    </xf>
    <xf numFmtId="0" fontId="6" fillId="0" borderId="24" xfId="21" applyFont="1" applyBorder="1" applyAlignment="1">
      <alignment horizontal="distributed" vertical="top"/>
      <protection/>
    </xf>
    <xf numFmtId="0" fontId="6" fillId="0" borderId="25" xfId="21" applyFont="1" applyBorder="1" applyAlignment="1">
      <alignment horizontal="right" vertical="center"/>
      <protection/>
    </xf>
    <xf numFmtId="0" fontId="6" fillId="0" borderId="5" xfId="21" applyFont="1" applyBorder="1" applyAlignment="1">
      <alignment horizontal="right" vertical="center"/>
      <protection/>
    </xf>
    <xf numFmtId="0" fontId="6" fillId="0" borderId="17" xfId="21" applyFont="1" applyBorder="1" applyAlignment="1">
      <alignment horizontal="right" vertical="center"/>
      <protection/>
    </xf>
    <xf numFmtId="0" fontId="6" fillId="0" borderId="26" xfId="21" applyFont="1" applyBorder="1" applyAlignment="1">
      <alignment vertical="center"/>
      <protection/>
    </xf>
    <xf numFmtId="0" fontId="6" fillId="0" borderId="27" xfId="21" applyFont="1" applyBorder="1" applyAlignment="1">
      <alignment horizontal="distributed" vertical="center"/>
      <protection/>
    </xf>
    <xf numFmtId="43" fontId="6" fillId="0" borderId="0" xfId="21" applyNumberFormat="1" applyFont="1" applyBorder="1" applyAlignment="1">
      <alignment vertical="center"/>
      <protection/>
    </xf>
    <xf numFmtId="187" fontId="6" fillId="0" borderId="0" xfId="21" applyNumberFormat="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0" fontId="6" fillId="0" borderId="29" xfId="21" applyFont="1" applyBorder="1" applyAlignment="1">
      <alignment vertical="center"/>
      <protection/>
    </xf>
    <xf numFmtId="0" fontId="6" fillId="0" borderId="29" xfId="21" applyFont="1" applyBorder="1" applyAlignment="1">
      <alignment horizontal="distributed" vertical="center"/>
      <protection/>
    </xf>
    <xf numFmtId="43" fontId="6" fillId="0" borderId="28" xfId="21" applyNumberFormat="1" applyFont="1" applyBorder="1" applyAlignment="1">
      <alignment vertical="center"/>
      <protection/>
    </xf>
    <xf numFmtId="187" fontId="6" fillId="0" borderId="28" xfId="21" applyNumberFormat="1" applyFont="1" applyBorder="1" applyAlignment="1">
      <alignment vertical="center"/>
      <protection/>
    </xf>
    <xf numFmtId="185" fontId="6" fillId="0" borderId="28" xfId="21" applyNumberFormat="1" applyFont="1" applyBorder="1" applyAlignment="1">
      <alignment vertical="center"/>
      <protection/>
    </xf>
    <xf numFmtId="0" fontId="6" fillId="0" borderId="27" xfId="21" applyFont="1" applyBorder="1" applyAlignment="1">
      <alignment vertical="center"/>
      <protection/>
    </xf>
    <xf numFmtId="43" fontId="6" fillId="0" borderId="0" xfId="21" applyNumberFormat="1" applyFont="1" applyAlignment="1">
      <alignment vertical="center"/>
      <protection/>
    </xf>
    <xf numFmtId="0" fontId="6" fillId="0" borderId="27" xfId="21" applyFont="1" applyBorder="1" applyAlignment="1" quotePrefix="1">
      <alignment vertical="center"/>
      <protection/>
    </xf>
    <xf numFmtId="0" fontId="6" fillId="0" borderId="30" xfId="21" applyFont="1" applyBorder="1" applyAlignment="1">
      <alignment horizontal="distributed" vertical="center"/>
      <protection/>
    </xf>
    <xf numFmtId="0" fontId="6" fillId="0" borderId="18" xfId="21" applyFont="1" applyBorder="1" applyAlignment="1">
      <alignment vertical="center"/>
      <protection/>
    </xf>
    <xf numFmtId="0" fontId="6" fillId="0" borderId="24" xfId="21" applyFont="1" applyBorder="1" applyAlignment="1" quotePrefix="1">
      <alignment vertical="center"/>
      <protection/>
    </xf>
    <xf numFmtId="0" fontId="6" fillId="0" borderId="24" xfId="21" applyFont="1" applyBorder="1" applyAlignment="1">
      <alignment horizontal="distributed" vertical="center"/>
      <protection/>
    </xf>
    <xf numFmtId="43" fontId="6" fillId="0" borderId="18" xfId="21" applyNumberFormat="1" applyFont="1" applyBorder="1" applyAlignment="1">
      <alignment vertical="center"/>
      <protection/>
    </xf>
    <xf numFmtId="187" fontId="6" fillId="0" borderId="18" xfId="21" applyNumberFormat="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6" fillId="0" borderId="0" xfId="21" applyFont="1" applyBorder="1" applyAlignment="1" quotePrefix="1">
      <alignment vertical="center"/>
      <protection/>
    </xf>
    <xf numFmtId="0" fontId="6" fillId="0" borderId="0" xfId="21" applyFont="1" applyAlignment="1">
      <alignment vertical="center"/>
      <protection/>
    </xf>
    <xf numFmtId="0" fontId="6" fillId="0" borderId="22" xfId="21" applyFont="1" applyBorder="1" applyAlignment="1">
      <alignment horizontal="distributed"/>
      <protection/>
    </xf>
    <xf numFmtId="0" fontId="6" fillId="0" borderId="22" xfId="21" applyFont="1" applyBorder="1" applyAlignment="1">
      <alignment horizontal="centerContinuous" vertical="center"/>
      <protection/>
    </xf>
    <xf numFmtId="0" fontId="6" fillId="0" borderId="17" xfId="21" applyFont="1" applyBorder="1" applyAlignment="1">
      <alignment horizontal="distributed" vertical="top"/>
      <protection/>
    </xf>
    <xf numFmtId="43" fontId="6" fillId="0" borderId="1" xfId="21" applyNumberFormat="1" applyFont="1" applyBorder="1" applyAlignment="1">
      <alignment horizontal="right" vertical="center"/>
      <protection/>
    </xf>
    <xf numFmtId="0" fontId="6" fillId="0" borderId="16" xfId="21" applyFont="1" applyBorder="1" applyAlignment="1">
      <alignment vertical="center"/>
      <protection/>
    </xf>
    <xf numFmtId="0" fontId="6" fillId="0" borderId="26" xfId="21" applyFont="1" applyBorder="1" applyAlignment="1" quotePrefix="1">
      <alignment vertical="center"/>
      <protection/>
    </xf>
    <xf numFmtId="0" fontId="6" fillId="0" borderId="26" xfId="21" applyFont="1" applyBorder="1" applyAlignment="1">
      <alignment horizontal="distributed" vertical="center"/>
      <protection/>
    </xf>
    <xf numFmtId="187" fontId="6" fillId="0" borderId="16" xfId="21" applyNumberFormat="1" applyFont="1" applyBorder="1" applyAlignment="1">
      <alignment vertical="center"/>
      <protection/>
    </xf>
    <xf numFmtId="0" fontId="6" fillId="0" borderId="31" xfId="21" applyFont="1" applyBorder="1" applyAlignment="1">
      <alignment vertical="center"/>
      <protection/>
    </xf>
    <xf numFmtId="0" fontId="6" fillId="0" borderId="32" xfId="21" applyFont="1" applyBorder="1" applyAlignment="1">
      <alignment vertical="center"/>
      <protection/>
    </xf>
    <xf numFmtId="0" fontId="6" fillId="0" borderId="32" xfId="21" applyFont="1" applyBorder="1" applyAlignment="1">
      <alignment horizontal="distributed" vertical="center"/>
      <protection/>
    </xf>
    <xf numFmtId="187" fontId="6" fillId="0" borderId="31" xfId="21" applyNumberFormat="1" applyFont="1" applyBorder="1" applyAlignment="1">
      <alignment vertical="center"/>
      <protection/>
    </xf>
    <xf numFmtId="185" fontId="6" fillId="0" borderId="31" xfId="21" applyNumberFormat="1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187" fontId="6" fillId="0" borderId="0" xfId="21" applyNumberFormat="1" applyFont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6" fillId="0" borderId="30" xfId="21" applyFont="1" applyBorder="1" applyAlignment="1" quotePrefix="1">
      <alignment horizontal="left" vertical="center"/>
      <protection/>
    </xf>
    <xf numFmtId="187" fontId="6" fillId="0" borderId="33" xfId="21" applyNumberFormat="1" applyFont="1" applyBorder="1" applyAlignment="1">
      <alignment vertical="center"/>
      <protection/>
    </xf>
    <xf numFmtId="185" fontId="6" fillId="0" borderId="33" xfId="21" applyNumberFormat="1" applyFont="1" applyBorder="1" applyAlignment="1">
      <alignment vertical="center"/>
      <protection/>
    </xf>
    <xf numFmtId="0" fontId="6" fillId="0" borderId="29" xfId="21" applyFont="1" applyBorder="1" applyAlignment="1" quotePrefix="1">
      <alignment horizontal="left" vertical="center"/>
      <protection/>
    </xf>
    <xf numFmtId="0" fontId="6" fillId="0" borderId="24" xfId="21" applyFont="1" applyBorder="1" applyAlignment="1">
      <alignment vertical="center"/>
      <protection/>
    </xf>
    <xf numFmtId="0" fontId="6" fillId="0" borderId="0" xfId="21" applyFont="1" applyAlignment="1">
      <alignment horizontal="distributed" vertical="center"/>
      <protection/>
    </xf>
    <xf numFmtId="0" fontId="14" fillId="0" borderId="0" xfId="21" applyFont="1" applyAlignment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0" xfId="0" applyAlignment="1">
      <alignment horizontal="centerContinuous"/>
    </xf>
    <xf numFmtId="0" fontId="11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/>
      <protection/>
    </xf>
    <xf numFmtId="0" fontId="7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7" xfId="0" applyFont="1" applyBorder="1" applyAlignment="1" applyProtection="1">
      <alignment horizontal="left" vertical="center"/>
      <protection/>
    </xf>
    <xf numFmtId="192" fontId="6" fillId="0" borderId="11" xfId="0" applyNumberFormat="1" applyFont="1" applyBorder="1" applyAlignment="1" applyProtection="1">
      <alignment vertical="center"/>
      <protection/>
    </xf>
    <xf numFmtId="182" fontId="6" fillId="0" borderId="0" xfId="0" applyNumberFormat="1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193" fontId="6" fillId="0" borderId="11" xfId="0" applyNumberFormat="1" applyFont="1" applyBorder="1" applyAlignment="1" applyProtection="1">
      <alignment vertical="center"/>
      <protection/>
    </xf>
    <xf numFmtId="193" fontId="6" fillId="0" borderId="0" xfId="0" applyNumberFormat="1" applyFont="1" applyBorder="1" applyAlignment="1" applyProtection="1">
      <alignment vertical="center"/>
      <protection/>
    </xf>
    <xf numFmtId="183" fontId="6" fillId="0" borderId="11" xfId="0" applyNumberFormat="1" applyFont="1" applyBorder="1" applyAlignment="1" applyProtection="1">
      <alignment vertical="center"/>
      <protection/>
    </xf>
    <xf numFmtId="194" fontId="6" fillId="0" borderId="0" xfId="0" applyNumberFormat="1" applyFont="1" applyBorder="1" applyAlignment="1" applyProtection="1">
      <alignment vertical="center"/>
      <protection/>
    </xf>
    <xf numFmtId="182" fontId="6" fillId="0" borderId="11" xfId="0" applyNumberFormat="1" applyFont="1" applyBorder="1" applyAlignment="1" applyProtection="1">
      <alignment vertical="center"/>
      <protection/>
    </xf>
    <xf numFmtId="182" fontId="6" fillId="0" borderId="7" xfId="0" applyNumberFormat="1" applyFont="1" applyBorder="1" applyAlignment="1" applyProtection="1">
      <alignment vertical="center"/>
      <protection/>
    </xf>
    <xf numFmtId="182" fontId="6" fillId="0" borderId="27" xfId="0" applyNumberFormat="1" applyFont="1" applyBorder="1" applyAlignment="1" applyProtection="1">
      <alignment vertical="center"/>
      <protection/>
    </xf>
    <xf numFmtId="182" fontId="18" fillId="0" borderId="0" xfId="0" applyNumberFormat="1" applyFont="1" applyBorder="1" applyAlignment="1" applyProtection="1">
      <alignment horizontal="right" vertical="center"/>
      <protection/>
    </xf>
    <xf numFmtId="182" fontId="6" fillId="0" borderId="11" xfId="16" applyNumberFormat="1" applyFont="1" applyBorder="1" applyAlignment="1">
      <alignment vertical="center"/>
    </xf>
    <xf numFmtId="182" fontId="6" fillId="0" borderId="7" xfId="16" applyNumberFormat="1" applyFont="1" applyBorder="1" applyAlignment="1">
      <alignment vertical="center"/>
    </xf>
    <xf numFmtId="182" fontId="6" fillId="0" borderId="27" xfId="16" applyNumberFormat="1" applyFont="1" applyBorder="1" applyAlignment="1">
      <alignment vertical="center"/>
    </xf>
    <xf numFmtId="0" fontId="6" fillId="0" borderId="27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Border="1" applyAlignment="1" applyProtection="1">
      <alignment vertical="center"/>
      <protection/>
    </xf>
    <xf numFmtId="183" fontId="6" fillId="0" borderId="17" xfId="0" applyNumberFormat="1" applyFont="1" applyBorder="1" applyAlignment="1">
      <alignment/>
    </xf>
    <xf numFmtId="183" fontId="6" fillId="0" borderId="8" xfId="0" applyNumberFormat="1" applyFont="1" applyBorder="1" applyAlignment="1">
      <alignment/>
    </xf>
    <xf numFmtId="0" fontId="6" fillId="0" borderId="24" xfId="0" applyFont="1" applyBorder="1" applyAlignment="1" applyProtection="1">
      <alignment vertical="center"/>
      <protection/>
    </xf>
    <xf numFmtId="183" fontId="6" fillId="0" borderId="18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11" fillId="0" borderId="9" xfId="0" applyFont="1" applyBorder="1" applyAlignment="1" applyProtection="1">
      <alignment horizontal="left"/>
      <protection/>
    </xf>
    <xf numFmtId="0" fontId="3" fillId="0" borderId="9" xfId="0" applyFont="1" applyBorder="1" applyAlignment="1">
      <alignment/>
    </xf>
    <xf numFmtId="0" fontId="7" fillId="0" borderId="9" xfId="0" applyFont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34" xfId="0" applyBorder="1" applyAlignment="1">
      <alignment/>
    </xf>
    <xf numFmtId="0" fontId="6" fillId="0" borderId="21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0" fillId="0" borderId="8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/>
    </xf>
    <xf numFmtId="188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8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/>
    </xf>
    <xf numFmtId="0" fontId="6" fillId="0" borderId="7" xfId="0" applyFont="1" applyBorder="1" applyAlignment="1" applyProtection="1">
      <alignment vertical="center"/>
      <protection/>
    </xf>
    <xf numFmtId="188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90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95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物価3月分）" xfId="20"/>
    <cellStyle name="標準_月報（物価4月分）" xfId="21"/>
    <cellStyle name="標準_消費経済作業BOOK.xls グラフ 1" xfId="22"/>
    <cellStyle name="標準_消費経済作業BOOK.xls グラフ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消費者物価指数の推移　－総合－ </a:t>
            </a:r>
          </a:p>
        </c:rich>
      </c:tx>
      <c:layout>
        <c:manualLayout>
          <c:xMode val="factor"/>
          <c:yMode val="factor"/>
          <c:x val="-0.20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62"/>
          <c:w val="0.9405"/>
          <c:h val="0.92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グラフ!$A$4</c:f>
              <c:strCache>
                <c:ptCount val="1"/>
                <c:pt idx="0">
                  <c:v>５市平均（対前年同月比）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グラフ!$B$3:$N$3</c:f>
              <c:strCache>
                <c:ptCount val="13"/>
                <c:pt idx="0">
                  <c:v>９年3月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10年1月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グラフ!$B$4:$N$4</c:f>
              <c:numCache>
                <c:ptCount val="13"/>
                <c:pt idx="0">
                  <c:v>0.9</c:v>
                </c:pt>
                <c:pt idx="1">
                  <c:v>1.4</c:v>
                </c:pt>
                <c:pt idx="2">
                  <c:v>1.2</c:v>
                </c:pt>
                <c:pt idx="3">
                  <c:v>1.9</c:v>
                </c:pt>
                <c:pt idx="4">
                  <c:v>1.9</c:v>
                </c:pt>
                <c:pt idx="5">
                  <c:v>2</c:v>
                </c:pt>
                <c:pt idx="6">
                  <c:v>2.4</c:v>
                </c:pt>
                <c:pt idx="7">
                  <c:v>2.5</c:v>
                </c:pt>
                <c:pt idx="8">
                  <c:v>2.3</c:v>
                </c:pt>
                <c:pt idx="9">
                  <c:v>1.6</c:v>
                </c:pt>
                <c:pt idx="10">
                  <c:v>1.4</c:v>
                </c:pt>
                <c:pt idx="11">
                  <c:v>1.6</c:v>
                </c:pt>
                <c:pt idx="12">
                  <c:v>1.8</c:v>
                </c:pt>
              </c:numCache>
            </c:numRef>
          </c:val>
        </c:ser>
        <c:ser>
          <c:idx val="3"/>
          <c:order val="1"/>
          <c:tx>
            <c:strRef>
              <c:f>グラフ!$A$5</c:f>
              <c:strCache>
                <c:ptCount val="1"/>
                <c:pt idx="0">
                  <c:v>全国（対前年同月比）</c:v>
                </c:pt>
              </c:strCache>
            </c:strRef>
          </c:tx>
          <c:spPr>
            <a:pattFill prst="trellis">
              <a:fgClr>
                <a:srgbClr val="FFFFFF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グラフ!$B$3:$N$3</c:f>
              <c:strCache>
                <c:ptCount val="13"/>
                <c:pt idx="0">
                  <c:v>９年3月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10年1月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グラフ!$B$5:$N$5</c:f>
              <c:numCache>
                <c:ptCount val="13"/>
                <c:pt idx="0">
                  <c:v>0.5</c:v>
                </c:pt>
                <c:pt idx="1">
                  <c:v>1.9</c:v>
                </c:pt>
                <c:pt idx="2">
                  <c:v>1.9</c:v>
                </c:pt>
                <c:pt idx="3">
                  <c:v>2.2</c:v>
                </c:pt>
                <c:pt idx="4">
                  <c:v>1.9</c:v>
                </c:pt>
                <c:pt idx="5">
                  <c:v>1.9</c:v>
                </c:pt>
                <c:pt idx="6">
                  <c:v>2.4</c:v>
                </c:pt>
                <c:pt idx="7">
                  <c:v>2.5</c:v>
                </c:pt>
                <c:pt idx="8">
                  <c:v>2.1</c:v>
                </c:pt>
                <c:pt idx="9">
                  <c:v>1.8</c:v>
                </c:pt>
                <c:pt idx="10">
                  <c:v>1.8</c:v>
                </c:pt>
                <c:pt idx="11">
                  <c:v>1.9</c:v>
                </c:pt>
                <c:pt idx="12">
                  <c:v>2.2</c:v>
                </c:pt>
              </c:numCache>
            </c:numRef>
          </c:val>
        </c:ser>
        <c:axId val="44900525"/>
        <c:axId val="1451542"/>
      </c:barChart>
      <c:lineChart>
        <c:grouping val="standard"/>
        <c:varyColors val="0"/>
        <c:ser>
          <c:idx val="0"/>
          <c:order val="2"/>
          <c:tx>
            <c:strRef>
              <c:f>グラフ!$A$6</c:f>
              <c:strCache>
                <c:ptCount val="1"/>
                <c:pt idx="0">
                  <c:v>５市平均（指数）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グラフ!$B$3:$N$3</c:f>
              <c:strCache>
                <c:ptCount val="13"/>
                <c:pt idx="0">
                  <c:v>９年3月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10年1月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グラフ!$B$6:$N$6</c:f>
              <c:numCache>
                <c:ptCount val="13"/>
                <c:pt idx="0">
                  <c:v>100.3</c:v>
                </c:pt>
                <c:pt idx="1">
                  <c:v>101.9</c:v>
                </c:pt>
                <c:pt idx="2">
                  <c:v>102</c:v>
                </c:pt>
                <c:pt idx="3">
                  <c:v>102</c:v>
                </c:pt>
                <c:pt idx="4">
                  <c:v>101.9</c:v>
                </c:pt>
                <c:pt idx="5">
                  <c:v>101.9</c:v>
                </c:pt>
                <c:pt idx="6">
                  <c:v>102.8</c:v>
                </c:pt>
                <c:pt idx="7">
                  <c:v>102.9</c:v>
                </c:pt>
                <c:pt idx="8">
                  <c:v>102.4</c:v>
                </c:pt>
                <c:pt idx="9">
                  <c:v>102</c:v>
                </c:pt>
                <c:pt idx="10">
                  <c:v>101.8</c:v>
                </c:pt>
                <c:pt idx="11">
                  <c:v>101.7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グラフ!$A$7</c:f>
              <c:strCache>
                <c:ptCount val="1"/>
                <c:pt idx="0">
                  <c:v>全国（指数）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グラフ!$B$3:$N$3</c:f>
              <c:strCache>
                <c:ptCount val="13"/>
                <c:pt idx="0">
                  <c:v>９年3月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10年1月</c:v>
                </c:pt>
                <c:pt idx="11">
                  <c:v>2</c:v>
                </c:pt>
                <c:pt idx="12">
                  <c:v>3</c:v>
                </c:pt>
              </c:strCache>
            </c:strRef>
          </c:cat>
          <c:val>
            <c:numRef>
              <c:f>グラフ!$B$7:$N$7</c:f>
              <c:numCache>
                <c:ptCount val="13"/>
                <c:pt idx="0">
                  <c:v>100.2</c:v>
                </c:pt>
                <c:pt idx="1">
                  <c:v>102.2</c:v>
                </c:pt>
                <c:pt idx="2">
                  <c:v>102.4</c:v>
                </c:pt>
                <c:pt idx="3">
                  <c:v>102.4</c:v>
                </c:pt>
                <c:pt idx="4">
                  <c:v>102</c:v>
                </c:pt>
                <c:pt idx="5">
                  <c:v>102.1</c:v>
                </c:pt>
                <c:pt idx="6">
                  <c:v>102.8</c:v>
                </c:pt>
                <c:pt idx="7">
                  <c:v>103.1</c:v>
                </c:pt>
                <c:pt idx="8">
                  <c:v>102.4</c:v>
                </c:pt>
                <c:pt idx="9">
                  <c:v>102.2</c:v>
                </c:pt>
                <c:pt idx="10">
                  <c:v>102.1</c:v>
                </c:pt>
                <c:pt idx="11">
                  <c:v>102</c:v>
                </c:pt>
                <c:pt idx="12">
                  <c:v>102.4</c:v>
                </c:pt>
              </c:numCache>
            </c:numRef>
          </c:val>
          <c:smooth val="0"/>
        </c:ser>
        <c:axId val="13063879"/>
        <c:axId val="50466048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451542"/>
        <c:crosses val="autoZero"/>
        <c:auto val="0"/>
        <c:lblOffset val="100"/>
        <c:noMultiLvlLbl val="0"/>
      </c:catAx>
      <c:valAx>
        <c:axId val="1451542"/>
        <c:scaling>
          <c:orientation val="minMax"/>
          <c:max val="10"/>
          <c:min val="-2"/>
        </c:scaling>
        <c:axPos val="l"/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900525"/>
        <c:crossesAt val="1"/>
        <c:crossBetween val="between"/>
        <c:dispUnits/>
        <c:majorUnit val="7"/>
        <c:minorUnit val="1"/>
      </c:valAx>
      <c:catAx>
        <c:axId val="13063879"/>
        <c:scaling>
          <c:orientation val="minMax"/>
        </c:scaling>
        <c:axPos val="b"/>
        <c:delete val="1"/>
        <c:majorTickMark val="in"/>
        <c:minorTickMark val="none"/>
        <c:tickLblPos val="nextTo"/>
        <c:crossAx val="50466048"/>
        <c:crosses val="autoZero"/>
        <c:auto val="0"/>
        <c:lblOffset val="100"/>
        <c:noMultiLvlLbl val="0"/>
      </c:catAx>
      <c:valAx>
        <c:axId val="50466048"/>
        <c:scaling>
          <c:orientation val="minMax"/>
          <c:max val="110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063879"/>
        <c:crosses val="max"/>
        <c:crossBetween val="between"/>
        <c:dispUnits/>
        <c:majorUnit val="5"/>
      </c:valAx>
      <c:spPr>
        <a:noFill/>
      </c:spPr>
    </c:plotArea>
    <c:legend>
      <c:legendPos val="r"/>
      <c:layout>
        <c:manualLayout>
          <c:xMode val="edge"/>
          <c:yMode val="edge"/>
          <c:x val="0.09725"/>
          <c:y val="0.2575"/>
          <c:w val="0.34325"/>
          <c:h val="0.15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消 費 者 物 価 指 数　－総合－ </a:t>
            </a:r>
          </a:p>
        </c:rich>
      </c:tx>
      <c:layout>
        <c:manualLayout>
          <c:xMode val="factor"/>
          <c:yMode val="factor"/>
          <c:x val="-0.06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125"/>
          <c:w val="0.93675"/>
          <c:h val="0.93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グラフ!$A$4</c:f>
              <c:strCache>
                <c:ptCount val="1"/>
                <c:pt idx="0">
                  <c:v>５市平均（対前年同月比）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グラフ!$B$3:$N$3</c:f>
              <c:strCache>
                <c:ptCount val="13"/>
                <c:pt idx="0">
                  <c:v>９年4月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10年1月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グラフ!$B$4:$N$4</c:f>
              <c:numCache>
                <c:ptCount val="13"/>
                <c:pt idx="0">
                  <c:v>1.4</c:v>
                </c:pt>
                <c:pt idx="1">
                  <c:v>1.2</c:v>
                </c:pt>
                <c:pt idx="2">
                  <c:v>1.9</c:v>
                </c:pt>
                <c:pt idx="3">
                  <c:v>1.9</c:v>
                </c:pt>
                <c:pt idx="4">
                  <c:v>2</c:v>
                </c:pt>
                <c:pt idx="5">
                  <c:v>2.4</c:v>
                </c:pt>
                <c:pt idx="6">
                  <c:v>2.5</c:v>
                </c:pt>
                <c:pt idx="7">
                  <c:v>2.3</c:v>
                </c:pt>
                <c:pt idx="8">
                  <c:v>1.6</c:v>
                </c:pt>
                <c:pt idx="9">
                  <c:v>1.4</c:v>
                </c:pt>
                <c:pt idx="10">
                  <c:v>1.6</c:v>
                </c:pt>
                <c:pt idx="11">
                  <c:v>1.8</c:v>
                </c:pt>
                <c:pt idx="12">
                  <c:v>0.2</c:v>
                </c:pt>
              </c:numCache>
            </c:numRef>
          </c:val>
        </c:ser>
        <c:ser>
          <c:idx val="3"/>
          <c:order val="1"/>
          <c:tx>
            <c:strRef>
              <c:f>グラフ!$A$5</c:f>
              <c:strCache>
                <c:ptCount val="1"/>
                <c:pt idx="0">
                  <c:v>全国（対前年同月比）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グラフ!$B$3:$N$3</c:f>
              <c:strCache>
                <c:ptCount val="13"/>
                <c:pt idx="0">
                  <c:v>９年4月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10年1月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グラフ!$B$5:$N$5</c:f>
              <c:numCache>
                <c:ptCount val="13"/>
                <c:pt idx="0">
                  <c:v>1.9</c:v>
                </c:pt>
                <c:pt idx="1">
                  <c:v>1.9</c:v>
                </c:pt>
                <c:pt idx="2">
                  <c:v>2.2</c:v>
                </c:pt>
                <c:pt idx="3">
                  <c:v>1.9</c:v>
                </c:pt>
                <c:pt idx="4">
                  <c:v>1.9</c:v>
                </c:pt>
                <c:pt idx="5">
                  <c:v>2.4</c:v>
                </c:pt>
                <c:pt idx="6">
                  <c:v>2.5</c:v>
                </c:pt>
                <c:pt idx="7">
                  <c:v>2.1</c:v>
                </c:pt>
                <c:pt idx="8">
                  <c:v>1.8</c:v>
                </c:pt>
                <c:pt idx="9">
                  <c:v>1.8</c:v>
                </c:pt>
                <c:pt idx="10">
                  <c:v>1.9</c:v>
                </c:pt>
                <c:pt idx="11">
                  <c:v>2.2</c:v>
                </c:pt>
                <c:pt idx="12">
                  <c:v>0.4</c:v>
                </c:pt>
              </c:numCache>
            </c:numRef>
          </c:val>
        </c:ser>
        <c:axId val="51541249"/>
        <c:axId val="61218058"/>
      </c:barChart>
      <c:lineChart>
        <c:grouping val="standard"/>
        <c:varyColors val="0"/>
        <c:ser>
          <c:idx val="0"/>
          <c:order val="2"/>
          <c:tx>
            <c:strRef>
              <c:f>グラフ!$A$6</c:f>
              <c:strCache>
                <c:ptCount val="1"/>
                <c:pt idx="0">
                  <c:v>５市平均（指数）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グラフ!$B$3:$N$3</c:f>
              <c:strCache>
                <c:ptCount val="13"/>
                <c:pt idx="0">
                  <c:v>９年4月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10年1月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グラフ!$B$6:$N$6</c:f>
              <c:numCache>
                <c:ptCount val="13"/>
                <c:pt idx="0">
                  <c:v>101.9</c:v>
                </c:pt>
                <c:pt idx="1">
                  <c:v>102</c:v>
                </c:pt>
                <c:pt idx="2">
                  <c:v>102</c:v>
                </c:pt>
                <c:pt idx="3">
                  <c:v>101.9</c:v>
                </c:pt>
                <c:pt idx="4">
                  <c:v>101.9</c:v>
                </c:pt>
                <c:pt idx="5">
                  <c:v>102.8</c:v>
                </c:pt>
                <c:pt idx="6">
                  <c:v>102.9</c:v>
                </c:pt>
                <c:pt idx="7">
                  <c:v>102.4</c:v>
                </c:pt>
                <c:pt idx="8">
                  <c:v>102</c:v>
                </c:pt>
                <c:pt idx="9">
                  <c:v>101.8</c:v>
                </c:pt>
                <c:pt idx="10">
                  <c:v>101.7</c:v>
                </c:pt>
                <c:pt idx="11">
                  <c:v>102.1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グラフ!$A$7</c:f>
              <c:strCache>
                <c:ptCount val="1"/>
                <c:pt idx="0">
                  <c:v>全国（指数）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グラフ!$B$3:$N$3</c:f>
              <c:strCache>
                <c:ptCount val="13"/>
                <c:pt idx="0">
                  <c:v>９年4月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10年1月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グラフ!$B$7:$N$7</c:f>
              <c:numCache>
                <c:ptCount val="13"/>
                <c:pt idx="0">
                  <c:v>102.2</c:v>
                </c:pt>
                <c:pt idx="1">
                  <c:v>102.4</c:v>
                </c:pt>
                <c:pt idx="2">
                  <c:v>102.4</c:v>
                </c:pt>
                <c:pt idx="3">
                  <c:v>102</c:v>
                </c:pt>
                <c:pt idx="4">
                  <c:v>102.1</c:v>
                </c:pt>
                <c:pt idx="5">
                  <c:v>102.8</c:v>
                </c:pt>
                <c:pt idx="6">
                  <c:v>103.1</c:v>
                </c:pt>
                <c:pt idx="7">
                  <c:v>102.4</c:v>
                </c:pt>
                <c:pt idx="8">
                  <c:v>102.2</c:v>
                </c:pt>
                <c:pt idx="9">
                  <c:v>102.1</c:v>
                </c:pt>
                <c:pt idx="10">
                  <c:v>102</c:v>
                </c:pt>
                <c:pt idx="11">
                  <c:v>102.4</c:v>
                </c:pt>
                <c:pt idx="12">
                  <c:v>102.6</c:v>
                </c:pt>
              </c:numCache>
            </c:numRef>
          </c:val>
          <c:smooth val="0"/>
        </c:ser>
        <c:axId val="14091611"/>
        <c:axId val="59715636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61218058"/>
        <c:crosses val="autoZero"/>
        <c:auto val="0"/>
        <c:lblOffset val="100"/>
        <c:noMultiLvlLbl val="0"/>
      </c:catAx>
      <c:valAx>
        <c:axId val="6121805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対前年同月比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41249"/>
        <c:crossesAt val="1"/>
        <c:crossBetween val="between"/>
        <c:dispUnits/>
        <c:majorUnit val="1"/>
        <c:minorUnit val="1"/>
      </c:valAx>
      <c:catAx>
        <c:axId val="14091611"/>
        <c:scaling>
          <c:orientation val="minMax"/>
        </c:scaling>
        <c:axPos val="b"/>
        <c:delete val="1"/>
        <c:majorTickMark val="in"/>
        <c:minorTickMark val="none"/>
        <c:tickLblPos val="nextTo"/>
        <c:crossAx val="59715636"/>
        <c:crosses val="autoZero"/>
        <c:auto val="0"/>
        <c:lblOffset val="100"/>
        <c:noMultiLvlLbl val="0"/>
      </c:catAx>
      <c:valAx>
        <c:axId val="59715636"/>
        <c:scaling>
          <c:orientation val="minMax"/>
          <c:max val="105"/>
          <c:min val="9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　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91611"/>
        <c:crosses val="max"/>
        <c:crossBetween val="between"/>
        <c:dispUnits/>
        <c:majorUnit val="2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12"/>
          <c:w val="0.289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0.44175</cdr:x>
      <cdr:y>0.999</cdr:y>
    </cdr:from>
    <cdr:to>
      <cdr:x>0.44175</cdr:x>
      <cdr:y>0.999</cdr:y>
    </cdr:to>
    <cdr:sp>
      <cdr:nvSpPr>
        <cdr:cNvPr id="1" name="Line 1"/>
        <cdr:cNvSpPr>
          <a:spLocks/>
        </cdr:cNvSpPr>
      </cdr:nvSpPr>
      <cdr:spPr>
        <a:xfrm>
          <a:off x="2714625" y="3019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0.0235</cdr:y>
    </cdr:from>
    <cdr:to>
      <cdr:x>0.8965</cdr:x>
      <cdr:y>0.07075</cdr:y>
    </cdr:to>
    <cdr:sp>
      <cdr:nvSpPr>
        <cdr:cNvPr id="2" name="テキスト 14"/>
        <cdr:cNvSpPr txBox="1">
          <a:spLocks noChangeArrowheads="1"/>
        </cdr:cNvSpPr>
      </cdr:nvSpPr>
      <cdr:spPr>
        <a:xfrm>
          <a:off x="4362450" y="66675"/>
          <a:ext cx="11620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(平成７年=100)
(平成2年=100)</a:t>
          </a:r>
        </a:p>
      </cdr:txBody>
    </cdr:sp>
  </cdr:relSizeAnchor>
  <cdr:relSizeAnchor xmlns:cdr="http://schemas.openxmlformats.org/drawingml/2006/chartDrawing">
    <cdr:from>
      <cdr:x>0.00225</cdr:x>
      <cdr:y>0.849</cdr:y>
    </cdr:from>
    <cdr:to>
      <cdr:x>0.03775</cdr:x>
      <cdr:y>0.89</cdr:y>
    </cdr:to>
    <cdr:sp>
      <cdr:nvSpPr>
        <cdr:cNvPr id="3" name="テキスト 15"/>
        <cdr:cNvSpPr txBox="1">
          <a:spLocks noChangeArrowheads="1"/>
        </cdr:cNvSpPr>
      </cdr:nvSpPr>
      <cdr:spPr>
        <a:xfrm>
          <a:off x="9525" y="2562225"/>
          <a:ext cx="2190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(%)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0.99775</cdr:y>
    </cdr:from>
    <cdr:to>
      <cdr:x>0.49725</cdr:x>
      <cdr:y>0.99825</cdr:y>
    </cdr:to>
    <cdr:sp>
      <cdr:nvSpPr>
        <cdr:cNvPr id="1" name="Line 1"/>
        <cdr:cNvSpPr>
          <a:spLocks/>
        </cdr:cNvSpPr>
      </cdr:nvSpPr>
      <cdr:spPr>
        <a:xfrm>
          <a:off x="3038475" y="2333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0.763</cdr:x>
      <cdr:y>0.00525</cdr:y>
    </cdr:from>
    <cdr:to>
      <cdr:x>0.94675</cdr:x>
      <cdr:y>0.07425</cdr:y>
    </cdr:to>
    <cdr:sp>
      <cdr:nvSpPr>
        <cdr:cNvPr id="2" name="テキスト 14"/>
        <cdr:cNvSpPr txBox="1">
          <a:spLocks noChangeArrowheads="1"/>
        </cdr:cNvSpPr>
      </cdr:nvSpPr>
      <cdr:spPr>
        <a:xfrm>
          <a:off x="4657725" y="9525"/>
          <a:ext cx="1123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(平成７年=100)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(平成2年=100)</a:t>
          </a:r>
        </a:p>
      </cdr:txBody>
    </cdr:sp>
  </cdr:relSizeAnchor>
  <cdr:relSizeAnchor xmlns:cdr="http://schemas.openxmlformats.org/drawingml/2006/chartDrawing">
    <cdr:from>
      <cdr:x>0.0165</cdr:x>
      <cdr:y>0.61575</cdr:y>
    </cdr:from>
    <cdr:to>
      <cdr:x>0.057</cdr:x>
      <cdr:y>0.67675</cdr:y>
    </cdr:to>
    <cdr:sp>
      <cdr:nvSpPr>
        <cdr:cNvPr id="3" name="テキスト 15"/>
        <cdr:cNvSpPr txBox="1">
          <a:spLocks noChangeArrowheads="1"/>
        </cdr:cNvSpPr>
      </cdr:nvSpPr>
      <cdr:spPr>
        <a:xfrm>
          <a:off x="95250" y="14382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(%)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28575</xdr:rowOff>
    </xdr:from>
    <xdr:to>
      <xdr:col>9</xdr:col>
      <xdr:colOff>438150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57150" y="5886450"/>
        <a:ext cx="61626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8</xdr:row>
      <xdr:rowOff>85725</xdr:rowOff>
    </xdr:from>
    <xdr:to>
      <xdr:col>9</xdr:col>
      <xdr:colOff>361950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28575" y="1657350"/>
        <a:ext cx="61150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27</xdr:row>
      <xdr:rowOff>38100</xdr:rowOff>
    </xdr:from>
    <xdr:ext cx="152400" cy="180975"/>
    <xdr:sp>
      <xdr:nvSpPr>
        <xdr:cNvPr id="1" name="テキスト 7"/>
        <xdr:cNvSpPr txBox="1">
          <a:spLocks noChangeArrowheads="1"/>
        </xdr:cNvSpPr>
      </xdr:nvSpPr>
      <xdr:spPr>
        <a:xfrm>
          <a:off x="971550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2</xdr:col>
      <xdr:colOff>47625</xdr:colOff>
      <xdr:row>26</xdr:row>
      <xdr:rowOff>38100</xdr:rowOff>
    </xdr:from>
    <xdr:ext cx="76200" cy="209550"/>
    <xdr:sp>
      <xdr:nvSpPr>
        <xdr:cNvPr id="2" name="テキスト 8"/>
        <xdr:cNvSpPr txBox="1">
          <a:spLocks noChangeArrowheads="1"/>
        </xdr:cNvSpPr>
      </xdr:nvSpPr>
      <xdr:spPr>
        <a:xfrm>
          <a:off x="1657350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26</xdr:row>
      <xdr:rowOff>38100</xdr:rowOff>
    </xdr:from>
    <xdr:ext cx="76200" cy="209550"/>
    <xdr:sp>
      <xdr:nvSpPr>
        <xdr:cNvPr id="3" name="テキスト 9"/>
        <xdr:cNvSpPr txBox="1">
          <a:spLocks noChangeArrowheads="1"/>
        </xdr:cNvSpPr>
      </xdr:nvSpPr>
      <xdr:spPr>
        <a:xfrm>
          <a:off x="2314575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114300</xdr:colOff>
      <xdr:row>26</xdr:row>
      <xdr:rowOff>38100</xdr:rowOff>
    </xdr:from>
    <xdr:ext cx="76200" cy="209550"/>
    <xdr:sp>
      <xdr:nvSpPr>
        <xdr:cNvPr id="4" name="テキスト 10"/>
        <xdr:cNvSpPr txBox="1">
          <a:spLocks noChangeArrowheads="1"/>
        </xdr:cNvSpPr>
      </xdr:nvSpPr>
      <xdr:spPr>
        <a:xfrm>
          <a:off x="3057525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28575</xdr:colOff>
      <xdr:row>26</xdr:row>
      <xdr:rowOff>38100</xdr:rowOff>
    </xdr:from>
    <xdr:ext cx="76200" cy="209550"/>
    <xdr:sp>
      <xdr:nvSpPr>
        <xdr:cNvPr id="5" name="テキスト 12"/>
        <xdr:cNvSpPr txBox="1">
          <a:spLocks noChangeArrowheads="1"/>
        </xdr:cNvSpPr>
      </xdr:nvSpPr>
      <xdr:spPr>
        <a:xfrm>
          <a:off x="4391025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</xdr:colOff>
      <xdr:row>26</xdr:row>
      <xdr:rowOff>38100</xdr:rowOff>
    </xdr:from>
    <xdr:ext cx="76200" cy="209550"/>
    <xdr:sp>
      <xdr:nvSpPr>
        <xdr:cNvPr id="6" name="テキスト 13"/>
        <xdr:cNvSpPr txBox="1">
          <a:spLocks noChangeArrowheads="1"/>
        </xdr:cNvSpPr>
      </xdr:nvSpPr>
      <xdr:spPr>
        <a:xfrm>
          <a:off x="4905375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38100</xdr:colOff>
      <xdr:row>26</xdr:row>
      <xdr:rowOff>38100</xdr:rowOff>
    </xdr:from>
    <xdr:ext cx="76200" cy="209550"/>
    <xdr:sp>
      <xdr:nvSpPr>
        <xdr:cNvPr id="7" name="テキスト 14"/>
        <xdr:cNvSpPr txBox="1">
          <a:spLocks noChangeArrowheads="1"/>
        </xdr:cNvSpPr>
      </xdr:nvSpPr>
      <xdr:spPr>
        <a:xfrm>
          <a:off x="5448300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38100</xdr:colOff>
      <xdr:row>26</xdr:row>
      <xdr:rowOff>38100</xdr:rowOff>
    </xdr:from>
    <xdr:ext cx="76200" cy="209550"/>
    <xdr:sp>
      <xdr:nvSpPr>
        <xdr:cNvPr id="8" name="テキスト 15"/>
        <xdr:cNvSpPr txBox="1">
          <a:spLocks noChangeArrowheads="1"/>
        </xdr:cNvSpPr>
      </xdr:nvSpPr>
      <xdr:spPr>
        <a:xfrm>
          <a:off x="5972175" y="4781550"/>
          <a:ext cx="7620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114300</xdr:colOff>
      <xdr:row>49</xdr:row>
      <xdr:rowOff>38100</xdr:rowOff>
    </xdr:from>
    <xdr:ext cx="161925" cy="171450"/>
    <xdr:sp>
      <xdr:nvSpPr>
        <xdr:cNvPr id="9" name="テキスト 16"/>
        <xdr:cNvSpPr txBox="1">
          <a:spLocks noChangeArrowheads="1"/>
        </xdr:cNvSpPr>
      </xdr:nvSpPr>
      <xdr:spPr>
        <a:xfrm>
          <a:off x="962025" y="9210675"/>
          <a:ext cx="1619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2</xdr:col>
      <xdr:colOff>47625</xdr:colOff>
      <xdr:row>49</xdr:row>
      <xdr:rowOff>38100</xdr:rowOff>
    </xdr:from>
    <xdr:ext cx="152400" cy="180975"/>
    <xdr:sp>
      <xdr:nvSpPr>
        <xdr:cNvPr id="10" name="テキスト 17"/>
        <xdr:cNvSpPr txBox="1">
          <a:spLocks noChangeArrowheads="1"/>
        </xdr:cNvSpPr>
      </xdr:nvSpPr>
      <xdr:spPr>
        <a:xfrm>
          <a:off x="1657350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3</xdr:col>
      <xdr:colOff>85725</xdr:colOff>
      <xdr:row>49</xdr:row>
      <xdr:rowOff>38100</xdr:rowOff>
    </xdr:from>
    <xdr:ext cx="152400" cy="180975"/>
    <xdr:sp>
      <xdr:nvSpPr>
        <xdr:cNvPr id="11" name="テキスト 18"/>
        <xdr:cNvSpPr txBox="1">
          <a:spLocks noChangeArrowheads="1"/>
        </xdr:cNvSpPr>
      </xdr:nvSpPr>
      <xdr:spPr>
        <a:xfrm>
          <a:off x="2371725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4</xdr:col>
      <xdr:colOff>104775</xdr:colOff>
      <xdr:row>49</xdr:row>
      <xdr:rowOff>38100</xdr:rowOff>
    </xdr:from>
    <xdr:ext cx="152400" cy="180975"/>
    <xdr:sp>
      <xdr:nvSpPr>
        <xdr:cNvPr id="12" name="テキスト 19"/>
        <xdr:cNvSpPr txBox="1">
          <a:spLocks noChangeArrowheads="1"/>
        </xdr:cNvSpPr>
      </xdr:nvSpPr>
      <xdr:spPr>
        <a:xfrm>
          <a:off x="3048000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5</xdr:col>
      <xdr:colOff>66675</xdr:colOff>
      <xdr:row>49</xdr:row>
      <xdr:rowOff>38100</xdr:rowOff>
    </xdr:from>
    <xdr:ext cx="152400" cy="180975"/>
    <xdr:sp>
      <xdr:nvSpPr>
        <xdr:cNvPr id="13" name="テキスト 20"/>
        <xdr:cNvSpPr txBox="1">
          <a:spLocks noChangeArrowheads="1"/>
        </xdr:cNvSpPr>
      </xdr:nvSpPr>
      <xdr:spPr>
        <a:xfrm>
          <a:off x="3771900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6</xdr:col>
      <xdr:colOff>38100</xdr:colOff>
      <xdr:row>49</xdr:row>
      <xdr:rowOff>38100</xdr:rowOff>
    </xdr:from>
    <xdr:ext cx="152400" cy="180975"/>
    <xdr:sp>
      <xdr:nvSpPr>
        <xdr:cNvPr id="14" name="テキスト 21"/>
        <xdr:cNvSpPr txBox="1">
          <a:spLocks noChangeArrowheads="1"/>
        </xdr:cNvSpPr>
      </xdr:nvSpPr>
      <xdr:spPr>
        <a:xfrm>
          <a:off x="4400550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7</xdr:col>
      <xdr:colOff>38100</xdr:colOff>
      <xdr:row>49</xdr:row>
      <xdr:rowOff>38100</xdr:rowOff>
    </xdr:from>
    <xdr:ext cx="152400" cy="180975"/>
    <xdr:sp>
      <xdr:nvSpPr>
        <xdr:cNvPr id="15" name="テキスト 22"/>
        <xdr:cNvSpPr txBox="1">
          <a:spLocks noChangeArrowheads="1"/>
        </xdr:cNvSpPr>
      </xdr:nvSpPr>
      <xdr:spPr>
        <a:xfrm>
          <a:off x="4924425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8</xdr:col>
      <xdr:colOff>95250</xdr:colOff>
      <xdr:row>49</xdr:row>
      <xdr:rowOff>38100</xdr:rowOff>
    </xdr:from>
    <xdr:ext cx="152400" cy="180975"/>
    <xdr:sp>
      <xdr:nvSpPr>
        <xdr:cNvPr id="16" name="テキスト 23"/>
        <xdr:cNvSpPr txBox="1">
          <a:spLocks noChangeArrowheads="1"/>
        </xdr:cNvSpPr>
      </xdr:nvSpPr>
      <xdr:spPr>
        <a:xfrm>
          <a:off x="5505450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9</xdr:col>
      <xdr:colOff>38100</xdr:colOff>
      <xdr:row>49</xdr:row>
      <xdr:rowOff>38100</xdr:rowOff>
    </xdr:from>
    <xdr:ext cx="152400" cy="180975"/>
    <xdr:sp>
      <xdr:nvSpPr>
        <xdr:cNvPr id="17" name="テキスト 24"/>
        <xdr:cNvSpPr txBox="1">
          <a:spLocks noChangeArrowheads="1"/>
        </xdr:cNvSpPr>
      </xdr:nvSpPr>
      <xdr:spPr>
        <a:xfrm>
          <a:off x="5972175" y="921067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1</xdr:col>
      <xdr:colOff>114300</xdr:colOff>
      <xdr:row>10</xdr:row>
      <xdr:rowOff>38100</xdr:rowOff>
    </xdr:from>
    <xdr:ext cx="152400" cy="180975"/>
    <xdr:sp>
      <xdr:nvSpPr>
        <xdr:cNvPr id="18" name="テキスト 25"/>
        <xdr:cNvSpPr txBox="1">
          <a:spLocks noChangeArrowheads="1"/>
        </xdr:cNvSpPr>
      </xdr:nvSpPr>
      <xdr:spPr>
        <a:xfrm>
          <a:off x="9620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2</xdr:col>
      <xdr:colOff>38100</xdr:colOff>
      <xdr:row>10</xdr:row>
      <xdr:rowOff>38100</xdr:rowOff>
    </xdr:from>
    <xdr:ext cx="152400" cy="180975"/>
    <xdr:sp>
      <xdr:nvSpPr>
        <xdr:cNvPr id="19" name="テキスト 26"/>
        <xdr:cNvSpPr txBox="1">
          <a:spLocks noChangeArrowheads="1"/>
        </xdr:cNvSpPr>
      </xdr:nvSpPr>
      <xdr:spPr>
        <a:xfrm>
          <a:off x="16478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4</xdr:col>
      <xdr:colOff>114300</xdr:colOff>
      <xdr:row>10</xdr:row>
      <xdr:rowOff>38100</xdr:rowOff>
    </xdr:from>
    <xdr:ext cx="152400" cy="180975"/>
    <xdr:sp>
      <xdr:nvSpPr>
        <xdr:cNvPr id="20" name="テキスト 28"/>
        <xdr:cNvSpPr txBox="1">
          <a:spLocks noChangeArrowheads="1"/>
        </xdr:cNvSpPr>
      </xdr:nvSpPr>
      <xdr:spPr>
        <a:xfrm>
          <a:off x="30575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7</xdr:col>
      <xdr:colOff>38100</xdr:colOff>
      <xdr:row>10</xdr:row>
      <xdr:rowOff>38100</xdr:rowOff>
    </xdr:from>
    <xdr:ext cx="152400" cy="180975"/>
    <xdr:sp>
      <xdr:nvSpPr>
        <xdr:cNvPr id="21" name="テキスト 31"/>
        <xdr:cNvSpPr txBox="1">
          <a:spLocks noChangeArrowheads="1"/>
        </xdr:cNvSpPr>
      </xdr:nvSpPr>
      <xdr:spPr>
        <a:xfrm>
          <a:off x="49244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8</xdr:col>
      <xdr:colOff>47625</xdr:colOff>
      <xdr:row>10</xdr:row>
      <xdr:rowOff>38100</xdr:rowOff>
    </xdr:from>
    <xdr:ext cx="152400" cy="180975"/>
    <xdr:sp>
      <xdr:nvSpPr>
        <xdr:cNvPr id="22" name="テキスト 32"/>
        <xdr:cNvSpPr txBox="1">
          <a:spLocks noChangeArrowheads="1"/>
        </xdr:cNvSpPr>
      </xdr:nvSpPr>
      <xdr:spPr>
        <a:xfrm>
          <a:off x="54578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9</xdr:col>
      <xdr:colOff>38100</xdr:colOff>
      <xdr:row>10</xdr:row>
      <xdr:rowOff>38100</xdr:rowOff>
    </xdr:from>
    <xdr:ext cx="152400" cy="180975"/>
    <xdr:sp>
      <xdr:nvSpPr>
        <xdr:cNvPr id="23" name="テキスト 33"/>
        <xdr:cNvSpPr txBox="1">
          <a:spLocks noChangeArrowheads="1"/>
        </xdr:cNvSpPr>
      </xdr:nvSpPr>
      <xdr:spPr>
        <a:xfrm>
          <a:off x="597217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3</xdr:col>
      <xdr:colOff>38100</xdr:colOff>
      <xdr:row>10</xdr:row>
      <xdr:rowOff>38100</xdr:rowOff>
    </xdr:from>
    <xdr:ext cx="152400" cy="180975"/>
    <xdr:sp>
      <xdr:nvSpPr>
        <xdr:cNvPr id="24" name="テキスト 27"/>
        <xdr:cNvSpPr txBox="1">
          <a:spLocks noChangeArrowheads="1"/>
        </xdr:cNvSpPr>
      </xdr:nvSpPr>
      <xdr:spPr>
        <a:xfrm>
          <a:off x="2324100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6</xdr:col>
      <xdr:colOff>47625</xdr:colOff>
      <xdr:row>10</xdr:row>
      <xdr:rowOff>38100</xdr:rowOff>
    </xdr:from>
    <xdr:ext cx="152400" cy="180975"/>
    <xdr:sp>
      <xdr:nvSpPr>
        <xdr:cNvPr id="25" name="テキスト 30"/>
        <xdr:cNvSpPr txBox="1">
          <a:spLocks noChangeArrowheads="1"/>
        </xdr:cNvSpPr>
      </xdr:nvSpPr>
      <xdr:spPr>
        <a:xfrm>
          <a:off x="441007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5</xdr:col>
      <xdr:colOff>38100</xdr:colOff>
      <xdr:row>10</xdr:row>
      <xdr:rowOff>38100</xdr:rowOff>
    </xdr:from>
    <xdr:ext cx="152400" cy="180975"/>
    <xdr:sp>
      <xdr:nvSpPr>
        <xdr:cNvPr id="26" name="テキスト 29"/>
        <xdr:cNvSpPr txBox="1">
          <a:spLocks noChangeArrowheads="1"/>
        </xdr:cNvSpPr>
      </xdr:nvSpPr>
      <xdr:spPr>
        <a:xfrm>
          <a:off x="3743325" y="1943100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2</xdr:col>
      <xdr:colOff>47625</xdr:colOff>
      <xdr:row>27</xdr:row>
      <xdr:rowOff>38100</xdr:rowOff>
    </xdr:from>
    <xdr:ext cx="152400" cy="180975"/>
    <xdr:sp>
      <xdr:nvSpPr>
        <xdr:cNvPr id="27" name="テキスト 8"/>
        <xdr:cNvSpPr txBox="1">
          <a:spLocks noChangeArrowheads="1"/>
        </xdr:cNvSpPr>
      </xdr:nvSpPr>
      <xdr:spPr>
        <a:xfrm>
          <a:off x="1657350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3</xdr:col>
      <xdr:colOff>28575</xdr:colOff>
      <xdr:row>27</xdr:row>
      <xdr:rowOff>38100</xdr:rowOff>
    </xdr:from>
    <xdr:ext cx="152400" cy="180975"/>
    <xdr:sp>
      <xdr:nvSpPr>
        <xdr:cNvPr id="28" name="テキスト 9"/>
        <xdr:cNvSpPr txBox="1">
          <a:spLocks noChangeArrowheads="1"/>
        </xdr:cNvSpPr>
      </xdr:nvSpPr>
      <xdr:spPr>
        <a:xfrm>
          <a:off x="231457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4</xdr:col>
      <xdr:colOff>114300</xdr:colOff>
      <xdr:row>27</xdr:row>
      <xdr:rowOff>38100</xdr:rowOff>
    </xdr:from>
    <xdr:ext cx="152400" cy="180975"/>
    <xdr:sp>
      <xdr:nvSpPr>
        <xdr:cNvPr id="29" name="テキスト 10"/>
        <xdr:cNvSpPr txBox="1">
          <a:spLocks noChangeArrowheads="1"/>
        </xdr:cNvSpPr>
      </xdr:nvSpPr>
      <xdr:spPr>
        <a:xfrm>
          <a:off x="305752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5</xdr:col>
      <xdr:colOff>76200</xdr:colOff>
      <xdr:row>27</xdr:row>
      <xdr:rowOff>38100</xdr:rowOff>
    </xdr:from>
    <xdr:ext cx="152400" cy="180975"/>
    <xdr:sp>
      <xdr:nvSpPr>
        <xdr:cNvPr id="30" name="テキスト 11"/>
        <xdr:cNvSpPr txBox="1">
          <a:spLocks noChangeArrowheads="1"/>
        </xdr:cNvSpPr>
      </xdr:nvSpPr>
      <xdr:spPr>
        <a:xfrm>
          <a:off x="378142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6</xdr:col>
      <xdr:colOff>28575</xdr:colOff>
      <xdr:row>27</xdr:row>
      <xdr:rowOff>38100</xdr:rowOff>
    </xdr:from>
    <xdr:ext cx="152400" cy="180975"/>
    <xdr:sp>
      <xdr:nvSpPr>
        <xdr:cNvPr id="31" name="テキスト 12"/>
        <xdr:cNvSpPr txBox="1">
          <a:spLocks noChangeArrowheads="1"/>
        </xdr:cNvSpPr>
      </xdr:nvSpPr>
      <xdr:spPr>
        <a:xfrm>
          <a:off x="439102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7</xdr:col>
      <xdr:colOff>19050</xdr:colOff>
      <xdr:row>27</xdr:row>
      <xdr:rowOff>38100</xdr:rowOff>
    </xdr:from>
    <xdr:ext cx="152400" cy="180975"/>
    <xdr:sp>
      <xdr:nvSpPr>
        <xdr:cNvPr id="32" name="テキスト 13"/>
        <xdr:cNvSpPr txBox="1">
          <a:spLocks noChangeArrowheads="1"/>
        </xdr:cNvSpPr>
      </xdr:nvSpPr>
      <xdr:spPr>
        <a:xfrm>
          <a:off x="490537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8</xdr:col>
      <xdr:colOff>85725</xdr:colOff>
      <xdr:row>27</xdr:row>
      <xdr:rowOff>38100</xdr:rowOff>
    </xdr:from>
    <xdr:ext cx="152400" cy="180975"/>
    <xdr:sp>
      <xdr:nvSpPr>
        <xdr:cNvPr id="33" name="テキスト 14"/>
        <xdr:cNvSpPr txBox="1">
          <a:spLocks noChangeArrowheads="1"/>
        </xdr:cNvSpPr>
      </xdr:nvSpPr>
      <xdr:spPr>
        <a:xfrm>
          <a:off x="5495925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  <xdr:oneCellAnchor>
    <xdr:from>
      <xdr:col>9</xdr:col>
      <xdr:colOff>28575</xdr:colOff>
      <xdr:row>27</xdr:row>
      <xdr:rowOff>38100</xdr:rowOff>
    </xdr:from>
    <xdr:ext cx="152400" cy="180975"/>
    <xdr:sp>
      <xdr:nvSpPr>
        <xdr:cNvPr id="34" name="テキスト 15"/>
        <xdr:cNvSpPr txBox="1">
          <a:spLocks noChangeArrowheads="1"/>
        </xdr:cNvSpPr>
      </xdr:nvSpPr>
      <xdr:spPr>
        <a:xfrm>
          <a:off x="5962650" y="5000625"/>
          <a:ext cx="1524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/>
            <a:t>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28.875" style="2" customWidth="1"/>
    <col min="2" max="14" width="5.875" style="2" customWidth="1"/>
    <col min="15" max="16384" width="9.00390625" style="2" customWidth="1"/>
  </cols>
  <sheetData>
    <row r="1" spans="1:3" ht="15.75">
      <c r="A1" s="1" t="s">
        <v>0</v>
      </c>
      <c r="B1" s="2" t="str">
        <f>WIDECHAR('消費者物価指数'!B14)</f>
        <v>９</v>
      </c>
      <c r="C1" s="2">
        <f>B1+1</f>
        <v>10</v>
      </c>
    </row>
    <row r="2" spans="2:14" ht="15.75">
      <c r="B2" s="3">
        <v>4</v>
      </c>
      <c r="C2" s="3">
        <v>5</v>
      </c>
      <c r="D2" s="3">
        <v>6</v>
      </c>
      <c r="E2" s="3">
        <v>7</v>
      </c>
      <c r="F2" s="3">
        <v>8</v>
      </c>
      <c r="G2" s="3">
        <v>9</v>
      </c>
      <c r="H2" s="3">
        <v>10</v>
      </c>
      <c r="I2" s="3">
        <v>11</v>
      </c>
      <c r="J2" s="3">
        <v>12</v>
      </c>
      <c r="K2" s="3">
        <v>1</v>
      </c>
      <c r="L2" s="3">
        <v>2</v>
      </c>
      <c r="M2" s="3">
        <v>3</v>
      </c>
      <c r="N2" s="3">
        <f>'消費者物価指数'!D26</f>
        <v>4</v>
      </c>
    </row>
    <row r="3" spans="1:14" ht="15.75">
      <c r="A3" s="4"/>
      <c r="B3" s="3" t="str">
        <f>CONCATENATE(B1,"年",B2,"月")</f>
        <v>９年4月</v>
      </c>
      <c r="C3" s="5">
        <f aca="true" t="shared" si="0" ref="C3:N3">IF(C2=1,CONCATENATE($C$1,"年",C2,"月"),C2)</f>
        <v>5</v>
      </c>
      <c r="D3" s="3">
        <f t="shared" si="0"/>
        <v>6</v>
      </c>
      <c r="E3" s="3">
        <f t="shared" si="0"/>
        <v>7</v>
      </c>
      <c r="F3" s="3">
        <f t="shared" si="0"/>
        <v>8</v>
      </c>
      <c r="G3" s="3">
        <f t="shared" si="0"/>
        <v>9</v>
      </c>
      <c r="H3" s="3">
        <f t="shared" si="0"/>
        <v>10</v>
      </c>
      <c r="I3" s="3">
        <f t="shared" si="0"/>
        <v>11</v>
      </c>
      <c r="J3" s="3">
        <f t="shared" si="0"/>
        <v>12</v>
      </c>
      <c r="K3" s="3" t="str">
        <f t="shared" si="0"/>
        <v>10年1月</v>
      </c>
      <c r="L3" s="3">
        <f t="shared" si="0"/>
        <v>2</v>
      </c>
      <c r="M3" s="3">
        <f t="shared" si="0"/>
        <v>3</v>
      </c>
      <c r="N3" s="3">
        <f t="shared" si="0"/>
        <v>4</v>
      </c>
    </row>
    <row r="4" spans="1:14" ht="15.75">
      <c r="A4" s="4" t="s">
        <v>1</v>
      </c>
      <c r="B4" s="6">
        <v>1.4</v>
      </c>
      <c r="C4" s="6">
        <v>1.2</v>
      </c>
      <c r="D4" s="6">
        <v>1.9</v>
      </c>
      <c r="E4" s="6">
        <v>1.9</v>
      </c>
      <c r="F4" s="6">
        <v>2</v>
      </c>
      <c r="G4" s="6">
        <v>2.4</v>
      </c>
      <c r="H4" s="6">
        <v>2.5</v>
      </c>
      <c r="I4" s="6">
        <v>2.3</v>
      </c>
      <c r="J4" s="6">
        <v>1.6</v>
      </c>
      <c r="K4" s="6">
        <v>1.4</v>
      </c>
      <c r="L4" s="6">
        <v>1.6</v>
      </c>
      <c r="M4" s="6">
        <v>1.8</v>
      </c>
      <c r="N4" s="6">
        <f>'消費者物価指数'!H26</f>
        <v>0.2</v>
      </c>
    </row>
    <row r="5" spans="1:14" ht="15.75">
      <c r="A5" s="4" t="s">
        <v>2</v>
      </c>
      <c r="B5" s="6">
        <v>1.9</v>
      </c>
      <c r="C5" s="6">
        <v>1.9</v>
      </c>
      <c r="D5" s="6">
        <v>2.2</v>
      </c>
      <c r="E5" s="6">
        <v>1.9</v>
      </c>
      <c r="F5" s="6">
        <v>1.9</v>
      </c>
      <c r="G5" s="6">
        <v>2.4</v>
      </c>
      <c r="H5" s="6">
        <v>2.5</v>
      </c>
      <c r="I5" s="6">
        <v>2.1</v>
      </c>
      <c r="J5" s="6">
        <v>1.8</v>
      </c>
      <c r="K5" s="6">
        <v>1.8</v>
      </c>
      <c r="L5" s="6">
        <v>1.9</v>
      </c>
      <c r="M5" s="6">
        <v>2.2</v>
      </c>
      <c r="N5" s="6">
        <f>'消費者物価指数'!H52</f>
        <v>0.4</v>
      </c>
    </row>
    <row r="6" spans="1:14" ht="15.75">
      <c r="A6" s="4" t="s">
        <v>3</v>
      </c>
      <c r="B6" s="6">
        <v>101.9</v>
      </c>
      <c r="C6" s="6">
        <v>102</v>
      </c>
      <c r="D6" s="6">
        <v>102</v>
      </c>
      <c r="E6" s="6">
        <v>101.9</v>
      </c>
      <c r="F6" s="6">
        <v>101.9</v>
      </c>
      <c r="G6" s="6">
        <v>102.8</v>
      </c>
      <c r="H6" s="6">
        <v>102.9</v>
      </c>
      <c r="I6" s="6">
        <v>102.4</v>
      </c>
      <c r="J6" s="6">
        <v>102</v>
      </c>
      <c r="K6" s="6">
        <v>101.8</v>
      </c>
      <c r="L6" s="6">
        <v>101.7</v>
      </c>
      <c r="M6" s="6">
        <v>102.1</v>
      </c>
      <c r="N6" s="6">
        <f>'消費者物価指数'!F26</f>
        <v>102.1</v>
      </c>
    </row>
    <row r="7" spans="1:14" ht="15.75">
      <c r="A7" s="4" t="s">
        <v>4</v>
      </c>
      <c r="B7" s="6">
        <v>102.2</v>
      </c>
      <c r="C7" s="6">
        <v>102.4</v>
      </c>
      <c r="D7" s="6">
        <v>102.4</v>
      </c>
      <c r="E7" s="6">
        <v>102</v>
      </c>
      <c r="F7" s="6">
        <v>102.1</v>
      </c>
      <c r="G7" s="6">
        <v>102.8</v>
      </c>
      <c r="H7" s="6">
        <v>103.1</v>
      </c>
      <c r="I7" s="6">
        <v>102.4</v>
      </c>
      <c r="J7" s="6">
        <v>102.2</v>
      </c>
      <c r="K7" s="6">
        <v>102.1</v>
      </c>
      <c r="L7" s="6">
        <v>102</v>
      </c>
      <c r="M7" s="6">
        <v>102.4</v>
      </c>
      <c r="N7" s="6">
        <f>'消費者物価指数'!F52</f>
        <v>102.6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55"/>
  <sheetViews>
    <sheetView workbookViewId="0" topLeftCell="A3">
      <selection activeCell="K22" sqref="K22"/>
    </sheetView>
  </sheetViews>
  <sheetFormatPr defaultColWidth="9.00390625" defaultRowHeight="13.5"/>
  <cols>
    <col min="1" max="1" width="3.625" style="2" customWidth="1"/>
    <col min="2" max="2" width="2.25390625" style="2" customWidth="1"/>
    <col min="3" max="3" width="1.875" style="2" customWidth="1"/>
    <col min="4" max="4" width="2.25390625" style="2" customWidth="1"/>
    <col min="5" max="5" width="1.875" style="2" customWidth="1"/>
    <col min="6" max="6" width="9.00390625" style="2" customWidth="1"/>
    <col min="7" max="8" width="8.625" style="2" customWidth="1"/>
    <col min="9" max="13" width="9.00390625" style="2" customWidth="1"/>
    <col min="14" max="22" width="9.125" style="2" customWidth="1"/>
    <col min="23" max="16384" width="9.00390625" style="2" customWidth="1"/>
  </cols>
  <sheetData>
    <row r="1" ht="4.5" customHeight="1"/>
    <row r="2" spans="1:22" ht="17.25" customHeight="1">
      <c r="A2" s="7"/>
      <c r="B2" s="7"/>
      <c r="C2" s="7"/>
      <c r="D2" s="7"/>
      <c r="E2" s="7"/>
      <c r="G2" s="8"/>
      <c r="H2" s="9"/>
      <c r="I2" s="10" t="s">
        <v>5</v>
      </c>
      <c r="J2" s="11"/>
      <c r="K2" s="11"/>
      <c r="L2" s="9"/>
      <c r="M2" s="7"/>
      <c r="N2" s="10" t="s">
        <v>6</v>
      </c>
      <c r="O2" s="7"/>
      <c r="P2" s="7"/>
      <c r="Q2" s="7"/>
      <c r="R2" s="7"/>
      <c r="S2" s="7"/>
      <c r="T2" s="7"/>
      <c r="U2" s="7"/>
      <c r="V2" s="7"/>
    </row>
    <row r="3" spans="1:22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7.25" customHeight="1" thickBot="1">
      <c r="A4" s="12" t="s">
        <v>7</v>
      </c>
      <c r="B4" s="12"/>
      <c r="C4" s="12"/>
      <c r="D4" s="12"/>
      <c r="E4" s="12"/>
      <c r="F4" s="13"/>
      <c r="G4" s="1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 t="s">
        <v>8</v>
      </c>
    </row>
    <row r="5" spans="1:22" ht="34.5" customHeight="1" thickTop="1">
      <c r="A5" s="16"/>
      <c r="B5" s="16"/>
      <c r="C5" s="16"/>
      <c r="D5" s="16"/>
      <c r="E5" s="17"/>
      <c r="F5" s="18" t="s">
        <v>9</v>
      </c>
      <c r="G5" s="19" t="s">
        <v>10</v>
      </c>
      <c r="H5" s="20" t="s">
        <v>11</v>
      </c>
      <c r="I5" s="19" t="s">
        <v>12</v>
      </c>
      <c r="J5" s="21" t="s">
        <v>13</v>
      </c>
      <c r="K5" s="21" t="s">
        <v>14</v>
      </c>
      <c r="L5" s="19" t="s">
        <v>15</v>
      </c>
      <c r="M5" s="22" t="s">
        <v>16</v>
      </c>
      <c r="N5" s="23" t="s">
        <v>17</v>
      </c>
      <c r="O5" s="20" t="s">
        <v>18</v>
      </c>
      <c r="P5" s="21" t="s">
        <v>19</v>
      </c>
      <c r="Q5" s="24" t="s">
        <v>20</v>
      </c>
      <c r="R5" s="21" t="s">
        <v>21</v>
      </c>
      <c r="S5" s="21" t="s">
        <v>22</v>
      </c>
      <c r="T5" s="21" t="s">
        <v>23</v>
      </c>
      <c r="U5" s="24" t="s">
        <v>24</v>
      </c>
      <c r="V5" s="19" t="s">
        <v>25</v>
      </c>
    </row>
    <row r="6" spans="1:22" ht="7.5" customHeight="1">
      <c r="A6" s="25"/>
      <c r="B6" s="25"/>
      <c r="C6" s="25"/>
      <c r="D6" s="25"/>
      <c r="E6" s="26"/>
      <c r="F6" s="27"/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3.5" customHeight="1">
      <c r="A7" s="29" t="str">
        <f>CONCATENATE("平成",IF(D14=12,WIDECHAR(B14-4),WIDECHAR(B14-5)),"年平均")</f>
        <v>平成４年平均</v>
      </c>
      <c r="B7" s="29"/>
      <c r="C7" s="29"/>
      <c r="D7" s="29"/>
      <c r="E7" s="30"/>
      <c r="F7" s="31">
        <v>95.9</v>
      </c>
      <c r="G7" s="31" t="s">
        <v>26</v>
      </c>
      <c r="H7" s="31">
        <v>1.3</v>
      </c>
      <c r="I7" s="31">
        <v>97.7</v>
      </c>
      <c r="J7" s="31">
        <v>97</v>
      </c>
      <c r="K7" s="31">
        <v>83.7</v>
      </c>
      <c r="L7" s="31">
        <v>89.4</v>
      </c>
      <c r="M7" s="31">
        <v>98.5</v>
      </c>
      <c r="N7" s="31">
        <v>102.4</v>
      </c>
      <c r="O7" s="31">
        <v>106.3</v>
      </c>
      <c r="P7" s="31">
        <v>97.2</v>
      </c>
      <c r="Q7" s="31">
        <v>100.9</v>
      </c>
      <c r="R7" s="31">
        <v>87.7</v>
      </c>
      <c r="S7" s="31">
        <v>96.5</v>
      </c>
      <c r="T7" s="31">
        <v>97.6</v>
      </c>
      <c r="U7" s="31">
        <v>95.9</v>
      </c>
      <c r="V7" s="31">
        <v>97.9</v>
      </c>
    </row>
    <row r="8" spans="1:22" ht="13.5" customHeight="1">
      <c r="A8" s="29" t="str">
        <f>CONCATENATE(IF(D14=12,WIDECHAR(B14-3),WIDECHAR(B14-4)),"年")</f>
        <v>５年</v>
      </c>
      <c r="B8" s="32"/>
      <c r="C8" s="32"/>
      <c r="D8" s="32"/>
      <c r="E8" s="33"/>
      <c r="F8" s="31">
        <v>96.8</v>
      </c>
      <c r="G8" s="31" t="s">
        <v>26</v>
      </c>
      <c r="H8" s="31">
        <v>1</v>
      </c>
      <c r="I8" s="31">
        <v>98.7</v>
      </c>
      <c r="J8" s="31">
        <v>98.3</v>
      </c>
      <c r="K8" s="31">
        <v>84.8</v>
      </c>
      <c r="L8" s="31">
        <v>91.6</v>
      </c>
      <c r="M8" s="31">
        <v>99.1</v>
      </c>
      <c r="N8" s="31">
        <v>102</v>
      </c>
      <c r="O8" s="31">
        <v>104.6</v>
      </c>
      <c r="P8" s="31">
        <v>98.7</v>
      </c>
      <c r="Q8" s="31">
        <v>101.4</v>
      </c>
      <c r="R8" s="31">
        <v>91.3</v>
      </c>
      <c r="S8" s="31">
        <v>97.5</v>
      </c>
      <c r="T8" s="31">
        <v>98.6</v>
      </c>
      <c r="U8" s="31">
        <v>96.7</v>
      </c>
      <c r="V8" s="31">
        <v>98.8</v>
      </c>
    </row>
    <row r="9" spans="1:22" ht="13.5" customHeight="1">
      <c r="A9" s="29" t="str">
        <f>CONCATENATE(IF(D14=12,WIDECHAR(B14-2),WIDECHAR(B14-3)),"年")</f>
        <v>６年</v>
      </c>
      <c r="B9" s="32"/>
      <c r="C9" s="32"/>
      <c r="D9" s="32"/>
      <c r="E9" s="33"/>
      <c r="F9" s="31">
        <v>98.4</v>
      </c>
      <c r="G9" s="31" t="s">
        <v>26</v>
      </c>
      <c r="H9" s="31">
        <v>1.7</v>
      </c>
      <c r="I9" s="31">
        <v>99.6</v>
      </c>
      <c r="J9" s="31">
        <v>99.6</v>
      </c>
      <c r="K9" s="31">
        <v>91.8</v>
      </c>
      <c r="L9" s="31">
        <v>95.8</v>
      </c>
      <c r="M9" s="31">
        <v>99</v>
      </c>
      <c r="N9" s="31">
        <v>100.8</v>
      </c>
      <c r="O9" s="31">
        <v>101.9</v>
      </c>
      <c r="P9" s="31">
        <v>99.5</v>
      </c>
      <c r="Q9" s="31">
        <v>101.1</v>
      </c>
      <c r="R9" s="31">
        <v>95.2</v>
      </c>
      <c r="S9" s="31">
        <v>99.5</v>
      </c>
      <c r="T9" s="31">
        <v>99.4</v>
      </c>
      <c r="U9" s="31">
        <v>98.4</v>
      </c>
      <c r="V9" s="31">
        <v>99.7</v>
      </c>
    </row>
    <row r="10" spans="1:22" ht="13.5" customHeight="1">
      <c r="A10" s="29" t="str">
        <f>CONCATENATE(IF(D14=12,WIDECHAR(B14-1),WIDECHAR(B14-2)),"年")</f>
        <v>７年</v>
      </c>
      <c r="B10" s="32"/>
      <c r="C10" s="32"/>
      <c r="D10" s="32"/>
      <c r="E10" s="33"/>
      <c r="F10" s="31">
        <v>100</v>
      </c>
      <c r="G10" s="31" t="s">
        <v>26</v>
      </c>
      <c r="H10" s="31">
        <v>1.6</v>
      </c>
      <c r="I10" s="31">
        <v>100</v>
      </c>
      <c r="J10" s="31">
        <v>100</v>
      </c>
      <c r="K10" s="31">
        <v>100</v>
      </c>
      <c r="L10" s="31">
        <v>100</v>
      </c>
      <c r="M10" s="31">
        <v>100</v>
      </c>
      <c r="N10" s="31">
        <v>100</v>
      </c>
      <c r="O10" s="31">
        <v>100</v>
      </c>
      <c r="P10" s="31">
        <v>100</v>
      </c>
      <c r="Q10" s="31">
        <v>100</v>
      </c>
      <c r="R10" s="31">
        <v>100</v>
      </c>
      <c r="S10" s="31">
        <v>100</v>
      </c>
      <c r="T10" s="31">
        <v>100</v>
      </c>
      <c r="U10" s="31">
        <v>100</v>
      </c>
      <c r="V10" s="31">
        <v>100</v>
      </c>
    </row>
    <row r="11" spans="1:22" ht="13.5" customHeight="1">
      <c r="A11" s="29" t="str">
        <f>CONCATENATE(IF(D14=12,WIDECHAR(B14),WIDECHAR(B14-1)),"年")</f>
        <v>８年</v>
      </c>
      <c r="B11" s="32"/>
      <c r="C11" s="32"/>
      <c r="D11" s="32"/>
      <c r="E11" s="33"/>
      <c r="F11" s="31">
        <v>100.1</v>
      </c>
      <c r="G11" s="31" t="s">
        <v>26</v>
      </c>
      <c r="H11" s="31">
        <v>0.1</v>
      </c>
      <c r="I11" s="31">
        <v>99.9</v>
      </c>
      <c r="J11" s="31">
        <v>99.9</v>
      </c>
      <c r="K11" s="31">
        <v>101.3</v>
      </c>
      <c r="L11" s="31">
        <v>100.8</v>
      </c>
      <c r="M11" s="31">
        <v>101.2</v>
      </c>
      <c r="N11" s="31">
        <v>97.7</v>
      </c>
      <c r="O11" s="31">
        <v>101.9</v>
      </c>
      <c r="P11" s="31">
        <v>100.3</v>
      </c>
      <c r="Q11" s="31">
        <v>98.1</v>
      </c>
      <c r="R11" s="31">
        <v>102.8</v>
      </c>
      <c r="S11" s="31">
        <v>98.8</v>
      </c>
      <c r="T11" s="31">
        <v>100.4</v>
      </c>
      <c r="U11" s="31">
        <v>100.1</v>
      </c>
      <c r="V11" s="31">
        <v>99.8</v>
      </c>
    </row>
    <row r="12" spans="1:22" ht="13.5" customHeight="1">
      <c r="A12" s="29" t="str">
        <f>CONCATENATE(IF(D14=12,WIDECHAR(B14+1),WIDECHAR(B14)),"年")</f>
        <v>９年</v>
      </c>
      <c r="B12" s="32"/>
      <c r="C12" s="32"/>
      <c r="D12" s="32"/>
      <c r="E12" s="33"/>
      <c r="F12" s="31">
        <v>101.7</v>
      </c>
      <c r="G12" s="31" t="s">
        <v>26</v>
      </c>
      <c r="H12" s="31">
        <v>1.6</v>
      </c>
      <c r="I12" s="31">
        <v>101.3</v>
      </c>
      <c r="J12" s="31">
        <v>101.2</v>
      </c>
      <c r="K12" s="31">
        <v>103.8</v>
      </c>
      <c r="L12" s="31">
        <v>102.8</v>
      </c>
      <c r="M12" s="31">
        <v>106.1</v>
      </c>
      <c r="N12" s="31">
        <v>97</v>
      </c>
      <c r="O12" s="31">
        <v>103.3</v>
      </c>
      <c r="P12" s="31">
        <v>105.6</v>
      </c>
      <c r="Q12" s="31">
        <v>97.4</v>
      </c>
      <c r="R12" s="31">
        <v>104.2</v>
      </c>
      <c r="S12" s="31">
        <v>100.1</v>
      </c>
      <c r="T12" s="31">
        <v>102</v>
      </c>
      <c r="U12" s="31">
        <v>101.7</v>
      </c>
      <c r="V12" s="31">
        <v>101.2</v>
      </c>
    </row>
    <row r="13" spans="1:22" ht="13.5" customHeight="1">
      <c r="A13" s="34"/>
      <c r="B13" s="34"/>
      <c r="C13" s="34"/>
      <c r="D13" s="34"/>
      <c r="E13" s="35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3.5" customHeight="1">
      <c r="A14" s="36" t="s">
        <v>27</v>
      </c>
      <c r="B14" s="36">
        <v>9</v>
      </c>
      <c r="C14" s="36" t="s">
        <v>28</v>
      </c>
      <c r="D14" s="36">
        <v>4</v>
      </c>
      <c r="E14" s="37" t="s">
        <v>29</v>
      </c>
      <c r="F14" s="38">
        <v>101.9</v>
      </c>
      <c r="G14" s="38">
        <v>1.6</v>
      </c>
      <c r="H14" s="38">
        <v>1.4</v>
      </c>
      <c r="I14" s="38">
        <v>101.7</v>
      </c>
      <c r="J14" s="38">
        <v>101.8</v>
      </c>
      <c r="K14" s="38">
        <v>103</v>
      </c>
      <c r="L14" s="38">
        <v>102.6</v>
      </c>
      <c r="M14" s="38">
        <v>105.8</v>
      </c>
      <c r="N14" s="38">
        <v>97.9</v>
      </c>
      <c r="O14" s="38">
        <v>104.9</v>
      </c>
      <c r="P14" s="38">
        <v>102.2</v>
      </c>
      <c r="Q14" s="38">
        <v>98.5</v>
      </c>
      <c r="R14" s="38">
        <v>104.5</v>
      </c>
      <c r="S14" s="38">
        <v>100.6</v>
      </c>
      <c r="T14" s="38">
        <v>102.6</v>
      </c>
      <c r="U14" s="38">
        <v>101.8</v>
      </c>
      <c r="V14" s="38">
        <v>101.6</v>
      </c>
    </row>
    <row r="15" spans="1:22" ht="13.5" customHeight="1">
      <c r="A15" s="34" t="s">
        <v>30</v>
      </c>
      <c r="B15" s="34" t="s">
        <v>30</v>
      </c>
      <c r="C15" s="34" t="s">
        <v>30</v>
      </c>
      <c r="D15" s="34">
        <v>5</v>
      </c>
      <c r="E15" s="37" t="s">
        <v>29</v>
      </c>
      <c r="F15" s="31">
        <v>102</v>
      </c>
      <c r="G15" s="31">
        <v>0.1</v>
      </c>
      <c r="H15" s="31">
        <v>1.2</v>
      </c>
      <c r="I15" s="31">
        <v>101.7</v>
      </c>
      <c r="J15" s="31">
        <v>101.4</v>
      </c>
      <c r="K15" s="31">
        <v>103.1</v>
      </c>
      <c r="L15" s="31">
        <v>102.7</v>
      </c>
      <c r="M15" s="31">
        <v>106.9</v>
      </c>
      <c r="N15" s="31">
        <v>97.7</v>
      </c>
      <c r="O15" s="31">
        <v>106</v>
      </c>
      <c r="P15" s="31">
        <v>102.1</v>
      </c>
      <c r="Q15" s="31">
        <v>98.1</v>
      </c>
      <c r="R15" s="31">
        <v>104.5</v>
      </c>
      <c r="S15" s="31">
        <v>100.6</v>
      </c>
      <c r="T15" s="31">
        <v>102.6</v>
      </c>
      <c r="U15" s="31">
        <v>101.9</v>
      </c>
      <c r="V15" s="31">
        <v>101.7</v>
      </c>
    </row>
    <row r="16" spans="1:22" ht="13.5" customHeight="1">
      <c r="A16" s="34" t="s">
        <v>30</v>
      </c>
      <c r="B16" s="34" t="s">
        <v>30</v>
      </c>
      <c r="C16" s="34" t="s">
        <v>30</v>
      </c>
      <c r="D16" s="34">
        <v>6</v>
      </c>
      <c r="E16" s="37" t="s">
        <v>29</v>
      </c>
      <c r="F16" s="31">
        <v>102</v>
      </c>
      <c r="G16" s="31">
        <v>0</v>
      </c>
      <c r="H16" s="31">
        <v>1.9</v>
      </c>
      <c r="I16" s="31">
        <v>101.8</v>
      </c>
      <c r="J16" s="31">
        <v>101.9</v>
      </c>
      <c r="K16" s="31">
        <v>103.2</v>
      </c>
      <c r="L16" s="31">
        <v>102.8</v>
      </c>
      <c r="M16" s="31">
        <v>107</v>
      </c>
      <c r="N16" s="31">
        <v>97.4</v>
      </c>
      <c r="O16" s="31">
        <v>105.7</v>
      </c>
      <c r="P16" s="31">
        <v>102.1</v>
      </c>
      <c r="Q16" s="31">
        <v>97.7</v>
      </c>
      <c r="R16" s="31">
        <v>104.5</v>
      </c>
      <c r="S16" s="31">
        <v>100.6</v>
      </c>
      <c r="T16" s="31">
        <v>102.6</v>
      </c>
      <c r="U16" s="31">
        <v>102</v>
      </c>
      <c r="V16" s="31">
        <v>101.7</v>
      </c>
    </row>
    <row r="17" spans="1:22" ht="13.5" customHeight="1">
      <c r="A17" s="34" t="s">
        <v>30</v>
      </c>
      <c r="B17" s="34" t="s">
        <v>30</v>
      </c>
      <c r="C17" s="34" t="s">
        <v>30</v>
      </c>
      <c r="D17" s="34">
        <v>7</v>
      </c>
      <c r="E17" s="37" t="s">
        <v>29</v>
      </c>
      <c r="F17" s="31">
        <v>101.9</v>
      </c>
      <c r="G17" s="31">
        <v>-0.1</v>
      </c>
      <c r="H17" s="31">
        <v>1.9</v>
      </c>
      <c r="I17" s="31">
        <v>101.4</v>
      </c>
      <c r="J17" s="31">
        <v>101.5</v>
      </c>
      <c r="K17" s="31">
        <v>104.5</v>
      </c>
      <c r="L17" s="31">
        <v>103.1</v>
      </c>
      <c r="M17" s="31">
        <v>107.5</v>
      </c>
      <c r="N17" s="31">
        <v>97.3</v>
      </c>
      <c r="O17" s="31">
        <v>102.3</v>
      </c>
      <c r="P17" s="31">
        <v>102.1</v>
      </c>
      <c r="Q17" s="31">
        <v>97.5</v>
      </c>
      <c r="R17" s="31">
        <v>104.5</v>
      </c>
      <c r="S17" s="31">
        <v>100.3</v>
      </c>
      <c r="T17" s="31">
        <v>102.6</v>
      </c>
      <c r="U17" s="31">
        <v>102</v>
      </c>
      <c r="V17" s="31">
        <v>101.5</v>
      </c>
    </row>
    <row r="18" spans="1:22" ht="13.5" customHeight="1">
      <c r="A18" s="34" t="s">
        <v>30</v>
      </c>
      <c r="B18" s="34" t="s">
        <v>30</v>
      </c>
      <c r="C18" s="34" t="s">
        <v>30</v>
      </c>
      <c r="D18" s="34">
        <v>8</v>
      </c>
      <c r="E18" s="37" t="s">
        <v>29</v>
      </c>
      <c r="F18" s="31">
        <v>101.9</v>
      </c>
      <c r="G18" s="38">
        <v>0</v>
      </c>
      <c r="H18" s="38">
        <v>2</v>
      </c>
      <c r="I18" s="31">
        <v>101.5</v>
      </c>
      <c r="J18" s="31">
        <v>102.2</v>
      </c>
      <c r="K18" s="31">
        <v>104</v>
      </c>
      <c r="L18" s="31">
        <v>103</v>
      </c>
      <c r="M18" s="31">
        <v>107.5</v>
      </c>
      <c r="N18" s="31">
        <v>97.2</v>
      </c>
      <c r="O18" s="31">
        <v>99</v>
      </c>
      <c r="P18" s="31">
        <v>102.3</v>
      </c>
      <c r="Q18" s="31">
        <v>97.4</v>
      </c>
      <c r="R18" s="31">
        <v>104.5</v>
      </c>
      <c r="S18" s="31">
        <v>101.1</v>
      </c>
      <c r="T18" s="31">
        <v>102.6</v>
      </c>
      <c r="U18" s="31">
        <v>101.8</v>
      </c>
      <c r="V18" s="31">
        <v>101.3</v>
      </c>
    </row>
    <row r="19" spans="1:22" ht="13.5" customHeight="1">
      <c r="A19" s="34" t="s">
        <v>30</v>
      </c>
      <c r="B19" s="34" t="s">
        <v>30</v>
      </c>
      <c r="C19" s="34" t="s">
        <v>30</v>
      </c>
      <c r="D19" s="34">
        <v>9</v>
      </c>
      <c r="E19" s="37" t="s">
        <v>29</v>
      </c>
      <c r="F19" s="31">
        <v>102.8</v>
      </c>
      <c r="G19" s="31">
        <v>0.9</v>
      </c>
      <c r="H19" s="31">
        <v>2.4</v>
      </c>
      <c r="I19" s="31">
        <v>102.5</v>
      </c>
      <c r="J19" s="31">
        <v>102.3</v>
      </c>
      <c r="K19" s="31">
        <v>104.1</v>
      </c>
      <c r="L19" s="31">
        <v>103.2</v>
      </c>
      <c r="M19" s="31">
        <v>107.5</v>
      </c>
      <c r="N19" s="31">
        <v>96.5</v>
      </c>
      <c r="O19" s="31">
        <v>107.5</v>
      </c>
      <c r="P19" s="31">
        <v>113.9</v>
      </c>
      <c r="Q19" s="31">
        <v>97.1</v>
      </c>
      <c r="R19" s="31">
        <v>104.5</v>
      </c>
      <c r="S19" s="31">
        <v>100.7</v>
      </c>
      <c r="T19" s="31">
        <v>102.6</v>
      </c>
      <c r="U19" s="31">
        <v>102.7</v>
      </c>
      <c r="V19" s="31">
        <v>102.4</v>
      </c>
    </row>
    <row r="20" spans="1:22" ht="13.5" customHeight="1">
      <c r="A20" s="34" t="s">
        <v>30</v>
      </c>
      <c r="B20" s="34" t="s">
        <v>30</v>
      </c>
      <c r="C20" s="34" t="s">
        <v>30</v>
      </c>
      <c r="D20" s="34">
        <v>10</v>
      </c>
      <c r="E20" s="37" t="s">
        <v>29</v>
      </c>
      <c r="F20" s="31">
        <v>102.9</v>
      </c>
      <c r="G20" s="31">
        <v>0.1</v>
      </c>
      <c r="H20" s="31">
        <v>2.5</v>
      </c>
      <c r="I20" s="31">
        <v>102.7</v>
      </c>
      <c r="J20" s="31">
        <v>102.9</v>
      </c>
      <c r="K20" s="31">
        <v>104.2</v>
      </c>
      <c r="L20" s="31">
        <v>103.7</v>
      </c>
      <c r="M20" s="31">
        <v>107.4</v>
      </c>
      <c r="N20" s="31">
        <v>96.8</v>
      </c>
      <c r="O20" s="31">
        <v>106.8</v>
      </c>
      <c r="P20" s="31">
        <v>113.9</v>
      </c>
      <c r="Q20" s="31">
        <v>97</v>
      </c>
      <c r="R20" s="31">
        <v>104.5</v>
      </c>
      <c r="S20" s="31">
        <v>101.2</v>
      </c>
      <c r="T20" s="31">
        <v>102.3</v>
      </c>
      <c r="U20" s="31">
        <v>102.6</v>
      </c>
      <c r="V20" s="31">
        <v>102.3</v>
      </c>
    </row>
    <row r="21" spans="1:22" ht="13.5" customHeight="1">
      <c r="A21" s="34" t="s">
        <v>30</v>
      </c>
      <c r="B21" s="34" t="s">
        <v>30</v>
      </c>
      <c r="C21" s="34" t="s">
        <v>30</v>
      </c>
      <c r="D21" s="34">
        <v>11</v>
      </c>
      <c r="E21" s="37" t="s">
        <v>29</v>
      </c>
      <c r="F21" s="31">
        <v>102.4</v>
      </c>
      <c r="G21" s="38">
        <v>-0.5</v>
      </c>
      <c r="H21" s="31">
        <v>2.3</v>
      </c>
      <c r="I21" s="31">
        <v>102.1</v>
      </c>
      <c r="J21" s="31">
        <v>100.9</v>
      </c>
      <c r="K21" s="31">
        <v>104.1</v>
      </c>
      <c r="L21" s="31">
        <v>103.6</v>
      </c>
      <c r="M21" s="31">
        <v>107.1</v>
      </c>
      <c r="N21" s="31">
        <v>96.9</v>
      </c>
      <c r="O21" s="31">
        <v>108.6</v>
      </c>
      <c r="P21" s="31">
        <v>113.8</v>
      </c>
      <c r="Q21" s="31">
        <v>96.7</v>
      </c>
      <c r="R21" s="31">
        <v>104.5</v>
      </c>
      <c r="S21" s="31">
        <v>100.8</v>
      </c>
      <c r="T21" s="31">
        <v>102.5</v>
      </c>
      <c r="U21" s="31">
        <v>102.7</v>
      </c>
      <c r="V21" s="31">
        <v>102.4</v>
      </c>
    </row>
    <row r="22" spans="1:22" ht="13.5" customHeight="1">
      <c r="A22" s="34" t="s">
        <v>30</v>
      </c>
      <c r="B22" s="34" t="s">
        <v>30</v>
      </c>
      <c r="C22" s="34" t="s">
        <v>30</v>
      </c>
      <c r="D22" s="34">
        <v>12</v>
      </c>
      <c r="E22" s="37" t="s">
        <v>29</v>
      </c>
      <c r="F22" s="31">
        <v>102</v>
      </c>
      <c r="G22" s="31">
        <v>-0.4</v>
      </c>
      <c r="H22" s="31">
        <v>1.6</v>
      </c>
      <c r="I22" s="31">
        <v>101.5</v>
      </c>
      <c r="J22" s="31">
        <v>100.1</v>
      </c>
      <c r="K22" s="31">
        <v>104.1</v>
      </c>
      <c r="L22" s="31">
        <v>103.7</v>
      </c>
      <c r="M22" s="31">
        <v>107.1</v>
      </c>
      <c r="N22" s="31">
        <v>96.6</v>
      </c>
      <c r="O22" s="31">
        <v>106.3</v>
      </c>
      <c r="P22" s="31">
        <v>113.8</v>
      </c>
      <c r="Q22" s="31">
        <v>96.4</v>
      </c>
      <c r="R22" s="31">
        <v>104.5</v>
      </c>
      <c r="S22" s="31">
        <v>100.8</v>
      </c>
      <c r="T22" s="31">
        <v>102.4</v>
      </c>
      <c r="U22" s="31">
        <v>102.3</v>
      </c>
      <c r="V22" s="31">
        <v>102</v>
      </c>
    </row>
    <row r="23" spans="1:22" ht="13.5" customHeight="1">
      <c r="A23" s="34" t="s">
        <v>27</v>
      </c>
      <c r="B23" s="34">
        <v>10</v>
      </c>
      <c r="C23" s="34" t="s">
        <v>28</v>
      </c>
      <c r="D23" s="34">
        <v>1</v>
      </c>
      <c r="E23" s="37" t="s">
        <v>29</v>
      </c>
      <c r="F23" s="31">
        <v>101.8</v>
      </c>
      <c r="G23" s="31">
        <v>-0.2</v>
      </c>
      <c r="H23" s="31">
        <v>1.4</v>
      </c>
      <c r="I23" s="31">
        <v>101.4</v>
      </c>
      <c r="J23" s="31">
        <v>101.3</v>
      </c>
      <c r="K23" s="31">
        <v>104.1</v>
      </c>
      <c r="L23" s="31">
        <v>104</v>
      </c>
      <c r="M23" s="31">
        <v>106.6</v>
      </c>
      <c r="N23" s="31">
        <v>96.1</v>
      </c>
      <c r="O23" s="31">
        <v>99.5</v>
      </c>
      <c r="P23" s="31">
        <v>113.9</v>
      </c>
      <c r="Q23" s="31">
        <v>96.3</v>
      </c>
      <c r="R23" s="31">
        <v>104.5</v>
      </c>
      <c r="S23" s="31">
        <v>100.8</v>
      </c>
      <c r="T23" s="31">
        <v>102.4</v>
      </c>
      <c r="U23" s="31">
        <v>101.7</v>
      </c>
      <c r="V23" s="31">
        <v>101.3</v>
      </c>
    </row>
    <row r="24" spans="1:22" ht="13.5" customHeight="1">
      <c r="A24" s="34" t="s">
        <v>30</v>
      </c>
      <c r="B24" s="34" t="s">
        <v>30</v>
      </c>
      <c r="C24" s="34" t="s">
        <v>30</v>
      </c>
      <c r="D24" s="34">
        <v>2</v>
      </c>
      <c r="E24" s="37" t="s">
        <v>29</v>
      </c>
      <c r="F24" s="31">
        <v>101.7</v>
      </c>
      <c r="G24" s="31">
        <v>-0.1</v>
      </c>
      <c r="H24" s="31">
        <v>1.6</v>
      </c>
      <c r="I24" s="31">
        <v>101.3</v>
      </c>
      <c r="J24" s="31">
        <v>101.7</v>
      </c>
      <c r="K24" s="31">
        <v>104.4</v>
      </c>
      <c r="L24" s="31">
        <v>104</v>
      </c>
      <c r="M24" s="31">
        <v>104.9</v>
      </c>
      <c r="N24" s="31">
        <v>95</v>
      </c>
      <c r="O24" s="31">
        <v>99</v>
      </c>
      <c r="P24" s="31">
        <v>113.8</v>
      </c>
      <c r="Q24" s="31">
        <v>95.8</v>
      </c>
      <c r="R24" s="31">
        <v>104.5</v>
      </c>
      <c r="S24" s="31">
        <v>100.8</v>
      </c>
      <c r="T24" s="31">
        <v>102.5</v>
      </c>
      <c r="U24" s="31">
        <v>101.6</v>
      </c>
      <c r="V24" s="31">
        <v>101</v>
      </c>
    </row>
    <row r="25" spans="1:22" ht="13.5" customHeight="1">
      <c r="A25" s="34" t="s">
        <v>30</v>
      </c>
      <c r="B25" s="34" t="s">
        <v>30</v>
      </c>
      <c r="C25" s="34" t="s">
        <v>30</v>
      </c>
      <c r="D25" s="34">
        <v>3</v>
      </c>
      <c r="E25" s="37" t="s">
        <v>29</v>
      </c>
      <c r="F25" s="31">
        <v>102.1</v>
      </c>
      <c r="G25" s="31">
        <v>0.4</v>
      </c>
      <c r="H25" s="31">
        <v>1.8</v>
      </c>
      <c r="I25" s="31">
        <v>101.8</v>
      </c>
      <c r="J25" s="31">
        <v>102.5</v>
      </c>
      <c r="K25" s="31">
        <v>104.3</v>
      </c>
      <c r="L25" s="31">
        <v>104.2</v>
      </c>
      <c r="M25" s="31">
        <v>104.8</v>
      </c>
      <c r="N25" s="31">
        <v>95.1</v>
      </c>
      <c r="O25" s="31">
        <v>102.1</v>
      </c>
      <c r="P25" s="31">
        <v>114.4</v>
      </c>
      <c r="Q25" s="31">
        <v>95.8</v>
      </c>
      <c r="R25" s="31">
        <v>104.5</v>
      </c>
      <c r="S25" s="31">
        <v>100.8</v>
      </c>
      <c r="T25" s="31">
        <v>102.1</v>
      </c>
      <c r="U25" s="31">
        <v>101.9</v>
      </c>
      <c r="V25" s="31">
        <v>101.4</v>
      </c>
    </row>
    <row r="26" spans="1:22" ht="13.5" customHeight="1">
      <c r="A26" s="34" t="s">
        <v>30</v>
      </c>
      <c r="B26" s="34" t="s">
        <v>30</v>
      </c>
      <c r="C26" s="34" t="s">
        <v>30</v>
      </c>
      <c r="D26" s="34">
        <v>4</v>
      </c>
      <c r="E26" s="39" t="s">
        <v>29</v>
      </c>
      <c r="F26" s="38">
        <v>102.1</v>
      </c>
      <c r="G26" s="38">
        <v>0</v>
      </c>
      <c r="H26" s="38">
        <v>0.2</v>
      </c>
      <c r="I26" s="38">
        <v>101.9</v>
      </c>
      <c r="J26" s="38">
        <v>101.6</v>
      </c>
      <c r="K26" s="38">
        <v>103.2</v>
      </c>
      <c r="L26" s="38">
        <v>103.6</v>
      </c>
      <c r="M26" s="38">
        <v>105.9</v>
      </c>
      <c r="N26" s="38">
        <v>95.2</v>
      </c>
      <c r="O26" s="38">
        <v>105.9</v>
      </c>
      <c r="P26" s="38">
        <v>114.7</v>
      </c>
      <c r="Q26" s="38">
        <v>95.8</v>
      </c>
      <c r="R26" s="38">
        <v>106.2</v>
      </c>
      <c r="S26" s="38">
        <v>100.5</v>
      </c>
      <c r="T26" s="38">
        <v>102.4</v>
      </c>
      <c r="U26" s="38">
        <v>101.8</v>
      </c>
      <c r="V26" s="38">
        <v>101.6</v>
      </c>
    </row>
    <row r="27" spans="1:22" ht="17.25">
      <c r="A27" s="40"/>
      <c r="B27" s="40"/>
      <c r="C27" s="40"/>
      <c r="D27" s="40"/>
      <c r="E27" s="40"/>
      <c r="F27" s="40"/>
      <c r="G27" s="41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2"/>
      <c r="V27" s="43" t="s">
        <v>31</v>
      </c>
    </row>
    <row r="28" spans="1:22" ht="17.25">
      <c r="A28" s="25"/>
      <c r="B28" s="25"/>
      <c r="C28" s="25"/>
      <c r="D28" s="25"/>
      <c r="E28" s="25"/>
      <c r="F28" s="7"/>
      <c r="G28" s="4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45"/>
      <c r="V28" s="7"/>
    </row>
    <row r="29" spans="1:22" ht="9.75" customHeight="1">
      <c r="A29" s="25"/>
      <c r="B29" s="25"/>
      <c r="C29" s="25"/>
      <c r="D29" s="25"/>
      <c r="E29" s="25"/>
      <c r="F29" s="7"/>
      <c r="G29" s="4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45"/>
      <c r="V29" s="7"/>
    </row>
    <row r="30" spans="1:22" ht="17.25" customHeight="1" thickBot="1">
      <c r="A30" s="12" t="s">
        <v>32</v>
      </c>
      <c r="B30" s="12"/>
      <c r="C30" s="12"/>
      <c r="D30" s="12"/>
      <c r="E30" s="12"/>
      <c r="F30" s="13"/>
      <c r="G30" s="13"/>
      <c r="H30" s="13"/>
      <c r="I30" s="13"/>
      <c r="J30" s="13"/>
      <c r="K30" s="14"/>
      <c r="L30" s="13"/>
      <c r="M30" s="46"/>
      <c r="N30" s="46"/>
      <c r="O30" s="13"/>
      <c r="P30" s="13"/>
      <c r="Q30" s="13"/>
      <c r="R30" s="13"/>
      <c r="S30" s="13"/>
      <c r="T30" s="13"/>
      <c r="U30" s="13"/>
      <c r="V30" s="13"/>
    </row>
    <row r="31" spans="1:22" ht="34.5" customHeight="1" thickTop="1">
      <c r="A31" s="16"/>
      <c r="B31" s="16"/>
      <c r="C31" s="16"/>
      <c r="D31" s="16"/>
      <c r="E31" s="17"/>
      <c r="F31" s="21" t="s">
        <v>9</v>
      </c>
      <c r="G31" s="19" t="s">
        <v>10</v>
      </c>
      <c r="H31" s="20" t="s">
        <v>11</v>
      </c>
      <c r="I31" s="19" t="s">
        <v>12</v>
      </c>
      <c r="J31" s="21" t="s">
        <v>13</v>
      </c>
      <c r="K31" s="21" t="s">
        <v>14</v>
      </c>
      <c r="L31" s="19" t="s">
        <v>15</v>
      </c>
      <c r="M31" s="22" t="s">
        <v>16</v>
      </c>
      <c r="N31" s="23" t="s">
        <v>17</v>
      </c>
      <c r="O31" s="20" t="s">
        <v>18</v>
      </c>
      <c r="P31" s="21" t="s">
        <v>19</v>
      </c>
      <c r="Q31" s="24" t="s">
        <v>20</v>
      </c>
      <c r="R31" s="21" t="s">
        <v>21</v>
      </c>
      <c r="S31" s="21" t="s">
        <v>22</v>
      </c>
      <c r="T31" s="21" t="s">
        <v>23</v>
      </c>
      <c r="U31" s="24" t="s">
        <v>24</v>
      </c>
      <c r="V31" s="19" t="s">
        <v>25</v>
      </c>
    </row>
    <row r="32" spans="1:22" ht="7.5" customHeight="1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47"/>
      <c r="L32" s="25"/>
      <c r="M32" s="48"/>
      <c r="N32" s="48"/>
      <c r="O32" s="25"/>
      <c r="P32" s="25"/>
      <c r="Q32" s="25"/>
      <c r="R32" s="25"/>
      <c r="S32" s="25"/>
      <c r="T32" s="25"/>
      <c r="U32" s="25"/>
      <c r="V32" s="25"/>
    </row>
    <row r="33" spans="1:22" ht="13.5" customHeight="1">
      <c r="A33" s="29" t="str">
        <f aca="true" t="shared" si="0" ref="A33:A38">A7</f>
        <v>平成４年平均</v>
      </c>
      <c r="B33" s="29"/>
      <c r="C33" s="29"/>
      <c r="D33" s="29"/>
      <c r="E33" s="30"/>
      <c r="F33" s="31">
        <v>98.1</v>
      </c>
      <c r="G33" s="31" t="s">
        <v>33</v>
      </c>
      <c r="H33" s="31">
        <v>1.6</v>
      </c>
      <c r="I33" s="31">
        <v>98.7</v>
      </c>
      <c r="J33" s="31">
        <v>99.3</v>
      </c>
      <c r="K33" s="31">
        <v>93.4</v>
      </c>
      <c r="L33" s="31">
        <v>92.7</v>
      </c>
      <c r="M33" s="31">
        <v>99.4</v>
      </c>
      <c r="N33" s="31">
        <v>104.3</v>
      </c>
      <c r="O33" s="31">
        <v>101.7</v>
      </c>
      <c r="P33" s="31">
        <v>99.2</v>
      </c>
      <c r="Q33" s="31">
        <v>100.2</v>
      </c>
      <c r="R33" s="31">
        <v>90.3</v>
      </c>
      <c r="S33" s="31">
        <v>98</v>
      </c>
      <c r="T33" s="31">
        <v>97.6</v>
      </c>
      <c r="U33" s="31">
        <v>98</v>
      </c>
      <c r="V33" s="31">
        <v>98.5</v>
      </c>
    </row>
    <row r="34" spans="1:22" ht="13.5" customHeight="1">
      <c r="A34" s="29" t="str">
        <f t="shared" si="0"/>
        <v>５年</v>
      </c>
      <c r="B34" s="32"/>
      <c r="C34" s="32"/>
      <c r="D34" s="32"/>
      <c r="E34" s="33"/>
      <c r="F34" s="31">
        <v>99.4</v>
      </c>
      <c r="G34" s="31" t="s">
        <v>33</v>
      </c>
      <c r="H34" s="31">
        <v>1.3</v>
      </c>
      <c r="I34" s="31">
        <v>99.8</v>
      </c>
      <c r="J34" s="31">
        <v>100.4</v>
      </c>
      <c r="K34" s="31">
        <v>95.9</v>
      </c>
      <c r="L34" s="31">
        <v>95.6</v>
      </c>
      <c r="M34" s="31">
        <v>100.1</v>
      </c>
      <c r="N34" s="31">
        <v>104</v>
      </c>
      <c r="O34" s="31">
        <v>101.7</v>
      </c>
      <c r="P34" s="31">
        <v>99.6</v>
      </c>
      <c r="Q34" s="31">
        <v>100.5</v>
      </c>
      <c r="R34" s="31">
        <v>94.1</v>
      </c>
      <c r="S34" s="31">
        <v>99.5</v>
      </c>
      <c r="T34" s="31">
        <v>99</v>
      </c>
      <c r="U34" s="31">
        <v>99.3</v>
      </c>
      <c r="V34" s="31">
        <v>99.7</v>
      </c>
    </row>
    <row r="35" spans="1:22" ht="13.5" customHeight="1">
      <c r="A35" s="29" t="str">
        <f t="shared" si="0"/>
        <v>６年</v>
      </c>
      <c r="B35" s="32"/>
      <c r="C35" s="32"/>
      <c r="D35" s="32"/>
      <c r="E35" s="33"/>
      <c r="F35" s="31">
        <v>100.1</v>
      </c>
      <c r="G35" s="31" t="s">
        <v>33</v>
      </c>
      <c r="H35" s="31">
        <v>0.7</v>
      </c>
      <c r="I35" s="31">
        <v>100.3</v>
      </c>
      <c r="J35" s="31">
        <v>101.2</v>
      </c>
      <c r="K35" s="31">
        <v>98.1</v>
      </c>
      <c r="L35" s="31">
        <v>97.8</v>
      </c>
      <c r="M35" s="31">
        <v>99.8</v>
      </c>
      <c r="N35" s="31">
        <v>101.8</v>
      </c>
      <c r="O35" s="31">
        <v>100.5</v>
      </c>
      <c r="P35" s="31">
        <v>99.9</v>
      </c>
      <c r="Q35" s="31">
        <v>99.9</v>
      </c>
      <c r="R35" s="31">
        <v>97.2</v>
      </c>
      <c r="S35" s="31">
        <v>100.7</v>
      </c>
      <c r="T35" s="31">
        <v>99.7</v>
      </c>
      <c r="U35" s="31">
        <v>100</v>
      </c>
      <c r="V35" s="31">
        <v>100.3</v>
      </c>
    </row>
    <row r="36" spans="1:22" ht="13.5" customHeight="1">
      <c r="A36" s="29" t="str">
        <f t="shared" si="0"/>
        <v>７年</v>
      </c>
      <c r="B36" s="32"/>
      <c r="C36" s="32"/>
      <c r="D36" s="32"/>
      <c r="E36" s="33"/>
      <c r="F36" s="31">
        <v>100</v>
      </c>
      <c r="G36" s="31" t="s">
        <v>33</v>
      </c>
      <c r="H36" s="31">
        <v>-0.1</v>
      </c>
      <c r="I36" s="31">
        <v>100</v>
      </c>
      <c r="J36" s="31">
        <v>100</v>
      </c>
      <c r="K36" s="31">
        <v>100</v>
      </c>
      <c r="L36" s="31">
        <v>100</v>
      </c>
      <c r="M36" s="31">
        <v>100</v>
      </c>
      <c r="N36" s="31">
        <v>100</v>
      </c>
      <c r="O36" s="31">
        <v>100</v>
      </c>
      <c r="P36" s="31">
        <v>100</v>
      </c>
      <c r="Q36" s="31">
        <v>100</v>
      </c>
      <c r="R36" s="31">
        <v>100</v>
      </c>
      <c r="S36" s="31">
        <v>100</v>
      </c>
      <c r="T36" s="31">
        <v>100</v>
      </c>
      <c r="U36" s="31">
        <v>100</v>
      </c>
      <c r="V36" s="31">
        <v>100</v>
      </c>
    </row>
    <row r="37" spans="1:22" ht="13.5" customHeight="1">
      <c r="A37" s="29" t="str">
        <f t="shared" si="0"/>
        <v>８年</v>
      </c>
      <c r="B37" s="32"/>
      <c r="C37" s="32"/>
      <c r="D37" s="32"/>
      <c r="E37" s="33"/>
      <c r="F37" s="31">
        <v>100.1</v>
      </c>
      <c r="G37" s="31" t="s">
        <v>33</v>
      </c>
      <c r="H37" s="31">
        <v>0.1</v>
      </c>
      <c r="I37" s="31">
        <v>100</v>
      </c>
      <c r="J37" s="31">
        <v>99.9</v>
      </c>
      <c r="K37" s="31">
        <v>101.4</v>
      </c>
      <c r="L37" s="31">
        <v>101.4</v>
      </c>
      <c r="M37" s="31">
        <v>99.8</v>
      </c>
      <c r="N37" s="31">
        <v>98</v>
      </c>
      <c r="O37" s="31">
        <v>101.1</v>
      </c>
      <c r="P37" s="31">
        <v>100.7</v>
      </c>
      <c r="Q37" s="31">
        <v>99.3</v>
      </c>
      <c r="R37" s="31">
        <v>102.4</v>
      </c>
      <c r="S37" s="31">
        <v>98.9</v>
      </c>
      <c r="T37" s="31">
        <v>100.4</v>
      </c>
      <c r="U37" s="31">
        <v>100.2</v>
      </c>
      <c r="V37" s="31">
        <v>99.9</v>
      </c>
    </row>
    <row r="38" spans="1:22" ht="13.5" customHeight="1">
      <c r="A38" s="29" t="str">
        <f t="shared" si="0"/>
        <v>９年</v>
      </c>
      <c r="B38" s="32"/>
      <c r="C38" s="32"/>
      <c r="D38" s="32"/>
      <c r="E38" s="33"/>
      <c r="F38" s="31">
        <v>101.9</v>
      </c>
      <c r="G38" s="31" t="s">
        <v>33</v>
      </c>
      <c r="H38" s="31">
        <v>1.79820179820181</v>
      </c>
      <c r="I38" s="31">
        <v>101.6</v>
      </c>
      <c r="J38" s="31">
        <v>101.7</v>
      </c>
      <c r="K38" s="31">
        <v>103</v>
      </c>
      <c r="L38" s="31">
        <v>102.8</v>
      </c>
      <c r="M38" s="31">
        <v>104.5</v>
      </c>
      <c r="N38" s="31">
        <v>97.1</v>
      </c>
      <c r="O38" s="31">
        <v>103.4</v>
      </c>
      <c r="P38" s="31">
        <v>105.3</v>
      </c>
      <c r="Q38" s="31">
        <v>99.3</v>
      </c>
      <c r="R38" s="31">
        <v>104.6</v>
      </c>
      <c r="S38" s="31">
        <v>100.4</v>
      </c>
      <c r="T38" s="31">
        <v>102</v>
      </c>
      <c r="U38" s="31">
        <v>101.9</v>
      </c>
      <c r="V38" s="31">
        <v>101.7</v>
      </c>
    </row>
    <row r="39" spans="1:22" ht="13.5" customHeight="1">
      <c r="A39" s="34"/>
      <c r="B39" s="34"/>
      <c r="C39" s="34"/>
      <c r="D39" s="34"/>
      <c r="E39" s="3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</row>
    <row r="40" spans="1:22" ht="13.5" customHeight="1">
      <c r="A40" s="36" t="s">
        <v>27</v>
      </c>
      <c r="B40" s="36">
        <v>9</v>
      </c>
      <c r="C40" s="36" t="s">
        <v>28</v>
      </c>
      <c r="D40" s="36">
        <v>4</v>
      </c>
      <c r="E40" s="37" t="s">
        <v>29</v>
      </c>
      <c r="F40" s="38">
        <v>102.2</v>
      </c>
      <c r="G40" s="38">
        <v>2</v>
      </c>
      <c r="H40" s="38">
        <v>1.9</v>
      </c>
      <c r="I40" s="38">
        <v>102.1</v>
      </c>
      <c r="J40" s="38">
        <v>102.5</v>
      </c>
      <c r="K40" s="38">
        <v>102.7</v>
      </c>
      <c r="L40" s="38">
        <v>102.8</v>
      </c>
      <c r="M40" s="38">
        <v>104</v>
      </c>
      <c r="N40" s="38">
        <v>98.2</v>
      </c>
      <c r="O40" s="38">
        <v>104.3</v>
      </c>
      <c r="P40" s="38">
        <v>101.8</v>
      </c>
      <c r="Q40" s="38">
        <v>100.2</v>
      </c>
      <c r="R40" s="38">
        <v>105</v>
      </c>
      <c r="S40" s="38">
        <v>100.9</v>
      </c>
      <c r="T40" s="38">
        <v>102.3</v>
      </c>
      <c r="U40" s="38">
        <v>102.2</v>
      </c>
      <c r="V40" s="38">
        <v>102.1</v>
      </c>
    </row>
    <row r="41" spans="1:22" ht="13.5" customHeight="1">
      <c r="A41" s="34" t="s">
        <v>30</v>
      </c>
      <c r="B41" s="34" t="s">
        <v>30</v>
      </c>
      <c r="C41" s="34" t="s">
        <v>30</v>
      </c>
      <c r="D41" s="34">
        <v>5</v>
      </c>
      <c r="E41" s="37" t="s">
        <v>29</v>
      </c>
      <c r="F41" s="31">
        <v>102.4</v>
      </c>
      <c r="G41" s="31">
        <v>0.2</v>
      </c>
      <c r="H41" s="31">
        <v>1.9</v>
      </c>
      <c r="I41" s="31">
        <v>102.3</v>
      </c>
      <c r="J41" s="31">
        <v>102.5</v>
      </c>
      <c r="K41" s="31">
        <v>103</v>
      </c>
      <c r="L41" s="31">
        <v>103</v>
      </c>
      <c r="M41" s="31">
        <v>104.9</v>
      </c>
      <c r="N41" s="31">
        <v>98.1</v>
      </c>
      <c r="O41" s="31">
        <v>105.7</v>
      </c>
      <c r="P41" s="31">
        <v>101.8</v>
      </c>
      <c r="Q41" s="31">
        <v>99.8</v>
      </c>
      <c r="R41" s="31">
        <v>105.1</v>
      </c>
      <c r="S41" s="31">
        <v>101.1</v>
      </c>
      <c r="T41" s="31">
        <v>102.5</v>
      </c>
      <c r="U41" s="31">
        <v>102.4</v>
      </c>
      <c r="V41" s="31">
        <v>102.3</v>
      </c>
    </row>
    <row r="42" spans="1:22" ht="13.5" customHeight="1">
      <c r="A42" s="34" t="s">
        <v>30</v>
      </c>
      <c r="B42" s="34" t="s">
        <v>30</v>
      </c>
      <c r="C42" s="34" t="s">
        <v>30</v>
      </c>
      <c r="D42" s="34">
        <v>6</v>
      </c>
      <c r="E42" s="37" t="s">
        <v>29</v>
      </c>
      <c r="F42" s="31">
        <v>102.4</v>
      </c>
      <c r="G42" s="31">
        <v>0</v>
      </c>
      <c r="H42" s="31">
        <v>2.2</v>
      </c>
      <c r="I42" s="31">
        <v>102.3</v>
      </c>
      <c r="J42" s="31">
        <v>102.7</v>
      </c>
      <c r="K42" s="31">
        <v>103.2</v>
      </c>
      <c r="L42" s="31">
        <v>103.1</v>
      </c>
      <c r="M42" s="31">
        <v>105.3</v>
      </c>
      <c r="N42" s="31">
        <v>97.9</v>
      </c>
      <c r="O42" s="31">
        <v>105.6</v>
      </c>
      <c r="P42" s="31">
        <v>101.8</v>
      </c>
      <c r="Q42" s="31">
        <v>99.6</v>
      </c>
      <c r="R42" s="31">
        <v>105.1</v>
      </c>
      <c r="S42" s="31">
        <v>100.7</v>
      </c>
      <c r="T42" s="31">
        <v>102.5</v>
      </c>
      <c r="U42" s="31">
        <v>102.3</v>
      </c>
      <c r="V42" s="31">
        <v>102.2</v>
      </c>
    </row>
    <row r="43" spans="1:22" ht="13.5" customHeight="1">
      <c r="A43" s="34" t="s">
        <v>30</v>
      </c>
      <c r="B43" s="34"/>
      <c r="C43" s="34" t="s">
        <v>30</v>
      </c>
      <c r="D43" s="34">
        <v>7</v>
      </c>
      <c r="E43" s="37" t="s">
        <v>29</v>
      </c>
      <c r="F43" s="31">
        <v>102</v>
      </c>
      <c r="G43" s="31">
        <v>-0.4</v>
      </c>
      <c r="H43" s="31">
        <v>1.9</v>
      </c>
      <c r="I43" s="31">
        <v>101.8</v>
      </c>
      <c r="J43" s="31">
        <v>102</v>
      </c>
      <c r="K43" s="31">
        <v>103.2</v>
      </c>
      <c r="L43" s="31">
        <v>103.1</v>
      </c>
      <c r="M43" s="31">
        <v>105.7</v>
      </c>
      <c r="N43" s="31">
        <v>97.7</v>
      </c>
      <c r="O43" s="31">
        <v>102.4</v>
      </c>
      <c r="P43" s="31">
        <v>101.7</v>
      </c>
      <c r="Q43" s="31">
        <v>99.5</v>
      </c>
      <c r="R43" s="31">
        <v>105.1</v>
      </c>
      <c r="S43" s="31">
        <v>100.5</v>
      </c>
      <c r="T43" s="31">
        <v>102.5</v>
      </c>
      <c r="U43" s="31">
        <v>102.1</v>
      </c>
      <c r="V43" s="31">
        <v>101.9</v>
      </c>
    </row>
    <row r="44" spans="1:22" ht="13.5" customHeight="1">
      <c r="A44" s="34" t="s">
        <v>30</v>
      </c>
      <c r="B44" s="34" t="s">
        <v>30</v>
      </c>
      <c r="C44" s="34" t="s">
        <v>30</v>
      </c>
      <c r="D44" s="34">
        <v>8</v>
      </c>
      <c r="E44" s="37" t="s">
        <v>29</v>
      </c>
      <c r="F44" s="31">
        <v>102.1</v>
      </c>
      <c r="G44" s="38">
        <v>0.1</v>
      </c>
      <c r="H44" s="38">
        <v>2.1</v>
      </c>
      <c r="I44" s="31">
        <v>101.9</v>
      </c>
      <c r="J44" s="31">
        <v>102.9</v>
      </c>
      <c r="K44" s="31">
        <v>103.3</v>
      </c>
      <c r="L44" s="31">
        <v>103.2</v>
      </c>
      <c r="M44" s="31">
        <v>105.7</v>
      </c>
      <c r="N44" s="31">
        <v>97.2</v>
      </c>
      <c r="O44" s="31">
        <v>99.7</v>
      </c>
      <c r="P44" s="31">
        <v>101.7</v>
      </c>
      <c r="Q44" s="31">
        <v>99.5</v>
      </c>
      <c r="R44" s="31">
        <v>105.1</v>
      </c>
      <c r="S44" s="31">
        <v>101.1</v>
      </c>
      <c r="T44" s="31">
        <v>102.5</v>
      </c>
      <c r="U44" s="31">
        <v>102</v>
      </c>
      <c r="V44" s="31">
        <v>101.8</v>
      </c>
    </row>
    <row r="45" spans="1:22" ht="13.5" customHeight="1">
      <c r="A45" s="34" t="s">
        <v>30</v>
      </c>
      <c r="B45" s="34" t="s">
        <v>30</v>
      </c>
      <c r="C45" s="34" t="s">
        <v>30</v>
      </c>
      <c r="D45" s="34">
        <v>9</v>
      </c>
      <c r="E45" s="37" t="s">
        <v>29</v>
      </c>
      <c r="F45" s="31">
        <v>102.8</v>
      </c>
      <c r="G45" s="31">
        <v>0.7</v>
      </c>
      <c r="H45" s="31">
        <v>2.4</v>
      </c>
      <c r="I45" s="31">
        <v>102.7</v>
      </c>
      <c r="J45" s="31">
        <v>102.5</v>
      </c>
      <c r="K45" s="31">
        <v>103.3</v>
      </c>
      <c r="L45" s="31">
        <v>103.2</v>
      </c>
      <c r="M45" s="31">
        <v>105.7</v>
      </c>
      <c r="N45" s="31">
        <v>97.3</v>
      </c>
      <c r="O45" s="31">
        <v>106.5</v>
      </c>
      <c r="P45" s="31">
        <v>113.3</v>
      </c>
      <c r="Q45" s="31">
        <v>99.2</v>
      </c>
      <c r="R45" s="31">
        <v>105.2</v>
      </c>
      <c r="S45" s="31">
        <v>100.9</v>
      </c>
      <c r="T45" s="31">
        <v>102.6</v>
      </c>
      <c r="U45" s="31">
        <v>102.8</v>
      </c>
      <c r="V45" s="31">
        <v>102.7</v>
      </c>
    </row>
    <row r="46" spans="1:22" ht="13.5" customHeight="1">
      <c r="A46" s="34" t="s">
        <v>30</v>
      </c>
      <c r="B46" s="34" t="s">
        <v>30</v>
      </c>
      <c r="C46" s="34" t="s">
        <v>30</v>
      </c>
      <c r="D46" s="34">
        <v>10</v>
      </c>
      <c r="E46" s="37" t="s">
        <v>29</v>
      </c>
      <c r="F46" s="31">
        <v>103.1</v>
      </c>
      <c r="G46" s="31">
        <v>0.3</v>
      </c>
      <c r="H46" s="31">
        <v>2.5</v>
      </c>
      <c r="I46" s="31">
        <v>103</v>
      </c>
      <c r="J46" s="31">
        <v>103</v>
      </c>
      <c r="K46" s="31">
        <v>103.4</v>
      </c>
      <c r="L46" s="31">
        <v>103.3</v>
      </c>
      <c r="M46" s="31">
        <v>105.6</v>
      </c>
      <c r="N46" s="31">
        <v>97</v>
      </c>
      <c r="O46" s="31">
        <v>107.5</v>
      </c>
      <c r="P46" s="31">
        <v>113.3</v>
      </c>
      <c r="Q46" s="31">
        <v>99.1</v>
      </c>
      <c r="R46" s="31">
        <v>105.2</v>
      </c>
      <c r="S46" s="31">
        <v>101.5</v>
      </c>
      <c r="T46" s="31">
        <v>102.5</v>
      </c>
      <c r="U46" s="31">
        <v>102.9</v>
      </c>
      <c r="V46" s="31">
        <v>102.8</v>
      </c>
    </row>
    <row r="47" spans="1:22" ht="13.5" customHeight="1">
      <c r="A47" s="34" t="s">
        <v>30</v>
      </c>
      <c r="B47" s="34" t="s">
        <v>30</v>
      </c>
      <c r="C47" s="34" t="s">
        <v>30</v>
      </c>
      <c r="D47" s="34">
        <v>11</v>
      </c>
      <c r="E47" s="37" t="s">
        <v>29</v>
      </c>
      <c r="F47" s="31">
        <v>102.4</v>
      </c>
      <c r="G47" s="38">
        <v>-0.6789524733268562</v>
      </c>
      <c r="H47" s="31">
        <v>2.0937188434696</v>
      </c>
      <c r="I47" s="31">
        <v>102.2</v>
      </c>
      <c r="J47" s="31">
        <v>100.8</v>
      </c>
      <c r="K47" s="31">
        <v>103.4</v>
      </c>
      <c r="L47" s="31">
        <v>103.3</v>
      </c>
      <c r="M47" s="31">
        <v>105.5</v>
      </c>
      <c r="N47" s="31">
        <v>96.8</v>
      </c>
      <c r="O47" s="31">
        <v>108.1</v>
      </c>
      <c r="P47" s="31">
        <v>113.3</v>
      </c>
      <c r="Q47" s="31">
        <v>99</v>
      </c>
      <c r="R47" s="31">
        <v>105.2</v>
      </c>
      <c r="S47" s="31">
        <v>100.9</v>
      </c>
      <c r="T47" s="31">
        <v>102.6</v>
      </c>
      <c r="U47" s="31">
        <v>102.8</v>
      </c>
      <c r="V47" s="31">
        <v>102.7</v>
      </c>
    </row>
    <row r="48" spans="1:22" ht="13.5" customHeight="1">
      <c r="A48" s="34" t="s">
        <v>30</v>
      </c>
      <c r="B48" s="34" t="s">
        <v>30</v>
      </c>
      <c r="C48" s="34" t="s">
        <v>30</v>
      </c>
      <c r="D48" s="34">
        <v>12</v>
      </c>
      <c r="E48" s="37" t="s">
        <v>29</v>
      </c>
      <c r="F48" s="31">
        <v>102.2</v>
      </c>
      <c r="G48" s="31">
        <v>-0.19531250000000278</v>
      </c>
      <c r="H48" s="31">
        <v>1.7928286852589612</v>
      </c>
      <c r="I48" s="31">
        <v>102</v>
      </c>
      <c r="J48" s="31">
        <v>100.3</v>
      </c>
      <c r="K48" s="31">
        <v>103.5</v>
      </c>
      <c r="L48" s="31">
        <v>103.3</v>
      </c>
      <c r="M48" s="31">
        <v>105.4</v>
      </c>
      <c r="N48" s="31">
        <v>96.4</v>
      </c>
      <c r="O48" s="31">
        <v>107.8</v>
      </c>
      <c r="P48" s="31">
        <v>113.1</v>
      </c>
      <c r="Q48" s="31">
        <v>98.8</v>
      </c>
      <c r="R48" s="31">
        <v>105.2</v>
      </c>
      <c r="S48" s="31">
        <v>100.7</v>
      </c>
      <c r="T48" s="31">
        <v>102.7</v>
      </c>
      <c r="U48" s="31">
        <v>102.7</v>
      </c>
      <c r="V48" s="31">
        <v>102.6</v>
      </c>
    </row>
    <row r="49" spans="1:22" ht="13.5" customHeight="1">
      <c r="A49" s="34" t="s">
        <v>27</v>
      </c>
      <c r="B49" s="34">
        <v>10</v>
      </c>
      <c r="C49" s="34" t="s">
        <v>28</v>
      </c>
      <c r="D49" s="34">
        <v>1</v>
      </c>
      <c r="E49" s="37" t="s">
        <v>29</v>
      </c>
      <c r="F49" s="31">
        <v>102.1</v>
      </c>
      <c r="G49" s="31">
        <v>-0.1</v>
      </c>
      <c r="H49" s="31">
        <v>1.8</v>
      </c>
      <c r="I49" s="31">
        <v>101.9</v>
      </c>
      <c r="J49" s="31">
        <v>102</v>
      </c>
      <c r="K49" s="31">
        <v>103.6</v>
      </c>
      <c r="L49" s="31">
        <v>103.3</v>
      </c>
      <c r="M49" s="31">
        <v>104.8</v>
      </c>
      <c r="N49" s="31">
        <v>96.1</v>
      </c>
      <c r="O49" s="31">
        <v>100.6</v>
      </c>
      <c r="P49" s="31">
        <v>113</v>
      </c>
      <c r="Q49" s="31">
        <v>98.8</v>
      </c>
      <c r="R49" s="31">
        <v>105.2</v>
      </c>
      <c r="S49" s="31">
        <v>100.6</v>
      </c>
      <c r="T49" s="31">
        <v>102.6</v>
      </c>
      <c r="U49" s="31">
        <v>102.1</v>
      </c>
      <c r="V49" s="31">
        <v>101.9</v>
      </c>
    </row>
    <row r="50" spans="1:22" ht="13.5" customHeight="1">
      <c r="A50" s="34" t="s">
        <v>30</v>
      </c>
      <c r="B50" s="34" t="s">
        <v>30</v>
      </c>
      <c r="C50" s="34" t="s">
        <v>30</v>
      </c>
      <c r="D50" s="34">
        <v>2</v>
      </c>
      <c r="E50" s="37" t="s">
        <v>29</v>
      </c>
      <c r="F50" s="31">
        <v>102</v>
      </c>
      <c r="G50" s="31">
        <v>-0.1</v>
      </c>
      <c r="H50" s="31">
        <v>1.9</v>
      </c>
      <c r="I50" s="31">
        <v>101.7</v>
      </c>
      <c r="J50" s="31">
        <v>102.5</v>
      </c>
      <c r="K50" s="31">
        <v>103.7</v>
      </c>
      <c r="L50" s="31">
        <v>103.4</v>
      </c>
      <c r="M50" s="31">
        <v>102.9</v>
      </c>
      <c r="N50" s="31">
        <v>95.9</v>
      </c>
      <c r="O50" s="31">
        <v>98.7</v>
      </c>
      <c r="P50" s="31">
        <v>113</v>
      </c>
      <c r="Q50" s="31">
        <v>98.2</v>
      </c>
      <c r="R50" s="31">
        <v>105.2</v>
      </c>
      <c r="S50" s="31">
        <v>100.7</v>
      </c>
      <c r="T50" s="31">
        <v>102.5</v>
      </c>
      <c r="U50" s="31">
        <v>101.8</v>
      </c>
      <c r="V50" s="31">
        <v>101.5</v>
      </c>
    </row>
    <row r="51" spans="1:22" ht="13.5" customHeight="1">
      <c r="A51" s="34" t="s">
        <v>30</v>
      </c>
      <c r="B51" s="34" t="s">
        <v>30</v>
      </c>
      <c r="C51" s="34" t="s">
        <v>30</v>
      </c>
      <c r="D51" s="34">
        <v>3</v>
      </c>
      <c r="E51" s="37" t="s">
        <v>29</v>
      </c>
      <c r="F51" s="31">
        <v>102.4</v>
      </c>
      <c r="G51" s="31">
        <v>0.4</v>
      </c>
      <c r="H51" s="31">
        <v>2.2</v>
      </c>
      <c r="I51" s="31">
        <v>102.1</v>
      </c>
      <c r="J51" s="31">
        <v>103</v>
      </c>
      <c r="K51" s="31">
        <v>103.7</v>
      </c>
      <c r="L51" s="31">
        <v>103.5</v>
      </c>
      <c r="M51" s="31">
        <v>102.7</v>
      </c>
      <c r="N51" s="31">
        <v>95.8</v>
      </c>
      <c r="O51" s="31">
        <v>102.3</v>
      </c>
      <c r="P51" s="31">
        <v>113.1</v>
      </c>
      <c r="Q51" s="31">
        <v>98</v>
      </c>
      <c r="R51" s="31">
        <v>105.3</v>
      </c>
      <c r="S51" s="31">
        <v>100.8</v>
      </c>
      <c r="T51" s="31">
        <v>102.6</v>
      </c>
      <c r="U51" s="31">
        <v>102.1</v>
      </c>
      <c r="V51" s="31">
        <v>101.8</v>
      </c>
    </row>
    <row r="52" spans="1:22" ht="13.5" customHeight="1">
      <c r="A52" s="34" t="s">
        <v>30</v>
      </c>
      <c r="B52" s="34" t="s">
        <v>30</v>
      </c>
      <c r="C52" s="34" t="s">
        <v>30</v>
      </c>
      <c r="D52" s="34">
        <v>4</v>
      </c>
      <c r="E52" s="39" t="s">
        <v>29</v>
      </c>
      <c r="F52" s="38">
        <v>102.6</v>
      </c>
      <c r="G52" s="38">
        <v>0.2</v>
      </c>
      <c r="H52" s="38">
        <v>0.4</v>
      </c>
      <c r="I52" s="38">
        <v>102.4</v>
      </c>
      <c r="J52" s="38">
        <v>102.9</v>
      </c>
      <c r="K52" s="38">
        <v>103.5</v>
      </c>
      <c r="L52" s="38">
        <v>103.1</v>
      </c>
      <c r="M52" s="38">
        <v>102.8</v>
      </c>
      <c r="N52" s="38">
        <v>95.8</v>
      </c>
      <c r="O52" s="38">
        <v>106</v>
      </c>
      <c r="P52" s="38">
        <v>112.8</v>
      </c>
      <c r="Q52" s="38">
        <v>97.9</v>
      </c>
      <c r="R52" s="38">
        <v>107</v>
      </c>
      <c r="S52" s="38">
        <v>100.7</v>
      </c>
      <c r="T52" s="38">
        <v>102.7</v>
      </c>
      <c r="U52" s="38">
        <v>102.4</v>
      </c>
      <c r="V52" s="38">
        <v>102.2</v>
      </c>
    </row>
    <row r="53" spans="1:22" ht="15.75">
      <c r="A53" s="49" t="s">
        <v>34</v>
      </c>
      <c r="B53" s="50"/>
      <c r="C53" s="50"/>
      <c r="D53" s="50"/>
      <c r="E53" s="50"/>
      <c r="F53" s="51"/>
      <c r="G53" s="52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43" t="s">
        <v>35</v>
      </c>
    </row>
    <row r="54" spans="1:22" ht="13.5" customHeight="1">
      <c r="A54" s="53" t="s">
        <v>36</v>
      </c>
      <c r="B54" s="54"/>
      <c r="C54" s="54"/>
      <c r="D54" s="54"/>
      <c r="E54" s="54"/>
      <c r="F54" s="7"/>
      <c r="G54" s="4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45"/>
      <c r="V54" s="7"/>
    </row>
    <row r="55" spans="1:5" ht="13.5" customHeight="1">
      <c r="A55" s="53" t="s">
        <v>37</v>
      </c>
      <c r="B55" s="54"/>
      <c r="C55" s="54"/>
      <c r="D55" s="54"/>
      <c r="E55" s="54"/>
    </row>
    <row r="56" ht="13.5" customHeight="1"/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 物価・家計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U51"/>
  <sheetViews>
    <sheetView workbookViewId="0" topLeftCell="A1">
      <selection activeCell="K22" sqref="K22"/>
    </sheetView>
  </sheetViews>
  <sheetFormatPr defaultColWidth="9.00390625" defaultRowHeight="13.5"/>
  <cols>
    <col min="1" max="1" width="11.625" style="2" customWidth="1"/>
    <col min="2" max="2" width="3.875" style="2" customWidth="1"/>
    <col min="3" max="3" width="2.375" style="2" customWidth="1"/>
    <col min="4" max="4" width="2.125" style="2" customWidth="1"/>
    <col min="5" max="5" width="2.375" style="2" customWidth="1"/>
    <col min="6" max="6" width="2.125" style="2" customWidth="1"/>
    <col min="7" max="12" width="9.50390625" style="2" customWidth="1"/>
    <col min="13" max="21" width="9.125" style="2" customWidth="1"/>
    <col min="22" max="16384" width="9.00390625" style="2" customWidth="1"/>
  </cols>
  <sheetData>
    <row r="1" ht="4.5" customHeight="1"/>
    <row r="2" spans="4:21" ht="17.25" customHeight="1">
      <c r="D2" s="7"/>
      <c r="F2" s="7"/>
      <c r="G2" s="55" t="s">
        <v>38</v>
      </c>
      <c r="H2" s="56"/>
      <c r="I2" s="56"/>
      <c r="J2" s="56"/>
      <c r="K2" s="7"/>
      <c r="L2" s="7"/>
      <c r="M2" s="55" t="s">
        <v>39</v>
      </c>
      <c r="N2" s="7"/>
      <c r="O2" s="7"/>
      <c r="P2" s="7"/>
      <c r="Q2" s="7"/>
      <c r="R2" s="7"/>
      <c r="S2" s="7"/>
      <c r="T2" s="7"/>
      <c r="U2" s="7"/>
    </row>
    <row r="3" spans="2:21" ht="4.5" customHeight="1">
      <c r="B3" s="7"/>
      <c r="C3" s="7"/>
      <c r="D3" s="7"/>
      <c r="E3" s="7"/>
      <c r="F3" s="7"/>
      <c r="H3" s="56"/>
      <c r="I3" s="56"/>
      <c r="J3" s="56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7.25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5" t="s">
        <v>8</v>
      </c>
    </row>
    <row r="5" spans="1:21" ht="39.75" customHeight="1" thickTop="1">
      <c r="A5" s="16"/>
      <c r="B5" s="16"/>
      <c r="C5" s="16"/>
      <c r="D5" s="16"/>
      <c r="E5" s="16"/>
      <c r="F5" s="17"/>
      <c r="G5" s="21" t="s">
        <v>9</v>
      </c>
      <c r="H5" s="19" t="s">
        <v>12</v>
      </c>
      <c r="I5" s="21" t="s">
        <v>13</v>
      </c>
      <c r="J5" s="21" t="s">
        <v>14</v>
      </c>
      <c r="K5" s="19" t="s">
        <v>15</v>
      </c>
      <c r="L5" s="22" t="s">
        <v>16</v>
      </c>
      <c r="M5" s="23" t="s">
        <v>17</v>
      </c>
      <c r="N5" s="57" t="s">
        <v>18</v>
      </c>
      <c r="O5" s="21" t="s">
        <v>19</v>
      </c>
      <c r="P5" s="24" t="s">
        <v>20</v>
      </c>
      <c r="Q5" s="21" t="s">
        <v>21</v>
      </c>
      <c r="R5" s="21" t="s">
        <v>22</v>
      </c>
      <c r="S5" s="21" t="s">
        <v>23</v>
      </c>
      <c r="T5" s="24" t="s">
        <v>24</v>
      </c>
      <c r="U5" s="19" t="s">
        <v>25</v>
      </c>
    </row>
    <row r="6" spans="1:21" ht="9.75" customHeight="1">
      <c r="A6" s="58"/>
      <c r="B6" s="59"/>
      <c r="C6" s="25"/>
      <c r="D6" s="25"/>
      <c r="E6" s="25"/>
      <c r="F6" s="26"/>
      <c r="G6" s="60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7.25" customHeight="1">
      <c r="A7" s="61" t="s">
        <v>40</v>
      </c>
      <c r="B7" s="62" t="s">
        <v>27</v>
      </c>
      <c r="C7" s="36">
        <v>9</v>
      </c>
      <c r="D7" s="36" t="s">
        <v>28</v>
      </c>
      <c r="E7" s="36">
        <v>4</v>
      </c>
      <c r="F7" s="37" t="s">
        <v>29</v>
      </c>
      <c r="G7" s="63">
        <v>101.9</v>
      </c>
      <c r="H7" s="38">
        <v>101.7</v>
      </c>
      <c r="I7" s="38">
        <v>101.8</v>
      </c>
      <c r="J7" s="38">
        <v>103</v>
      </c>
      <c r="K7" s="38">
        <v>102.6</v>
      </c>
      <c r="L7" s="38">
        <v>105.8</v>
      </c>
      <c r="M7" s="38">
        <v>97.9</v>
      </c>
      <c r="N7" s="38">
        <v>104.9</v>
      </c>
      <c r="O7" s="38">
        <v>102.2</v>
      </c>
      <c r="P7" s="38">
        <v>98.5</v>
      </c>
      <c r="Q7" s="38">
        <v>104.5</v>
      </c>
      <c r="R7" s="38">
        <v>100.6</v>
      </c>
      <c r="S7" s="38">
        <v>102.6</v>
      </c>
      <c r="T7" s="38">
        <v>101.8</v>
      </c>
      <c r="U7" s="38">
        <v>101.6</v>
      </c>
    </row>
    <row r="8" spans="1:21" ht="17.25" customHeight="1">
      <c r="A8" s="61"/>
      <c r="B8" s="64" t="str">
        <f>IF(AND(E10&gt;E9,E9&gt;E8),"平成","")</f>
        <v>平成</v>
      </c>
      <c r="C8" s="34">
        <f>IF(B8="平成",C7+1,"")</f>
        <v>10</v>
      </c>
      <c r="D8" s="34" t="str">
        <f>IF(B8="平成","年","")</f>
        <v>年</v>
      </c>
      <c r="E8" s="34">
        <f>IF(E9=1,12,E9-1)</f>
        <v>2</v>
      </c>
      <c r="F8" s="37" t="s">
        <v>29</v>
      </c>
      <c r="G8" s="63">
        <v>101.7</v>
      </c>
      <c r="H8" s="38">
        <v>101.3</v>
      </c>
      <c r="I8" s="38">
        <v>101.7</v>
      </c>
      <c r="J8" s="38">
        <v>104.4</v>
      </c>
      <c r="K8" s="38">
        <v>104</v>
      </c>
      <c r="L8" s="38">
        <v>104.9</v>
      </c>
      <c r="M8" s="38">
        <v>95</v>
      </c>
      <c r="N8" s="38">
        <v>99</v>
      </c>
      <c r="O8" s="38">
        <v>113.8</v>
      </c>
      <c r="P8" s="38">
        <v>95.8</v>
      </c>
      <c r="Q8" s="38">
        <v>104.5</v>
      </c>
      <c r="R8" s="38">
        <v>100.8</v>
      </c>
      <c r="S8" s="38">
        <v>102.5</v>
      </c>
      <c r="T8" s="38">
        <v>101.6</v>
      </c>
      <c r="U8" s="38">
        <v>101</v>
      </c>
    </row>
    <row r="9" spans="1:21" ht="17.25" customHeight="1">
      <c r="A9" s="61" t="s">
        <v>41</v>
      </c>
      <c r="B9" s="64">
        <f>IF(E9&lt;E8,"平成","")</f>
      </c>
      <c r="C9" s="34">
        <f>IF(B9="平成",C7+1,"")</f>
      </c>
      <c r="D9" s="34">
        <f>IF(B9="平成","年","")</f>
      </c>
      <c r="E9" s="34">
        <f>IF(E10=1,12,E10-1)</f>
        <v>3</v>
      </c>
      <c r="F9" s="37" t="s">
        <v>29</v>
      </c>
      <c r="G9" s="63">
        <v>102.1</v>
      </c>
      <c r="H9" s="38">
        <v>101.8</v>
      </c>
      <c r="I9" s="31">
        <v>102.5</v>
      </c>
      <c r="J9" s="31">
        <v>104.3</v>
      </c>
      <c r="K9" s="31">
        <v>104.2</v>
      </c>
      <c r="L9" s="31">
        <v>104.8</v>
      </c>
      <c r="M9" s="31">
        <v>95.1</v>
      </c>
      <c r="N9" s="31">
        <v>102.1</v>
      </c>
      <c r="O9" s="31">
        <v>114.4</v>
      </c>
      <c r="P9" s="31">
        <v>95.8</v>
      </c>
      <c r="Q9" s="31">
        <v>104.5</v>
      </c>
      <c r="R9" s="31">
        <v>100.8</v>
      </c>
      <c r="S9" s="31">
        <v>102.1</v>
      </c>
      <c r="T9" s="31">
        <v>101.9</v>
      </c>
      <c r="U9" s="31">
        <v>101.4</v>
      </c>
    </row>
    <row r="10" spans="1:21" ht="17.25" customHeight="1">
      <c r="A10" s="61"/>
      <c r="B10" s="65">
        <f>IF(E10&lt;E9,"平成","")</f>
      </c>
      <c r="C10" s="66">
        <f>IF(B10="平成",C7+1,"")</f>
      </c>
      <c r="D10" s="66">
        <f>IF(B10="平成","年","")</f>
      </c>
      <c r="E10" s="66">
        <v>4</v>
      </c>
      <c r="F10" s="67" t="s">
        <v>29</v>
      </c>
      <c r="G10" s="63">
        <v>102.1</v>
      </c>
      <c r="H10" s="31">
        <v>101.9</v>
      </c>
      <c r="I10" s="31">
        <v>101.6</v>
      </c>
      <c r="J10" s="31">
        <v>103.2</v>
      </c>
      <c r="K10" s="31">
        <v>103.6</v>
      </c>
      <c r="L10" s="31">
        <v>105.9</v>
      </c>
      <c r="M10" s="31">
        <v>95.2</v>
      </c>
      <c r="N10" s="31">
        <v>105.9</v>
      </c>
      <c r="O10" s="31">
        <v>114.7</v>
      </c>
      <c r="P10" s="31">
        <v>95.8</v>
      </c>
      <c r="Q10" s="31">
        <v>106.2</v>
      </c>
      <c r="R10" s="31">
        <v>100.5</v>
      </c>
      <c r="S10" s="31">
        <v>102.4</v>
      </c>
      <c r="T10" s="31">
        <v>101.8</v>
      </c>
      <c r="U10" s="31">
        <v>101.6</v>
      </c>
    </row>
    <row r="11" spans="1:21" s="71" customFormat="1" ht="17.25" customHeight="1">
      <c r="A11" s="61"/>
      <c r="B11" s="68" t="s">
        <v>42</v>
      </c>
      <c r="C11" s="32"/>
      <c r="D11" s="32"/>
      <c r="E11" s="32"/>
      <c r="F11" s="33"/>
      <c r="G11" s="69">
        <v>0</v>
      </c>
      <c r="H11" s="70">
        <v>0.1</v>
      </c>
      <c r="I11" s="70">
        <v>-0.9</v>
      </c>
      <c r="J11" s="70">
        <v>-1.1</v>
      </c>
      <c r="K11" s="70">
        <v>-0.6</v>
      </c>
      <c r="L11" s="70">
        <v>1</v>
      </c>
      <c r="M11" s="70">
        <v>0.1</v>
      </c>
      <c r="N11" s="70">
        <v>3.7</v>
      </c>
      <c r="O11" s="70">
        <v>0.3</v>
      </c>
      <c r="P11" s="70">
        <v>0</v>
      </c>
      <c r="Q11" s="70">
        <v>1.6</v>
      </c>
      <c r="R11" s="70">
        <v>-0.3</v>
      </c>
      <c r="S11" s="70">
        <v>0.3</v>
      </c>
      <c r="T11" s="70">
        <v>-0.1</v>
      </c>
      <c r="U11" s="70">
        <v>0.2</v>
      </c>
    </row>
    <row r="12" spans="1:21" s="71" customFormat="1" ht="17.25" customHeight="1">
      <c r="A12" s="72"/>
      <c r="B12" s="68" t="s">
        <v>43</v>
      </c>
      <c r="C12" s="32"/>
      <c r="D12" s="32"/>
      <c r="E12" s="32"/>
      <c r="F12" s="33"/>
      <c r="G12" s="63">
        <v>0.2</v>
      </c>
      <c r="H12" s="38">
        <v>0.2</v>
      </c>
      <c r="I12" s="38">
        <v>-0.2</v>
      </c>
      <c r="J12" s="38">
        <v>0.2</v>
      </c>
      <c r="K12" s="38">
        <v>1</v>
      </c>
      <c r="L12" s="38">
        <v>0.1</v>
      </c>
      <c r="M12" s="38">
        <v>-2.8</v>
      </c>
      <c r="N12" s="38">
        <v>1</v>
      </c>
      <c r="O12" s="38">
        <v>12.2</v>
      </c>
      <c r="P12" s="38">
        <v>-2.7</v>
      </c>
      <c r="Q12" s="38">
        <v>1.6</v>
      </c>
      <c r="R12" s="38">
        <v>-0.1</v>
      </c>
      <c r="S12" s="38">
        <v>-0.2</v>
      </c>
      <c r="T12" s="38">
        <v>0</v>
      </c>
      <c r="U12" s="38">
        <v>0</v>
      </c>
    </row>
    <row r="13" spans="1:21" s="71" customFormat="1" ht="9.75" customHeight="1">
      <c r="A13" s="73"/>
      <c r="B13" s="65"/>
      <c r="C13" s="66"/>
      <c r="D13" s="66"/>
      <c r="E13" s="66"/>
      <c r="F13" s="74"/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1:21" s="71" customFormat="1" ht="4.5" customHeight="1">
      <c r="A14" s="77"/>
      <c r="B14" s="64"/>
      <c r="C14" s="34"/>
      <c r="D14" s="34"/>
      <c r="E14" s="34"/>
      <c r="F14" s="35"/>
      <c r="G14" s="63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17.25" customHeight="1">
      <c r="A15" s="61" t="s">
        <v>40</v>
      </c>
      <c r="B15" s="62" t="s">
        <v>27</v>
      </c>
      <c r="C15" s="36">
        <v>9</v>
      </c>
      <c r="D15" s="36" t="s">
        <v>28</v>
      </c>
      <c r="E15" s="36">
        <v>4</v>
      </c>
      <c r="F15" s="37" t="s">
        <v>29</v>
      </c>
      <c r="G15" s="63">
        <v>102.6</v>
      </c>
      <c r="H15" s="38">
        <v>102.4</v>
      </c>
      <c r="I15" s="38">
        <v>103</v>
      </c>
      <c r="J15" s="38">
        <v>103.3</v>
      </c>
      <c r="K15" s="38">
        <v>102.2</v>
      </c>
      <c r="L15" s="38">
        <v>107.3</v>
      </c>
      <c r="M15" s="38">
        <v>96</v>
      </c>
      <c r="N15" s="38">
        <v>106.4</v>
      </c>
      <c r="O15" s="38">
        <v>103</v>
      </c>
      <c r="P15" s="38">
        <v>98.5</v>
      </c>
      <c r="Q15" s="38">
        <v>105.5</v>
      </c>
      <c r="R15" s="38">
        <v>100.7</v>
      </c>
      <c r="S15" s="38">
        <v>103.2</v>
      </c>
      <c r="T15" s="38">
        <v>102.5</v>
      </c>
      <c r="U15" s="38">
        <v>102.2</v>
      </c>
    </row>
    <row r="16" spans="1:21" ht="17.25" customHeight="1">
      <c r="A16" s="61"/>
      <c r="B16" s="64" t="s">
        <v>27</v>
      </c>
      <c r="C16" s="34">
        <v>10</v>
      </c>
      <c r="D16" s="34" t="s">
        <v>28</v>
      </c>
      <c r="E16" s="34">
        <v>2</v>
      </c>
      <c r="F16" s="37" t="s">
        <v>29</v>
      </c>
      <c r="G16" s="63">
        <v>102.7</v>
      </c>
      <c r="H16" s="38">
        <v>102.2</v>
      </c>
      <c r="I16" s="38">
        <v>104.4</v>
      </c>
      <c r="J16" s="38">
        <v>104.5</v>
      </c>
      <c r="K16" s="38">
        <v>103.5</v>
      </c>
      <c r="L16" s="38">
        <v>105.7</v>
      </c>
      <c r="M16" s="38">
        <v>93.5</v>
      </c>
      <c r="N16" s="38">
        <v>99.1</v>
      </c>
      <c r="O16" s="38">
        <v>116.2</v>
      </c>
      <c r="P16" s="38">
        <v>95.7</v>
      </c>
      <c r="Q16" s="38">
        <v>105.5</v>
      </c>
      <c r="R16" s="38">
        <v>100.7</v>
      </c>
      <c r="S16" s="38">
        <v>100.5</v>
      </c>
      <c r="T16" s="38">
        <v>102.2</v>
      </c>
      <c r="U16" s="38">
        <v>101.5</v>
      </c>
    </row>
    <row r="17" spans="1:21" ht="17.25" customHeight="1">
      <c r="A17" s="61" t="s">
        <v>44</v>
      </c>
      <c r="B17" s="64" t="s">
        <v>30</v>
      </c>
      <c r="C17" s="34" t="s">
        <v>30</v>
      </c>
      <c r="D17" s="34" t="s">
        <v>30</v>
      </c>
      <c r="E17" s="34">
        <v>3</v>
      </c>
      <c r="F17" s="37" t="s">
        <v>29</v>
      </c>
      <c r="G17" s="63">
        <v>103</v>
      </c>
      <c r="H17" s="31">
        <v>102.7</v>
      </c>
      <c r="I17" s="31">
        <v>105.1</v>
      </c>
      <c r="J17" s="31">
        <v>104.2</v>
      </c>
      <c r="K17" s="31">
        <v>103.6</v>
      </c>
      <c r="L17" s="31">
        <v>105.5</v>
      </c>
      <c r="M17" s="31">
        <v>93.8</v>
      </c>
      <c r="N17" s="31">
        <v>101.8</v>
      </c>
      <c r="O17" s="31">
        <v>116</v>
      </c>
      <c r="P17" s="31">
        <v>95.6</v>
      </c>
      <c r="Q17" s="31">
        <v>105.5</v>
      </c>
      <c r="R17" s="31">
        <v>100.7</v>
      </c>
      <c r="S17" s="31">
        <v>100.1</v>
      </c>
      <c r="T17" s="31">
        <v>102.5</v>
      </c>
      <c r="U17" s="31">
        <v>102</v>
      </c>
    </row>
    <row r="18" spans="1:21" ht="17.25" customHeight="1">
      <c r="A18" s="78"/>
      <c r="B18" s="65" t="s">
        <v>30</v>
      </c>
      <c r="C18" s="66" t="s">
        <v>30</v>
      </c>
      <c r="D18" s="66" t="s">
        <v>30</v>
      </c>
      <c r="E18" s="66">
        <v>4</v>
      </c>
      <c r="F18" s="67" t="s">
        <v>29</v>
      </c>
      <c r="G18" s="63">
        <v>102.6</v>
      </c>
      <c r="H18" s="31">
        <v>102.5</v>
      </c>
      <c r="I18" s="31">
        <v>103.5</v>
      </c>
      <c r="J18" s="31">
        <v>102.8</v>
      </c>
      <c r="K18" s="31">
        <v>102.3</v>
      </c>
      <c r="L18" s="31">
        <v>105.6</v>
      </c>
      <c r="M18" s="31">
        <v>93.7</v>
      </c>
      <c r="N18" s="31">
        <v>106.6</v>
      </c>
      <c r="O18" s="31">
        <v>116.4</v>
      </c>
      <c r="P18" s="31">
        <v>95.7</v>
      </c>
      <c r="Q18" s="31">
        <v>106.9</v>
      </c>
      <c r="R18" s="31">
        <v>100.4</v>
      </c>
      <c r="S18" s="31">
        <v>100.7</v>
      </c>
      <c r="T18" s="31">
        <v>102.2</v>
      </c>
      <c r="U18" s="31">
        <v>102</v>
      </c>
    </row>
    <row r="19" spans="1:21" ht="17.25" customHeight="1">
      <c r="A19" s="61"/>
      <c r="B19" s="68" t="s">
        <v>42</v>
      </c>
      <c r="C19" s="32"/>
      <c r="D19" s="32"/>
      <c r="E19" s="32"/>
      <c r="F19" s="33"/>
      <c r="G19" s="69">
        <v>-0.4</v>
      </c>
      <c r="H19" s="70">
        <v>-0.2</v>
      </c>
      <c r="I19" s="70">
        <v>-1.5</v>
      </c>
      <c r="J19" s="70">
        <v>-1.3</v>
      </c>
      <c r="K19" s="70">
        <v>-1.3</v>
      </c>
      <c r="L19" s="70">
        <v>0.1</v>
      </c>
      <c r="M19" s="70">
        <v>-0.1</v>
      </c>
      <c r="N19" s="70">
        <v>4.7</v>
      </c>
      <c r="O19" s="70">
        <v>0.3</v>
      </c>
      <c r="P19" s="70">
        <v>0.1</v>
      </c>
      <c r="Q19" s="70">
        <v>1.3</v>
      </c>
      <c r="R19" s="70">
        <v>-0.3</v>
      </c>
      <c r="S19" s="70">
        <v>0.6</v>
      </c>
      <c r="T19" s="70">
        <v>-0.3</v>
      </c>
      <c r="U19" s="70">
        <v>0</v>
      </c>
    </row>
    <row r="20" spans="1:21" ht="17.25" customHeight="1">
      <c r="A20" s="79"/>
      <c r="B20" s="80" t="s">
        <v>43</v>
      </c>
      <c r="C20" s="81"/>
      <c r="D20" s="81"/>
      <c r="E20" s="81"/>
      <c r="F20" s="82"/>
      <c r="G20" s="75">
        <v>0</v>
      </c>
      <c r="H20" s="76">
        <v>0.1</v>
      </c>
      <c r="I20" s="76">
        <v>0.5</v>
      </c>
      <c r="J20" s="76">
        <v>-0.5</v>
      </c>
      <c r="K20" s="76">
        <v>0.1</v>
      </c>
      <c r="L20" s="76">
        <v>-1.6</v>
      </c>
      <c r="M20" s="76">
        <v>-2.4</v>
      </c>
      <c r="N20" s="76">
        <v>0.2</v>
      </c>
      <c r="O20" s="76">
        <v>13</v>
      </c>
      <c r="P20" s="76">
        <v>-2.8</v>
      </c>
      <c r="Q20" s="76">
        <v>1.3</v>
      </c>
      <c r="R20" s="76">
        <v>-0.3</v>
      </c>
      <c r="S20" s="76">
        <v>-2.4</v>
      </c>
      <c r="T20" s="76">
        <v>-0.3</v>
      </c>
      <c r="U20" s="76">
        <v>-0.2</v>
      </c>
    </row>
    <row r="21" spans="1:21" s="71" customFormat="1" ht="4.5" customHeight="1">
      <c r="A21" s="77"/>
      <c r="B21" s="64"/>
      <c r="C21" s="34"/>
      <c r="D21" s="34"/>
      <c r="E21" s="34"/>
      <c r="F21" s="35"/>
      <c r="G21" s="63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spans="1:21" ht="17.25" customHeight="1">
      <c r="A22" s="61" t="s">
        <v>40</v>
      </c>
      <c r="B22" s="62" t="s">
        <v>27</v>
      </c>
      <c r="C22" s="36">
        <v>9</v>
      </c>
      <c r="D22" s="36" t="s">
        <v>28</v>
      </c>
      <c r="E22" s="36">
        <v>4</v>
      </c>
      <c r="F22" s="37" t="s">
        <v>29</v>
      </c>
      <c r="G22" s="63">
        <v>101.6</v>
      </c>
      <c r="H22" s="38">
        <v>101.6</v>
      </c>
      <c r="I22" s="38">
        <v>101.5</v>
      </c>
      <c r="J22" s="38">
        <v>101.7</v>
      </c>
      <c r="K22" s="38">
        <v>102.1</v>
      </c>
      <c r="L22" s="38">
        <v>108.9</v>
      </c>
      <c r="M22" s="38">
        <v>98.7</v>
      </c>
      <c r="N22" s="38">
        <v>104.1</v>
      </c>
      <c r="O22" s="38">
        <v>102</v>
      </c>
      <c r="P22" s="38">
        <v>97.9</v>
      </c>
      <c r="Q22" s="38">
        <v>105.3</v>
      </c>
      <c r="R22" s="38">
        <v>100.1</v>
      </c>
      <c r="S22" s="38">
        <v>102.6</v>
      </c>
      <c r="T22" s="38">
        <v>101.6</v>
      </c>
      <c r="U22" s="38">
        <v>101.6</v>
      </c>
    </row>
    <row r="23" spans="1:21" ht="17.25" customHeight="1">
      <c r="A23" s="61"/>
      <c r="B23" s="64" t="s">
        <v>27</v>
      </c>
      <c r="C23" s="34">
        <v>10</v>
      </c>
      <c r="D23" s="34" t="s">
        <v>28</v>
      </c>
      <c r="E23" s="34">
        <v>2</v>
      </c>
      <c r="F23" s="37" t="s">
        <v>29</v>
      </c>
      <c r="G23" s="63">
        <v>101</v>
      </c>
      <c r="H23" s="38">
        <v>100.7</v>
      </c>
      <c r="I23" s="38">
        <v>100.9</v>
      </c>
      <c r="J23" s="38">
        <v>103.7</v>
      </c>
      <c r="K23" s="38">
        <v>103.5</v>
      </c>
      <c r="L23" s="38">
        <v>107.9</v>
      </c>
      <c r="M23" s="38">
        <v>95.8</v>
      </c>
      <c r="N23" s="38">
        <v>96.7</v>
      </c>
      <c r="O23" s="38">
        <v>112.6</v>
      </c>
      <c r="P23" s="38">
        <v>95</v>
      </c>
      <c r="Q23" s="38">
        <v>105.3</v>
      </c>
      <c r="R23" s="38">
        <v>100.4</v>
      </c>
      <c r="S23" s="38">
        <v>103</v>
      </c>
      <c r="T23" s="38">
        <v>101</v>
      </c>
      <c r="U23" s="38">
        <v>100.6</v>
      </c>
    </row>
    <row r="24" spans="1:21" ht="17.25" customHeight="1">
      <c r="A24" s="61" t="s">
        <v>45</v>
      </c>
      <c r="B24" s="64" t="s">
        <v>30</v>
      </c>
      <c r="C24" s="34" t="s">
        <v>30</v>
      </c>
      <c r="D24" s="34" t="s">
        <v>30</v>
      </c>
      <c r="E24" s="34">
        <v>3</v>
      </c>
      <c r="F24" s="37" t="s">
        <v>29</v>
      </c>
      <c r="G24" s="63">
        <v>101.6</v>
      </c>
      <c r="H24" s="31">
        <v>101.3</v>
      </c>
      <c r="I24" s="31">
        <v>102.1</v>
      </c>
      <c r="J24" s="31">
        <v>103.8</v>
      </c>
      <c r="K24" s="31">
        <v>103.6</v>
      </c>
      <c r="L24" s="31">
        <v>107.9</v>
      </c>
      <c r="M24" s="31">
        <v>95.7</v>
      </c>
      <c r="N24" s="31">
        <v>99.6</v>
      </c>
      <c r="O24" s="31">
        <v>112.6</v>
      </c>
      <c r="P24" s="31">
        <v>95.1</v>
      </c>
      <c r="Q24" s="31">
        <v>105.3</v>
      </c>
      <c r="R24" s="31">
        <v>100.3</v>
      </c>
      <c r="S24" s="31">
        <v>102.6</v>
      </c>
      <c r="T24" s="31">
        <v>101.2</v>
      </c>
      <c r="U24" s="31">
        <v>100.8</v>
      </c>
    </row>
    <row r="25" spans="1:21" ht="17.25" customHeight="1">
      <c r="A25" s="78"/>
      <c r="B25" s="65" t="s">
        <v>30</v>
      </c>
      <c r="C25" s="66" t="s">
        <v>30</v>
      </c>
      <c r="D25" s="66" t="s">
        <v>30</v>
      </c>
      <c r="E25" s="66">
        <v>4</v>
      </c>
      <c r="F25" s="67" t="s">
        <v>29</v>
      </c>
      <c r="G25" s="63">
        <v>101.6</v>
      </c>
      <c r="H25" s="31">
        <v>101.4</v>
      </c>
      <c r="I25" s="31">
        <v>100.9</v>
      </c>
      <c r="J25" s="31">
        <v>103.2</v>
      </c>
      <c r="K25" s="31">
        <v>103.6</v>
      </c>
      <c r="L25" s="31">
        <v>107.9</v>
      </c>
      <c r="M25" s="31">
        <v>96.2</v>
      </c>
      <c r="N25" s="31">
        <v>104</v>
      </c>
      <c r="O25" s="31">
        <v>113.1</v>
      </c>
      <c r="P25" s="31">
        <v>95.2</v>
      </c>
      <c r="Q25" s="31">
        <v>107.5</v>
      </c>
      <c r="R25" s="31">
        <v>99.9</v>
      </c>
      <c r="S25" s="31">
        <v>102.9</v>
      </c>
      <c r="T25" s="31">
        <v>101.3</v>
      </c>
      <c r="U25" s="31">
        <v>101.1</v>
      </c>
    </row>
    <row r="26" spans="1:21" ht="17.25" customHeight="1">
      <c r="A26" s="61"/>
      <c r="B26" s="68" t="s">
        <v>42</v>
      </c>
      <c r="C26" s="32"/>
      <c r="D26" s="32"/>
      <c r="E26" s="32"/>
      <c r="F26" s="33"/>
      <c r="G26" s="69" t="s">
        <v>46</v>
      </c>
      <c r="H26" s="70">
        <v>0.1</v>
      </c>
      <c r="I26" s="70">
        <v>-1.2</v>
      </c>
      <c r="J26" s="70">
        <v>-0.6</v>
      </c>
      <c r="K26" s="70">
        <v>0</v>
      </c>
      <c r="L26" s="70">
        <v>0</v>
      </c>
      <c r="M26" s="70">
        <v>0.5</v>
      </c>
      <c r="N26" s="70">
        <v>4.4</v>
      </c>
      <c r="O26" s="70">
        <v>0.4</v>
      </c>
      <c r="P26" s="70">
        <v>0.1</v>
      </c>
      <c r="Q26" s="70">
        <v>2.1</v>
      </c>
      <c r="R26" s="70">
        <v>-0.4</v>
      </c>
      <c r="S26" s="70">
        <v>0.3</v>
      </c>
      <c r="T26" s="70">
        <v>0.1</v>
      </c>
      <c r="U26" s="70">
        <v>0.3</v>
      </c>
    </row>
    <row r="27" spans="1:21" ht="17.25" customHeight="1">
      <c r="A27" s="79"/>
      <c r="B27" s="80" t="s">
        <v>43</v>
      </c>
      <c r="C27" s="81"/>
      <c r="D27" s="81"/>
      <c r="E27" s="81"/>
      <c r="F27" s="82"/>
      <c r="G27" s="75" t="s">
        <v>46</v>
      </c>
      <c r="H27" s="76">
        <v>-0.2</v>
      </c>
      <c r="I27" s="76">
        <v>-0.6</v>
      </c>
      <c r="J27" s="76">
        <v>1.5</v>
      </c>
      <c r="K27" s="76">
        <v>1.5</v>
      </c>
      <c r="L27" s="76">
        <v>-0.9</v>
      </c>
      <c r="M27" s="76">
        <v>-2.5</v>
      </c>
      <c r="N27" s="76">
        <v>-0.1</v>
      </c>
      <c r="O27" s="76">
        <v>10.9</v>
      </c>
      <c r="P27" s="76">
        <v>-2.8</v>
      </c>
      <c r="Q27" s="76">
        <v>2.1</v>
      </c>
      <c r="R27" s="76">
        <v>-0.2</v>
      </c>
      <c r="S27" s="76">
        <v>0.3</v>
      </c>
      <c r="T27" s="76">
        <v>-0.3</v>
      </c>
      <c r="U27" s="76">
        <v>-0.5</v>
      </c>
    </row>
    <row r="28" spans="1:21" s="71" customFormat="1" ht="4.5" customHeight="1">
      <c r="A28" s="77"/>
      <c r="B28" s="64"/>
      <c r="C28" s="34"/>
      <c r="D28" s="34"/>
      <c r="E28" s="34"/>
      <c r="F28" s="35"/>
      <c r="G28" s="6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7.25" customHeight="1">
      <c r="A29" s="61" t="s">
        <v>40</v>
      </c>
      <c r="B29" s="62" t="s">
        <v>27</v>
      </c>
      <c r="C29" s="36">
        <v>9</v>
      </c>
      <c r="D29" s="36" t="s">
        <v>28</v>
      </c>
      <c r="E29" s="36">
        <v>4</v>
      </c>
      <c r="F29" s="37" t="s">
        <v>29</v>
      </c>
      <c r="G29" s="63">
        <v>101.9</v>
      </c>
      <c r="H29" s="38">
        <v>101.7</v>
      </c>
      <c r="I29" s="38">
        <v>101.6</v>
      </c>
      <c r="J29" s="38">
        <v>103.1</v>
      </c>
      <c r="K29" s="38">
        <v>103.2</v>
      </c>
      <c r="L29" s="38">
        <v>104.6</v>
      </c>
      <c r="M29" s="38">
        <v>98.1</v>
      </c>
      <c r="N29" s="38">
        <v>108.4</v>
      </c>
      <c r="O29" s="38">
        <v>101.9</v>
      </c>
      <c r="P29" s="38">
        <v>98.5</v>
      </c>
      <c r="Q29" s="38">
        <v>103.6</v>
      </c>
      <c r="R29" s="38">
        <v>100.5</v>
      </c>
      <c r="S29" s="38">
        <v>102</v>
      </c>
      <c r="T29" s="38">
        <v>101.9</v>
      </c>
      <c r="U29" s="38">
        <v>101.8</v>
      </c>
    </row>
    <row r="30" spans="1:21" ht="17.25" customHeight="1">
      <c r="A30" s="61"/>
      <c r="B30" s="64" t="s">
        <v>27</v>
      </c>
      <c r="C30" s="34">
        <v>10</v>
      </c>
      <c r="D30" s="34" t="s">
        <v>28</v>
      </c>
      <c r="E30" s="34">
        <v>2</v>
      </c>
      <c r="F30" s="37" t="s">
        <v>29</v>
      </c>
      <c r="G30" s="63">
        <v>100.5</v>
      </c>
      <c r="H30" s="38">
        <v>99.9</v>
      </c>
      <c r="I30" s="38">
        <v>98.5</v>
      </c>
      <c r="J30" s="38">
        <v>104.5</v>
      </c>
      <c r="K30" s="38">
        <v>104.4</v>
      </c>
      <c r="L30" s="38">
        <v>103.9</v>
      </c>
      <c r="M30" s="38">
        <v>95.4</v>
      </c>
      <c r="N30" s="38">
        <v>101.4</v>
      </c>
      <c r="O30" s="38">
        <v>112.2</v>
      </c>
      <c r="P30" s="38">
        <v>95</v>
      </c>
      <c r="Q30" s="38">
        <v>103.6</v>
      </c>
      <c r="R30" s="38">
        <v>100.7</v>
      </c>
      <c r="S30" s="38">
        <v>102.5</v>
      </c>
      <c r="T30" s="38">
        <v>100.9</v>
      </c>
      <c r="U30" s="38">
        <v>100.3</v>
      </c>
    </row>
    <row r="31" spans="1:21" ht="17.25" customHeight="1">
      <c r="A31" s="61" t="s">
        <v>47</v>
      </c>
      <c r="B31" s="64" t="s">
        <v>30</v>
      </c>
      <c r="C31" s="34" t="s">
        <v>30</v>
      </c>
      <c r="D31" s="34" t="s">
        <v>30</v>
      </c>
      <c r="E31" s="34">
        <v>3</v>
      </c>
      <c r="F31" s="37" t="s">
        <v>29</v>
      </c>
      <c r="G31" s="63">
        <v>101</v>
      </c>
      <c r="H31" s="31">
        <v>100.6</v>
      </c>
      <c r="I31" s="31">
        <v>99.3</v>
      </c>
      <c r="J31" s="31">
        <v>104.3</v>
      </c>
      <c r="K31" s="31">
        <v>104.6</v>
      </c>
      <c r="L31" s="31">
        <v>103.9</v>
      </c>
      <c r="M31" s="31">
        <v>94.5</v>
      </c>
      <c r="N31" s="31">
        <v>107.1</v>
      </c>
      <c r="O31" s="31">
        <v>112</v>
      </c>
      <c r="P31" s="31">
        <v>95</v>
      </c>
      <c r="Q31" s="31">
        <v>103.6</v>
      </c>
      <c r="R31" s="31">
        <v>100.8</v>
      </c>
      <c r="S31" s="31">
        <v>101.9</v>
      </c>
      <c r="T31" s="31">
        <v>101.2</v>
      </c>
      <c r="U31" s="31">
        <v>100.8</v>
      </c>
    </row>
    <row r="32" spans="1:21" ht="17.25" customHeight="1">
      <c r="A32" s="78"/>
      <c r="B32" s="65" t="s">
        <v>30</v>
      </c>
      <c r="C32" s="66" t="s">
        <v>30</v>
      </c>
      <c r="D32" s="66" t="s">
        <v>30</v>
      </c>
      <c r="E32" s="66">
        <v>4</v>
      </c>
      <c r="F32" s="67" t="s">
        <v>29</v>
      </c>
      <c r="G32" s="63">
        <v>101.2</v>
      </c>
      <c r="H32" s="31">
        <v>100.9</v>
      </c>
      <c r="I32" s="31">
        <v>99.6</v>
      </c>
      <c r="J32" s="31">
        <v>103.5</v>
      </c>
      <c r="K32" s="31">
        <v>104.3</v>
      </c>
      <c r="L32" s="31">
        <v>103.8</v>
      </c>
      <c r="M32" s="31">
        <v>95.2</v>
      </c>
      <c r="N32" s="31">
        <v>109.9</v>
      </c>
      <c r="O32" s="31">
        <v>112.2</v>
      </c>
      <c r="P32" s="31">
        <v>94.9</v>
      </c>
      <c r="Q32" s="31">
        <v>105.1</v>
      </c>
      <c r="R32" s="31">
        <v>100.4</v>
      </c>
      <c r="S32" s="31">
        <v>102.4</v>
      </c>
      <c r="T32" s="31">
        <v>101.2</v>
      </c>
      <c r="U32" s="31">
        <v>101</v>
      </c>
    </row>
    <row r="33" spans="1:21" ht="17.25" customHeight="1">
      <c r="A33" s="61"/>
      <c r="B33" s="68" t="s">
        <v>42</v>
      </c>
      <c r="C33" s="32"/>
      <c r="D33" s="32"/>
      <c r="E33" s="32"/>
      <c r="F33" s="33"/>
      <c r="G33" s="69">
        <v>0.2</v>
      </c>
      <c r="H33" s="70">
        <v>0.3</v>
      </c>
      <c r="I33" s="70">
        <v>0.3</v>
      </c>
      <c r="J33" s="70">
        <v>-0.8</v>
      </c>
      <c r="K33" s="70">
        <v>-0.3</v>
      </c>
      <c r="L33" s="70">
        <v>-0.1</v>
      </c>
      <c r="M33" s="70">
        <v>0.7</v>
      </c>
      <c r="N33" s="70">
        <v>2.6</v>
      </c>
      <c r="O33" s="70">
        <v>0.2</v>
      </c>
      <c r="P33" s="70">
        <v>-0.1</v>
      </c>
      <c r="Q33" s="70">
        <v>1.4</v>
      </c>
      <c r="R33" s="70">
        <v>-0.4</v>
      </c>
      <c r="S33" s="70">
        <v>0.5</v>
      </c>
      <c r="T33" s="70">
        <v>0</v>
      </c>
      <c r="U33" s="70">
        <v>0.2</v>
      </c>
    </row>
    <row r="34" spans="1:21" ht="17.25" customHeight="1">
      <c r="A34" s="79"/>
      <c r="B34" s="80" t="s">
        <v>43</v>
      </c>
      <c r="C34" s="81"/>
      <c r="D34" s="81"/>
      <c r="E34" s="81"/>
      <c r="F34" s="82"/>
      <c r="G34" s="75">
        <v>-0.7</v>
      </c>
      <c r="H34" s="76">
        <v>-0.8</v>
      </c>
      <c r="I34" s="76">
        <v>-2</v>
      </c>
      <c r="J34" s="76">
        <v>0.4</v>
      </c>
      <c r="K34" s="76">
        <v>1.1</v>
      </c>
      <c r="L34" s="76">
        <v>-0.8</v>
      </c>
      <c r="M34" s="76">
        <v>-3</v>
      </c>
      <c r="N34" s="76">
        <v>1.4</v>
      </c>
      <c r="O34" s="76">
        <v>10.1</v>
      </c>
      <c r="P34" s="76">
        <v>-3.7</v>
      </c>
      <c r="Q34" s="76">
        <v>1.4</v>
      </c>
      <c r="R34" s="76">
        <v>-0.1</v>
      </c>
      <c r="S34" s="76">
        <v>0.4</v>
      </c>
      <c r="T34" s="76">
        <v>-0.7</v>
      </c>
      <c r="U34" s="76">
        <v>-0.8</v>
      </c>
    </row>
    <row r="35" spans="1:21" s="71" customFormat="1" ht="4.5" customHeight="1">
      <c r="A35" s="77"/>
      <c r="B35" s="64"/>
      <c r="C35" s="34"/>
      <c r="D35" s="34"/>
      <c r="E35" s="34"/>
      <c r="F35" s="35"/>
      <c r="G35" s="63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7.25" customHeight="1">
      <c r="A36" s="61" t="s">
        <v>40</v>
      </c>
      <c r="B36" s="62" t="s">
        <v>27</v>
      </c>
      <c r="C36" s="36">
        <v>9</v>
      </c>
      <c r="D36" s="36" t="s">
        <v>28</v>
      </c>
      <c r="E36" s="36">
        <v>4</v>
      </c>
      <c r="F36" s="37" t="s">
        <v>29</v>
      </c>
      <c r="G36" s="63">
        <v>101.5</v>
      </c>
      <c r="H36" s="38">
        <v>101.3</v>
      </c>
      <c r="I36" s="38">
        <v>100.6</v>
      </c>
      <c r="J36" s="38">
        <v>103.3</v>
      </c>
      <c r="K36" s="38">
        <v>103.1</v>
      </c>
      <c r="L36" s="38">
        <v>103.3</v>
      </c>
      <c r="M36" s="38">
        <v>99.9</v>
      </c>
      <c r="N36" s="38">
        <v>103.5</v>
      </c>
      <c r="O36" s="38">
        <v>101.5</v>
      </c>
      <c r="P36" s="38">
        <v>99</v>
      </c>
      <c r="Q36" s="38">
        <v>103.6</v>
      </c>
      <c r="R36" s="38">
        <v>100.9</v>
      </c>
      <c r="S36" s="38">
        <v>102.3</v>
      </c>
      <c r="T36" s="38">
        <v>101.4</v>
      </c>
      <c r="U36" s="38">
        <v>101.1</v>
      </c>
    </row>
    <row r="37" spans="1:21" ht="17.25" customHeight="1">
      <c r="A37" s="61"/>
      <c r="B37" s="64" t="s">
        <v>27</v>
      </c>
      <c r="C37" s="34">
        <v>10</v>
      </c>
      <c r="D37" s="34" t="s">
        <v>28</v>
      </c>
      <c r="E37" s="34">
        <v>2</v>
      </c>
      <c r="F37" s="37" t="s">
        <v>29</v>
      </c>
      <c r="G37" s="63">
        <v>101.7</v>
      </c>
      <c r="H37" s="38">
        <v>101.3</v>
      </c>
      <c r="I37" s="38">
        <v>101</v>
      </c>
      <c r="J37" s="38">
        <v>104.7</v>
      </c>
      <c r="K37" s="38">
        <v>104.7</v>
      </c>
      <c r="L37" s="38">
        <v>102.5</v>
      </c>
      <c r="M37" s="38">
        <v>96.2</v>
      </c>
      <c r="N37" s="38">
        <v>99.8</v>
      </c>
      <c r="O37" s="38">
        <v>112.9</v>
      </c>
      <c r="P37" s="38">
        <v>96.8</v>
      </c>
      <c r="Q37" s="38">
        <v>103.6</v>
      </c>
      <c r="R37" s="38">
        <v>101.3</v>
      </c>
      <c r="S37" s="38">
        <v>104.5</v>
      </c>
      <c r="T37" s="38">
        <v>101.6</v>
      </c>
      <c r="U37" s="38">
        <v>101.1</v>
      </c>
    </row>
    <row r="38" spans="1:21" ht="17.25" customHeight="1">
      <c r="A38" s="61" t="s">
        <v>48</v>
      </c>
      <c r="B38" s="64" t="s">
        <v>30</v>
      </c>
      <c r="C38" s="34" t="s">
        <v>30</v>
      </c>
      <c r="D38" s="34" t="s">
        <v>30</v>
      </c>
      <c r="E38" s="34">
        <v>3</v>
      </c>
      <c r="F38" s="37" t="s">
        <v>29</v>
      </c>
      <c r="G38" s="63">
        <v>102.1</v>
      </c>
      <c r="H38" s="31">
        <v>101.8</v>
      </c>
      <c r="I38" s="31">
        <v>101.6</v>
      </c>
      <c r="J38" s="31">
        <v>104.6</v>
      </c>
      <c r="K38" s="31">
        <v>105</v>
      </c>
      <c r="L38" s="31">
        <v>102.7</v>
      </c>
      <c r="M38" s="31">
        <v>96.4</v>
      </c>
      <c r="N38" s="31">
        <v>102.3</v>
      </c>
      <c r="O38" s="31">
        <v>115</v>
      </c>
      <c r="P38" s="31">
        <v>96.9</v>
      </c>
      <c r="Q38" s="31">
        <v>103.6</v>
      </c>
      <c r="R38" s="31">
        <v>101.3</v>
      </c>
      <c r="S38" s="31">
        <v>104</v>
      </c>
      <c r="T38" s="31">
        <v>102</v>
      </c>
      <c r="U38" s="31">
        <v>101.6</v>
      </c>
    </row>
    <row r="39" spans="1:21" ht="17.25" customHeight="1">
      <c r="A39" s="78"/>
      <c r="B39" s="65" t="s">
        <v>30</v>
      </c>
      <c r="C39" s="66" t="s">
        <v>30</v>
      </c>
      <c r="D39" s="66" t="s">
        <v>30</v>
      </c>
      <c r="E39" s="66">
        <v>4</v>
      </c>
      <c r="F39" s="67" t="s">
        <v>29</v>
      </c>
      <c r="G39" s="63">
        <v>102.3</v>
      </c>
      <c r="H39" s="31">
        <v>102.2</v>
      </c>
      <c r="I39" s="31">
        <v>101.3</v>
      </c>
      <c r="J39" s="31">
        <v>103.6</v>
      </c>
      <c r="K39" s="31">
        <v>104.7</v>
      </c>
      <c r="L39" s="31">
        <v>105.9</v>
      </c>
      <c r="M39" s="31">
        <v>96.4</v>
      </c>
      <c r="N39" s="31">
        <v>105.1</v>
      </c>
      <c r="O39" s="31">
        <v>115.2</v>
      </c>
      <c r="P39" s="31">
        <v>97</v>
      </c>
      <c r="Q39" s="31">
        <v>104.6</v>
      </c>
      <c r="R39" s="31">
        <v>101.2</v>
      </c>
      <c r="S39" s="31">
        <v>104</v>
      </c>
      <c r="T39" s="31">
        <v>102.1</v>
      </c>
      <c r="U39" s="31">
        <v>102</v>
      </c>
    </row>
    <row r="40" spans="1:21" ht="17.25" customHeight="1">
      <c r="A40" s="61"/>
      <c r="B40" s="68" t="s">
        <v>42</v>
      </c>
      <c r="C40" s="32"/>
      <c r="D40" s="32"/>
      <c r="E40" s="32"/>
      <c r="F40" s="33"/>
      <c r="G40" s="69">
        <v>0.2</v>
      </c>
      <c r="H40" s="70">
        <v>0.4</v>
      </c>
      <c r="I40" s="70">
        <v>-0.3</v>
      </c>
      <c r="J40" s="70">
        <v>-1</v>
      </c>
      <c r="K40" s="70">
        <v>-0.3</v>
      </c>
      <c r="L40" s="70">
        <v>3.1</v>
      </c>
      <c r="M40" s="70">
        <v>0</v>
      </c>
      <c r="N40" s="70">
        <v>2.7</v>
      </c>
      <c r="O40" s="70">
        <v>0.2</v>
      </c>
      <c r="P40" s="70">
        <v>0.1</v>
      </c>
      <c r="Q40" s="70">
        <v>1</v>
      </c>
      <c r="R40" s="70">
        <v>-0.1</v>
      </c>
      <c r="S40" s="70">
        <v>0</v>
      </c>
      <c r="T40" s="70">
        <v>0.1</v>
      </c>
      <c r="U40" s="70">
        <v>0.4</v>
      </c>
    </row>
    <row r="41" spans="1:21" ht="17.25" customHeight="1">
      <c r="A41" s="79"/>
      <c r="B41" s="80" t="s">
        <v>43</v>
      </c>
      <c r="C41" s="81"/>
      <c r="D41" s="81"/>
      <c r="E41" s="81"/>
      <c r="F41" s="82"/>
      <c r="G41" s="75">
        <v>0.8</v>
      </c>
      <c r="H41" s="76">
        <v>0.9</v>
      </c>
      <c r="I41" s="76">
        <v>0.7</v>
      </c>
      <c r="J41" s="76">
        <v>0.3</v>
      </c>
      <c r="K41" s="76">
        <v>1.6</v>
      </c>
      <c r="L41" s="76">
        <v>2.5</v>
      </c>
      <c r="M41" s="76">
        <v>-3.5</v>
      </c>
      <c r="N41" s="76">
        <v>1.5</v>
      </c>
      <c r="O41" s="76">
        <v>13.5</v>
      </c>
      <c r="P41" s="76">
        <v>-2</v>
      </c>
      <c r="Q41" s="76">
        <v>1</v>
      </c>
      <c r="R41" s="76">
        <v>0.3</v>
      </c>
      <c r="S41" s="76">
        <v>1.7</v>
      </c>
      <c r="T41" s="76">
        <v>0.7</v>
      </c>
      <c r="U41" s="76">
        <v>0.9</v>
      </c>
    </row>
    <row r="42" spans="1:21" s="71" customFormat="1" ht="4.5" customHeight="1">
      <c r="A42" s="77"/>
      <c r="B42" s="64"/>
      <c r="C42" s="34"/>
      <c r="D42" s="34"/>
      <c r="E42" s="34"/>
      <c r="F42" s="35"/>
      <c r="G42" s="63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1:21" ht="17.25" customHeight="1">
      <c r="A43" s="61" t="s">
        <v>40</v>
      </c>
      <c r="B43" s="62" t="s">
        <v>27</v>
      </c>
      <c r="C43" s="36">
        <v>9</v>
      </c>
      <c r="D43" s="36" t="s">
        <v>28</v>
      </c>
      <c r="E43" s="36">
        <v>4</v>
      </c>
      <c r="F43" s="37" t="s">
        <v>29</v>
      </c>
      <c r="G43" s="63">
        <v>101.7</v>
      </c>
      <c r="H43" s="38">
        <v>101.3</v>
      </c>
      <c r="I43" s="38">
        <v>102.8</v>
      </c>
      <c r="J43" s="38">
        <v>103.3</v>
      </c>
      <c r="K43" s="38">
        <v>102.1</v>
      </c>
      <c r="L43" s="38">
        <v>102.7</v>
      </c>
      <c r="M43" s="38">
        <v>94.8</v>
      </c>
      <c r="N43" s="38">
        <v>101.7</v>
      </c>
      <c r="O43" s="38">
        <v>102.5</v>
      </c>
      <c r="P43" s="38">
        <v>97.3</v>
      </c>
      <c r="Q43" s="38">
        <v>103.4</v>
      </c>
      <c r="R43" s="38">
        <v>100.5</v>
      </c>
      <c r="S43" s="38">
        <v>101.3</v>
      </c>
      <c r="T43" s="38">
        <v>101.4</v>
      </c>
      <c r="U43" s="38">
        <v>100.9</v>
      </c>
    </row>
    <row r="44" spans="1:21" ht="17.25" customHeight="1">
      <c r="A44" s="61"/>
      <c r="B44" s="64" t="s">
        <v>27</v>
      </c>
      <c r="C44" s="34">
        <v>10</v>
      </c>
      <c r="D44" s="34" t="s">
        <v>28</v>
      </c>
      <c r="E44" s="34">
        <v>2</v>
      </c>
      <c r="F44" s="37" t="s">
        <v>29</v>
      </c>
      <c r="G44" s="63">
        <v>101.2</v>
      </c>
      <c r="H44" s="38">
        <v>100.5</v>
      </c>
      <c r="I44" s="38">
        <v>100.3</v>
      </c>
      <c r="J44" s="38">
        <v>104.5</v>
      </c>
      <c r="K44" s="38">
        <v>103.6</v>
      </c>
      <c r="L44" s="38">
        <v>105</v>
      </c>
      <c r="M44" s="38">
        <v>93.4</v>
      </c>
      <c r="N44" s="38">
        <v>97.9</v>
      </c>
      <c r="O44" s="38">
        <v>112.8</v>
      </c>
      <c r="P44" s="38">
        <v>95.3</v>
      </c>
      <c r="Q44" s="38">
        <v>103.5</v>
      </c>
      <c r="R44" s="38">
        <v>100.9</v>
      </c>
      <c r="S44" s="38">
        <v>101.3</v>
      </c>
      <c r="T44" s="38">
        <v>101.3</v>
      </c>
      <c r="U44" s="38">
        <v>100.6</v>
      </c>
    </row>
    <row r="45" spans="1:21" ht="17.25" customHeight="1">
      <c r="A45" s="61" t="s">
        <v>49</v>
      </c>
      <c r="B45" s="64" t="s">
        <v>30</v>
      </c>
      <c r="C45" s="34" t="s">
        <v>30</v>
      </c>
      <c r="D45" s="34" t="s">
        <v>30</v>
      </c>
      <c r="E45" s="34">
        <v>3</v>
      </c>
      <c r="F45" s="37" t="s">
        <v>29</v>
      </c>
      <c r="G45" s="63">
        <v>101.6</v>
      </c>
      <c r="H45" s="31">
        <v>101.1</v>
      </c>
      <c r="I45" s="31">
        <v>101.3</v>
      </c>
      <c r="J45" s="38">
        <v>104.2</v>
      </c>
      <c r="K45" s="38">
        <v>103.6</v>
      </c>
      <c r="L45" s="31">
        <v>104</v>
      </c>
      <c r="M45" s="31">
        <v>93.9</v>
      </c>
      <c r="N45" s="31">
        <v>103</v>
      </c>
      <c r="O45" s="31">
        <v>112.7</v>
      </c>
      <c r="P45" s="31">
        <v>94.3</v>
      </c>
      <c r="Q45" s="31">
        <v>103.5</v>
      </c>
      <c r="R45" s="31">
        <v>100.8</v>
      </c>
      <c r="S45" s="31">
        <v>101</v>
      </c>
      <c r="T45" s="31">
        <v>101.5</v>
      </c>
      <c r="U45" s="31">
        <v>100.9</v>
      </c>
    </row>
    <row r="46" spans="1:21" ht="17.25" customHeight="1">
      <c r="A46" s="78"/>
      <c r="B46" s="65" t="s">
        <v>30</v>
      </c>
      <c r="C46" s="66" t="s">
        <v>30</v>
      </c>
      <c r="D46" s="66" t="s">
        <v>30</v>
      </c>
      <c r="E46" s="66">
        <v>4</v>
      </c>
      <c r="F46" s="67" t="s">
        <v>29</v>
      </c>
      <c r="G46" s="63">
        <v>101.2</v>
      </c>
      <c r="H46" s="31">
        <v>100.8</v>
      </c>
      <c r="I46" s="31">
        <v>99.7</v>
      </c>
      <c r="J46" s="31">
        <v>102.8</v>
      </c>
      <c r="K46" s="31">
        <v>102.6</v>
      </c>
      <c r="L46" s="31">
        <v>104</v>
      </c>
      <c r="M46" s="31">
        <v>93.6</v>
      </c>
      <c r="N46" s="31">
        <v>105.4</v>
      </c>
      <c r="O46" s="31">
        <v>112.7</v>
      </c>
      <c r="P46" s="31">
        <v>94.4</v>
      </c>
      <c r="Q46" s="31">
        <v>108.7</v>
      </c>
      <c r="R46" s="31">
        <v>100.2</v>
      </c>
      <c r="S46" s="31">
        <v>100.7</v>
      </c>
      <c r="T46" s="31">
        <v>101.3</v>
      </c>
      <c r="U46" s="31">
        <v>100.9</v>
      </c>
    </row>
    <row r="47" spans="1:21" ht="17.25" customHeight="1">
      <c r="A47" s="61"/>
      <c r="B47" s="68" t="s">
        <v>42</v>
      </c>
      <c r="C47" s="32"/>
      <c r="D47" s="32"/>
      <c r="E47" s="32"/>
      <c r="F47" s="33"/>
      <c r="G47" s="69">
        <v>-0.4</v>
      </c>
      <c r="H47" s="70">
        <v>-0.3</v>
      </c>
      <c r="I47" s="70">
        <v>-1.6</v>
      </c>
      <c r="J47" s="70">
        <v>-1.3</v>
      </c>
      <c r="K47" s="70">
        <v>-1</v>
      </c>
      <c r="L47" s="70">
        <v>0</v>
      </c>
      <c r="M47" s="70">
        <v>-0.3</v>
      </c>
      <c r="N47" s="70">
        <v>2.3</v>
      </c>
      <c r="O47" s="70">
        <v>0</v>
      </c>
      <c r="P47" s="70">
        <v>0.1</v>
      </c>
      <c r="Q47" s="70">
        <v>5</v>
      </c>
      <c r="R47" s="70">
        <v>-0.6</v>
      </c>
      <c r="S47" s="70">
        <v>-0.3</v>
      </c>
      <c r="T47" s="70">
        <v>-0.2</v>
      </c>
      <c r="U47" s="70">
        <v>0</v>
      </c>
    </row>
    <row r="48" spans="1:21" ht="17.25" customHeight="1">
      <c r="A48" s="61"/>
      <c r="B48" s="83" t="s">
        <v>43</v>
      </c>
      <c r="C48" s="84"/>
      <c r="D48" s="84"/>
      <c r="E48" s="84"/>
      <c r="F48" s="85"/>
      <c r="G48" s="63">
        <v>-0.5</v>
      </c>
      <c r="H48" s="31">
        <v>-0.5</v>
      </c>
      <c r="I48" s="31">
        <v>-3</v>
      </c>
      <c r="J48" s="31">
        <v>-0.5</v>
      </c>
      <c r="K48" s="31">
        <v>0.5</v>
      </c>
      <c r="L48" s="31">
        <v>1.3</v>
      </c>
      <c r="M48" s="31">
        <v>-1.3</v>
      </c>
      <c r="N48" s="31">
        <v>3.6</v>
      </c>
      <c r="O48" s="31">
        <v>10</v>
      </c>
      <c r="P48" s="31">
        <v>-3</v>
      </c>
      <c r="Q48" s="31">
        <v>5.1</v>
      </c>
      <c r="R48" s="31">
        <v>-0.3</v>
      </c>
      <c r="S48" s="31">
        <v>-0.6</v>
      </c>
      <c r="T48" s="31">
        <v>-0.1</v>
      </c>
      <c r="U48" s="31">
        <v>0</v>
      </c>
    </row>
    <row r="49" spans="1:21" ht="15.75" customHeight="1">
      <c r="A49" s="49" t="s">
        <v>50</v>
      </c>
      <c r="G49" s="86"/>
      <c r="H49" s="86"/>
      <c r="I49" s="86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43" t="s">
        <v>31</v>
      </c>
    </row>
    <row r="50" spans="1:21" ht="13.5" customHeight="1">
      <c r="A50" s="53" t="s">
        <v>36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45"/>
      <c r="U50" s="7"/>
    </row>
    <row r="51" ht="13.5" customHeight="1">
      <c r="A51" s="53" t="s">
        <v>37</v>
      </c>
    </row>
    <row r="52" ht="13.5" customHeight="1"/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 物価・家計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K22" sqref="K22"/>
    </sheetView>
  </sheetViews>
  <sheetFormatPr defaultColWidth="9.00390625" defaultRowHeight="13.5"/>
  <cols>
    <col min="1" max="1" width="2.625" style="125" customWidth="1"/>
    <col min="2" max="2" width="22.625" style="92" customWidth="1"/>
    <col min="3" max="3" width="1.625" style="91" customWidth="1"/>
    <col min="4" max="4" width="8.375" style="92" customWidth="1"/>
    <col min="5" max="5" width="1.625" style="93" customWidth="1"/>
    <col min="6" max="6" width="1.625" style="92" customWidth="1"/>
    <col min="7" max="7" width="8.375" style="92" customWidth="1"/>
    <col min="8" max="8" width="1.625" style="93" customWidth="1"/>
    <col min="9" max="9" width="1.625" style="92" customWidth="1"/>
    <col min="10" max="10" width="8.375" style="92" customWidth="1"/>
    <col min="11" max="11" width="1.625" style="93" customWidth="1"/>
    <col min="12" max="12" width="1.625" style="92" customWidth="1"/>
    <col min="13" max="13" width="8.375" style="92" customWidth="1"/>
    <col min="14" max="14" width="1.625" style="93" customWidth="1"/>
    <col min="15" max="15" width="1.625" style="92" customWidth="1"/>
    <col min="16" max="16" width="8.375" style="92" customWidth="1"/>
    <col min="17" max="17" width="1.625" style="93" customWidth="1"/>
    <col min="18" max="16384" width="9.00390625" style="92" customWidth="1"/>
  </cols>
  <sheetData>
    <row r="1" spans="2:17" s="2" customFormat="1" ht="17.25" customHeight="1">
      <c r="B1" s="87" t="s">
        <v>51</v>
      </c>
      <c r="C1" s="8"/>
      <c r="D1" s="11"/>
      <c r="E1" s="11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7"/>
    </row>
    <row r="2" spans="2:17" s="2" customFormat="1" ht="4.5" customHeight="1">
      <c r="B2" s="88"/>
      <c r="D2" s="56"/>
      <c r="E2" s="56"/>
      <c r="F2" s="5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7.25" customHeight="1" thickBot="1">
      <c r="A3" s="89" t="str">
        <f>CONCATENATE("三重県（５市平均）　平成",'消費者物価指数'!B14+1,"年",'消費者物価指数'!D14,"月分")</f>
        <v>三重県（５市平均）　平成10年4月分</v>
      </c>
      <c r="B3" s="90"/>
      <c r="Q3" s="94" t="s">
        <v>8</v>
      </c>
    </row>
    <row r="4" spans="1:17" ht="27" customHeight="1" thickTop="1">
      <c r="A4" s="95" t="s">
        <v>52</v>
      </c>
      <c r="B4" s="96"/>
      <c r="C4" s="97"/>
      <c r="D4" s="98" t="str">
        <f>CONCATENATE('消費者物価指数'!A14,WIDECHAR('消費者物価指数'!B14),"年",WIDECHAR('消費者物価指数'!D14),"月")</f>
        <v>平成９年４月</v>
      </c>
      <c r="E4" s="99"/>
      <c r="F4" s="100"/>
      <c r="G4" s="98" t="str">
        <f>CONCATENATE('消費者物価指数'!A14,'消費者物価指数'!B14+1,"年",IF('消費者物価指数'!D14=1,"１２",WIDECHAR('消費者物価指数'!D14-1)),"月")</f>
        <v>平成10年３月</v>
      </c>
      <c r="H4" s="101"/>
      <c r="I4" s="100"/>
      <c r="J4" s="98" t="str">
        <f>CONCATENATE('消費者物価指数'!A14,'消費者物価指数'!B14+1,"年",WIDECHAR('消費者物価指数'!D14),"月")</f>
        <v>平成10年４月</v>
      </c>
      <c r="K4" s="101"/>
      <c r="L4" s="102"/>
      <c r="M4" s="98" t="s">
        <v>53</v>
      </c>
      <c r="N4" s="99"/>
      <c r="O4" s="102"/>
      <c r="P4" s="98" t="s">
        <v>54</v>
      </c>
      <c r="Q4" s="99"/>
    </row>
    <row r="5" spans="1:17" ht="15" customHeight="1">
      <c r="A5" s="89" t="s">
        <v>55</v>
      </c>
      <c r="B5" s="103"/>
      <c r="C5" s="104"/>
      <c r="D5" s="105">
        <v>101.9</v>
      </c>
      <c r="E5" s="106"/>
      <c r="F5" s="89"/>
      <c r="G5" s="105">
        <v>102.1</v>
      </c>
      <c r="H5" s="106"/>
      <c r="I5" s="89"/>
      <c r="J5" s="105">
        <v>102.1</v>
      </c>
      <c r="K5" s="106"/>
      <c r="L5" s="89"/>
      <c r="M5" s="107">
        <v>0</v>
      </c>
      <c r="N5" s="108"/>
      <c r="O5" s="109"/>
      <c r="P5" s="107">
        <v>0.2</v>
      </c>
      <c r="Q5" s="106"/>
    </row>
    <row r="6" spans="1:17" ht="11.25" customHeight="1">
      <c r="A6" s="89"/>
      <c r="B6" s="103" t="s">
        <v>56</v>
      </c>
      <c r="C6" s="104"/>
      <c r="D6" s="105">
        <v>101.7</v>
      </c>
      <c r="E6" s="106"/>
      <c r="F6" s="89"/>
      <c r="G6" s="105">
        <v>101.8</v>
      </c>
      <c r="H6" s="106"/>
      <c r="I6" s="89"/>
      <c r="J6" s="105">
        <v>101.9</v>
      </c>
      <c r="K6" s="106"/>
      <c r="L6" s="89"/>
      <c r="M6" s="107">
        <v>0.1</v>
      </c>
      <c r="N6" s="108"/>
      <c r="O6" s="109"/>
      <c r="P6" s="107">
        <v>0.2</v>
      </c>
      <c r="Q6" s="106"/>
    </row>
    <row r="7" spans="1:17" ht="11.25" customHeight="1">
      <c r="A7" s="89" t="s">
        <v>57</v>
      </c>
      <c r="B7" s="103"/>
      <c r="C7" s="104"/>
      <c r="D7" s="105">
        <v>101.8</v>
      </c>
      <c r="E7" s="106"/>
      <c r="F7" s="89"/>
      <c r="G7" s="105">
        <v>102.5</v>
      </c>
      <c r="H7" s="106"/>
      <c r="I7" s="89"/>
      <c r="J7" s="105">
        <v>101.6</v>
      </c>
      <c r="K7" s="106"/>
      <c r="L7" s="89"/>
      <c r="M7" s="107">
        <v>-0.9</v>
      </c>
      <c r="N7" s="108"/>
      <c r="O7" s="109"/>
      <c r="P7" s="107">
        <v>-0.2</v>
      </c>
      <c r="Q7" s="106"/>
    </row>
    <row r="8" spans="1:17" ht="11.25" customHeight="1">
      <c r="A8" s="89"/>
      <c r="B8" s="110" t="s">
        <v>58</v>
      </c>
      <c r="C8" s="104"/>
      <c r="D8" s="105">
        <v>99.8</v>
      </c>
      <c r="E8" s="106"/>
      <c r="F8" s="111"/>
      <c r="G8" s="105">
        <v>97.2</v>
      </c>
      <c r="H8" s="106"/>
      <c r="I8" s="111"/>
      <c r="J8" s="105">
        <v>96.5</v>
      </c>
      <c r="K8" s="106"/>
      <c r="L8" s="111"/>
      <c r="M8" s="107">
        <v>-0.7</v>
      </c>
      <c r="N8" s="108"/>
      <c r="O8" s="112"/>
      <c r="P8" s="107">
        <v>-3.3</v>
      </c>
      <c r="Q8" s="106"/>
    </row>
    <row r="9" spans="1:17" ht="11.25" customHeight="1">
      <c r="A9" s="89"/>
      <c r="B9" s="110" t="s">
        <v>59</v>
      </c>
      <c r="C9" s="104"/>
      <c r="D9" s="105">
        <v>110.4</v>
      </c>
      <c r="E9" s="106"/>
      <c r="F9" s="111"/>
      <c r="G9" s="105">
        <v>113.1</v>
      </c>
      <c r="H9" s="106"/>
      <c r="I9" s="111"/>
      <c r="J9" s="105">
        <v>110.2</v>
      </c>
      <c r="K9" s="106"/>
      <c r="L9" s="111"/>
      <c r="M9" s="107">
        <v>-2.6</v>
      </c>
      <c r="N9" s="108"/>
      <c r="O9" s="112"/>
      <c r="P9" s="107">
        <v>-0.2</v>
      </c>
      <c r="Q9" s="106"/>
    </row>
    <row r="10" spans="1:17" ht="11.25" customHeight="1">
      <c r="A10" s="89"/>
      <c r="B10" s="113" t="s">
        <v>60</v>
      </c>
      <c r="C10" s="104" t="s">
        <v>61</v>
      </c>
      <c r="D10" s="105">
        <v>113.7</v>
      </c>
      <c r="E10" s="106" t="s">
        <v>62</v>
      </c>
      <c r="F10" s="104" t="s">
        <v>61</v>
      </c>
      <c r="G10" s="105">
        <v>114.2</v>
      </c>
      <c r="H10" s="106" t="s">
        <v>62</v>
      </c>
      <c r="I10" s="104" t="s">
        <v>61</v>
      </c>
      <c r="J10" s="105">
        <v>110.7</v>
      </c>
      <c r="K10" s="106" t="s">
        <v>62</v>
      </c>
      <c r="L10" s="104" t="s">
        <v>61</v>
      </c>
      <c r="M10" s="107">
        <v>-3.1</v>
      </c>
      <c r="N10" s="108" t="s">
        <v>62</v>
      </c>
      <c r="O10" s="107" t="s">
        <v>61</v>
      </c>
      <c r="P10" s="107">
        <v>-2.6</v>
      </c>
      <c r="Q10" s="106" t="s">
        <v>62</v>
      </c>
    </row>
    <row r="11" spans="1:17" ht="11.25" customHeight="1">
      <c r="A11" s="89"/>
      <c r="B11" s="110" t="s">
        <v>63</v>
      </c>
      <c r="C11" s="104"/>
      <c r="D11" s="105">
        <v>99.2</v>
      </c>
      <c r="E11" s="106"/>
      <c r="F11" s="111"/>
      <c r="G11" s="105">
        <v>104.1</v>
      </c>
      <c r="H11" s="106"/>
      <c r="I11" s="111"/>
      <c r="J11" s="105">
        <v>99.1</v>
      </c>
      <c r="K11" s="106"/>
      <c r="L11" s="111"/>
      <c r="M11" s="107">
        <v>-4.8</v>
      </c>
      <c r="N11" s="108"/>
      <c r="O11" s="112"/>
      <c r="P11" s="107">
        <v>-0.1</v>
      </c>
      <c r="Q11" s="106"/>
    </row>
    <row r="12" spans="1:17" ht="11.25" customHeight="1">
      <c r="A12" s="89"/>
      <c r="B12" s="110" t="s">
        <v>64</v>
      </c>
      <c r="C12" s="104"/>
      <c r="D12" s="105">
        <v>97.4</v>
      </c>
      <c r="E12" s="106"/>
      <c r="F12" s="111"/>
      <c r="G12" s="105">
        <v>93.4</v>
      </c>
      <c r="H12" s="106"/>
      <c r="I12" s="111"/>
      <c r="J12" s="105">
        <v>93.7</v>
      </c>
      <c r="K12" s="106"/>
      <c r="L12" s="111"/>
      <c r="M12" s="107">
        <v>0.3</v>
      </c>
      <c r="N12" s="108"/>
      <c r="O12" s="112"/>
      <c r="P12" s="107">
        <v>-3.8</v>
      </c>
      <c r="Q12" s="106"/>
    </row>
    <row r="13" spans="1:17" ht="11.25" customHeight="1">
      <c r="A13" s="89"/>
      <c r="B13" s="110" t="s">
        <v>65</v>
      </c>
      <c r="C13" s="104"/>
      <c r="D13" s="105">
        <v>97.2</v>
      </c>
      <c r="E13" s="106"/>
      <c r="F13" s="111"/>
      <c r="G13" s="105">
        <v>104.7</v>
      </c>
      <c r="H13" s="106"/>
      <c r="I13" s="111"/>
      <c r="J13" s="105">
        <v>106.5</v>
      </c>
      <c r="K13" s="106"/>
      <c r="L13" s="111"/>
      <c r="M13" s="107">
        <v>1.7</v>
      </c>
      <c r="N13" s="108"/>
      <c r="O13" s="112"/>
      <c r="P13" s="107">
        <v>9.6</v>
      </c>
      <c r="Q13" s="106"/>
    </row>
    <row r="14" spans="1:17" ht="11.25" customHeight="1">
      <c r="A14" s="89"/>
      <c r="B14" s="113" t="s">
        <v>66</v>
      </c>
      <c r="C14" s="104" t="s">
        <v>61</v>
      </c>
      <c r="D14" s="105">
        <v>93.4</v>
      </c>
      <c r="E14" s="106" t="s">
        <v>62</v>
      </c>
      <c r="F14" s="104" t="s">
        <v>61</v>
      </c>
      <c r="G14" s="105">
        <v>107.6</v>
      </c>
      <c r="H14" s="106" t="s">
        <v>62</v>
      </c>
      <c r="I14" s="104" t="s">
        <v>61</v>
      </c>
      <c r="J14" s="105">
        <v>110.4</v>
      </c>
      <c r="K14" s="106" t="s">
        <v>62</v>
      </c>
      <c r="L14" s="104" t="s">
        <v>61</v>
      </c>
      <c r="M14" s="107">
        <v>2.6</v>
      </c>
      <c r="N14" s="108" t="s">
        <v>62</v>
      </c>
      <c r="O14" s="107" t="s">
        <v>61</v>
      </c>
      <c r="P14" s="107">
        <v>18.2</v>
      </c>
      <c r="Q14" s="106" t="s">
        <v>62</v>
      </c>
    </row>
    <row r="15" spans="1:17" ht="11.25" customHeight="1">
      <c r="A15" s="89"/>
      <c r="B15" s="110" t="s">
        <v>67</v>
      </c>
      <c r="C15" s="104"/>
      <c r="D15" s="105">
        <v>102.8</v>
      </c>
      <c r="E15" s="106"/>
      <c r="F15" s="111"/>
      <c r="G15" s="105">
        <v>96.3</v>
      </c>
      <c r="H15" s="106"/>
      <c r="I15" s="111"/>
      <c r="J15" s="105">
        <v>91</v>
      </c>
      <c r="K15" s="106"/>
      <c r="L15" s="111"/>
      <c r="M15" s="107">
        <v>-5.5</v>
      </c>
      <c r="N15" s="108"/>
      <c r="O15" s="112"/>
      <c r="P15" s="107">
        <v>-11.5</v>
      </c>
      <c r="Q15" s="106"/>
    </row>
    <row r="16" spans="1:17" ht="11.25" customHeight="1">
      <c r="A16" s="89"/>
      <c r="B16" s="113" t="s">
        <v>68</v>
      </c>
      <c r="C16" s="104" t="s">
        <v>61</v>
      </c>
      <c r="D16" s="105">
        <v>103.6</v>
      </c>
      <c r="E16" s="106" t="s">
        <v>62</v>
      </c>
      <c r="F16" s="104" t="s">
        <v>61</v>
      </c>
      <c r="G16" s="105">
        <v>96.8</v>
      </c>
      <c r="H16" s="106" t="s">
        <v>62</v>
      </c>
      <c r="I16" s="104" t="s">
        <v>61</v>
      </c>
      <c r="J16" s="105">
        <v>91.2</v>
      </c>
      <c r="K16" s="106" t="s">
        <v>62</v>
      </c>
      <c r="L16" s="104" t="s">
        <v>61</v>
      </c>
      <c r="M16" s="107">
        <v>-5.8</v>
      </c>
      <c r="N16" s="108" t="s">
        <v>62</v>
      </c>
      <c r="O16" s="107" t="s">
        <v>61</v>
      </c>
      <c r="P16" s="107">
        <v>-12</v>
      </c>
      <c r="Q16" s="106" t="s">
        <v>62</v>
      </c>
    </row>
    <row r="17" spans="1:17" ht="11.25" customHeight="1">
      <c r="A17" s="89"/>
      <c r="B17" s="110" t="s">
        <v>69</v>
      </c>
      <c r="C17" s="104"/>
      <c r="D17" s="105">
        <v>95.7</v>
      </c>
      <c r="E17" s="106"/>
      <c r="F17" s="111"/>
      <c r="G17" s="105">
        <v>95.4</v>
      </c>
      <c r="H17" s="106"/>
      <c r="I17" s="111"/>
      <c r="J17" s="105">
        <v>95.7</v>
      </c>
      <c r="K17" s="106"/>
      <c r="L17" s="111"/>
      <c r="M17" s="107">
        <v>0.3</v>
      </c>
      <c r="N17" s="108"/>
      <c r="O17" s="112"/>
      <c r="P17" s="107">
        <v>0</v>
      </c>
      <c r="Q17" s="106"/>
    </row>
    <row r="18" spans="1:17" ht="11.25" customHeight="1">
      <c r="A18" s="89"/>
      <c r="B18" s="110" t="s">
        <v>70</v>
      </c>
      <c r="C18" s="104"/>
      <c r="D18" s="105">
        <v>105.5</v>
      </c>
      <c r="E18" s="106"/>
      <c r="F18" s="111"/>
      <c r="G18" s="105">
        <v>105.9</v>
      </c>
      <c r="H18" s="106"/>
      <c r="I18" s="111"/>
      <c r="J18" s="105">
        <v>105.9</v>
      </c>
      <c r="K18" s="106"/>
      <c r="L18" s="111"/>
      <c r="M18" s="107">
        <v>0</v>
      </c>
      <c r="N18" s="108"/>
      <c r="O18" s="112"/>
      <c r="P18" s="107">
        <v>0.4</v>
      </c>
      <c r="Q18" s="106"/>
    </row>
    <row r="19" spans="1:17" ht="11.25" customHeight="1">
      <c r="A19" s="89"/>
      <c r="B19" s="110" t="s">
        <v>71</v>
      </c>
      <c r="C19" s="104"/>
      <c r="D19" s="105">
        <v>100.8</v>
      </c>
      <c r="E19" s="106"/>
      <c r="F19" s="111"/>
      <c r="G19" s="105">
        <v>101.4</v>
      </c>
      <c r="H19" s="106"/>
      <c r="I19" s="111"/>
      <c r="J19" s="105">
        <v>100</v>
      </c>
      <c r="K19" s="106"/>
      <c r="L19" s="111"/>
      <c r="M19" s="107">
        <v>-1.4</v>
      </c>
      <c r="N19" s="108"/>
      <c r="O19" s="112"/>
      <c r="P19" s="107">
        <v>-0.8</v>
      </c>
      <c r="Q19" s="106"/>
    </row>
    <row r="20" spans="1:17" ht="11.25" customHeight="1">
      <c r="A20" s="89"/>
      <c r="B20" s="110" t="s">
        <v>72</v>
      </c>
      <c r="C20" s="104"/>
      <c r="D20" s="105">
        <v>100.7</v>
      </c>
      <c r="E20" s="106"/>
      <c r="F20" s="111"/>
      <c r="G20" s="105">
        <v>102.2</v>
      </c>
      <c r="H20" s="106"/>
      <c r="I20" s="111"/>
      <c r="J20" s="105">
        <v>99</v>
      </c>
      <c r="K20" s="106"/>
      <c r="L20" s="111"/>
      <c r="M20" s="107">
        <v>-3.1</v>
      </c>
      <c r="N20" s="108"/>
      <c r="O20" s="112"/>
      <c r="P20" s="107">
        <v>-1.7</v>
      </c>
      <c r="Q20" s="106"/>
    </row>
    <row r="21" spans="1:17" ht="11.25" customHeight="1">
      <c r="A21" s="89"/>
      <c r="B21" s="110" t="s">
        <v>73</v>
      </c>
      <c r="C21" s="104"/>
      <c r="D21" s="105">
        <v>101.2</v>
      </c>
      <c r="E21" s="106"/>
      <c r="F21" s="111"/>
      <c r="G21" s="105">
        <v>101.3</v>
      </c>
      <c r="H21" s="106"/>
      <c r="I21" s="111"/>
      <c r="J21" s="105">
        <v>101.1</v>
      </c>
      <c r="K21" s="106"/>
      <c r="L21" s="111"/>
      <c r="M21" s="107">
        <v>-0.2</v>
      </c>
      <c r="N21" s="108"/>
      <c r="O21" s="112"/>
      <c r="P21" s="107">
        <v>-0.1</v>
      </c>
      <c r="Q21" s="106"/>
    </row>
    <row r="22" spans="1:17" ht="11.25" customHeight="1">
      <c r="A22" s="89"/>
      <c r="B22" s="110" t="s">
        <v>74</v>
      </c>
      <c r="C22" s="104"/>
      <c r="D22" s="105">
        <v>102</v>
      </c>
      <c r="E22" s="106"/>
      <c r="F22" s="111"/>
      <c r="G22" s="105">
        <v>101.5</v>
      </c>
      <c r="H22" s="106"/>
      <c r="I22" s="111"/>
      <c r="J22" s="105">
        <v>102.1</v>
      </c>
      <c r="K22" s="106"/>
      <c r="L22" s="111"/>
      <c r="M22" s="107">
        <v>0.6</v>
      </c>
      <c r="N22" s="108"/>
      <c r="O22" s="112"/>
      <c r="P22" s="107">
        <v>0.1</v>
      </c>
      <c r="Q22" s="106"/>
    </row>
    <row r="23" spans="1:17" ht="11.25" customHeight="1">
      <c r="A23" s="89" t="s">
        <v>75</v>
      </c>
      <c r="B23" s="103"/>
      <c r="C23" s="104"/>
      <c r="D23" s="105">
        <v>103</v>
      </c>
      <c r="E23" s="106"/>
      <c r="F23" s="89"/>
      <c r="G23" s="105">
        <v>104.3</v>
      </c>
      <c r="H23" s="106"/>
      <c r="I23" s="89"/>
      <c r="J23" s="105">
        <v>103.2</v>
      </c>
      <c r="K23" s="106"/>
      <c r="L23" s="89"/>
      <c r="M23" s="107">
        <v>-1.1</v>
      </c>
      <c r="N23" s="108"/>
      <c r="O23" s="109"/>
      <c r="P23" s="107">
        <v>0.2</v>
      </c>
      <c r="Q23" s="106"/>
    </row>
    <row r="24" spans="1:17" ht="11.25" customHeight="1">
      <c r="A24" s="89"/>
      <c r="B24" s="103" t="s">
        <v>76</v>
      </c>
      <c r="C24" s="104"/>
      <c r="D24" s="105">
        <v>102.6</v>
      </c>
      <c r="E24" s="106"/>
      <c r="F24" s="89"/>
      <c r="G24" s="105">
        <v>104.2</v>
      </c>
      <c r="H24" s="106"/>
      <c r="I24" s="89"/>
      <c r="J24" s="105">
        <v>103.6</v>
      </c>
      <c r="K24" s="106"/>
      <c r="L24" s="89"/>
      <c r="M24" s="107">
        <v>-0.6</v>
      </c>
      <c r="N24" s="108"/>
      <c r="O24" s="109"/>
      <c r="P24" s="107">
        <v>1</v>
      </c>
      <c r="Q24" s="106"/>
    </row>
    <row r="25" spans="1:17" ht="11.25" customHeight="1">
      <c r="A25" s="89"/>
      <c r="B25" s="110" t="s">
        <v>77</v>
      </c>
      <c r="C25" s="104"/>
      <c r="D25" s="105">
        <v>102.9</v>
      </c>
      <c r="E25" s="106"/>
      <c r="F25" s="111"/>
      <c r="G25" s="105">
        <v>104.1</v>
      </c>
      <c r="H25" s="106"/>
      <c r="I25" s="111"/>
      <c r="J25" s="105">
        <v>102.9</v>
      </c>
      <c r="K25" s="106"/>
      <c r="L25" s="111"/>
      <c r="M25" s="107">
        <v>-1.2</v>
      </c>
      <c r="N25" s="108"/>
      <c r="O25" s="112"/>
      <c r="P25" s="107">
        <v>0</v>
      </c>
      <c r="Q25" s="106"/>
    </row>
    <row r="26" spans="1:17" ht="11.25" customHeight="1">
      <c r="A26" s="89"/>
      <c r="B26" s="103" t="s">
        <v>78</v>
      </c>
      <c r="C26" s="104" t="s">
        <v>61</v>
      </c>
      <c r="D26" s="105">
        <v>102</v>
      </c>
      <c r="E26" s="106" t="s">
        <v>62</v>
      </c>
      <c r="F26" s="104" t="s">
        <v>61</v>
      </c>
      <c r="G26" s="105">
        <v>103.5</v>
      </c>
      <c r="H26" s="106" t="s">
        <v>62</v>
      </c>
      <c r="I26" s="104" t="s">
        <v>61</v>
      </c>
      <c r="J26" s="105">
        <v>102.1</v>
      </c>
      <c r="K26" s="106" t="s">
        <v>62</v>
      </c>
      <c r="L26" s="104" t="s">
        <v>61</v>
      </c>
      <c r="M26" s="107">
        <v>-1.4</v>
      </c>
      <c r="N26" s="108" t="s">
        <v>62</v>
      </c>
      <c r="O26" s="107" t="s">
        <v>61</v>
      </c>
      <c r="P26" s="107">
        <v>0.1</v>
      </c>
      <c r="Q26" s="106" t="s">
        <v>62</v>
      </c>
    </row>
    <row r="27" spans="1:17" ht="11.25" customHeight="1">
      <c r="A27" s="89"/>
      <c r="B27" s="110" t="s">
        <v>79</v>
      </c>
      <c r="C27" s="104"/>
      <c r="D27" s="105">
        <v>103.3</v>
      </c>
      <c r="E27" s="106"/>
      <c r="F27" s="111"/>
      <c r="G27" s="105">
        <v>104.9</v>
      </c>
      <c r="H27" s="106"/>
      <c r="I27" s="111"/>
      <c r="J27" s="105">
        <v>105.1</v>
      </c>
      <c r="K27" s="106"/>
      <c r="L27" s="111"/>
      <c r="M27" s="107">
        <v>0.2</v>
      </c>
      <c r="N27" s="108"/>
      <c r="O27" s="112"/>
      <c r="P27" s="107">
        <v>1.7</v>
      </c>
      <c r="Q27" s="106"/>
    </row>
    <row r="28" spans="1:17" ht="11.25" customHeight="1">
      <c r="A28" s="89" t="s">
        <v>80</v>
      </c>
      <c r="B28" s="103"/>
      <c r="C28" s="104"/>
      <c r="D28" s="105">
        <v>105.8</v>
      </c>
      <c r="E28" s="106"/>
      <c r="F28" s="89"/>
      <c r="G28" s="105">
        <v>104.8</v>
      </c>
      <c r="H28" s="106"/>
      <c r="I28" s="89"/>
      <c r="J28" s="105">
        <v>105.9</v>
      </c>
      <c r="K28" s="106"/>
      <c r="L28" s="89"/>
      <c r="M28" s="107">
        <v>1</v>
      </c>
      <c r="N28" s="108"/>
      <c r="O28" s="109"/>
      <c r="P28" s="107">
        <v>0.1</v>
      </c>
      <c r="Q28" s="106"/>
    </row>
    <row r="29" spans="1:17" ht="11.25" customHeight="1">
      <c r="A29" s="89"/>
      <c r="B29" s="110" t="s">
        <v>81</v>
      </c>
      <c r="C29" s="104"/>
      <c r="D29" s="105">
        <v>104.1</v>
      </c>
      <c r="E29" s="106"/>
      <c r="F29" s="111"/>
      <c r="G29" s="105">
        <v>102.9</v>
      </c>
      <c r="H29" s="106"/>
      <c r="I29" s="111"/>
      <c r="J29" s="105">
        <v>103</v>
      </c>
      <c r="K29" s="106"/>
      <c r="L29" s="111"/>
      <c r="M29" s="107">
        <v>0.1</v>
      </c>
      <c r="N29" s="108"/>
      <c r="O29" s="112"/>
      <c r="P29" s="107">
        <v>-1.1</v>
      </c>
      <c r="Q29" s="106"/>
    </row>
    <row r="30" spans="1:17" ht="11.25" customHeight="1">
      <c r="A30" s="89"/>
      <c r="B30" s="113" t="s">
        <v>82</v>
      </c>
      <c r="C30" s="104" t="s">
        <v>61</v>
      </c>
      <c r="D30" s="105">
        <v>102.7</v>
      </c>
      <c r="E30" s="106" t="s">
        <v>62</v>
      </c>
      <c r="F30" s="104" t="s">
        <v>61</v>
      </c>
      <c r="G30" s="105">
        <v>99.6</v>
      </c>
      <c r="H30" s="106" t="s">
        <v>62</v>
      </c>
      <c r="I30" s="104" t="s">
        <v>61</v>
      </c>
      <c r="J30" s="105">
        <v>99.6</v>
      </c>
      <c r="K30" s="106" t="s">
        <v>62</v>
      </c>
      <c r="L30" s="104" t="s">
        <v>61</v>
      </c>
      <c r="M30" s="107">
        <v>0</v>
      </c>
      <c r="N30" s="108" t="s">
        <v>62</v>
      </c>
      <c r="O30" s="107" t="s">
        <v>61</v>
      </c>
      <c r="P30" s="107">
        <v>-3</v>
      </c>
      <c r="Q30" s="106" t="s">
        <v>62</v>
      </c>
    </row>
    <row r="31" spans="1:17" ht="11.25" customHeight="1">
      <c r="A31" s="89"/>
      <c r="B31" s="113" t="s">
        <v>83</v>
      </c>
      <c r="C31" s="104" t="s">
        <v>61</v>
      </c>
      <c r="D31" s="105">
        <v>106.1</v>
      </c>
      <c r="E31" s="106" t="s">
        <v>62</v>
      </c>
      <c r="F31" s="104" t="s">
        <v>61</v>
      </c>
      <c r="G31" s="105">
        <v>107.8</v>
      </c>
      <c r="H31" s="106" t="s">
        <v>62</v>
      </c>
      <c r="I31" s="104" t="s">
        <v>61</v>
      </c>
      <c r="J31" s="105">
        <v>108</v>
      </c>
      <c r="K31" s="106" t="s">
        <v>62</v>
      </c>
      <c r="L31" s="104" t="s">
        <v>61</v>
      </c>
      <c r="M31" s="107">
        <v>0.2</v>
      </c>
      <c r="N31" s="108" t="s">
        <v>62</v>
      </c>
      <c r="O31" s="107" t="s">
        <v>61</v>
      </c>
      <c r="P31" s="107">
        <v>1.8</v>
      </c>
      <c r="Q31" s="106" t="s">
        <v>62</v>
      </c>
    </row>
    <row r="32" spans="1:17" ht="11.25" customHeight="1">
      <c r="A32" s="89"/>
      <c r="B32" s="110" t="s">
        <v>84</v>
      </c>
      <c r="C32" s="104"/>
      <c r="D32" s="105">
        <v>108.4</v>
      </c>
      <c r="E32" s="106"/>
      <c r="F32" s="111"/>
      <c r="G32" s="105">
        <v>99.9</v>
      </c>
      <c r="H32" s="106"/>
      <c r="I32" s="111"/>
      <c r="J32" s="105">
        <v>99.9</v>
      </c>
      <c r="K32" s="106"/>
      <c r="L32" s="111"/>
      <c r="M32" s="107">
        <v>0</v>
      </c>
      <c r="N32" s="108"/>
      <c r="O32" s="112"/>
      <c r="P32" s="107">
        <v>-7.8</v>
      </c>
      <c r="Q32" s="106"/>
    </row>
    <row r="33" spans="1:17" ht="11.25" customHeight="1">
      <c r="A33" s="89"/>
      <c r="B33" s="110" t="s">
        <v>85</v>
      </c>
      <c r="C33" s="104"/>
      <c r="D33" s="105">
        <v>115.5</v>
      </c>
      <c r="E33" s="106"/>
      <c r="F33" s="111"/>
      <c r="G33" s="105">
        <v>117.6</v>
      </c>
      <c r="H33" s="106"/>
      <c r="I33" s="111"/>
      <c r="J33" s="105">
        <v>122.5</v>
      </c>
      <c r="K33" s="106"/>
      <c r="L33" s="111"/>
      <c r="M33" s="107">
        <v>4.2</v>
      </c>
      <c r="N33" s="108"/>
      <c r="O33" s="112"/>
      <c r="P33" s="107">
        <v>6.1</v>
      </c>
      <c r="Q33" s="106"/>
    </row>
    <row r="34" spans="1:17" ht="11.25" customHeight="1">
      <c r="A34" s="89"/>
      <c r="B34" s="113" t="s">
        <v>86</v>
      </c>
      <c r="C34" s="104" t="s">
        <v>61</v>
      </c>
      <c r="D34" s="105">
        <v>115.4</v>
      </c>
      <c r="E34" s="106" t="s">
        <v>62</v>
      </c>
      <c r="F34" s="104" t="s">
        <v>61</v>
      </c>
      <c r="G34" s="105">
        <v>117.4</v>
      </c>
      <c r="H34" s="106" t="s">
        <v>62</v>
      </c>
      <c r="I34" s="104" t="s">
        <v>61</v>
      </c>
      <c r="J34" s="105">
        <v>122.3</v>
      </c>
      <c r="K34" s="106" t="s">
        <v>62</v>
      </c>
      <c r="L34" s="104" t="s">
        <v>61</v>
      </c>
      <c r="M34" s="107">
        <v>4.2</v>
      </c>
      <c r="N34" s="108" t="s">
        <v>62</v>
      </c>
      <c r="O34" s="107" t="s">
        <v>61</v>
      </c>
      <c r="P34" s="107">
        <v>6</v>
      </c>
      <c r="Q34" s="106" t="s">
        <v>62</v>
      </c>
    </row>
    <row r="35" spans="1:17" ht="11.25" customHeight="1">
      <c r="A35" s="54" t="s">
        <v>87</v>
      </c>
      <c r="B35" s="114"/>
      <c r="C35" s="104" t="s">
        <v>40</v>
      </c>
      <c r="D35" s="105">
        <v>97.9</v>
      </c>
      <c r="E35" s="106"/>
      <c r="F35" s="89"/>
      <c r="G35" s="105">
        <v>95.1</v>
      </c>
      <c r="H35" s="106"/>
      <c r="I35" s="89"/>
      <c r="J35" s="105">
        <v>95.2</v>
      </c>
      <c r="K35" s="106"/>
      <c r="L35" s="89"/>
      <c r="M35" s="107">
        <v>0.1</v>
      </c>
      <c r="N35" s="108"/>
      <c r="O35" s="109"/>
      <c r="P35" s="107">
        <v>-2.8</v>
      </c>
      <c r="Q35" s="106"/>
    </row>
    <row r="36" spans="1:17" ht="11.25" customHeight="1">
      <c r="A36" s="89"/>
      <c r="B36" s="110" t="s">
        <v>88</v>
      </c>
      <c r="C36" s="104"/>
      <c r="D36" s="105">
        <v>97.3</v>
      </c>
      <c r="E36" s="106"/>
      <c r="F36" s="111"/>
      <c r="G36" s="105">
        <v>89.1</v>
      </c>
      <c r="H36" s="106"/>
      <c r="I36" s="111"/>
      <c r="J36" s="105">
        <v>88.9</v>
      </c>
      <c r="K36" s="106"/>
      <c r="L36" s="111"/>
      <c r="M36" s="107">
        <v>-0.2</v>
      </c>
      <c r="N36" s="108"/>
      <c r="O36" s="112"/>
      <c r="P36" s="107">
        <v>-8.6</v>
      </c>
      <c r="Q36" s="106"/>
    </row>
    <row r="37" spans="1:17" ht="11.25" customHeight="1">
      <c r="A37" s="89"/>
      <c r="B37" s="110" t="s">
        <v>89</v>
      </c>
      <c r="C37" s="104"/>
      <c r="D37" s="105">
        <v>98.3</v>
      </c>
      <c r="E37" s="106"/>
      <c r="F37" s="111"/>
      <c r="G37" s="105">
        <v>98.3</v>
      </c>
      <c r="H37" s="106"/>
      <c r="I37" s="111"/>
      <c r="J37" s="105">
        <v>98.5</v>
      </c>
      <c r="K37" s="106"/>
      <c r="L37" s="111"/>
      <c r="M37" s="107">
        <v>0.2</v>
      </c>
      <c r="N37" s="108"/>
      <c r="O37" s="112"/>
      <c r="P37" s="107">
        <v>0.2</v>
      </c>
      <c r="Q37" s="106"/>
    </row>
    <row r="38" spans="1:17" ht="11.25" customHeight="1">
      <c r="A38" s="89" t="s">
        <v>90</v>
      </c>
      <c r="B38" s="103"/>
      <c r="C38" s="104"/>
      <c r="D38" s="105">
        <v>104.9</v>
      </c>
      <c r="E38" s="106"/>
      <c r="F38" s="89"/>
      <c r="G38" s="105">
        <v>102.1</v>
      </c>
      <c r="H38" s="106"/>
      <c r="I38" s="89"/>
      <c r="J38" s="105">
        <v>105.9</v>
      </c>
      <c r="K38" s="106"/>
      <c r="L38" s="89"/>
      <c r="M38" s="107">
        <v>3.7</v>
      </c>
      <c r="N38" s="108"/>
      <c r="O38" s="109"/>
      <c r="P38" s="107">
        <v>1</v>
      </c>
      <c r="Q38" s="106"/>
    </row>
    <row r="39" spans="1:17" ht="11.25" customHeight="1">
      <c r="A39" s="89"/>
      <c r="B39" s="110" t="s">
        <v>91</v>
      </c>
      <c r="C39" s="104"/>
      <c r="D39" s="105">
        <v>105</v>
      </c>
      <c r="E39" s="106"/>
      <c r="F39" s="111"/>
      <c r="G39" s="105">
        <v>102.7</v>
      </c>
      <c r="H39" s="106"/>
      <c r="I39" s="111"/>
      <c r="J39" s="105">
        <v>105.7</v>
      </c>
      <c r="K39" s="106"/>
      <c r="L39" s="111"/>
      <c r="M39" s="107">
        <v>2.9</v>
      </c>
      <c r="N39" s="108"/>
      <c r="O39" s="112"/>
      <c r="P39" s="107">
        <v>0.7</v>
      </c>
      <c r="Q39" s="106"/>
    </row>
    <row r="40" spans="1:17" ht="11.25" customHeight="1">
      <c r="A40" s="89"/>
      <c r="B40" s="110" t="s">
        <v>92</v>
      </c>
      <c r="C40" s="104"/>
      <c r="D40" s="105">
        <v>105.2</v>
      </c>
      <c r="E40" s="106"/>
      <c r="F40" s="111"/>
      <c r="G40" s="105">
        <v>99.1</v>
      </c>
      <c r="H40" s="106"/>
      <c r="I40" s="111"/>
      <c r="J40" s="105">
        <v>107.3</v>
      </c>
      <c r="K40" s="106"/>
      <c r="L40" s="111"/>
      <c r="M40" s="107">
        <v>8.3</v>
      </c>
      <c r="N40" s="108"/>
      <c r="O40" s="112"/>
      <c r="P40" s="107">
        <v>2</v>
      </c>
      <c r="Q40" s="106"/>
    </row>
    <row r="41" spans="1:17" ht="11.25" customHeight="1">
      <c r="A41" s="89"/>
      <c r="B41" s="110" t="s">
        <v>93</v>
      </c>
      <c r="C41" s="104"/>
      <c r="D41" s="105">
        <v>105.1</v>
      </c>
      <c r="E41" s="106"/>
      <c r="F41" s="111"/>
      <c r="G41" s="105">
        <v>105.9</v>
      </c>
      <c r="H41" s="106"/>
      <c r="I41" s="111"/>
      <c r="J41" s="105">
        <v>105.9</v>
      </c>
      <c r="K41" s="106"/>
      <c r="L41" s="111"/>
      <c r="M41" s="107">
        <v>0</v>
      </c>
      <c r="N41" s="108"/>
      <c r="O41" s="112"/>
      <c r="P41" s="107">
        <v>0.8</v>
      </c>
      <c r="Q41" s="106"/>
    </row>
    <row r="42" spans="1:17" ht="11.25" customHeight="1">
      <c r="A42" s="89"/>
      <c r="B42" s="110" t="s">
        <v>94</v>
      </c>
      <c r="C42" s="104"/>
      <c r="D42" s="105">
        <v>103.9</v>
      </c>
      <c r="E42" s="106"/>
      <c r="F42" s="111"/>
      <c r="G42" s="105">
        <v>103.1</v>
      </c>
      <c r="H42" s="106"/>
      <c r="I42" s="111"/>
      <c r="J42" s="105">
        <v>103.8</v>
      </c>
      <c r="K42" s="106"/>
      <c r="L42" s="111"/>
      <c r="M42" s="107">
        <v>0.7</v>
      </c>
      <c r="N42" s="108"/>
      <c r="O42" s="112"/>
      <c r="P42" s="107">
        <v>-0.1</v>
      </c>
      <c r="Q42" s="106"/>
    </row>
    <row r="43" spans="1:17" ht="11.25" customHeight="1">
      <c r="A43" s="89" t="s">
        <v>95</v>
      </c>
      <c r="B43" s="103"/>
      <c r="C43" s="104"/>
      <c r="D43" s="105">
        <v>102.2</v>
      </c>
      <c r="E43" s="106"/>
      <c r="F43" s="89"/>
      <c r="G43" s="105">
        <v>114.4</v>
      </c>
      <c r="H43" s="106"/>
      <c r="I43" s="89"/>
      <c r="J43" s="105">
        <v>114.7</v>
      </c>
      <c r="K43" s="106"/>
      <c r="L43" s="89"/>
      <c r="M43" s="107">
        <v>0.3</v>
      </c>
      <c r="N43" s="108"/>
      <c r="O43" s="109"/>
      <c r="P43" s="107">
        <v>12.2</v>
      </c>
      <c r="Q43" s="106"/>
    </row>
    <row r="44" spans="1:17" ht="11.25" customHeight="1">
      <c r="A44" s="89"/>
      <c r="B44" s="110" t="s">
        <v>96</v>
      </c>
      <c r="C44" s="104"/>
      <c r="D44" s="105">
        <v>102.8</v>
      </c>
      <c r="E44" s="106"/>
      <c r="F44" s="111"/>
      <c r="G44" s="105">
        <v>104.9</v>
      </c>
      <c r="H44" s="106"/>
      <c r="I44" s="111"/>
      <c r="J44" s="105">
        <v>104.9</v>
      </c>
      <c r="K44" s="106"/>
      <c r="L44" s="111"/>
      <c r="M44" s="107">
        <v>0</v>
      </c>
      <c r="N44" s="108"/>
      <c r="O44" s="112"/>
      <c r="P44" s="107">
        <v>2</v>
      </c>
      <c r="Q44" s="106"/>
    </row>
    <row r="45" spans="1:17" ht="11.25" customHeight="1">
      <c r="A45" s="89"/>
      <c r="B45" s="110" t="s">
        <v>97</v>
      </c>
      <c r="C45" s="104"/>
      <c r="D45" s="105">
        <v>97.3</v>
      </c>
      <c r="E45" s="106"/>
      <c r="F45" s="111"/>
      <c r="G45" s="105">
        <v>95.7</v>
      </c>
      <c r="H45" s="106"/>
      <c r="I45" s="111"/>
      <c r="J45" s="105">
        <v>98.8</v>
      </c>
      <c r="K45" s="106"/>
      <c r="L45" s="111"/>
      <c r="M45" s="107">
        <v>3.2</v>
      </c>
      <c r="N45" s="108"/>
      <c r="O45" s="112"/>
      <c r="P45" s="107">
        <v>1.5</v>
      </c>
      <c r="Q45" s="106"/>
    </row>
    <row r="46" spans="1:17" ht="11.25" customHeight="1">
      <c r="A46" s="89"/>
      <c r="B46" s="110" t="s">
        <v>98</v>
      </c>
      <c r="C46" s="104"/>
      <c r="D46" s="105">
        <v>103.7</v>
      </c>
      <c r="E46" s="106"/>
      <c r="F46" s="111"/>
      <c r="G46" s="105">
        <v>127.9</v>
      </c>
      <c r="H46" s="106"/>
      <c r="I46" s="111"/>
      <c r="J46" s="105">
        <v>127.5</v>
      </c>
      <c r="K46" s="106"/>
      <c r="L46" s="111"/>
      <c r="M46" s="107">
        <v>-0.3</v>
      </c>
      <c r="N46" s="108"/>
      <c r="O46" s="112"/>
      <c r="P46" s="107">
        <v>23</v>
      </c>
      <c r="Q46" s="106"/>
    </row>
    <row r="47" spans="1:17" ht="11.25" customHeight="1">
      <c r="A47" s="89" t="s">
        <v>99</v>
      </c>
      <c r="B47" s="103"/>
      <c r="C47" s="104"/>
      <c r="D47" s="105">
        <v>98.5</v>
      </c>
      <c r="E47" s="106"/>
      <c r="F47" s="89"/>
      <c r="G47" s="105">
        <v>95.8</v>
      </c>
      <c r="H47" s="106"/>
      <c r="I47" s="89"/>
      <c r="J47" s="105">
        <v>95.8</v>
      </c>
      <c r="K47" s="106"/>
      <c r="L47" s="89"/>
      <c r="M47" s="107">
        <v>0</v>
      </c>
      <c r="N47" s="108"/>
      <c r="O47" s="109"/>
      <c r="P47" s="107">
        <v>-2.7</v>
      </c>
      <c r="Q47" s="106"/>
    </row>
    <row r="48" spans="1:17" ht="11.25" customHeight="1">
      <c r="A48" s="89"/>
      <c r="B48" s="110" t="s">
        <v>100</v>
      </c>
      <c r="C48" s="104"/>
      <c r="D48" s="105">
        <v>104.8</v>
      </c>
      <c r="E48" s="106"/>
      <c r="F48" s="111"/>
      <c r="G48" s="105">
        <v>104.7</v>
      </c>
      <c r="H48" s="106"/>
      <c r="I48" s="111"/>
      <c r="J48" s="105">
        <v>104.8</v>
      </c>
      <c r="K48" s="106"/>
      <c r="L48" s="111"/>
      <c r="M48" s="107">
        <v>0.1</v>
      </c>
      <c r="N48" s="108"/>
      <c r="O48" s="112"/>
      <c r="P48" s="107">
        <v>0</v>
      </c>
      <c r="Q48" s="106"/>
    </row>
    <row r="49" spans="1:17" ht="11.25" customHeight="1">
      <c r="A49" s="89"/>
      <c r="B49" s="110" t="s">
        <v>101</v>
      </c>
      <c r="C49" s="104"/>
      <c r="D49" s="105">
        <v>95.8</v>
      </c>
      <c r="E49" s="106"/>
      <c r="F49" s="111"/>
      <c r="G49" s="105">
        <v>91.7</v>
      </c>
      <c r="H49" s="106"/>
      <c r="I49" s="111"/>
      <c r="J49" s="105">
        <v>91.7</v>
      </c>
      <c r="K49" s="106"/>
      <c r="L49" s="111"/>
      <c r="M49" s="107">
        <v>0</v>
      </c>
      <c r="N49" s="108"/>
      <c r="O49" s="112"/>
      <c r="P49" s="107">
        <v>-4.3</v>
      </c>
      <c r="Q49" s="106"/>
    </row>
    <row r="50" spans="1:17" ht="11.25" customHeight="1">
      <c r="A50" s="89"/>
      <c r="B50" s="110" t="s">
        <v>102</v>
      </c>
      <c r="C50" s="104"/>
      <c r="D50" s="105">
        <v>97.6</v>
      </c>
      <c r="E50" s="106"/>
      <c r="F50" s="111"/>
      <c r="G50" s="105">
        <v>95.6</v>
      </c>
      <c r="H50" s="106"/>
      <c r="I50" s="111"/>
      <c r="J50" s="105">
        <v>95.6</v>
      </c>
      <c r="K50" s="106"/>
      <c r="L50" s="111"/>
      <c r="M50" s="107">
        <v>0</v>
      </c>
      <c r="N50" s="108"/>
      <c r="O50" s="112"/>
      <c r="P50" s="107">
        <v>-2</v>
      </c>
      <c r="Q50" s="106"/>
    </row>
    <row r="51" spans="1:17" ht="11.25" customHeight="1">
      <c r="A51" s="89" t="s">
        <v>103</v>
      </c>
      <c r="B51" s="103"/>
      <c r="C51" s="104"/>
      <c r="D51" s="105">
        <v>104.5</v>
      </c>
      <c r="E51" s="106"/>
      <c r="F51" s="89"/>
      <c r="G51" s="105">
        <v>104.5</v>
      </c>
      <c r="H51" s="106"/>
      <c r="I51" s="89"/>
      <c r="J51" s="105">
        <v>106.2</v>
      </c>
      <c r="K51" s="106"/>
      <c r="L51" s="89"/>
      <c r="M51" s="107">
        <v>1.6</v>
      </c>
      <c r="N51" s="108"/>
      <c r="O51" s="109"/>
      <c r="P51" s="107">
        <v>1.6</v>
      </c>
      <c r="Q51" s="106"/>
    </row>
    <row r="52" spans="1:17" ht="11.25" customHeight="1">
      <c r="A52" s="89"/>
      <c r="B52" s="110" t="s">
        <v>104</v>
      </c>
      <c r="C52" s="104"/>
      <c r="D52" s="105">
        <v>104.4</v>
      </c>
      <c r="E52" s="106"/>
      <c r="F52" s="111"/>
      <c r="G52" s="105">
        <v>104.4</v>
      </c>
      <c r="H52" s="106"/>
      <c r="I52" s="111"/>
      <c r="J52" s="105">
        <v>106.9</v>
      </c>
      <c r="K52" s="106"/>
      <c r="L52" s="111"/>
      <c r="M52" s="107">
        <v>2.4</v>
      </c>
      <c r="N52" s="108"/>
      <c r="O52" s="112"/>
      <c r="P52" s="107">
        <v>2.4</v>
      </c>
      <c r="Q52" s="106"/>
    </row>
    <row r="53" spans="1:17" ht="11.25" customHeight="1">
      <c r="A53" s="89"/>
      <c r="B53" s="110" t="s">
        <v>105</v>
      </c>
      <c r="C53" s="104"/>
      <c r="D53" s="105">
        <v>103.5</v>
      </c>
      <c r="E53" s="106"/>
      <c r="F53" s="111"/>
      <c r="G53" s="105">
        <v>104</v>
      </c>
      <c r="H53" s="106"/>
      <c r="I53" s="111"/>
      <c r="J53" s="105">
        <v>104.8</v>
      </c>
      <c r="K53" s="106"/>
      <c r="L53" s="111"/>
      <c r="M53" s="107">
        <v>0.8</v>
      </c>
      <c r="N53" s="108"/>
      <c r="O53" s="112"/>
      <c r="P53" s="107">
        <v>1.3</v>
      </c>
      <c r="Q53" s="106"/>
    </row>
    <row r="54" spans="1:17" ht="11.25" customHeight="1">
      <c r="A54" s="89"/>
      <c r="B54" s="110" t="s">
        <v>106</v>
      </c>
      <c r="C54" s="104"/>
      <c r="D54" s="105">
        <v>105.1</v>
      </c>
      <c r="E54" s="106"/>
      <c r="F54" s="111"/>
      <c r="G54" s="105">
        <v>105.1</v>
      </c>
      <c r="H54" s="106"/>
      <c r="I54" s="111"/>
      <c r="J54" s="105">
        <v>105.1</v>
      </c>
      <c r="K54" s="106"/>
      <c r="L54" s="111"/>
      <c r="M54" s="107">
        <v>0</v>
      </c>
      <c r="N54" s="108"/>
      <c r="O54" s="112"/>
      <c r="P54" s="107">
        <v>0</v>
      </c>
      <c r="Q54" s="106"/>
    </row>
    <row r="55" spans="1:17" ht="11.25" customHeight="1">
      <c r="A55" s="89" t="s">
        <v>107</v>
      </c>
      <c r="B55" s="103"/>
      <c r="C55" s="104"/>
      <c r="D55" s="105">
        <v>100.6</v>
      </c>
      <c r="E55" s="106"/>
      <c r="F55" s="89"/>
      <c r="G55" s="105">
        <v>100.8</v>
      </c>
      <c r="H55" s="106"/>
      <c r="I55" s="89"/>
      <c r="J55" s="105">
        <v>100.5</v>
      </c>
      <c r="K55" s="106"/>
      <c r="L55" s="89"/>
      <c r="M55" s="107">
        <v>-0.3</v>
      </c>
      <c r="N55" s="108"/>
      <c r="O55" s="109"/>
      <c r="P55" s="107">
        <v>-0.1</v>
      </c>
      <c r="Q55" s="106"/>
    </row>
    <row r="56" spans="1:17" ht="11.25" customHeight="1">
      <c r="A56" s="89"/>
      <c r="B56" s="110" t="s">
        <v>108</v>
      </c>
      <c r="C56" s="104"/>
      <c r="D56" s="105">
        <v>89.1</v>
      </c>
      <c r="E56" s="106"/>
      <c r="F56" s="111"/>
      <c r="G56" s="105">
        <v>87.9</v>
      </c>
      <c r="H56" s="106"/>
      <c r="I56" s="111"/>
      <c r="J56" s="105">
        <v>88.5</v>
      </c>
      <c r="K56" s="106"/>
      <c r="L56" s="111"/>
      <c r="M56" s="107">
        <v>0.7</v>
      </c>
      <c r="N56" s="108"/>
      <c r="O56" s="112"/>
      <c r="P56" s="107">
        <v>-0.7</v>
      </c>
      <c r="Q56" s="106"/>
    </row>
    <row r="57" spans="1:17" ht="11.25" customHeight="1">
      <c r="A57" s="89"/>
      <c r="B57" s="110" t="s">
        <v>109</v>
      </c>
      <c r="C57" s="104"/>
      <c r="D57" s="105">
        <v>102</v>
      </c>
      <c r="E57" s="106"/>
      <c r="F57" s="111"/>
      <c r="G57" s="105">
        <v>102.4</v>
      </c>
      <c r="H57" s="106"/>
      <c r="I57" s="111"/>
      <c r="J57" s="105">
        <v>102</v>
      </c>
      <c r="K57" s="106"/>
      <c r="L57" s="111"/>
      <c r="M57" s="107">
        <v>-0.4</v>
      </c>
      <c r="N57" s="108"/>
      <c r="O57" s="112"/>
      <c r="P57" s="107">
        <v>0</v>
      </c>
      <c r="Q57" s="106"/>
    </row>
    <row r="58" spans="1:17" ht="11.25" customHeight="1">
      <c r="A58" s="89" t="s">
        <v>110</v>
      </c>
      <c r="B58" s="103"/>
      <c r="C58" s="104"/>
      <c r="D58" s="105">
        <v>102.6</v>
      </c>
      <c r="E58" s="106"/>
      <c r="F58" s="89"/>
      <c r="G58" s="105">
        <v>102.1</v>
      </c>
      <c r="H58" s="106"/>
      <c r="I58" s="89"/>
      <c r="J58" s="105">
        <v>102.4</v>
      </c>
      <c r="K58" s="106"/>
      <c r="L58" s="89"/>
      <c r="M58" s="107">
        <v>0.3</v>
      </c>
      <c r="N58" s="108"/>
      <c r="O58" s="109"/>
      <c r="P58" s="107">
        <v>-0.2</v>
      </c>
      <c r="Q58" s="106"/>
    </row>
    <row r="59" spans="1:17" ht="11.25" customHeight="1">
      <c r="A59" s="89"/>
      <c r="B59" s="110" t="s">
        <v>111</v>
      </c>
      <c r="C59" s="104"/>
      <c r="D59" s="105">
        <v>104.9</v>
      </c>
      <c r="E59" s="106"/>
      <c r="F59" s="111"/>
      <c r="G59" s="105">
        <v>106</v>
      </c>
      <c r="H59" s="106"/>
      <c r="I59" s="111"/>
      <c r="J59" s="105">
        <v>106</v>
      </c>
      <c r="K59" s="106"/>
      <c r="L59" s="111"/>
      <c r="M59" s="107">
        <v>0</v>
      </c>
      <c r="N59" s="108"/>
      <c r="O59" s="112"/>
      <c r="P59" s="107">
        <v>1</v>
      </c>
      <c r="Q59" s="106"/>
    </row>
    <row r="60" spans="1:17" ht="11.25" customHeight="1">
      <c r="A60" s="89"/>
      <c r="B60" s="110" t="s">
        <v>112</v>
      </c>
      <c r="C60" s="104"/>
      <c r="D60" s="105">
        <v>99.5</v>
      </c>
      <c r="E60" s="106"/>
      <c r="F60" s="111"/>
      <c r="G60" s="105">
        <v>99.4</v>
      </c>
      <c r="H60" s="106"/>
      <c r="I60" s="111"/>
      <c r="J60" s="105">
        <v>100.8</v>
      </c>
      <c r="K60" s="106"/>
      <c r="L60" s="111"/>
      <c r="M60" s="107">
        <v>1.4</v>
      </c>
      <c r="N60" s="108"/>
      <c r="O60" s="112"/>
      <c r="P60" s="107">
        <v>1.3</v>
      </c>
      <c r="Q60" s="106"/>
    </row>
    <row r="61" spans="1:17" ht="11.25" customHeight="1">
      <c r="A61" s="89"/>
      <c r="B61" s="110" t="s">
        <v>113</v>
      </c>
      <c r="C61" s="104"/>
      <c r="D61" s="105">
        <v>103.2</v>
      </c>
      <c r="E61" s="106"/>
      <c r="F61" s="111"/>
      <c r="G61" s="105">
        <v>99.6</v>
      </c>
      <c r="H61" s="106"/>
      <c r="I61" s="111"/>
      <c r="J61" s="105">
        <v>99</v>
      </c>
      <c r="K61" s="106"/>
      <c r="L61" s="111"/>
      <c r="M61" s="107">
        <v>-0.6</v>
      </c>
      <c r="N61" s="108"/>
      <c r="O61" s="112"/>
      <c r="P61" s="107">
        <v>-4.1</v>
      </c>
      <c r="Q61" s="106"/>
    </row>
    <row r="62" spans="1:17" ht="11.25" customHeight="1">
      <c r="A62" s="89"/>
      <c r="B62" s="110" t="s">
        <v>114</v>
      </c>
      <c r="C62" s="104"/>
      <c r="D62" s="105">
        <v>102.3</v>
      </c>
      <c r="E62" s="106"/>
      <c r="F62" s="111"/>
      <c r="G62" s="105">
        <v>102</v>
      </c>
      <c r="H62" s="106"/>
      <c r="I62" s="111"/>
      <c r="J62" s="105">
        <v>102</v>
      </c>
      <c r="K62" s="106"/>
      <c r="L62" s="111"/>
      <c r="M62" s="107">
        <v>0</v>
      </c>
      <c r="N62" s="108"/>
      <c r="O62" s="112"/>
      <c r="P62" s="107">
        <v>-0.3</v>
      </c>
      <c r="Q62" s="106"/>
    </row>
    <row r="63" spans="1:17" ht="11.25" customHeight="1">
      <c r="A63" s="89"/>
      <c r="B63" s="110" t="s">
        <v>115</v>
      </c>
      <c r="C63" s="104"/>
      <c r="D63" s="105">
        <v>106.3</v>
      </c>
      <c r="E63" s="106"/>
      <c r="F63" s="111"/>
      <c r="G63" s="105">
        <v>106.3</v>
      </c>
      <c r="H63" s="106"/>
      <c r="I63" s="111"/>
      <c r="J63" s="105">
        <v>106.3</v>
      </c>
      <c r="K63" s="106"/>
      <c r="L63" s="111"/>
      <c r="M63" s="107">
        <v>0</v>
      </c>
      <c r="N63" s="108"/>
      <c r="O63" s="112"/>
      <c r="P63" s="107">
        <v>0</v>
      </c>
      <c r="Q63" s="106"/>
    </row>
    <row r="64" spans="1:17" ht="11.25" customHeight="1">
      <c r="A64" s="89" t="s">
        <v>116</v>
      </c>
      <c r="B64" s="110"/>
      <c r="C64" s="104"/>
      <c r="D64" s="105">
        <v>104.2</v>
      </c>
      <c r="E64" s="106"/>
      <c r="F64" s="111"/>
      <c r="G64" s="105">
        <v>104.2</v>
      </c>
      <c r="H64" s="106"/>
      <c r="I64" s="111"/>
      <c r="J64" s="105">
        <v>105.9</v>
      </c>
      <c r="K64" s="106"/>
      <c r="L64" s="111"/>
      <c r="M64" s="107">
        <v>1.6</v>
      </c>
      <c r="N64" s="108"/>
      <c r="O64" s="112"/>
      <c r="P64" s="107">
        <v>1.6</v>
      </c>
      <c r="Q64" s="106"/>
    </row>
    <row r="65" spans="1:17" ht="11.25" customHeight="1">
      <c r="A65" s="89" t="s">
        <v>117</v>
      </c>
      <c r="B65" s="110"/>
      <c r="C65" s="104"/>
      <c r="D65" s="105">
        <v>101</v>
      </c>
      <c r="E65" s="106"/>
      <c r="F65" s="111"/>
      <c r="G65" s="105">
        <v>101.2</v>
      </c>
      <c r="H65" s="106"/>
      <c r="I65" s="111"/>
      <c r="J65" s="105">
        <v>100.9</v>
      </c>
      <c r="K65" s="106"/>
      <c r="L65" s="111"/>
      <c r="M65" s="107">
        <v>-0.3</v>
      </c>
      <c r="N65" s="108"/>
      <c r="O65" s="112"/>
      <c r="P65" s="107">
        <v>-0.1</v>
      </c>
      <c r="Q65" s="106"/>
    </row>
    <row r="66" spans="1:17" ht="11.25" customHeight="1">
      <c r="A66" s="89" t="s">
        <v>118</v>
      </c>
      <c r="B66" s="110" t="s">
        <v>119</v>
      </c>
      <c r="C66" s="104"/>
      <c r="D66" s="105">
        <v>101.8</v>
      </c>
      <c r="E66" s="106"/>
      <c r="F66" s="111"/>
      <c r="G66" s="105">
        <v>101.9</v>
      </c>
      <c r="H66" s="106"/>
      <c r="I66" s="111"/>
      <c r="J66" s="105">
        <v>101.8</v>
      </c>
      <c r="K66" s="106"/>
      <c r="L66" s="111"/>
      <c r="M66" s="107">
        <v>-0.1</v>
      </c>
      <c r="N66" s="108"/>
      <c r="O66" s="112"/>
      <c r="P66" s="107">
        <v>0</v>
      </c>
      <c r="Q66" s="106"/>
    </row>
    <row r="67" spans="1:17" ht="11.25" customHeight="1">
      <c r="A67" s="115" t="s">
        <v>120</v>
      </c>
      <c r="B67" s="116" t="s">
        <v>121</v>
      </c>
      <c r="C67" s="117"/>
      <c r="D67" s="118">
        <v>101.6</v>
      </c>
      <c r="E67" s="119"/>
      <c r="F67" s="120"/>
      <c r="G67" s="121">
        <v>101.4</v>
      </c>
      <c r="H67" s="119"/>
      <c r="I67" s="120"/>
      <c r="J67" s="121">
        <v>101.6</v>
      </c>
      <c r="K67" s="119"/>
      <c r="L67" s="120"/>
      <c r="M67" s="122">
        <v>0.2</v>
      </c>
      <c r="N67" s="123"/>
      <c r="O67" s="124"/>
      <c r="P67" s="122">
        <v>0</v>
      </c>
      <c r="Q67" s="119"/>
    </row>
    <row r="68" ht="11.25" customHeight="1">
      <c r="Q68" s="43" t="s">
        <v>31</v>
      </c>
    </row>
  </sheetData>
  <printOptions/>
  <pageMargins left="0.7874015748031497" right="0.708661417322834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 物価・家計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K22" sqref="K22"/>
    </sheetView>
  </sheetViews>
  <sheetFormatPr defaultColWidth="9.00390625" defaultRowHeight="13.5"/>
  <cols>
    <col min="1" max="1" width="2.625" style="125" customWidth="1"/>
    <col min="2" max="2" width="22.625" style="92" customWidth="1"/>
    <col min="3" max="3" width="1.625" style="91" customWidth="1"/>
    <col min="4" max="4" width="8.375" style="92" customWidth="1"/>
    <col min="5" max="5" width="1.625" style="93" customWidth="1"/>
    <col min="6" max="6" width="1.625" style="92" customWidth="1"/>
    <col min="7" max="7" width="8.375" style="92" customWidth="1"/>
    <col min="8" max="8" width="1.625" style="93" customWidth="1"/>
    <col min="9" max="9" width="1.625" style="92" customWidth="1"/>
    <col min="10" max="10" width="8.375" style="92" customWidth="1"/>
    <col min="11" max="11" width="1.625" style="93" customWidth="1"/>
    <col min="12" max="12" width="1.625" style="92" customWidth="1"/>
    <col min="13" max="13" width="8.375" style="92" customWidth="1"/>
    <col min="14" max="14" width="1.625" style="93" customWidth="1"/>
    <col min="15" max="15" width="1.625" style="92" customWidth="1"/>
    <col min="16" max="16" width="8.375" style="92" customWidth="1"/>
    <col min="17" max="17" width="1.625" style="93" customWidth="1"/>
    <col min="18" max="16384" width="9.00390625" style="92" customWidth="1"/>
  </cols>
  <sheetData>
    <row r="1" spans="2:17" s="2" customFormat="1" ht="17.25" customHeight="1">
      <c r="B1" s="87" t="s">
        <v>122</v>
      </c>
      <c r="C1" s="8"/>
      <c r="D1" s="11"/>
      <c r="E1" s="11"/>
      <c r="F1" s="11"/>
      <c r="G1" s="9"/>
      <c r="H1" s="9"/>
      <c r="I1" s="9"/>
      <c r="J1" s="9"/>
      <c r="K1" s="9"/>
      <c r="L1" s="9"/>
      <c r="M1" s="9"/>
      <c r="N1" s="9"/>
      <c r="O1" s="9"/>
      <c r="P1" s="9"/>
      <c r="Q1" s="7"/>
    </row>
    <row r="2" spans="2:17" s="2" customFormat="1" ht="4.5" customHeight="1">
      <c r="B2" s="88"/>
      <c r="D2" s="56"/>
      <c r="E2" s="56"/>
      <c r="F2" s="5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7.25" customHeight="1" thickBot="1">
      <c r="A3" s="89" t="str">
        <f>CONCATENATE("　平成",'消費者物価指数'!B14+1,"年",'消費者物価指数'!D14,"月分")</f>
        <v>　平成10年4月分</v>
      </c>
      <c r="B3" s="90"/>
      <c r="Q3" s="94" t="s">
        <v>8</v>
      </c>
    </row>
    <row r="4" spans="1:17" ht="27" customHeight="1" thickTop="1">
      <c r="A4" s="95" t="s">
        <v>52</v>
      </c>
      <c r="B4" s="96"/>
      <c r="C4" s="97"/>
      <c r="D4" s="98" t="s">
        <v>123</v>
      </c>
      <c r="E4" s="99"/>
      <c r="F4" s="102"/>
      <c r="G4" s="98" t="s">
        <v>124</v>
      </c>
      <c r="H4" s="99"/>
      <c r="I4" s="102"/>
      <c r="J4" s="98" t="s">
        <v>125</v>
      </c>
      <c r="K4" s="99"/>
      <c r="L4" s="102"/>
      <c r="M4" s="98" t="s">
        <v>126</v>
      </c>
      <c r="N4" s="99"/>
      <c r="O4" s="102"/>
      <c r="P4" s="98" t="s">
        <v>127</v>
      </c>
      <c r="Q4" s="126"/>
    </row>
    <row r="5" spans="1:17" ht="15" customHeight="1">
      <c r="A5" s="89" t="s">
        <v>55</v>
      </c>
      <c r="B5" s="103"/>
      <c r="C5" s="104"/>
      <c r="D5" s="109">
        <v>102.6</v>
      </c>
      <c r="E5" s="108"/>
      <c r="F5" s="109"/>
      <c r="G5" s="109">
        <v>101.6</v>
      </c>
      <c r="H5" s="108"/>
      <c r="I5" s="109"/>
      <c r="J5" s="109">
        <v>101.2</v>
      </c>
      <c r="K5" s="108"/>
      <c r="L5" s="109"/>
      <c r="M5" s="109">
        <v>102.3</v>
      </c>
      <c r="N5" s="108"/>
      <c r="O5" s="109"/>
      <c r="P5" s="109">
        <v>101.2</v>
      </c>
      <c r="Q5" s="106"/>
    </row>
    <row r="6" spans="1:17" ht="11.25" customHeight="1">
      <c r="A6" s="89"/>
      <c r="B6" s="103" t="s">
        <v>56</v>
      </c>
      <c r="C6" s="104"/>
      <c r="D6" s="109">
        <v>102.5</v>
      </c>
      <c r="E6" s="108"/>
      <c r="F6" s="109"/>
      <c r="G6" s="109">
        <v>101.4</v>
      </c>
      <c r="H6" s="108"/>
      <c r="I6" s="109"/>
      <c r="J6" s="109">
        <v>100.9</v>
      </c>
      <c r="K6" s="108"/>
      <c r="L6" s="109"/>
      <c r="M6" s="109">
        <v>102.2</v>
      </c>
      <c r="N6" s="108"/>
      <c r="O6" s="109"/>
      <c r="P6" s="109">
        <v>100.8</v>
      </c>
      <c r="Q6" s="106"/>
    </row>
    <row r="7" spans="1:17" ht="11.25" customHeight="1">
      <c r="A7" s="89" t="s">
        <v>57</v>
      </c>
      <c r="B7" s="103"/>
      <c r="C7" s="104"/>
      <c r="D7" s="109">
        <v>103.5</v>
      </c>
      <c r="E7" s="108"/>
      <c r="F7" s="109"/>
      <c r="G7" s="109">
        <v>100.9</v>
      </c>
      <c r="H7" s="108"/>
      <c r="I7" s="109"/>
      <c r="J7" s="109">
        <v>99.6</v>
      </c>
      <c r="K7" s="108"/>
      <c r="L7" s="109"/>
      <c r="M7" s="109">
        <v>101.3</v>
      </c>
      <c r="N7" s="108"/>
      <c r="O7" s="109"/>
      <c r="P7" s="109">
        <v>99.7</v>
      </c>
      <c r="Q7" s="106"/>
    </row>
    <row r="8" spans="1:17" ht="11.25" customHeight="1">
      <c r="A8" s="89"/>
      <c r="B8" s="110" t="s">
        <v>58</v>
      </c>
      <c r="C8" s="104"/>
      <c r="D8" s="109">
        <v>97.6</v>
      </c>
      <c r="E8" s="108"/>
      <c r="F8" s="112"/>
      <c r="G8" s="109">
        <v>96.3</v>
      </c>
      <c r="H8" s="108"/>
      <c r="I8" s="112"/>
      <c r="J8" s="109">
        <v>95.7</v>
      </c>
      <c r="K8" s="108"/>
      <c r="L8" s="112"/>
      <c r="M8" s="109">
        <v>96.4</v>
      </c>
      <c r="N8" s="108"/>
      <c r="O8" s="112"/>
      <c r="P8" s="109">
        <v>93.5</v>
      </c>
      <c r="Q8" s="106"/>
    </row>
    <row r="9" spans="1:17" ht="11.25" customHeight="1">
      <c r="A9" s="89"/>
      <c r="B9" s="110" t="s">
        <v>59</v>
      </c>
      <c r="C9" s="104"/>
      <c r="D9" s="109">
        <v>116.9</v>
      </c>
      <c r="E9" s="108"/>
      <c r="F9" s="112"/>
      <c r="G9" s="109">
        <v>113</v>
      </c>
      <c r="H9" s="108"/>
      <c r="I9" s="112"/>
      <c r="J9" s="109">
        <v>96.6</v>
      </c>
      <c r="K9" s="108"/>
      <c r="L9" s="112"/>
      <c r="M9" s="109">
        <v>107.1</v>
      </c>
      <c r="N9" s="108"/>
      <c r="O9" s="112"/>
      <c r="P9" s="109">
        <v>106.1</v>
      </c>
      <c r="Q9" s="106"/>
    </row>
    <row r="10" spans="1:17" ht="11.25" customHeight="1">
      <c r="A10" s="89"/>
      <c r="B10" s="113" t="s">
        <v>60</v>
      </c>
      <c r="C10" s="104" t="s">
        <v>61</v>
      </c>
      <c r="D10" s="109">
        <v>117.2</v>
      </c>
      <c r="E10" s="108" t="s">
        <v>62</v>
      </c>
      <c r="F10" s="107" t="s">
        <v>61</v>
      </c>
      <c r="G10" s="109">
        <v>116.7</v>
      </c>
      <c r="H10" s="108" t="s">
        <v>62</v>
      </c>
      <c r="I10" s="107" t="s">
        <v>61</v>
      </c>
      <c r="J10" s="109">
        <v>92.9</v>
      </c>
      <c r="K10" s="108" t="s">
        <v>62</v>
      </c>
      <c r="L10" s="107" t="s">
        <v>61</v>
      </c>
      <c r="M10" s="109">
        <v>108.6</v>
      </c>
      <c r="N10" s="108" t="s">
        <v>62</v>
      </c>
      <c r="O10" s="107" t="s">
        <v>61</v>
      </c>
      <c r="P10" s="109">
        <v>98.6</v>
      </c>
      <c r="Q10" s="106" t="s">
        <v>62</v>
      </c>
    </row>
    <row r="11" spans="1:17" ht="11.25" customHeight="1">
      <c r="A11" s="89"/>
      <c r="B11" s="110" t="s">
        <v>63</v>
      </c>
      <c r="C11" s="104"/>
      <c r="D11" s="109">
        <v>98.2</v>
      </c>
      <c r="E11" s="108"/>
      <c r="F11" s="112"/>
      <c r="G11" s="109">
        <v>95.9</v>
      </c>
      <c r="H11" s="108"/>
      <c r="I11" s="112"/>
      <c r="J11" s="109">
        <v>95.3</v>
      </c>
      <c r="K11" s="108"/>
      <c r="L11" s="112"/>
      <c r="M11" s="109">
        <v>103.9</v>
      </c>
      <c r="N11" s="108"/>
      <c r="O11" s="112"/>
      <c r="P11" s="109">
        <v>96.7</v>
      </c>
      <c r="Q11" s="106"/>
    </row>
    <row r="12" spans="1:17" ht="11.25" customHeight="1">
      <c r="A12" s="89"/>
      <c r="B12" s="110" t="s">
        <v>64</v>
      </c>
      <c r="C12" s="104"/>
      <c r="D12" s="109">
        <v>101.5</v>
      </c>
      <c r="E12" s="108"/>
      <c r="F12" s="112"/>
      <c r="G12" s="109">
        <v>87.1</v>
      </c>
      <c r="H12" s="108"/>
      <c r="I12" s="112"/>
      <c r="J12" s="109">
        <v>93.5</v>
      </c>
      <c r="K12" s="108"/>
      <c r="L12" s="112"/>
      <c r="M12" s="109">
        <v>90.2</v>
      </c>
      <c r="N12" s="108"/>
      <c r="O12" s="112"/>
      <c r="P12" s="109">
        <v>93.8</v>
      </c>
      <c r="Q12" s="106"/>
    </row>
    <row r="13" spans="1:17" ht="11.25" customHeight="1">
      <c r="A13" s="89"/>
      <c r="B13" s="110" t="s">
        <v>65</v>
      </c>
      <c r="C13" s="104"/>
      <c r="D13" s="109">
        <v>108.8</v>
      </c>
      <c r="E13" s="108"/>
      <c r="F13" s="112"/>
      <c r="G13" s="109">
        <v>103</v>
      </c>
      <c r="H13" s="108"/>
      <c r="I13" s="112"/>
      <c r="J13" s="109">
        <v>108</v>
      </c>
      <c r="K13" s="108"/>
      <c r="L13" s="112"/>
      <c r="M13" s="109">
        <v>105.4</v>
      </c>
      <c r="N13" s="108"/>
      <c r="O13" s="112"/>
      <c r="P13" s="109">
        <v>110.3</v>
      </c>
      <c r="Q13" s="106"/>
    </row>
    <row r="14" spans="1:17" ht="11.25" customHeight="1">
      <c r="A14" s="89"/>
      <c r="B14" s="113" t="s">
        <v>66</v>
      </c>
      <c r="C14" s="104" t="s">
        <v>61</v>
      </c>
      <c r="D14" s="109">
        <v>108.6</v>
      </c>
      <c r="E14" s="108" t="s">
        <v>62</v>
      </c>
      <c r="F14" s="107" t="s">
        <v>61</v>
      </c>
      <c r="G14" s="109">
        <v>106.1</v>
      </c>
      <c r="H14" s="108" t="s">
        <v>62</v>
      </c>
      <c r="I14" s="107" t="s">
        <v>61</v>
      </c>
      <c r="J14" s="109">
        <v>111.9</v>
      </c>
      <c r="K14" s="108" t="s">
        <v>62</v>
      </c>
      <c r="L14" s="107" t="s">
        <v>61</v>
      </c>
      <c r="M14" s="109">
        <v>113.5</v>
      </c>
      <c r="N14" s="108" t="s">
        <v>62</v>
      </c>
      <c r="O14" s="107" t="s">
        <v>61</v>
      </c>
      <c r="P14" s="109">
        <v>115</v>
      </c>
      <c r="Q14" s="106" t="s">
        <v>62</v>
      </c>
    </row>
    <row r="15" spans="1:17" ht="11.25" customHeight="1">
      <c r="A15" s="89"/>
      <c r="B15" s="110" t="s">
        <v>67</v>
      </c>
      <c r="C15" s="104"/>
      <c r="D15" s="109">
        <v>95.6</v>
      </c>
      <c r="E15" s="108"/>
      <c r="F15" s="112"/>
      <c r="G15" s="109">
        <v>87.9</v>
      </c>
      <c r="H15" s="108"/>
      <c r="I15" s="112"/>
      <c r="J15" s="109">
        <v>96.6</v>
      </c>
      <c r="K15" s="108"/>
      <c r="L15" s="112"/>
      <c r="M15" s="109">
        <v>88.3</v>
      </c>
      <c r="N15" s="108"/>
      <c r="O15" s="112"/>
      <c r="P15" s="109">
        <v>81.4</v>
      </c>
      <c r="Q15" s="106"/>
    </row>
    <row r="16" spans="1:17" ht="11.25" customHeight="1">
      <c r="A16" s="89"/>
      <c r="B16" s="113" t="s">
        <v>68</v>
      </c>
      <c r="C16" s="104" t="s">
        <v>61</v>
      </c>
      <c r="D16" s="109">
        <v>96.1</v>
      </c>
      <c r="E16" s="108" t="s">
        <v>62</v>
      </c>
      <c r="F16" s="107" t="s">
        <v>61</v>
      </c>
      <c r="G16" s="109">
        <v>88.5</v>
      </c>
      <c r="H16" s="108" t="s">
        <v>62</v>
      </c>
      <c r="I16" s="107" t="s">
        <v>61</v>
      </c>
      <c r="J16" s="109">
        <v>96.1</v>
      </c>
      <c r="K16" s="108" t="s">
        <v>62</v>
      </c>
      <c r="L16" s="107" t="s">
        <v>61</v>
      </c>
      <c r="M16" s="109">
        <v>88.5</v>
      </c>
      <c r="N16" s="108" t="s">
        <v>62</v>
      </c>
      <c r="O16" s="107" t="s">
        <v>61</v>
      </c>
      <c r="P16" s="109">
        <v>81.1</v>
      </c>
      <c r="Q16" s="106" t="s">
        <v>62</v>
      </c>
    </row>
    <row r="17" spans="1:17" ht="11.25" customHeight="1">
      <c r="A17" s="89"/>
      <c r="B17" s="110" t="s">
        <v>69</v>
      </c>
      <c r="C17" s="104"/>
      <c r="D17" s="109">
        <v>97</v>
      </c>
      <c r="E17" s="108"/>
      <c r="F17" s="112"/>
      <c r="G17" s="109">
        <v>92.9</v>
      </c>
      <c r="H17" s="108"/>
      <c r="I17" s="112"/>
      <c r="J17" s="109">
        <v>90</v>
      </c>
      <c r="K17" s="108"/>
      <c r="L17" s="112"/>
      <c r="M17" s="109">
        <v>98.6</v>
      </c>
      <c r="N17" s="108"/>
      <c r="O17" s="112"/>
      <c r="P17" s="109">
        <v>93</v>
      </c>
      <c r="Q17" s="106"/>
    </row>
    <row r="18" spans="1:17" ht="11.25" customHeight="1">
      <c r="A18" s="89"/>
      <c r="B18" s="110" t="s">
        <v>70</v>
      </c>
      <c r="C18" s="104"/>
      <c r="D18" s="109">
        <v>106.7</v>
      </c>
      <c r="E18" s="108"/>
      <c r="F18" s="112"/>
      <c r="G18" s="109">
        <v>105.1</v>
      </c>
      <c r="H18" s="108"/>
      <c r="I18" s="112"/>
      <c r="J18" s="109">
        <v>103.9</v>
      </c>
      <c r="K18" s="108"/>
      <c r="L18" s="112"/>
      <c r="M18" s="109">
        <v>106.9</v>
      </c>
      <c r="N18" s="108"/>
      <c r="O18" s="112"/>
      <c r="P18" s="109">
        <v>102</v>
      </c>
      <c r="Q18" s="106"/>
    </row>
    <row r="19" spans="1:17" ht="11.25" customHeight="1">
      <c r="A19" s="89"/>
      <c r="B19" s="110" t="s">
        <v>71</v>
      </c>
      <c r="C19" s="104"/>
      <c r="D19" s="109">
        <v>100.8</v>
      </c>
      <c r="E19" s="108"/>
      <c r="F19" s="112"/>
      <c r="G19" s="109">
        <v>98.4</v>
      </c>
      <c r="H19" s="108"/>
      <c r="I19" s="112"/>
      <c r="J19" s="109">
        <v>100.7</v>
      </c>
      <c r="K19" s="108"/>
      <c r="L19" s="112"/>
      <c r="M19" s="109">
        <v>100.3</v>
      </c>
      <c r="N19" s="108"/>
      <c r="O19" s="112"/>
      <c r="P19" s="109">
        <v>99</v>
      </c>
      <c r="Q19" s="106"/>
    </row>
    <row r="20" spans="1:17" ht="11.25" customHeight="1">
      <c r="A20" s="89"/>
      <c r="B20" s="110" t="s">
        <v>72</v>
      </c>
      <c r="C20" s="104"/>
      <c r="D20" s="109">
        <v>98.7</v>
      </c>
      <c r="E20" s="108"/>
      <c r="F20" s="112"/>
      <c r="G20" s="109">
        <v>101.9</v>
      </c>
      <c r="H20" s="108"/>
      <c r="I20" s="112"/>
      <c r="J20" s="109">
        <v>101.4</v>
      </c>
      <c r="K20" s="108"/>
      <c r="L20" s="112"/>
      <c r="M20" s="109">
        <v>97.2</v>
      </c>
      <c r="N20" s="108"/>
      <c r="O20" s="112"/>
      <c r="P20" s="109">
        <v>96.8</v>
      </c>
      <c r="Q20" s="106"/>
    </row>
    <row r="21" spans="1:17" ht="11.25" customHeight="1">
      <c r="A21" s="89"/>
      <c r="B21" s="110" t="s">
        <v>73</v>
      </c>
      <c r="C21" s="104"/>
      <c r="D21" s="109">
        <v>100.4</v>
      </c>
      <c r="E21" s="108"/>
      <c r="F21" s="112"/>
      <c r="G21" s="109">
        <v>101.6</v>
      </c>
      <c r="H21" s="108"/>
      <c r="I21" s="112"/>
      <c r="J21" s="109">
        <v>102.3</v>
      </c>
      <c r="K21" s="108"/>
      <c r="L21" s="112"/>
      <c r="M21" s="109">
        <v>100.9</v>
      </c>
      <c r="N21" s="108"/>
      <c r="O21" s="112"/>
      <c r="P21" s="109">
        <v>101.4</v>
      </c>
      <c r="Q21" s="106"/>
    </row>
    <row r="22" spans="1:17" ht="11.25" customHeight="1">
      <c r="A22" s="89"/>
      <c r="B22" s="110" t="s">
        <v>74</v>
      </c>
      <c r="C22" s="104"/>
      <c r="D22" s="109">
        <v>102.5</v>
      </c>
      <c r="E22" s="108"/>
      <c r="F22" s="112"/>
      <c r="G22" s="109">
        <v>102.8</v>
      </c>
      <c r="H22" s="108"/>
      <c r="I22" s="112"/>
      <c r="J22" s="109">
        <v>100.3</v>
      </c>
      <c r="K22" s="108"/>
      <c r="L22" s="112"/>
      <c r="M22" s="109">
        <v>102</v>
      </c>
      <c r="N22" s="108"/>
      <c r="O22" s="112"/>
      <c r="P22" s="109">
        <v>101.8</v>
      </c>
      <c r="Q22" s="106"/>
    </row>
    <row r="23" spans="1:17" ht="11.25" customHeight="1">
      <c r="A23" s="89" t="s">
        <v>75</v>
      </c>
      <c r="B23" s="103"/>
      <c r="C23" s="104"/>
      <c r="D23" s="109">
        <v>102.8</v>
      </c>
      <c r="E23" s="108"/>
      <c r="F23" s="109"/>
      <c r="G23" s="109">
        <v>103.2</v>
      </c>
      <c r="H23" s="108"/>
      <c r="I23" s="109"/>
      <c r="J23" s="109">
        <v>103.5</v>
      </c>
      <c r="K23" s="108"/>
      <c r="L23" s="109"/>
      <c r="M23" s="109">
        <v>103.6</v>
      </c>
      <c r="N23" s="108"/>
      <c r="O23" s="109"/>
      <c r="P23" s="109">
        <v>102.8</v>
      </c>
      <c r="Q23" s="106"/>
    </row>
    <row r="24" spans="1:17" ht="11.25" customHeight="1">
      <c r="A24" s="89"/>
      <c r="B24" s="103" t="s">
        <v>76</v>
      </c>
      <c r="C24" s="104"/>
      <c r="D24" s="109">
        <v>102.3</v>
      </c>
      <c r="E24" s="108"/>
      <c r="F24" s="109"/>
      <c r="G24" s="109">
        <v>103.6</v>
      </c>
      <c r="H24" s="108"/>
      <c r="I24" s="109"/>
      <c r="J24" s="109">
        <v>104.3</v>
      </c>
      <c r="K24" s="108"/>
      <c r="L24" s="109"/>
      <c r="M24" s="109">
        <v>104.7</v>
      </c>
      <c r="N24" s="108"/>
      <c r="O24" s="109"/>
      <c r="P24" s="109">
        <v>102.6</v>
      </c>
      <c r="Q24" s="106"/>
    </row>
    <row r="25" spans="1:17" ht="11.25" customHeight="1">
      <c r="A25" s="89"/>
      <c r="B25" s="110" t="s">
        <v>77</v>
      </c>
      <c r="C25" s="104"/>
      <c r="D25" s="109">
        <v>102.6</v>
      </c>
      <c r="E25" s="108"/>
      <c r="F25" s="112"/>
      <c r="G25" s="109">
        <v>103.2</v>
      </c>
      <c r="H25" s="108"/>
      <c r="I25" s="112"/>
      <c r="J25" s="109">
        <v>103.1</v>
      </c>
      <c r="K25" s="108"/>
      <c r="L25" s="112"/>
      <c r="M25" s="109">
        <v>103</v>
      </c>
      <c r="N25" s="108"/>
      <c r="O25" s="112"/>
      <c r="P25" s="109">
        <v>102.7</v>
      </c>
      <c r="Q25" s="106"/>
    </row>
    <row r="26" spans="1:17" ht="11.25" customHeight="1">
      <c r="A26" s="89"/>
      <c r="B26" s="103" t="s">
        <v>78</v>
      </c>
      <c r="C26" s="104" t="s">
        <v>61</v>
      </c>
      <c r="D26" s="109">
        <v>100</v>
      </c>
      <c r="E26" s="108" t="s">
        <v>62</v>
      </c>
      <c r="F26" s="107" t="s">
        <v>61</v>
      </c>
      <c r="G26" s="109">
        <v>103.7</v>
      </c>
      <c r="H26" s="108" t="s">
        <v>62</v>
      </c>
      <c r="I26" s="107" t="s">
        <v>61</v>
      </c>
      <c r="J26" s="109">
        <v>102.5</v>
      </c>
      <c r="K26" s="108" t="s">
        <v>62</v>
      </c>
      <c r="L26" s="107" t="s">
        <v>61</v>
      </c>
      <c r="M26" s="109">
        <v>103.3</v>
      </c>
      <c r="N26" s="108" t="s">
        <v>62</v>
      </c>
      <c r="O26" s="107" t="s">
        <v>61</v>
      </c>
      <c r="P26" s="109">
        <v>99.9</v>
      </c>
      <c r="Q26" s="106" t="s">
        <v>62</v>
      </c>
    </row>
    <row r="27" spans="1:17" ht="11.25" customHeight="1">
      <c r="A27" s="89"/>
      <c r="B27" s="110" t="s">
        <v>79</v>
      </c>
      <c r="C27" s="104"/>
      <c r="D27" s="109">
        <v>104.9</v>
      </c>
      <c r="E27" s="108"/>
      <c r="F27" s="112"/>
      <c r="G27" s="109">
        <v>103.5</v>
      </c>
      <c r="H27" s="108"/>
      <c r="I27" s="112"/>
      <c r="J27" s="109">
        <v>105.3</v>
      </c>
      <c r="K27" s="108"/>
      <c r="L27" s="112"/>
      <c r="M27" s="109">
        <v>106.4</v>
      </c>
      <c r="N27" s="108"/>
      <c r="O27" s="112"/>
      <c r="P27" s="109">
        <v>104.6</v>
      </c>
      <c r="Q27" s="106"/>
    </row>
    <row r="28" spans="1:17" ht="11.25" customHeight="1">
      <c r="A28" s="89" t="s">
        <v>80</v>
      </c>
      <c r="B28" s="103"/>
      <c r="C28" s="104"/>
      <c r="D28" s="109">
        <v>105.6</v>
      </c>
      <c r="E28" s="108"/>
      <c r="F28" s="109"/>
      <c r="G28" s="109">
        <v>107.9</v>
      </c>
      <c r="H28" s="108"/>
      <c r="I28" s="109"/>
      <c r="J28" s="109">
        <v>103.8</v>
      </c>
      <c r="K28" s="108"/>
      <c r="L28" s="109"/>
      <c r="M28" s="109">
        <v>105.9</v>
      </c>
      <c r="N28" s="108"/>
      <c r="O28" s="109"/>
      <c r="P28" s="109">
        <v>104</v>
      </c>
      <c r="Q28" s="106"/>
    </row>
    <row r="29" spans="1:17" ht="11.25" customHeight="1">
      <c r="A29" s="89"/>
      <c r="B29" s="110" t="s">
        <v>81</v>
      </c>
      <c r="C29" s="104"/>
      <c r="D29" s="109">
        <v>102.9</v>
      </c>
      <c r="E29" s="108"/>
      <c r="F29" s="112"/>
      <c r="G29" s="109">
        <v>102.5</v>
      </c>
      <c r="H29" s="108"/>
      <c r="I29" s="112"/>
      <c r="J29" s="109">
        <v>104.9</v>
      </c>
      <c r="K29" s="108"/>
      <c r="L29" s="112"/>
      <c r="M29" s="109">
        <v>102.9</v>
      </c>
      <c r="N29" s="108"/>
      <c r="O29" s="112"/>
      <c r="P29" s="109">
        <v>102.1</v>
      </c>
      <c r="Q29" s="106"/>
    </row>
    <row r="30" spans="1:17" ht="11.25" customHeight="1">
      <c r="A30" s="89"/>
      <c r="B30" s="113" t="s">
        <v>82</v>
      </c>
      <c r="C30" s="104" t="s">
        <v>61</v>
      </c>
      <c r="D30" s="109">
        <v>99.6</v>
      </c>
      <c r="E30" s="108" t="s">
        <v>62</v>
      </c>
      <c r="F30" s="107" t="s">
        <v>61</v>
      </c>
      <c r="G30" s="109">
        <v>99.6</v>
      </c>
      <c r="H30" s="108" t="s">
        <v>62</v>
      </c>
      <c r="I30" s="107" t="s">
        <v>61</v>
      </c>
      <c r="J30" s="109">
        <v>99.6</v>
      </c>
      <c r="K30" s="108" t="s">
        <v>62</v>
      </c>
      <c r="L30" s="107" t="s">
        <v>61</v>
      </c>
      <c r="M30" s="109">
        <v>99.6</v>
      </c>
      <c r="N30" s="108" t="s">
        <v>62</v>
      </c>
      <c r="O30" s="107" t="s">
        <v>61</v>
      </c>
      <c r="P30" s="109">
        <v>99.6</v>
      </c>
      <c r="Q30" s="106" t="s">
        <v>62</v>
      </c>
    </row>
    <row r="31" spans="1:17" ht="11.25" customHeight="1">
      <c r="A31" s="89"/>
      <c r="B31" s="113" t="s">
        <v>83</v>
      </c>
      <c r="C31" s="104" t="s">
        <v>61</v>
      </c>
      <c r="D31" s="109">
        <v>107.5</v>
      </c>
      <c r="E31" s="108" t="s">
        <v>62</v>
      </c>
      <c r="F31" s="107" t="s">
        <v>61</v>
      </c>
      <c r="G31" s="109">
        <v>107.2</v>
      </c>
      <c r="H31" s="108" t="s">
        <v>62</v>
      </c>
      <c r="I31" s="107" t="s">
        <v>61</v>
      </c>
      <c r="J31" s="109">
        <v>113.5</v>
      </c>
      <c r="K31" s="108" t="s">
        <v>62</v>
      </c>
      <c r="L31" s="107" t="s">
        <v>61</v>
      </c>
      <c r="M31" s="109">
        <v>107.5</v>
      </c>
      <c r="N31" s="108" t="s">
        <v>62</v>
      </c>
      <c r="O31" s="107" t="s">
        <v>61</v>
      </c>
      <c r="P31" s="109">
        <v>105.9</v>
      </c>
      <c r="Q31" s="106" t="s">
        <v>62</v>
      </c>
    </row>
    <row r="32" spans="1:17" ht="11.25" customHeight="1">
      <c r="A32" s="89"/>
      <c r="B32" s="110" t="s">
        <v>84</v>
      </c>
      <c r="C32" s="104"/>
      <c r="D32" s="109">
        <v>97.2</v>
      </c>
      <c r="E32" s="108"/>
      <c r="F32" s="112"/>
      <c r="G32" s="109">
        <v>102.9</v>
      </c>
      <c r="H32" s="108"/>
      <c r="I32" s="112"/>
      <c r="J32" s="109">
        <v>92.7</v>
      </c>
      <c r="K32" s="108"/>
      <c r="L32" s="112"/>
      <c r="M32" s="109">
        <v>104.3</v>
      </c>
      <c r="N32" s="108"/>
      <c r="O32" s="112"/>
      <c r="P32" s="109">
        <v>93.5</v>
      </c>
      <c r="Q32" s="106"/>
    </row>
    <row r="33" spans="1:17" ht="11.25" customHeight="1">
      <c r="A33" s="89"/>
      <c r="B33" s="110" t="s">
        <v>85</v>
      </c>
      <c r="C33" s="104"/>
      <c r="D33" s="109">
        <v>127.8</v>
      </c>
      <c r="E33" s="108"/>
      <c r="F33" s="112"/>
      <c r="G33" s="109">
        <v>135.8</v>
      </c>
      <c r="H33" s="108"/>
      <c r="I33" s="112"/>
      <c r="J33" s="109">
        <v>101.9</v>
      </c>
      <c r="K33" s="108"/>
      <c r="L33" s="112"/>
      <c r="M33" s="109">
        <v>117.1</v>
      </c>
      <c r="N33" s="108"/>
      <c r="O33" s="112"/>
      <c r="P33" s="109">
        <v>114</v>
      </c>
      <c r="Q33" s="106"/>
    </row>
    <row r="34" spans="1:17" ht="11.25" customHeight="1">
      <c r="A34" s="89"/>
      <c r="B34" s="113" t="s">
        <v>86</v>
      </c>
      <c r="C34" s="104" t="s">
        <v>61</v>
      </c>
      <c r="D34" s="109">
        <v>127.2</v>
      </c>
      <c r="E34" s="108" t="s">
        <v>62</v>
      </c>
      <c r="F34" s="107" t="s">
        <v>61</v>
      </c>
      <c r="G34" s="109">
        <v>135.8</v>
      </c>
      <c r="H34" s="108" t="s">
        <v>62</v>
      </c>
      <c r="I34" s="107" t="s">
        <v>61</v>
      </c>
      <c r="J34" s="109">
        <v>101.9</v>
      </c>
      <c r="K34" s="108" t="s">
        <v>62</v>
      </c>
      <c r="L34" s="107" t="s">
        <v>61</v>
      </c>
      <c r="M34" s="109">
        <v>117.1</v>
      </c>
      <c r="N34" s="108" t="s">
        <v>62</v>
      </c>
      <c r="O34" s="107" t="s">
        <v>61</v>
      </c>
      <c r="P34" s="109">
        <v>114</v>
      </c>
      <c r="Q34" s="106" t="s">
        <v>62</v>
      </c>
    </row>
    <row r="35" spans="1:17" ht="11.25" customHeight="1">
      <c r="A35" s="54" t="s">
        <v>87</v>
      </c>
      <c r="B35" s="114"/>
      <c r="C35" s="104" t="s">
        <v>40</v>
      </c>
      <c r="D35" s="109">
        <v>93.7</v>
      </c>
      <c r="E35" s="108"/>
      <c r="F35" s="109"/>
      <c r="G35" s="109">
        <v>96.2</v>
      </c>
      <c r="H35" s="108"/>
      <c r="I35" s="109"/>
      <c r="J35" s="109">
        <v>95.2</v>
      </c>
      <c r="K35" s="108"/>
      <c r="L35" s="109"/>
      <c r="M35" s="109">
        <v>96.4</v>
      </c>
      <c r="N35" s="108"/>
      <c r="O35" s="109"/>
      <c r="P35" s="109">
        <v>93.6</v>
      </c>
      <c r="Q35" s="106"/>
    </row>
    <row r="36" spans="1:17" ht="11.25" customHeight="1">
      <c r="A36" s="89"/>
      <c r="B36" s="110" t="s">
        <v>88</v>
      </c>
      <c r="C36" s="104"/>
      <c r="D36" s="109">
        <v>90.2</v>
      </c>
      <c r="E36" s="108"/>
      <c r="F36" s="112"/>
      <c r="G36" s="109">
        <v>84.7</v>
      </c>
      <c r="H36" s="108"/>
      <c r="I36" s="112"/>
      <c r="J36" s="109">
        <v>90.4</v>
      </c>
      <c r="K36" s="108"/>
      <c r="L36" s="112"/>
      <c r="M36" s="109">
        <v>91</v>
      </c>
      <c r="N36" s="108"/>
      <c r="O36" s="112"/>
      <c r="P36" s="109">
        <v>82.9</v>
      </c>
      <c r="Q36" s="106"/>
    </row>
    <row r="37" spans="1:17" ht="11.25" customHeight="1">
      <c r="A37" s="89"/>
      <c r="B37" s="110" t="s">
        <v>89</v>
      </c>
      <c r="C37" s="104"/>
      <c r="D37" s="109">
        <v>95.4</v>
      </c>
      <c r="E37" s="108"/>
      <c r="F37" s="112"/>
      <c r="G37" s="109">
        <v>102.4</v>
      </c>
      <c r="H37" s="108"/>
      <c r="I37" s="112"/>
      <c r="J37" s="109">
        <v>97.8</v>
      </c>
      <c r="K37" s="108"/>
      <c r="L37" s="112"/>
      <c r="M37" s="109">
        <v>99.1</v>
      </c>
      <c r="N37" s="108"/>
      <c r="O37" s="112"/>
      <c r="P37" s="109">
        <v>100.1</v>
      </c>
      <c r="Q37" s="106"/>
    </row>
    <row r="38" spans="1:17" ht="11.25" customHeight="1">
      <c r="A38" s="89" t="s">
        <v>90</v>
      </c>
      <c r="B38" s="103"/>
      <c r="C38" s="104"/>
      <c r="D38" s="109">
        <v>106.6</v>
      </c>
      <c r="E38" s="108"/>
      <c r="F38" s="109"/>
      <c r="G38" s="109">
        <v>104</v>
      </c>
      <c r="H38" s="108"/>
      <c r="I38" s="109"/>
      <c r="J38" s="109">
        <v>109.9</v>
      </c>
      <c r="K38" s="108"/>
      <c r="L38" s="109"/>
      <c r="M38" s="109">
        <v>105.1</v>
      </c>
      <c r="N38" s="108"/>
      <c r="O38" s="109"/>
      <c r="P38" s="109">
        <v>105.4</v>
      </c>
      <c r="Q38" s="106"/>
    </row>
    <row r="39" spans="1:17" ht="11.25" customHeight="1">
      <c r="A39" s="89"/>
      <c r="B39" s="110" t="s">
        <v>91</v>
      </c>
      <c r="C39" s="104"/>
      <c r="D39" s="109">
        <v>107.7</v>
      </c>
      <c r="E39" s="108"/>
      <c r="F39" s="112"/>
      <c r="G39" s="109">
        <v>101.2</v>
      </c>
      <c r="H39" s="108"/>
      <c r="I39" s="112"/>
      <c r="J39" s="109">
        <v>108.7</v>
      </c>
      <c r="K39" s="108"/>
      <c r="L39" s="112"/>
      <c r="M39" s="109">
        <v>105.6</v>
      </c>
      <c r="N39" s="108"/>
      <c r="O39" s="112"/>
      <c r="P39" s="109">
        <v>105.8</v>
      </c>
      <c r="Q39" s="106"/>
    </row>
    <row r="40" spans="1:17" ht="11.25" customHeight="1">
      <c r="A40" s="89"/>
      <c r="B40" s="110" t="s">
        <v>92</v>
      </c>
      <c r="C40" s="104"/>
      <c r="D40" s="109">
        <v>104</v>
      </c>
      <c r="E40" s="108"/>
      <c r="F40" s="112"/>
      <c r="G40" s="109">
        <v>107.7</v>
      </c>
      <c r="H40" s="108"/>
      <c r="I40" s="112"/>
      <c r="J40" s="109">
        <v>116.8</v>
      </c>
      <c r="K40" s="108"/>
      <c r="L40" s="112"/>
      <c r="M40" s="109">
        <v>107.4</v>
      </c>
      <c r="N40" s="108"/>
      <c r="O40" s="112"/>
      <c r="P40" s="109">
        <v>106.3</v>
      </c>
      <c r="Q40" s="106"/>
    </row>
    <row r="41" spans="1:17" ht="11.25" customHeight="1">
      <c r="A41" s="89"/>
      <c r="B41" s="110" t="s">
        <v>93</v>
      </c>
      <c r="C41" s="104"/>
      <c r="D41" s="109">
        <v>110.3</v>
      </c>
      <c r="E41" s="108"/>
      <c r="F41" s="112"/>
      <c r="G41" s="109">
        <v>106.2</v>
      </c>
      <c r="H41" s="108"/>
      <c r="I41" s="112"/>
      <c r="J41" s="109">
        <v>106</v>
      </c>
      <c r="K41" s="108"/>
      <c r="L41" s="112"/>
      <c r="M41" s="109">
        <v>101.7</v>
      </c>
      <c r="N41" s="108"/>
      <c r="O41" s="112"/>
      <c r="P41" s="109">
        <v>104.7</v>
      </c>
      <c r="Q41" s="106"/>
    </row>
    <row r="42" spans="1:17" ht="11.25" customHeight="1">
      <c r="A42" s="89"/>
      <c r="B42" s="110" t="s">
        <v>94</v>
      </c>
      <c r="C42" s="104"/>
      <c r="D42" s="109">
        <v>105.7</v>
      </c>
      <c r="E42" s="108"/>
      <c r="F42" s="112"/>
      <c r="G42" s="109">
        <v>104.2</v>
      </c>
      <c r="H42" s="108"/>
      <c r="I42" s="112"/>
      <c r="J42" s="109">
        <v>103.9</v>
      </c>
      <c r="K42" s="108"/>
      <c r="L42" s="112"/>
      <c r="M42" s="109">
        <v>101.9</v>
      </c>
      <c r="N42" s="108"/>
      <c r="O42" s="112"/>
      <c r="P42" s="109">
        <v>103.2</v>
      </c>
      <c r="Q42" s="106"/>
    </row>
    <row r="43" spans="1:17" ht="11.25" customHeight="1">
      <c r="A43" s="89" t="s">
        <v>95</v>
      </c>
      <c r="B43" s="103"/>
      <c r="C43" s="104"/>
      <c r="D43" s="109">
        <v>116.4</v>
      </c>
      <c r="E43" s="108"/>
      <c r="F43" s="109"/>
      <c r="G43" s="109">
        <v>113.1</v>
      </c>
      <c r="H43" s="108"/>
      <c r="I43" s="109"/>
      <c r="J43" s="109">
        <v>112.2</v>
      </c>
      <c r="K43" s="108"/>
      <c r="L43" s="109"/>
      <c r="M43" s="109">
        <v>115.2</v>
      </c>
      <c r="N43" s="108"/>
      <c r="O43" s="109"/>
      <c r="P43" s="109">
        <v>112.7</v>
      </c>
      <c r="Q43" s="106"/>
    </row>
    <row r="44" spans="1:17" ht="11.25" customHeight="1">
      <c r="A44" s="89"/>
      <c r="B44" s="110" t="s">
        <v>96</v>
      </c>
      <c r="C44" s="104"/>
      <c r="D44" s="109">
        <v>103.6</v>
      </c>
      <c r="E44" s="108"/>
      <c r="F44" s="112"/>
      <c r="G44" s="109">
        <v>100.5</v>
      </c>
      <c r="H44" s="108"/>
      <c r="I44" s="112"/>
      <c r="J44" s="109">
        <v>101.8</v>
      </c>
      <c r="K44" s="108"/>
      <c r="L44" s="112"/>
      <c r="M44" s="109">
        <v>111</v>
      </c>
      <c r="N44" s="108"/>
      <c r="O44" s="112"/>
      <c r="P44" s="109">
        <v>100.3</v>
      </c>
      <c r="Q44" s="106"/>
    </row>
    <row r="45" spans="1:17" ht="11.25" customHeight="1">
      <c r="A45" s="89"/>
      <c r="B45" s="110" t="s">
        <v>97</v>
      </c>
      <c r="C45" s="104"/>
      <c r="D45" s="109">
        <v>100.1</v>
      </c>
      <c r="E45" s="108"/>
      <c r="F45" s="112"/>
      <c r="G45" s="109">
        <v>103.7</v>
      </c>
      <c r="H45" s="108"/>
      <c r="I45" s="112"/>
      <c r="J45" s="109">
        <v>96.8</v>
      </c>
      <c r="K45" s="108"/>
      <c r="L45" s="112"/>
      <c r="M45" s="109">
        <v>94.8</v>
      </c>
      <c r="N45" s="108"/>
      <c r="O45" s="112"/>
      <c r="P45" s="109">
        <v>99.5</v>
      </c>
      <c r="Q45" s="106"/>
    </row>
    <row r="46" spans="1:17" ht="11.25" customHeight="1">
      <c r="A46" s="89"/>
      <c r="B46" s="110" t="s">
        <v>98</v>
      </c>
      <c r="C46" s="104"/>
      <c r="D46" s="109">
        <v>127.7</v>
      </c>
      <c r="E46" s="108"/>
      <c r="F46" s="112"/>
      <c r="G46" s="109">
        <v>127.4</v>
      </c>
      <c r="H46" s="108"/>
      <c r="I46" s="112"/>
      <c r="J46" s="109">
        <v>127.4</v>
      </c>
      <c r="K46" s="108"/>
      <c r="L46" s="112"/>
      <c r="M46" s="109">
        <v>127.5</v>
      </c>
      <c r="N46" s="108"/>
      <c r="O46" s="112"/>
      <c r="P46" s="109">
        <v>127.1</v>
      </c>
      <c r="Q46" s="106"/>
    </row>
    <row r="47" spans="1:17" ht="11.25" customHeight="1">
      <c r="A47" s="89" t="s">
        <v>99</v>
      </c>
      <c r="B47" s="103"/>
      <c r="C47" s="104"/>
      <c r="D47" s="109">
        <v>95.7</v>
      </c>
      <c r="E47" s="108"/>
      <c r="F47" s="109"/>
      <c r="G47" s="109">
        <v>95.2</v>
      </c>
      <c r="H47" s="108"/>
      <c r="I47" s="109"/>
      <c r="J47" s="109">
        <v>94.9</v>
      </c>
      <c r="K47" s="108"/>
      <c r="L47" s="109"/>
      <c r="M47" s="109">
        <v>97</v>
      </c>
      <c r="N47" s="108"/>
      <c r="O47" s="109"/>
      <c r="P47" s="109">
        <v>94.4</v>
      </c>
      <c r="Q47" s="106"/>
    </row>
    <row r="48" spans="1:17" ht="11.25" customHeight="1">
      <c r="A48" s="89"/>
      <c r="B48" s="110" t="s">
        <v>100</v>
      </c>
      <c r="C48" s="104"/>
      <c r="D48" s="109">
        <v>104.8</v>
      </c>
      <c r="E48" s="108"/>
      <c r="F48" s="112"/>
      <c r="G48" s="109">
        <v>105.2</v>
      </c>
      <c r="H48" s="108"/>
      <c r="I48" s="112"/>
      <c r="J48" s="109">
        <v>105.2</v>
      </c>
      <c r="K48" s="108"/>
      <c r="L48" s="112"/>
      <c r="M48" s="109">
        <v>104.4</v>
      </c>
      <c r="N48" s="108"/>
      <c r="O48" s="112"/>
      <c r="P48" s="109">
        <v>105.3</v>
      </c>
      <c r="Q48" s="106"/>
    </row>
    <row r="49" spans="1:17" ht="11.25" customHeight="1">
      <c r="A49" s="89"/>
      <c r="B49" s="110" t="s">
        <v>101</v>
      </c>
      <c r="C49" s="104"/>
      <c r="D49" s="109">
        <v>90</v>
      </c>
      <c r="E49" s="108"/>
      <c r="F49" s="112"/>
      <c r="G49" s="109">
        <v>92</v>
      </c>
      <c r="H49" s="108"/>
      <c r="I49" s="112"/>
      <c r="J49" s="109">
        <v>91.4</v>
      </c>
      <c r="K49" s="108"/>
      <c r="L49" s="112"/>
      <c r="M49" s="109">
        <v>94</v>
      </c>
      <c r="N49" s="108"/>
      <c r="O49" s="112"/>
      <c r="P49" s="109">
        <v>88.4</v>
      </c>
      <c r="Q49" s="106"/>
    </row>
    <row r="50" spans="1:17" ht="11.25" customHeight="1">
      <c r="A50" s="89"/>
      <c r="B50" s="110" t="s">
        <v>102</v>
      </c>
      <c r="C50" s="104"/>
      <c r="D50" s="109">
        <v>95.1</v>
      </c>
      <c r="E50" s="108"/>
      <c r="F50" s="112"/>
      <c r="G50" s="109">
        <v>95.7</v>
      </c>
      <c r="H50" s="108"/>
      <c r="I50" s="112"/>
      <c r="J50" s="109">
        <v>95.7</v>
      </c>
      <c r="K50" s="108"/>
      <c r="L50" s="112"/>
      <c r="M50" s="109">
        <v>96.1</v>
      </c>
      <c r="N50" s="108"/>
      <c r="O50" s="112"/>
      <c r="P50" s="109">
        <v>95.7</v>
      </c>
      <c r="Q50" s="106"/>
    </row>
    <row r="51" spans="1:17" ht="11.25" customHeight="1">
      <c r="A51" s="89" t="s">
        <v>103</v>
      </c>
      <c r="B51" s="103"/>
      <c r="C51" s="104"/>
      <c r="D51" s="109">
        <v>106.9</v>
      </c>
      <c r="E51" s="108"/>
      <c r="F51" s="109"/>
      <c r="G51" s="109">
        <v>107.5</v>
      </c>
      <c r="H51" s="108"/>
      <c r="I51" s="109"/>
      <c r="J51" s="109">
        <v>105.1</v>
      </c>
      <c r="K51" s="108"/>
      <c r="L51" s="109"/>
      <c r="M51" s="109">
        <v>104.6</v>
      </c>
      <c r="N51" s="108"/>
      <c r="O51" s="109"/>
      <c r="P51" s="109">
        <v>108.7</v>
      </c>
      <c r="Q51" s="106"/>
    </row>
    <row r="52" spans="1:17" ht="11.25" customHeight="1">
      <c r="A52" s="89"/>
      <c r="B52" s="110" t="s">
        <v>104</v>
      </c>
      <c r="C52" s="104"/>
      <c r="D52" s="109">
        <v>108.1</v>
      </c>
      <c r="E52" s="108"/>
      <c r="F52" s="112"/>
      <c r="G52" s="109">
        <v>108.3</v>
      </c>
      <c r="H52" s="108"/>
      <c r="I52" s="112"/>
      <c r="J52" s="109">
        <v>105.1</v>
      </c>
      <c r="K52" s="108"/>
      <c r="L52" s="112"/>
      <c r="M52" s="109">
        <v>104.5</v>
      </c>
      <c r="N52" s="108"/>
      <c r="O52" s="112"/>
      <c r="P52" s="109">
        <v>111</v>
      </c>
      <c r="Q52" s="106"/>
    </row>
    <row r="53" spans="1:17" ht="11.25" customHeight="1">
      <c r="A53" s="89"/>
      <c r="B53" s="110" t="s">
        <v>105</v>
      </c>
      <c r="C53" s="104"/>
      <c r="D53" s="109">
        <v>104.6</v>
      </c>
      <c r="E53" s="108"/>
      <c r="F53" s="112"/>
      <c r="G53" s="109">
        <v>105.4</v>
      </c>
      <c r="H53" s="108"/>
      <c r="I53" s="112"/>
      <c r="J53" s="109">
        <v>105.4</v>
      </c>
      <c r="K53" s="108"/>
      <c r="L53" s="112"/>
      <c r="M53" s="109">
        <v>104.5</v>
      </c>
      <c r="N53" s="108"/>
      <c r="O53" s="112"/>
      <c r="P53" s="109">
        <v>104.3</v>
      </c>
      <c r="Q53" s="106"/>
    </row>
    <row r="54" spans="1:17" ht="11.25" customHeight="1">
      <c r="A54" s="89"/>
      <c r="B54" s="110" t="s">
        <v>106</v>
      </c>
      <c r="C54" s="104"/>
      <c r="D54" s="109">
        <v>105.1</v>
      </c>
      <c r="E54" s="108"/>
      <c r="F54" s="112"/>
      <c r="G54" s="109">
        <v>105.1</v>
      </c>
      <c r="H54" s="108"/>
      <c r="I54" s="112"/>
      <c r="J54" s="109">
        <v>105.1</v>
      </c>
      <c r="K54" s="108"/>
      <c r="L54" s="112"/>
      <c r="M54" s="109">
        <v>105.1</v>
      </c>
      <c r="N54" s="108"/>
      <c r="O54" s="112"/>
      <c r="P54" s="109">
        <v>105.1</v>
      </c>
      <c r="Q54" s="106"/>
    </row>
    <row r="55" spans="1:17" ht="11.25" customHeight="1">
      <c r="A55" s="89" t="s">
        <v>107</v>
      </c>
      <c r="B55" s="103"/>
      <c r="C55" s="104"/>
      <c r="D55" s="109">
        <v>100.4</v>
      </c>
      <c r="E55" s="108"/>
      <c r="F55" s="109"/>
      <c r="G55" s="109">
        <v>99.9</v>
      </c>
      <c r="H55" s="108"/>
      <c r="I55" s="109"/>
      <c r="J55" s="109">
        <v>100.4</v>
      </c>
      <c r="K55" s="108"/>
      <c r="L55" s="109"/>
      <c r="M55" s="109">
        <v>101.2</v>
      </c>
      <c r="N55" s="108"/>
      <c r="O55" s="109"/>
      <c r="P55" s="109">
        <v>100.2</v>
      </c>
      <c r="Q55" s="106"/>
    </row>
    <row r="56" spans="1:17" ht="11.25" customHeight="1">
      <c r="A56" s="89"/>
      <c r="B56" s="110" t="s">
        <v>108</v>
      </c>
      <c r="C56" s="104"/>
      <c r="D56" s="109">
        <v>88.3</v>
      </c>
      <c r="E56" s="108"/>
      <c r="F56" s="112"/>
      <c r="G56" s="109">
        <v>86.2</v>
      </c>
      <c r="H56" s="108"/>
      <c r="I56" s="112"/>
      <c r="J56" s="109">
        <v>91.5</v>
      </c>
      <c r="K56" s="108"/>
      <c r="L56" s="112"/>
      <c r="M56" s="109">
        <v>89.8</v>
      </c>
      <c r="N56" s="108"/>
      <c r="O56" s="112"/>
      <c r="P56" s="109">
        <v>84.8</v>
      </c>
      <c r="Q56" s="106"/>
    </row>
    <row r="57" spans="1:17" ht="11.25" customHeight="1">
      <c r="A57" s="89"/>
      <c r="B57" s="110" t="s">
        <v>109</v>
      </c>
      <c r="C57" s="104"/>
      <c r="D57" s="109">
        <v>101.8</v>
      </c>
      <c r="E57" s="108"/>
      <c r="F57" s="112"/>
      <c r="G57" s="109">
        <v>101.8</v>
      </c>
      <c r="H57" s="108"/>
      <c r="I57" s="112"/>
      <c r="J57" s="109">
        <v>101.6</v>
      </c>
      <c r="K57" s="108"/>
      <c r="L57" s="112"/>
      <c r="M57" s="109">
        <v>102.4</v>
      </c>
      <c r="N57" s="108"/>
      <c r="O57" s="112"/>
      <c r="P57" s="109">
        <v>102.1</v>
      </c>
      <c r="Q57" s="106"/>
    </row>
    <row r="58" spans="1:17" ht="11.25" customHeight="1">
      <c r="A58" s="89" t="s">
        <v>110</v>
      </c>
      <c r="B58" s="103"/>
      <c r="C58" s="104"/>
      <c r="D58" s="109">
        <v>100.7</v>
      </c>
      <c r="E58" s="108"/>
      <c r="F58" s="109"/>
      <c r="G58" s="109">
        <v>102.9</v>
      </c>
      <c r="H58" s="108"/>
      <c r="I58" s="109"/>
      <c r="J58" s="109">
        <v>102.4</v>
      </c>
      <c r="K58" s="108"/>
      <c r="L58" s="109"/>
      <c r="M58" s="109">
        <v>104</v>
      </c>
      <c r="N58" s="108"/>
      <c r="O58" s="109"/>
      <c r="P58" s="109">
        <v>100.7</v>
      </c>
      <c r="Q58" s="106"/>
    </row>
    <row r="59" spans="1:17" ht="11.25" customHeight="1">
      <c r="A59" s="89"/>
      <c r="B59" s="110" t="s">
        <v>111</v>
      </c>
      <c r="C59" s="104"/>
      <c r="D59" s="109">
        <v>107.7</v>
      </c>
      <c r="E59" s="108"/>
      <c r="F59" s="112"/>
      <c r="G59" s="109">
        <v>104.4</v>
      </c>
      <c r="H59" s="108"/>
      <c r="I59" s="112"/>
      <c r="J59" s="109">
        <v>103.9</v>
      </c>
      <c r="K59" s="108"/>
      <c r="L59" s="112"/>
      <c r="M59" s="109">
        <v>106.2</v>
      </c>
      <c r="N59" s="108"/>
      <c r="O59" s="112"/>
      <c r="P59" s="109">
        <v>105</v>
      </c>
      <c r="Q59" s="106"/>
    </row>
    <row r="60" spans="1:17" ht="11.25" customHeight="1">
      <c r="A60" s="89"/>
      <c r="B60" s="110" t="s">
        <v>112</v>
      </c>
      <c r="C60" s="104"/>
      <c r="D60" s="109">
        <v>99.3</v>
      </c>
      <c r="E60" s="108"/>
      <c r="F60" s="112"/>
      <c r="G60" s="109">
        <v>100.1</v>
      </c>
      <c r="H60" s="108"/>
      <c r="I60" s="112"/>
      <c r="J60" s="109">
        <v>99.2</v>
      </c>
      <c r="K60" s="108"/>
      <c r="L60" s="112"/>
      <c r="M60" s="109">
        <v>103.2</v>
      </c>
      <c r="N60" s="108"/>
      <c r="O60" s="112"/>
      <c r="P60" s="109">
        <v>100.4</v>
      </c>
      <c r="Q60" s="106"/>
    </row>
    <row r="61" spans="1:17" ht="11.25" customHeight="1">
      <c r="A61" s="89"/>
      <c r="B61" s="110" t="s">
        <v>113</v>
      </c>
      <c r="C61" s="104"/>
      <c r="D61" s="109">
        <v>89.8</v>
      </c>
      <c r="E61" s="108"/>
      <c r="F61" s="112"/>
      <c r="G61" s="109">
        <v>105.5</v>
      </c>
      <c r="H61" s="108"/>
      <c r="I61" s="112"/>
      <c r="J61" s="109">
        <v>105.2</v>
      </c>
      <c r="K61" s="108"/>
      <c r="L61" s="112"/>
      <c r="M61" s="109">
        <v>103.5</v>
      </c>
      <c r="N61" s="108"/>
      <c r="O61" s="112"/>
      <c r="P61" s="109">
        <v>90.7</v>
      </c>
      <c r="Q61" s="106"/>
    </row>
    <row r="62" spans="1:17" ht="11.25" customHeight="1">
      <c r="A62" s="89"/>
      <c r="B62" s="110" t="s">
        <v>114</v>
      </c>
      <c r="C62" s="104"/>
      <c r="D62" s="109">
        <v>102</v>
      </c>
      <c r="E62" s="108"/>
      <c r="F62" s="112"/>
      <c r="G62" s="109">
        <v>102</v>
      </c>
      <c r="H62" s="108"/>
      <c r="I62" s="112"/>
      <c r="J62" s="109">
        <v>102</v>
      </c>
      <c r="K62" s="108"/>
      <c r="L62" s="112"/>
      <c r="M62" s="109">
        <v>102</v>
      </c>
      <c r="N62" s="108"/>
      <c r="O62" s="112"/>
      <c r="P62" s="109">
        <v>102</v>
      </c>
      <c r="Q62" s="106"/>
    </row>
    <row r="63" spans="1:17" ht="11.25" customHeight="1">
      <c r="A63" s="89"/>
      <c r="B63" s="110" t="s">
        <v>115</v>
      </c>
      <c r="C63" s="104"/>
      <c r="D63" s="109">
        <v>106.3</v>
      </c>
      <c r="E63" s="108"/>
      <c r="F63" s="112"/>
      <c r="G63" s="109">
        <v>106.3</v>
      </c>
      <c r="H63" s="108"/>
      <c r="I63" s="112"/>
      <c r="J63" s="109">
        <v>106.3</v>
      </c>
      <c r="K63" s="108"/>
      <c r="L63" s="112"/>
      <c r="M63" s="109">
        <v>106.3</v>
      </c>
      <c r="N63" s="108"/>
      <c r="O63" s="112"/>
      <c r="P63" s="109">
        <v>106.3</v>
      </c>
      <c r="Q63" s="106"/>
    </row>
    <row r="64" spans="1:17" ht="11.25" customHeight="1">
      <c r="A64" s="89" t="s">
        <v>116</v>
      </c>
      <c r="B64" s="110"/>
      <c r="C64" s="104"/>
      <c r="D64" s="109">
        <v>106.8</v>
      </c>
      <c r="E64" s="108"/>
      <c r="F64" s="112"/>
      <c r="G64" s="109">
        <v>107.2</v>
      </c>
      <c r="H64" s="108"/>
      <c r="I64" s="112"/>
      <c r="J64" s="109">
        <v>105.3</v>
      </c>
      <c r="K64" s="108"/>
      <c r="L64" s="112"/>
      <c r="M64" s="109">
        <v>104.6</v>
      </c>
      <c r="N64" s="108"/>
      <c r="O64" s="112"/>
      <c r="P64" s="109">
        <v>105.5</v>
      </c>
      <c r="Q64" s="106"/>
    </row>
    <row r="65" spans="1:17" ht="11.25" customHeight="1">
      <c r="A65" s="89" t="s">
        <v>117</v>
      </c>
      <c r="B65" s="110"/>
      <c r="C65" s="104"/>
      <c r="D65" s="109">
        <v>101</v>
      </c>
      <c r="E65" s="108"/>
      <c r="F65" s="112"/>
      <c r="G65" s="109">
        <v>100.2</v>
      </c>
      <c r="H65" s="108"/>
      <c r="I65" s="112"/>
      <c r="J65" s="109">
        <v>100.7</v>
      </c>
      <c r="K65" s="108"/>
      <c r="L65" s="112"/>
      <c r="M65" s="109">
        <v>101.4</v>
      </c>
      <c r="N65" s="108"/>
      <c r="O65" s="112"/>
      <c r="P65" s="109">
        <v>100.7</v>
      </c>
      <c r="Q65" s="106"/>
    </row>
    <row r="66" spans="1:17" ht="11.25" customHeight="1">
      <c r="A66" s="89" t="s">
        <v>118</v>
      </c>
      <c r="B66" s="110" t="s">
        <v>119</v>
      </c>
      <c r="C66" s="104"/>
      <c r="D66" s="109">
        <v>102.2</v>
      </c>
      <c r="E66" s="108"/>
      <c r="F66" s="112"/>
      <c r="G66" s="109">
        <v>101.3</v>
      </c>
      <c r="H66" s="108"/>
      <c r="I66" s="112"/>
      <c r="J66" s="109">
        <v>101.2</v>
      </c>
      <c r="K66" s="108"/>
      <c r="L66" s="112"/>
      <c r="M66" s="109">
        <v>102.1</v>
      </c>
      <c r="N66" s="108"/>
      <c r="O66" s="112"/>
      <c r="P66" s="109">
        <v>101.3</v>
      </c>
      <c r="Q66" s="106"/>
    </row>
    <row r="67" spans="1:17" ht="11.25" customHeight="1">
      <c r="A67" s="115" t="s">
        <v>120</v>
      </c>
      <c r="B67" s="116" t="s">
        <v>121</v>
      </c>
      <c r="C67" s="117"/>
      <c r="D67" s="127">
        <v>102</v>
      </c>
      <c r="E67" s="123"/>
      <c r="F67" s="124"/>
      <c r="G67" s="127">
        <v>101.1</v>
      </c>
      <c r="H67" s="123"/>
      <c r="I67" s="124"/>
      <c r="J67" s="127">
        <v>101</v>
      </c>
      <c r="K67" s="123"/>
      <c r="L67" s="124"/>
      <c r="M67" s="122">
        <v>102</v>
      </c>
      <c r="N67" s="123"/>
      <c r="O67" s="124"/>
      <c r="P67" s="122">
        <v>100.9</v>
      </c>
      <c r="Q67" s="119"/>
    </row>
    <row r="68" ht="11.25" customHeight="1">
      <c r="Q68" s="43" t="s">
        <v>31</v>
      </c>
    </row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 物価・家計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01"/>
  <sheetViews>
    <sheetView workbookViewId="0" topLeftCell="A37">
      <selection activeCell="K22" sqref="K22"/>
    </sheetView>
  </sheetViews>
  <sheetFormatPr defaultColWidth="9.00390625" defaultRowHeight="13.5"/>
  <cols>
    <col min="1" max="1" width="14.125" style="128" customWidth="1"/>
    <col min="2" max="2" width="25.625" style="128" customWidth="1"/>
    <col min="3" max="3" width="5.625" style="129" customWidth="1"/>
    <col min="4" max="5" width="10.625" style="128" customWidth="1"/>
    <col min="6" max="6" width="9.625" style="128" customWidth="1"/>
    <col min="7" max="7" width="7.125" style="128" customWidth="1"/>
    <col min="8" max="16384" width="9.00390625" style="2" customWidth="1"/>
  </cols>
  <sheetData>
    <row r="1" ht="4.5" customHeight="1"/>
    <row r="2" spans="2:6" ht="17.25" customHeight="1">
      <c r="B2" s="10" t="s">
        <v>128</v>
      </c>
      <c r="D2" s="130"/>
      <c r="E2" s="130"/>
      <c r="F2" s="130"/>
    </row>
    <row r="3" ht="4.5" customHeight="1">
      <c r="A3" s="131"/>
    </row>
    <row r="4" spans="1:7" s="134" customFormat="1" ht="17.25" customHeight="1" thickBot="1">
      <c r="A4" s="132"/>
      <c r="B4" s="132"/>
      <c r="C4" s="133"/>
      <c r="D4" s="132"/>
      <c r="E4" s="132"/>
      <c r="F4" s="132"/>
      <c r="G4" s="132"/>
    </row>
    <row r="5" spans="1:7" ht="19.5" customHeight="1" thickTop="1">
      <c r="A5" s="135" t="s">
        <v>129</v>
      </c>
      <c r="B5" s="136"/>
      <c r="C5" s="137"/>
      <c r="D5" s="138" t="s">
        <v>130</v>
      </c>
      <c r="E5" s="138"/>
      <c r="F5" s="139" t="s">
        <v>131</v>
      </c>
      <c r="G5" s="140" t="s">
        <v>132</v>
      </c>
    </row>
    <row r="6" spans="1:7" ht="19.5" customHeight="1">
      <c r="A6" s="141" t="s">
        <v>133</v>
      </c>
      <c r="B6" s="142" t="s">
        <v>134</v>
      </c>
      <c r="C6" s="143" t="s">
        <v>135</v>
      </c>
      <c r="D6" s="144" t="str">
        <f>CONCATENATE("平成",IF('消費者物価指数'!D26=1,'消費者物価指数'!B14,'消費者物価指数'!B14+1),"年",'消費者物価指数'!D25,"月")</f>
        <v>平成10年3月</v>
      </c>
      <c r="E6" s="145" t="str">
        <f>CONCATENATE("平成",'消費者物価指数'!B14+1,"年",'消費者物価指数'!D26,"月")</f>
        <v>平成10年4月</v>
      </c>
      <c r="F6" s="146" t="s">
        <v>136</v>
      </c>
      <c r="G6" s="146" t="s">
        <v>137</v>
      </c>
    </row>
    <row r="7" spans="1:7" ht="21" customHeight="1">
      <c r="A7" s="34" t="s">
        <v>58</v>
      </c>
      <c r="B7" s="147" t="s">
        <v>138</v>
      </c>
      <c r="C7" s="148" t="s">
        <v>139</v>
      </c>
      <c r="D7" s="149">
        <v>5113.47</v>
      </c>
      <c r="E7" s="149">
        <v>5113.47</v>
      </c>
      <c r="F7" s="150">
        <v>0</v>
      </c>
      <c r="G7" s="38">
        <v>0</v>
      </c>
    </row>
    <row r="8" spans="1:7" ht="21" customHeight="1">
      <c r="A8" s="151"/>
      <c r="B8" s="152" t="s">
        <v>140</v>
      </c>
      <c r="C8" s="153" t="s">
        <v>141</v>
      </c>
      <c r="D8" s="154">
        <v>441.27</v>
      </c>
      <c r="E8" s="154">
        <v>441.7</v>
      </c>
      <c r="F8" s="155">
        <v>0.4300000000000068</v>
      </c>
      <c r="G8" s="156">
        <v>0.1</v>
      </c>
    </row>
    <row r="9" spans="1:7" ht="21" customHeight="1">
      <c r="A9" s="34" t="s">
        <v>59</v>
      </c>
      <c r="B9" s="157" t="s">
        <v>142</v>
      </c>
      <c r="C9" s="148" t="s">
        <v>143</v>
      </c>
      <c r="D9" s="149">
        <v>74.51</v>
      </c>
      <c r="E9" s="149">
        <v>67.38</v>
      </c>
      <c r="F9" s="150">
        <v>-7.13000000000001</v>
      </c>
      <c r="G9" s="38">
        <v>-9.6</v>
      </c>
    </row>
    <row r="10" spans="1:7" ht="21" customHeight="1">
      <c r="A10" s="34"/>
      <c r="B10" s="157" t="s">
        <v>144</v>
      </c>
      <c r="C10" s="148" t="s">
        <v>145</v>
      </c>
      <c r="D10" s="158">
        <v>425.82</v>
      </c>
      <c r="E10" s="158">
        <v>397.21</v>
      </c>
      <c r="F10" s="150">
        <v>-28.61</v>
      </c>
      <c r="G10" s="38">
        <v>-6.7</v>
      </c>
    </row>
    <row r="11" spans="1:7" ht="21" customHeight="1">
      <c r="A11" s="34"/>
      <c r="B11" s="157" t="s">
        <v>146</v>
      </c>
      <c r="C11" s="148" t="s">
        <v>145</v>
      </c>
      <c r="D11" s="158">
        <v>105.22</v>
      </c>
      <c r="E11" s="158">
        <v>100.25</v>
      </c>
      <c r="F11" s="150">
        <v>-4.97</v>
      </c>
      <c r="G11" s="38">
        <v>-4.7</v>
      </c>
    </row>
    <row r="12" spans="1:7" ht="21" customHeight="1">
      <c r="A12" s="34"/>
      <c r="B12" s="157" t="s">
        <v>147</v>
      </c>
      <c r="C12" s="148" t="s">
        <v>145</v>
      </c>
      <c r="D12" s="158">
        <v>294.32</v>
      </c>
      <c r="E12" s="158">
        <v>256.62</v>
      </c>
      <c r="F12" s="150">
        <v>-37.7</v>
      </c>
      <c r="G12" s="38">
        <v>-12.8</v>
      </c>
    </row>
    <row r="13" spans="1:7" ht="21" customHeight="1">
      <c r="A13" s="34"/>
      <c r="B13" s="157" t="s">
        <v>148</v>
      </c>
      <c r="C13" s="148" t="s">
        <v>145</v>
      </c>
      <c r="D13" s="158">
        <v>213.52</v>
      </c>
      <c r="E13" s="158">
        <v>201.05</v>
      </c>
      <c r="F13" s="150">
        <v>-12.47</v>
      </c>
      <c r="G13" s="38">
        <v>-5.8</v>
      </c>
    </row>
    <row r="14" spans="1:7" ht="21" customHeight="1">
      <c r="A14" s="151"/>
      <c r="B14" s="152" t="s">
        <v>149</v>
      </c>
      <c r="C14" s="153" t="s">
        <v>145</v>
      </c>
      <c r="D14" s="154">
        <v>253.48</v>
      </c>
      <c r="E14" s="154">
        <v>249.03</v>
      </c>
      <c r="F14" s="155">
        <v>-4.449999999999989</v>
      </c>
      <c r="G14" s="156">
        <v>-1.8</v>
      </c>
    </row>
    <row r="15" spans="1:7" ht="21" customHeight="1">
      <c r="A15" s="34" t="s">
        <v>63</v>
      </c>
      <c r="B15" s="159" t="s">
        <v>150</v>
      </c>
      <c r="C15" s="148" t="s">
        <v>143</v>
      </c>
      <c r="D15" s="149">
        <v>425.13</v>
      </c>
      <c r="E15" s="149">
        <v>420.6</v>
      </c>
      <c r="F15" s="150">
        <v>-4.529999999999973</v>
      </c>
      <c r="G15" s="38">
        <v>-1.1</v>
      </c>
    </row>
    <row r="16" spans="1:7" ht="21" customHeight="1">
      <c r="A16" s="34"/>
      <c r="B16" s="159" t="s">
        <v>151</v>
      </c>
      <c r="C16" s="148" t="s">
        <v>145</v>
      </c>
      <c r="D16" s="158">
        <v>160.53</v>
      </c>
      <c r="E16" s="158">
        <v>159.87</v>
      </c>
      <c r="F16" s="150">
        <v>-0.6599999999999966</v>
      </c>
      <c r="G16" s="38">
        <v>-0.4</v>
      </c>
    </row>
    <row r="17" spans="1:7" ht="21" customHeight="1">
      <c r="A17" s="151"/>
      <c r="B17" s="152" t="s">
        <v>152</v>
      </c>
      <c r="C17" s="153" t="s">
        <v>145</v>
      </c>
      <c r="D17" s="154">
        <v>116.93</v>
      </c>
      <c r="E17" s="154">
        <v>114.6</v>
      </c>
      <c r="F17" s="155">
        <v>-2.3300000000000125</v>
      </c>
      <c r="G17" s="156">
        <v>-2</v>
      </c>
    </row>
    <row r="18" spans="1:7" ht="21" customHeight="1">
      <c r="A18" s="34" t="s">
        <v>64</v>
      </c>
      <c r="B18" s="159" t="s">
        <v>153</v>
      </c>
      <c r="C18" s="148" t="s">
        <v>154</v>
      </c>
      <c r="D18" s="149">
        <v>212.5</v>
      </c>
      <c r="E18" s="149">
        <v>217.7</v>
      </c>
      <c r="F18" s="150">
        <v>5.199999999999989</v>
      </c>
      <c r="G18" s="38">
        <v>2.4</v>
      </c>
    </row>
    <row r="19" spans="1:7" ht="21" customHeight="1">
      <c r="A19" s="34"/>
      <c r="B19" s="157" t="s">
        <v>155</v>
      </c>
      <c r="C19" s="148" t="s">
        <v>156</v>
      </c>
      <c r="D19" s="158">
        <v>352.8</v>
      </c>
      <c r="E19" s="158">
        <v>352.8</v>
      </c>
      <c r="F19" s="150">
        <v>0</v>
      </c>
      <c r="G19" s="38">
        <v>0</v>
      </c>
    </row>
    <row r="20" spans="1:7" ht="21" customHeight="1">
      <c r="A20" s="151"/>
      <c r="B20" s="152" t="s">
        <v>157</v>
      </c>
      <c r="C20" s="153" t="s">
        <v>141</v>
      </c>
      <c r="D20" s="154">
        <v>243.98</v>
      </c>
      <c r="E20" s="154">
        <v>234.83</v>
      </c>
      <c r="F20" s="155">
        <v>-9.149999999999977</v>
      </c>
      <c r="G20" s="156">
        <v>-3.8</v>
      </c>
    </row>
    <row r="21" spans="1:7" ht="21" customHeight="1">
      <c r="A21" s="34" t="s">
        <v>65</v>
      </c>
      <c r="B21" s="157" t="s">
        <v>158</v>
      </c>
      <c r="C21" s="160" t="s">
        <v>141</v>
      </c>
      <c r="D21" s="149">
        <v>834.4</v>
      </c>
      <c r="E21" s="149">
        <v>726.87</v>
      </c>
      <c r="F21" s="150">
        <v>-107.53</v>
      </c>
      <c r="G21" s="38">
        <v>-12.9</v>
      </c>
    </row>
    <row r="22" spans="1:7" ht="21" customHeight="1">
      <c r="A22" s="34"/>
      <c r="B22" s="157" t="s">
        <v>159</v>
      </c>
      <c r="C22" s="148" t="s">
        <v>145</v>
      </c>
      <c r="D22" s="158">
        <v>610.68</v>
      </c>
      <c r="E22" s="158">
        <v>698.08</v>
      </c>
      <c r="F22" s="150">
        <v>87.40000000000009</v>
      </c>
      <c r="G22" s="38">
        <v>14.3</v>
      </c>
    </row>
    <row r="23" spans="1:7" ht="21" customHeight="1">
      <c r="A23" s="34"/>
      <c r="B23" s="157" t="s">
        <v>160</v>
      </c>
      <c r="C23" s="148" t="s">
        <v>145</v>
      </c>
      <c r="D23" s="158">
        <v>276.46</v>
      </c>
      <c r="E23" s="158">
        <v>297.66</v>
      </c>
      <c r="F23" s="150">
        <v>21.2</v>
      </c>
      <c r="G23" s="38">
        <v>7.7</v>
      </c>
    </row>
    <row r="24" spans="1:7" ht="21" customHeight="1">
      <c r="A24" s="34"/>
      <c r="B24" s="157" t="s">
        <v>161</v>
      </c>
      <c r="C24" s="148" t="s">
        <v>145</v>
      </c>
      <c r="D24" s="158">
        <v>778.99</v>
      </c>
      <c r="E24" s="158">
        <v>647.68</v>
      </c>
      <c r="F24" s="150">
        <v>-131.31</v>
      </c>
      <c r="G24" s="38">
        <v>-16.9</v>
      </c>
    </row>
    <row r="25" spans="1:7" ht="21" customHeight="1">
      <c r="A25" s="34"/>
      <c r="B25" s="157" t="s">
        <v>162</v>
      </c>
      <c r="C25" s="148" t="s">
        <v>143</v>
      </c>
      <c r="D25" s="158">
        <v>1071.3</v>
      </c>
      <c r="E25" s="158">
        <v>1023.9</v>
      </c>
      <c r="F25" s="150">
        <v>-47.4</v>
      </c>
      <c r="G25" s="38">
        <v>-4.4</v>
      </c>
    </row>
    <row r="26" spans="1:7" ht="21" customHeight="1">
      <c r="A26" s="34"/>
      <c r="B26" s="157" t="s">
        <v>163</v>
      </c>
      <c r="C26" s="148" t="s">
        <v>164</v>
      </c>
      <c r="D26" s="158">
        <v>318.9</v>
      </c>
      <c r="E26" s="158">
        <v>320.45</v>
      </c>
      <c r="F26" s="150">
        <v>1.5500000000000114</v>
      </c>
      <c r="G26" s="38">
        <v>0.5</v>
      </c>
    </row>
    <row r="27" spans="1:7" ht="21" customHeight="1">
      <c r="A27" s="34"/>
      <c r="B27" s="157" t="s">
        <v>165</v>
      </c>
      <c r="C27" s="148" t="s">
        <v>143</v>
      </c>
      <c r="D27" s="158">
        <v>24.02</v>
      </c>
      <c r="E27" s="158">
        <v>24.43</v>
      </c>
      <c r="F27" s="150">
        <v>0.41</v>
      </c>
      <c r="G27" s="38">
        <v>1.7</v>
      </c>
    </row>
    <row r="28" spans="1:7" ht="21" customHeight="1">
      <c r="A28" s="34"/>
      <c r="B28" s="157" t="s">
        <v>166</v>
      </c>
      <c r="C28" s="148" t="s">
        <v>145</v>
      </c>
      <c r="D28" s="158">
        <v>126.98</v>
      </c>
      <c r="E28" s="158">
        <v>122.33</v>
      </c>
      <c r="F28" s="150">
        <v>-4.650000000000006</v>
      </c>
      <c r="G28" s="38">
        <v>-3.7</v>
      </c>
    </row>
    <row r="29" spans="1:7" ht="21" customHeight="1">
      <c r="A29" s="151"/>
      <c r="B29" s="152" t="s">
        <v>167</v>
      </c>
      <c r="C29" s="153" t="s">
        <v>145</v>
      </c>
      <c r="D29" s="154">
        <v>46.13</v>
      </c>
      <c r="E29" s="154">
        <v>46.43</v>
      </c>
      <c r="F29" s="155">
        <v>0.29999999999999716</v>
      </c>
      <c r="G29" s="156">
        <v>0.7</v>
      </c>
    </row>
    <row r="30" spans="1:7" ht="21" customHeight="1">
      <c r="A30" s="34" t="s">
        <v>67</v>
      </c>
      <c r="B30" s="157" t="s">
        <v>168</v>
      </c>
      <c r="C30" s="148" t="s">
        <v>141</v>
      </c>
      <c r="D30" s="149">
        <v>460</v>
      </c>
      <c r="E30" s="149">
        <v>342.25</v>
      </c>
      <c r="F30" s="150">
        <v>-117.75</v>
      </c>
      <c r="G30" s="38">
        <v>-25.6</v>
      </c>
    </row>
    <row r="31" spans="1:7" ht="21" customHeight="1">
      <c r="A31" s="34"/>
      <c r="B31" s="159" t="s">
        <v>169</v>
      </c>
      <c r="C31" s="148" t="s">
        <v>145</v>
      </c>
      <c r="D31" s="158">
        <v>234.49</v>
      </c>
      <c r="E31" s="158">
        <v>241.27</v>
      </c>
      <c r="F31" s="150">
        <v>6.78</v>
      </c>
      <c r="G31" s="38">
        <v>2.9</v>
      </c>
    </row>
    <row r="32" spans="1:7" ht="21" customHeight="1">
      <c r="A32" s="34"/>
      <c r="B32" s="157" t="s">
        <v>170</v>
      </c>
      <c r="C32" s="148" t="s">
        <v>143</v>
      </c>
      <c r="D32" s="158">
        <v>171.6</v>
      </c>
      <c r="E32" s="158">
        <v>126.27</v>
      </c>
      <c r="F32" s="150">
        <v>-45.33</v>
      </c>
      <c r="G32" s="38">
        <v>-26.4</v>
      </c>
    </row>
    <row r="33" spans="1:7" ht="21" customHeight="1">
      <c r="A33" s="151"/>
      <c r="B33" s="152" t="s">
        <v>171</v>
      </c>
      <c r="C33" s="153" t="s">
        <v>141</v>
      </c>
      <c r="D33" s="154">
        <v>469.45</v>
      </c>
      <c r="E33" s="154">
        <v>441.77</v>
      </c>
      <c r="F33" s="155">
        <v>-27.68</v>
      </c>
      <c r="G33" s="156">
        <v>-5.9</v>
      </c>
    </row>
    <row r="34" spans="1:7" ht="21" customHeight="1">
      <c r="A34" s="34" t="s">
        <v>69</v>
      </c>
      <c r="B34" s="159" t="s">
        <v>172</v>
      </c>
      <c r="C34" s="148" t="s">
        <v>154</v>
      </c>
      <c r="D34" s="149">
        <v>407.28</v>
      </c>
      <c r="E34" s="149">
        <v>400.98</v>
      </c>
      <c r="F34" s="150">
        <v>-6.2999999999999545</v>
      </c>
      <c r="G34" s="38">
        <v>-1.5</v>
      </c>
    </row>
    <row r="35" spans="1:7" ht="21" customHeight="1">
      <c r="A35" s="34"/>
      <c r="B35" s="159" t="s">
        <v>173</v>
      </c>
      <c r="C35" s="148" t="s">
        <v>156</v>
      </c>
      <c r="D35" s="158">
        <v>262.4</v>
      </c>
      <c r="E35" s="158">
        <v>267.6</v>
      </c>
      <c r="F35" s="150">
        <v>5.2000000000000455</v>
      </c>
      <c r="G35" s="38">
        <v>2</v>
      </c>
    </row>
    <row r="36" spans="1:7" ht="21" customHeight="1">
      <c r="A36" s="34"/>
      <c r="B36" s="157" t="s">
        <v>174</v>
      </c>
      <c r="C36" s="148" t="s">
        <v>154</v>
      </c>
      <c r="D36" s="158">
        <v>292.3</v>
      </c>
      <c r="E36" s="158">
        <v>298.7</v>
      </c>
      <c r="F36" s="150">
        <v>6.399999999999977</v>
      </c>
      <c r="G36" s="38">
        <v>2.2</v>
      </c>
    </row>
    <row r="37" spans="1:7" ht="21" customHeight="1">
      <c r="A37" s="34"/>
      <c r="B37" s="157" t="s">
        <v>175</v>
      </c>
      <c r="C37" s="148" t="s">
        <v>176</v>
      </c>
      <c r="D37" s="158">
        <v>365.97</v>
      </c>
      <c r="E37" s="158">
        <v>360.8</v>
      </c>
      <c r="F37" s="150">
        <v>-5.170000000000016</v>
      </c>
      <c r="G37" s="38">
        <v>-1.4</v>
      </c>
    </row>
    <row r="38" spans="1:7" ht="21" customHeight="1">
      <c r="A38" s="161"/>
      <c r="B38" s="162" t="s">
        <v>177</v>
      </c>
      <c r="C38" s="163" t="s">
        <v>145</v>
      </c>
      <c r="D38" s="164">
        <v>112</v>
      </c>
      <c r="E38" s="164">
        <v>112</v>
      </c>
      <c r="F38" s="165">
        <v>0</v>
      </c>
      <c r="G38" s="127">
        <v>0</v>
      </c>
    </row>
    <row r="39" spans="1:7" ht="17.25" customHeight="1">
      <c r="A39" s="166" t="s">
        <v>178</v>
      </c>
      <c r="B39" s="167"/>
      <c r="C39" s="61"/>
      <c r="D39" s="149"/>
      <c r="E39" s="149"/>
      <c r="F39" s="150"/>
      <c r="G39" s="38"/>
    </row>
    <row r="40" spans="1:7" ht="9.75" customHeight="1">
      <c r="A40" s="168"/>
      <c r="B40" s="167"/>
      <c r="C40" s="61"/>
      <c r="D40" s="149"/>
      <c r="E40" s="149"/>
      <c r="F40" s="150"/>
      <c r="G40" s="38"/>
    </row>
    <row r="41" spans="1:7" ht="9.75" customHeight="1">
      <c r="A41" s="34"/>
      <c r="B41" s="167"/>
      <c r="C41" s="61"/>
      <c r="D41" s="149"/>
      <c r="E41" s="149"/>
      <c r="F41" s="150"/>
      <c r="G41" s="38"/>
    </row>
    <row r="42" spans="1:7" ht="4.5" customHeight="1">
      <c r="A42" s="34"/>
      <c r="B42" s="167"/>
      <c r="C42" s="61"/>
      <c r="D42" s="149"/>
      <c r="E42" s="149"/>
      <c r="F42" s="150"/>
      <c r="G42" s="38"/>
    </row>
    <row r="43" spans="1:7" ht="17.25" customHeight="1">
      <c r="A43" s="10" t="s">
        <v>179</v>
      </c>
      <c r="B43" s="167"/>
      <c r="C43" s="61"/>
      <c r="D43" s="149"/>
      <c r="E43" s="149"/>
      <c r="F43" s="150"/>
      <c r="G43" s="38"/>
    </row>
    <row r="44" spans="1:7" ht="4.5" customHeight="1">
      <c r="A44" s="34"/>
      <c r="B44" s="167"/>
      <c r="C44" s="61"/>
      <c r="D44" s="149"/>
      <c r="E44" s="149"/>
      <c r="F44" s="150"/>
      <c r="G44" s="38"/>
    </row>
    <row r="45" spans="1:7" ht="17.25" customHeight="1" thickBot="1">
      <c r="A45" s="89"/>
      <c r="B45" s="89"/>
      <c r="C45" s="111"/>
      <c r="D45" s="89"/>
      <c r="E45" s="89"/>
      <c r="F45" s="89"/>
      <c r="G45" s="89"/>
    </row>
    <row r="46" spans="1:7" ht="19.5" customHeight="1" thickTop="1">
      <c r="A46" s="135" t="s">
        <v>129</v>
      </c>
      <c r="B46" s="136"/>
      <c r="C46" s="169"/>
      <c r="D46" s="170" t="s">
        <v>130</v>
      </c>
      <c r="E46" s="138"/>
      <c r="F46" s="139" t="s">
        <v>131</v>
      </c>
      <c r="G46" s="140" t="s">
        <v>132</v>
      </c>
    </row>
    <row r="47" spans="1:7" ht="19.5" customHeight="1">
      <c r="A47" s="141" t="s">
        <v>133</v>
      </c>
      <c r="B47" s="142" t="s">
        <v>134</v>
      </c>
      <c r="C47" s="171" t="s">
        <v>135</v>
      </c>
      <c r="D47" s="172" t="str">
        <f>D6</f>
        <v>平成10年3月</v>
      </c>
      <c r="E47" s="145" t="str">
        <f>E6</f>
        <v>平成10年4月</v>
      </c>
      <c r="F47" s="146" t="s">
        <v>136</v>
      </c>
      <c r="G47" s="146" t="s">
        <v>137</v>
      </c>
    </row>
    <row r="48" spans="1:7" ht="21" customHeight="1">
      <c r="A48" s="173" t="s">
        <v>70</v>
      </c>
      <c r="B48" s="174" t="s">
        <v>180</v>
      </c>
      <c r="C48" s="175" t="s">
        <v>176</v>
      </c>
      <c r="D48" s="176">
        <v>162.9</v>
      </c>
      <c r="E48" s="176">
        <v>162.9</v>
      </c>
      <c r="F48" s="176">
        <v>0</v>
      </c>
      <c r="G48" s="70">
        <v>0</v>
      </c>
    </row>
    <row r="49" spans="1:7" ht="21" customHeight="1">
      <c r="A49" s="151"/>
      <c r="B49" s="152" t="s">
        <v>181</v>
      </c>
      <c r="C49" s="153" t="s">
        <v>143</v>
      </c>
      <c r="D49" s="155">
        <v>134.22</v>
      </c>
      <c r="E49" s="155">
        <v>136.47</v>
      </c>
      <c r="F49" s="155">
        <v>2.25</v>
      </c>
      <c r="G49" s="156">
        <v>1.7</v>
      </c>
    </row>
    <row r="50" spans="1:7" ht="21" customHeight="1">
      <c r="A50" s="177" t="s">
        <v>71</v>
      </c>
      <c r="B50" s="178" t="s">
        <v>182</v>
      </c>
      <c r="C50" s="179" t="s">
        <v>156</v>
      </c>
      <c r="D50" s="180">
        <v>163.57</v>
      </c>
      <c r="E50" s="180">
        <v>159.37</v>
      </c>
      <c r="F50" s="180">
        <v>-4.199999999999989</v>
      </c>
      <c r="G50" s="181">
        <v>-2.6</v>
      </c>
    </row>
    <row r="51" spans="1:7" ht="21" customHeight="1">
      <c r="A51" s="34" t="s">
        <v>72</v>
      </c>
      <c r="B51" s="157" t="s">
        <v>183</v>
      </c>
      <c r="C51" s="148" t="s">
        <v>143</v>
      </c>
      <c r="D51" s="150">
        <v>289.88</v>
      </c>
      <c r="E51" s="150">
        <v>289.13</v>
      </c>
      <c r="F51" s="150">
        <v>-0.75</v>
      </c>
      <c r="G51" s="38">
        <v>-0.3</v>
      </c>
    </row>
    <row r="52" spans="1:7" ht="21" customHeight="1">
      <c r="A52" s="151"/>
      <c r="B52" s="152" t="s">
        <v>184</v>
      </c>
      <c r="C52" s="153" t="s">
        <v>185</v>
      </c>
      <c r="D52" s="155">
        <v>207</v>
      </c>
      <c r="E52" s="155">
        <v>167.75</v>
      </c>
      <c r="F52" s="155">
        <v>-39.25</v>
      </c>
      <c r="G52" s="156">
        <v>-19</v>
      </c>
    </row>
    <row r="53" spans="1:7" ht="21" customHeight="1">
      <c r="A53" s="177" t="s">
        <v>73</v>
      </c>
      <c r="B53" s="178" t="s">
        <v>186</v>
      </c>
      <c r="C53" s="179" t="s">
        <v>154</v>
      </c>
      <c r="D53" s="180">
        <v>229.17</v>
      </c>
      <c r="E53" s="180">
        <v>229.1</v>
      </c>
      <c r="F53" s="180">
        <v>-0.06999999999999318</v>
      </c>
      <c r="G53" s="181">
        <v>0</v>
      </c>
    </row>
    <row r="54" spans="1:7" ht="21" customHeight="1">
      <c r="A54" s="34" t="s">
        <v>74</v>
      </c>
      <c r="B54" s="157" t="s">
        <v>187</v>
      </c>
      <c r="C54" s="148" t="s">
        <v>188</v>
      </c>
      <c r="D54" s="150">
        <v>392.73</v>
      </c>
      <c r="E54" s="150">
        <v>392.73</v>
      </c>
      <c r="F54" s="150">
        <v>0</v>
      </c>
      <c r="G54" s="38">
        <v>0</v>
      </c>
    </row>
    <row r="55" spans="1:7" ht="21" customHeight="1">
      <c r="A55" s="151"/>
      <c r="B55" s="152" t="s">
        <v>189</v>
      </c>
      <c r="C55" s="153" t="s">
        <v>190</v>
      </c>
      <c r="D55" s="155">
        <v>559</v>
      </c>
      <c r="E55" s="155">
        <v>559</v>
      </c>
      <c r="F55" s="155">
        <v>0</v>
      </c>
      <c r="G55" s="156">
        <v>0</v>
      </c>
    </row>
    <row r="56" spans="1:7" ht="21" customHeight="1">
      <c r="A56" s="177" t="s">
        <v>191</v>
      </c>
      <c r="B56" s="178" t="s">
        <v>192</v>
      </c>
      <c r="C56" s="179" t="s">
        <v>193</v>
      </c>
      <c r="D56" s="180">
        <v>18300</v>
      </c>
      <c r="E56" s="180">
        <v>18300</v>
      </c>
      <c r="F56" s="180">
        <v>0</v>
      </c>
      <c r="G56" s="181">
        <v>0</v>
      </c>
    </row>
    <row r="57" spans="1:7" ht="21" customHeight="1">
      <c r="A57" s="177" t="s">
        <v>194</v>
      </c>
      <c r="B57" s="178" t="s">
        <v>195</v>
      </c>
      <c r="C57" s="179" t="s">
        <v>196</v>
      </c>
      <c r="D57" s="180">
        <v>5682</v>
      </c>
      <c r="E57" s="180">
        <v>5682</v>
      </c>
      <c r="F57" s="180">
        <v>0</v>
      </c>
      <c r="G57" s="181">
        <v>0</v>
      </c>
    </row>
    <row r="58" spans="1:7" ht="21" customHeight="1">
      <c r="A58" s="177" t="s">
        <v>88</v>
      </c>
      <c r="B58" s="178" t="s">
        <v>197</v>
      </c>
      <c r="C58" s="179" t="s">
        <v>198</v>
      </c>
      <c r="D58" s="180">
        <v>205740.73</v>
      </c>
      <c r="E58" s="180">
        <v>202809.53</v>
      </c>
      <c r="F58" s="180">
        <v>-2931.2000000000116</v>
      </c>
      <c r="G58" s="181">
        <v>-1.4</v>
      </c>
    </row>
    <row r="59" spans="1:7" ht="21" customHeight="1">
      <c r="A59" s="177"/>
      <c r="B59" s="178" t="s">
        <v>199</v>
      </c>
      <c r="C59" s="179" t="s">
        <v>145</v>
      </c>
      <c r="D59" s="180">
        <v>129591.7</v>
      </c>
      <c r="E59" s="180">
        <v>128835.7</v>
      </c>
      <c r="F59" s="180">
        <v>-756</v>
      </c>
      <c r="G59" s="181">
        <v>-0.6</v>
      </c>
    </row>
    <row r="60" spans="1:7" ht="21" customHeight="1">
      <c r="A60" s="182" t="s">
        <v>200</v>
      </c>
      <c r="B60" s="157" t="s">
        <v>201</v>
      </c>
      <c r="C60" s="148" t="s">
        <v>202</v>
      </c>
      <c r="D60" s="150">
        <v>8984.6</v>
      </c>
      <c r="E60" s="150">
        <v>8984.6</v>
      </c>
      <c r="F60" s="150">
        <v>0</v>
      </c>
      <c r="G60" s="38">
        <v>0</v>
      </c>
    </row>
    <row r="61" spans="1:7" ht="21" customHeight="1">
      <c r="A61" s="182"/>
      <c r="B61" s="157" t="s">
        <v>203</v>
      </c>
      <c r="C61" s="148" t="s">
        <v>204</v>
      </c>
      <c r="D61" s="183">
        <v>251.23</v>
      </c>
      <c r="E61" s="183">
        <v>259.63</v>
      </c>
      <c r="F61" s="150">
        <v>8.400000000000006</v>
      </c>
      <c r="G61" s="38">
        <v>3.3</v>
      </c>
    </row>
    <row r="62" spans="1:7" ht="21" customHeight="1">
      <c r="A62" s="34"/>
      <c r="B62" s="157" t="s">
        <v>205</v>
      </c>
      <c r="C62" s="148" t="s">
        <v>145</v>
      </c>
      <c r="D62" s="183">
        <v>154.4</v>
      </c>
      <c r="E62" s="183">
        <v>154.4</v>
      </c>
      <c r="F62" s="150">
        <v>0</v>
      </c>
      <c r="G62" s="38">
        <v>0</v>
      </c>
    </row>
    <row r="63" spans="1:7" ht="21" customHeight="1">
      <c r="A63" s="34"/>
      <c r="B63" s="157" t="s">
        <v>206</v>
      </c>
      <c r="C63" s="148" t="s">
        <v>154</v>
      </c>
      <c r="D63" s="183">
        <v>180.43</v>
      </c>
      <c r="E63" s="183">
        <v>181.53</v>
      </c>
      <c r="F63" s="150">
        <v>1.0999999999999943</v>
      </c>
      <c r="G63" s="38">
        <v>0.6</v>
      </c>
    </row>
    <row r="64" spans="1:7" ht="21" customHeight="1">
      <c r="A64" s="184" t="s">
        <v>91</v>
      </c>
      <c r="B64" s="185" t="s">
        <v>207</v>
      </c>
      <c r="C64" s="160" t="s">
        <v>208</v>
      </c>
      <c r="D64" s="186">
        <v>40272.15</v>
      </c>
      <c r="E64" s="186">
        <v>43799</v>
      </c>
      <c r="F64" s="186">
        <v>3526.85</v>
      </c>
      <c r="G64" s="187">
        <v>8.8</v>
      </c>
    </row>
    <row r="65" spans="1:7" ht="21" customHeight="1">
      <c r="A65" s="151"/>
      <c r="B65" s="188" t="s">
        <v>209</v>
      </c>
      <c r="C65" s="153" t="s">
        <v>145</v>
      </c>
      <c r="D65" s="155">
        <v>6175.55</v>
      </c>
      <c r="E65" s="155">
        <v>7028</v>
      </c>
      <c r="F65" s="155">
        <v>852.45</v>
      </c>
      <c r="G65" s="156">
        <v>13.8</v>
      </c>
    </row>
    <row r="66" spans="1:7" ht="21" customHeight="1">
      <c r="A66" s="177" t="s">
        <v>210</v>
      </c>
      <c r="B66" s="178" t="s">
        <v>211</v>
      </c>
      <c r="C66" s="179" t="s">
        <v>212</v>
      </c>
      <c r="D66" s="180">
        <v>4830</v>
      </c>
      <c r="E66" s="180">
        <v>5145</v>
      </c>
      <c r="F66" s="180">
        <v>315</v>
      </c>
      <c r="G66" s="181">
        <v>6.5</v>
      </c>
    </row>
    <row r="67" spans="1:7" ht="21" customHeight="1">
      <c r="A67" s="34" t="s">
        <v>93</v>
      </c>
      <c r="B67" s="157" t="s">
        <v>213</v>
      </c>
      <c r="C67" s="148" t="s">
        <v>214</v>
      </c>
      <c r="D67" s="150">
        <v>10763.5</v>
      </c>
      <c r="E67" s="150">
        <v>10763.5</v>
      </c>
      <c r="F67" s="150">
        <v>0</v>
      </c>
      <c r="G67" s="38">
        <v>0</v>
      </c>
    </row>
    <row r="68" spans="1:7" ht="21" customHeight="1">
      <c r="A68" s="151"/>
      <c r="B68" s="152" t="s">
        <v>215</v>
      </c>
      <c r="C68" s="153" t="s">
        <v>145</v>
      </c>
      <c r="D68" s="155">
        <v>9517</v>
      </c>
      <c r="E68" s="155">
        <v>9517</v>
      </c>
      <c r="F68" s="155">
        <v>0</v>
      </c>
      <c r="G68" s="156">
        <v>0</v>
      </c>
    </row>
    <row r="69" spans="1:7" ht="21" customHeight="1">
      <c r="A69" s="177" t="s">
        <v>94</v>
      </c>
      <c r="B69" s="178" t="s">
        <v>216</v>
      </c>
      <c r="C69" s="179" t="s">
        <v>154</v>
      </c>
      <c r="D69" s="180">
        <v>4718</v>
      </c>
      <c r="E69" s="180">
        <v>4718</v>
      </c>
      <c r="F69" s="180">
        <v>0</v>
      </c>
      <c r="G69" s="181">
        <v>0</v>
      </c>
    </row>
    <row r="70" spans="1:7" ht="21" customHeight="1">
      <c r="A70" s="34" t="s">
        <v>96</v>
      </c>
      <c r="B70" s="157" t="s">
        <v>217</v>
      </c>
      <c r="C70" s="148" t="s">
        <v>156</v>
      </c>
      <c r="D70" s="150">
        <v>2046.53</v>
      </c>
      <c r="E70" s="150">
        <v>2046.53</v>
      </c>
      <c r="F70" s="150">
        <v>0</v>
      </c>
      <c r="G70" s="38">
        <v>0</v>
      </c>
    </row>
    <row r="71" spans="1:7" ht="21" customHeight="1">
      <c r="A71" s="151"/>
      <c r="B71" s="152" t="s">
        <v>218</v>
      </c>
      <c r="C71" s="153" t="s">
        <v>154</v>
      </c>
      <c r="D71" s="155">
        <v>128.43</v>
      </c>
      <c r="E71" s="155">
        <v>128.43</v>
      </c>
      <c r="F71" s="155">
        <v>0</v>
      </c>
      <c r="G71" s="156">
        <v>0</v>
      </c>
    </row>
    <row r="72" spans="1:7" ht="21" customHeight="1">
      <c r="A72" s="177" t="s">
        <v>219</v>
      </c>
      <c r="B72" s="178" t="s">
        <v>220</v>
      </c>
      <c r="C72" s="179" t="s">
        <v>221</v>
      </c>
      <c r="D72" s="180">
        <v>97.2</v>
      </c>
      <c r="E72" s="180">
        <v>97.13</v>
      </c>
      <c r="F72" s="180">
        <v>-0.07000000000000739</v>
      </c>
      <c r="G72" s="181">
        <v>-0.1</v>
      </c>
    </row>
    <row r="73" spans="1:7" ht="21" customHeight="1">
      <c r="A73" s="177" t="s">
        <v>222</v>
      </c>
      <c r="B73" s="178" t="s">
        <v>223</v>
      </c>
      <c r="C73" s="179" t="s">
        <v>198</v>
      </c>
      <c r="D73" s="180">
        <v>38767</v>
      </c>
      <c r="E73" s="180">
        <v>38767</v>
      </c>
      <c r="F73" s="180">
        <v>0</v>
      </c>
      <c r="G73" s="181">
        <v>0</v>
      </c>
    </row>
    <row r="74" spans="1:7" ht="21" customHeight="1">
      <c r="A74" s="34" t="s">
        <v>109</v>
      </c>
      <c r="B74" s="157" t="s">
        <v>224</v>
      </c>
      <c r="C74" s="148" t="s">
        <v>145</v>
      </c>
      <c r="D74" s="150">
        <v>18893</v>
      </c>
      <c r="E74" s="150">
        <v>18543</v>
      </c>
      <c r="F74" s="150">
        <v>-350</v>
      </c>
      <c r="G74" s="38">
        <v>-1.9</v>
      </c>
    </row>
    <row r="75" spans="1:7" ht="21" customHeight="1">
      <c r="A75" s="151"/>
      <c r="B75" s="152" t="s">
        <v>225</v>
      </c>
      <c r="C75" s="153" t="s">
        <v>154</v>
      </c>
      <c r="D75" s="155">
        <v>494.6</v>
      </c>
      <c r="E75" s="155">
        <v>494.6</v>
      </c>
      <c r="F75" s="155">
        <v>0</v>
      </c>
      <c r="G75" s="156">
        <v>0</v>
      </c>
    </row>
    <row r="76" spans="1:7" ht="21" customHeight="1">
      <c r="A76" s="34" t="s">
        <v>111</v>
      </c>
      <c r="B76" s="157" t="s">
        <v>226</v>
      </c>
      <c r="C76" s="148" t="s">
        <v>227</v>
      </c>
      <c r="D76" s="150">
        <v>3665</v>
      </c>
      <c r="E76" s="150">
        <v>3665</v>
      </c>
      <c r="F76" s="150">
        <v>0</v>
      </c>
      <c r="G76" s="38">
        <v>0</v>
      </c>
    </row>
    <row r="77" spans="1:7" ht="21" customHeight="1">
      <c r="A77" s="151"/>
      <c r="B77" s="152" t="s">
        <v>228</v>
      </c>
      <c r="C77" s="153" t="s">
        <v>145</v>
      </c>
      <c r="D77" s="155">
        <v>2787.5</v>
      </c>
      <c r="E77" s="155">
        <v>2787.5</v>
      </c>
      <c r="F77" s="155">
        <v>0</v>
      </c>
      <c r="G77" s="156">
        <v>0</v>
      </c>
    </row>
    <row r="78" spans="1:7" ht="21" customHeight="1">
      <c r="A78" s="34" t="s">
        <v>112</v>
      </c>
      <c r="B78" s="157" t="s">
        <v>229</v>
      </c>
      <c r="C78" s="148" t="s">
        <v>154</v>
      </c>
      <c r="D78" s="150">
        <v>192.47</v>
      </c>
      <c r="E78" s="150">
        <v>199.53</v>
      </c>
      <c r="F78" s="150">
        <v>7.06</v>
      </c>
      <c r="G78" s="38">
        <v>3.7</v>
      </c>
    </row>
    <row r="79" spans="1:7" ht="21" customHeight="1">
      <c r="A79" s="161"/>
      <c r="B79" s="189" t="s">
        <v>230</v>
      </c>
      <c r="C79" s="163" t="s">
        <v>145</v>
      </c>
      <c r="D79" s="165">
        <v>679.5</v>
      </c>
      <c r="E79" s="165">
        <v>784.5</v>
      </c>
      <c r="F79" s="165">
        <v>105</v>
      </c>
      <c r="G79" s="127">
        <v>15.5</v>
      </c>
    </row>
    <row r="80" spans="1:7" ht="17.25" customHeight="1">
      <c r="A80" s="168"/>
      <c r="B80" s="168"/>
      <c r="C80" s="190"/>
      <c r="D80" s="168"/>
      <c r="F80" s="168"/>
      <c r="G80" s="43" t="s">
        <v>31</v>
      </c>
    </row>
    <row r="81" spans="1:7" ht="15.75">
      <c r="A81" s="168"/>
      <c r="B81" s="168"/>
      <c r="C81" s="190"/>
      <c r="D81" s="168"/>
      <c r="E81" s="168"/>
      <c r="F81" s="168"/>
      <c r="G81" s="168"/>
    </row>
    <row r="82" spans="1:7" ht="15.75">
      <c r="A82" s="89"/>
      <c r="B82" s="54"/>
      <c r="C82" s="111"/>
      <c r="D82" s="89"/>
      <c r="E82" s="89"/>
      <c r="F82" s="89"/>
      <c r="G82" s="89"/>
    </row>
    <row r="83" spans="1:7" ht="15.75">
      <c r="A83" s="89"/>
      <c r="B83" s="54"/>
      <c r="C83" s="111"/>
      <c r="D83" s="89"/>
      <c r="E83" s="89"/>
      <c r="F83" s="89"/>
      <c r="G83" s="89"/>
    </row>
    <row r="84" spans="1:7" ht="15.75">
      <c r="A84" s="89"/>
      <c r="B84" s="54"/>
      <c r="C84" s="111"/>
      <c r="D84" s="89"/>
      <c r="E84" s="89"/>
      <c r="F84" s="89"/>
      <c r="G84" s="89"/>
    </row>
    <row r="85" spans="1:7" ht="15.75">
      <c r="A85" s="89"/>
      <c r="B85" s="54"/>
      <c r="C85" s="111"/>
      <c r="D85" s="89"/>
      <c r="E85" s="89"/>
      <c r="F85" s="89"/>
      <c r="G85" s="89"/>
    </row>
    <row r="86" spans="1:7" ht="15.75">
      <c r="A86" s="89"/>
      <c r="B86" s="54"/>
      <c r="C86" s="111"/>
      <c r="D86" s="89"/>
      <c r="E86" s="89"/>
      <c r="F86" s="89"/>
      <c r="G86" s="89"/>
    </row>
    <row r="87" spans="1:7" ht="15.75">
      <c r="A87" s="89"/>
      <c r="B87" s="54"/>
      <c r="C87" s="111"/>
      <c r="D87" s="89"/>
      <c r="E87" s="89"/>
      <c r="F87" s="89"/>
      <c r="G87" s="89"/>
    </row>
    <row r="88" spans="1:7" ht="15.75">
      <c r="A88" s="89"/>
      <c r="B88" s="54"/>
      <c r="C88" s="111"/>
      <c r="D88" s="89"/>
      <c r="E88" s="89"/>
      <c r="F88" s="89"/>
      <c r="G88" s="89"/>
    </row>
    <row r="89" spans="1:7" ht="15.75">
      <c r="A89" s="89"/>
      <c r="B89" s="54"/>
      <c r="C89" s="111"/>
      <c r="D89" s="89"/>
      <c r="E89" s="89"/>
      <c r="F89" s="89"/>
      <c r="G89" s="89"/>
    </row>
    <row r="90" spans="1:7" ht="15.75">
      <c r="A90" s="89"/>
      <c r="B90" s="54"/>
      <c r="C90" s="111"/>
      <c r="D90" s="89"/>
      <c r="E90" s="89"/>
      <c r="F90" s="89"/>
      <c r="G90" s="89"/>
    </row>
    <row r="91" spans="1:7" ht="15.75">
      <c r="A91" s="89"/>
      <c r="B91" s="54"/>
      <c r="C91" s="111"/>
      <c r="D91" s="89"/>
      <c r="E91" s="89"/>
      <c r="F91" s="89"/>
      <c r="G91" s="89"/>
    </row>
    <row r="92" spans="1:7" ht="15.75">
      <c r="A92" s="89"/>
      <c r="B92" s="54"/>
      <c r="C92" s="111"/>
      <c r="D92" s="89"/>
      <c r="E92" s="89"/>
      <c r="F92" s="89"/>
      <c r="G92" s="89"/>
    </row>
    <row r="93" spans="1:7" ht="15.75">
      <c r="A93" s="89"/>
      <c r="B93" s="54"/>
      <c r="C93" s="111"/>
      <c r="D93" s="89"/>
      <c r="E93" s="89"/>
      <c r="F93" s="89"/>
      <c r="G93" s="89"/>
    </row>
    <row r="94" spans="1:7" ht="15.75">
      <c r="A94" s="89"/>
      <c r="B94" s="54"/>
      <c r="C94" s="111"/>
      <c r="D94" s="89"/>
      <c r="E94" s="89"/>
      <c r="F94" s="89"/>
      <c r="G94" s="89"/>
    </row>
    <row r="95" ht="15.75">
      <c r="B95" s="191"/>
    </row>
    <row r="96" ht="15.75">
      <c r="B96" s="191"/>
    </row>
    <row r="97" ht="15.75">
      <c r="B97" s="191"/>
    </row>
    <row r="98" ht="15.75">
      <c r="B98" s="191"/>
    </row>
    <row r="99" ht="15.75">
      <c r="B99" s="191"/>
    </row>
    <row r="100" ht="15.75">
      <c r="B100" s="191"/>
    </row>
    <row r="101" ht="15.75">
      <c r="B101" s="191"/>
    </row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 物価･家計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K22" sqref="K22"/>
    </sheetView>
  </sheetViews>
  <sheetFormatPr defaultColWidth="10.75390625" defaultRowHeight="13.5"/>
  <cols>
    <col min="1" max="1" width="21.125" style="194" customWidth="1"/>
    <col min="2" max="3" width="11.125" style="194" customWidth="1"/>
    <col min="4" max="4" width="21.125" style="194" customWidth="1"/>
    <col min="5" max="6" width="11.125" style="194" customWidth="1"/>
    <col min="7" max="16384" width="10.75390625" style="194" customWidth="1"/>
  </cols>
  <sheetData>
    <row r="1" spans="1:6" ht="4.5" customHeight="1">
      <c r="A1" s="192"/>
      <c r="B1" s="193"/>
      <c r="C1" s="193"/>
      <c r="D1" s="193"/>
      <c r="E1" s="193"/>
      <c r="F1" s="193"/>
    </row>
    <row r="2" spans="1:6" ht="17.25" customHeight="1">
      <c r="A2" s="192" t="s">
        <v>385</v>
      </c>
      <c r="B2" s="193"/>
      <c r="C2" s="193"/>
      <c r="D2" s="195"/>
      <c r="E2" s="193"/>
      <c r="F2" s="193"/>
    </row>
    <row r="3" spans="1:4" ht="6" customHeight="1">
      <c r="A3" s="196"/>
      <c r="D3"/>
    </row>
    <row r="4" spans="1:6" ht="12.75" customHeight="1">
      <c r="A4" s="196"/>
      <c r="D4"/>
      <c r="F4" s="197" t="s">
        <v>231</v>
      </c>
    </row>
    <row r="5" spans="1:6" ht="12.75" customHeight="1" thickBot="1">
      <c r="A5" s="198" t="s">
        <v>232</v>
      </c>
      <c r="B5" s="199"/>
      <c r="C5" s="200"/>
      <c r="D5" s="198" t="s">
        <v>233</v>
      </c>
      <c r="E5" s="198"/>
      <c r="F5" s="201" t="s">
        <v>234</v>
      </c>
    </row>
    <row r="6" spans="1:6" s="205" customFormat="1" ht="19.5" customHeight="1" thickTop="1">
      <c r="A6" s="202" t="s">
        <v>235</v>
      </c>
      <c r="B6" s="203" t="s">
        <v>44</v>
      </c>
      <c r="C6" s="204" t="s">
        <v>236</v>
      </c>
      <c r="D6" s="202" t="s">
        <v>235</v>
      </c>
      <c r="E6" s="203" t="s">
        <v>44</v>
      </c>
      <c r="F6" s="203" t="s">
        <v>236</v>
      </c>
    </row>
    <row r="7" spans="1:6" ht="12.75" customHeight="1">
      <c r="A7" s="206" t="s">
        <v>237</v>
      </c>
      <c r="B7" s="207">
        <v>96</v>
      </c>
      <c r="C7" s="208">
        <v>7956</v>
      </c>
      <c r="D7" s="209" t="s">
        <v>238</v>
      </c>
      <c r="E7" s="207">
        <v>61</v>
      </c>
      <c r="F7" s="208">
        <v>4914</v>
      </c>
    </row>
    <row r="8" spans="1:6" ht="12.75" customHeight="1">
      <c r="A8" s="206" t="s">
        <v>239</v>
      </c>
      <c r="B8" s="210">
        <v>3.42</v>
      </c>
      <c r="C8" s="211">
        <v>3.32</v>
      </c>
      <c r="D8" s="209" t="s">
        <v>240</v>
      </c>
      <c r="E8" s="210">
        <v>3.49</v>
      </c>
      <c r="F8" s="211">
        <v>3.5</v>
      </c>
    </row>
    <row r="9" spans="1:6" ht="12.75" customHeight="1">
      <c r="A9" s="206" t="s">
        <v>241</v>
      </c>
      <c r="B9" s="210">
        <v>1.61</v>
      </c>
      <c r="C9" s="211">
        <v>1.53</v>
      </c>
      <c r="D9" s="209" t="s">
        <v>242</v>
      </c>
      <c r="E9" s="210">
        <v>1.77</v>
      </c>
      <c r="F9" s="211">
        <v>1.66</v>
      </c>
    </row>
    <row r="10" spans="1:6" ht="12.75" customHeight="1">
      <c r="A10" s="206" t="s">
        <v>243</v>
      </c>
      <c r="B10" s="212">
        <v>53.8</v>
      </c>
      <c r="C10" s="213">
        <v>51.9</v>
      </c>
      <c r="D10" s="209" t="s">
        <v>244</v>
      </c>
      <c r="E10" s="212">
        <v>49.8</v>
      </c>
      <c r="F10" s="213">
        <v>46</v>
      </c>
    </row>
    <row r="11" spans="1:4" ht="7.5" customHeight="1">
      <c r="A11" s="206"/>
      <c r="B11" s="212"/>
      <c r="C11" s="208"/>
      <c r="D11" s="209"/>
    </row>
    <row r="12" spans="1:6" ht="12.75" customHeight="1">
      <c r="A12" s="206" t="s">
        <v>245</v>
      </c>
      <c r="B12" s="214">
        <v>351961</v>
      </c>
      <c r="C12" s="215">
        <v>337308</v>
      </c>
      <c r="D12" s="216" t="s">
        <v>246</v>
      </c>
      <c r="E12" s="214">
        <v>1199399</v>
      </c>
      <c r="F12" s="217" t="s">
        <v>247</v>
      </c>
    </row>
    <row r="13" spans="1:6" ht="12.75" customHeight="1">
      <c r="A13" s="206" t="s">
        <v>248</v>
      </c>
      <c r="B13" s="214">
        <v>74182</v>
      </c>
      <c r="C13" s="215">
        <v>74563</v>
      </c>
      <c r="D13" s="216" t="s">
        <v>249</v>
      </c>
      <c r="E13" s="214">
        <v>633877</v>
      </c>
      <c r="F13" s="208">
        <v>512994</v>
      </c>
    </row>
    <row r="14" spans="1:6" ht="12.75" customHeight="1">
      <c r="A14" s="206" t="s">
        <v>250</v>
      </c>
      <c r="B14" s="214">
        <v>7161</v>
      </c>
      <c r="C14" s="215">
        <v>7631</v>
      </c>
      <c r="D14" s="216" t="s">
        <v>251</v>
      </c>
      <c r="E14" s="214">
        <v>627423</v>
      </c>
      <c r="F14" s="208">
        <v>492406</v>
      </c>
    </row>
    <row r="15" spans="1:6" ht="12.75" customHeight="1">
      <c r="A15" s="206" t="s">
        <v>252</v>
      </c>
      <c r="B15" s="214">
        <v>10329</v>
      </c>
      <c r="C15" s="215">
        <v>8957</v>
      </c>
      <c r="D15" s="216" t="s">
        <v>253</v>
      </c>
      <c r="E15" s="214">
        <v>570810</v>
      </c>
      <c r="F15" s="208">
        <v>451595</v>
      </c>
    </row>
    <row r="16" spans="1:6" ht="12.75" customHeight="1">
      <c r="A16" s="206" t="s">
        <v>254</v>
      </c>
      <c r="B16" s="214">
        <v>7516</v>
      </c>
      <c r="C16" s="215">
        <v>6723</v>
      </c>
      <c r="D16" s="216" t="s">
        <v>255</v>
      </c>
      <c r="E16" s="214">
        <v>487411</v>
      </c>
      <c r="F16" s="208">
        <v>391909</v>
      </c>
    </row>
    <row r="17" spans="1:6" ht="12.75" customHeight="1">
      <c r="A17" s="206" t="s">
        <v>256</v>
      </c>
      <c r="B17" s="214">
        <v>4067</v>
      </c>
      <c r="C17" s="215">
        <v>3835</v>
      </c>
      <c r="D17" s="216" t="s">
        <v>257</v>
      </c>
      <c r="E17" s="214">
        <v>77652</v>
      </c>
      <c r="F17" s="208">
        <v>48315</v>
      </c>
    </row>
    <row r="18" spans="1:6" ht="12.75" customHeight="1">
      <c r="A18" s="206" t="s">
        <v>258</v>
      </c>
      <c r="B18" s="218">
        <v>9478</v>
      </c>
      <c r="C18" s="219">
        <v>10302</v>
      </c>
      <c r="D18" s="220" t="s">
        <v>259</v>
      </c>
      <c r="E18" s="214">
        <v>5748</v>
      </c>
      <c r="F18" s="208">
        <v>11370</v>
      </c>
    </row>
    <row r="19" spans="1:6" ht="12.75" customHeight="1">
      <c r="A19" s="206" t="s">
        <v>260</v>
      </c>
      <c r="B19" s="218">
        <v>2424</v>
      </c>
      <c r="C19" s="219">
        <v>2736</v>
      </c>
      <c r="D19" s="220" t="s">
        <v>261</v>
      </c>
      <c r="E19" s="214">
        <v>3156</v>
      </c>
      <c r="F19" s="208">
        <v>2912</v>
      </c>
    </row>
    <row r="20" spans="1:6" ht="12.75" customHeight="1">
      <c r="A20" s="206" t="s">
        <v>262</v>
      </c>
      <c r="B20" s="218">
        <v>2906</v>
      </c>
      <c r="C20" s="219">
        <v>3114</v>
      </c>
      <c r="D20" s="220" t="s">
        <v>263</v>
      </c>
      <c r="E20" s="214">
        <v>53457</v>
      </c>
      <c r="F20" s="208">
        <v>37899</v>
      </c>
    </row>
    <row r="21" spans="1:6" ht="12.75" customHeight="1">
      <c r="A21" s="206" t="s">
        <v>264</v>
      </c>
      <c r="B21" s="218">
        <v>5003</v>
      </c>
      <c r="C21" s="219">
        <v>4878</v>
      </c>
      <c r="D21" s="220" t="s">
        <v>265</v>
      </c>
      <c r="E21" s="214">
        <v>6454</v>
      </c>
      <c r="F21" s="208">
        <v>20588</v>
      </c>
    </row>
    <row r="22" spans="1:6" ht="12.75" customHeight="1">
      <c r="A22" s="206" t="s">
        <v>266</v>
      </c>
      <c r="B22" s="218">
        <v>6832</v>
      </c>
      <c r="C22" s="219">
        <v>7474</v>
      </c>
      <c r="D22" s="220" t="s">
        <v>267</v>
      </c>
      <c r="E22" s="214">
        <v>487545</v>
      </c>
      <c r="F22" s="208">
        <v>427319</v>
      </c>
    </row>
    <row r="23" spans="1:6" ht="12.75" customHeight="1">
      <c r="A23" s="206" t="s">
        <v>268</v>
      </c>
      <c r="B23" s="218">
        <v>2778</v>
      </c>
      <c r="C23" s="219">
        <v>3355</v>
      </c>
      <c r="D23" s="220" t="s">
        <v>269</v>
      </c>
      <c r="E23" s="214">
        <v>472890</v>
      </c>
      <c r="F23" s="208">
        <v>391453</v>
      </c>
    </row>
    <row r="24" spans="1:6" ht="12.75" customHeight="1">
      <c r="A24" s="206" t="s">
        <v>270</v>
      </c>
      <c r="B24" s="218">
        <v>3150</v>
      </c>
      <c r="C24" s="219">
        <v>3652</v>
      </c>
      <c r="D24" s="220" t="s">
        <v>271</v>
      </c>
      <c r="E24" s="214">
        <v>77977</v>
      </c>
      <c r="F24" s="217" t="s">
        <v>247</v>
      </c>
    </row>
    <row r="25" spans="1:6" ht="12.75" customHeight="1">
      <c r="A25" s="206" t="s">
        <v>272</v>
      </c>
      <c r="B25" s="218">
        <v>12538</v>
      </c>
      <c r="C25" s="219">
        <v>11905</v>
      </c>
      <c r="D25" s="220" t="s">
        <v>273</v>
      </c>
      <c r="E25" s="214">
        <v>1199399</v>
      </c>
      <c r="F25" s="217" t="s">
        <v>247</v>
      </c>
    </row>
    <row r="26" spans="1:6" ht="12.75" customHeight="1">
      <c r="A26" s="206" t="s">
        <v>274</v>
      </c>
      <c r="B26" s="218">
        <v>9396</v>
      </c>
      <c r="C26" s="219">
        <v>18398</v>
      </c>
      <c r="D26" s="220" t="s">
        <v>275</v>
      </c>
      <c r="E26" s="214">
        <v>546126</v>
      </c>
      <c r="F26" s="208">
        <v>461169</v>
      </c>
    </row>
    <row r="27" spans="1:6" ht="12.75" customHeight="1">
      <c r="A27" s="206" t="s">
        <v>276</v>
      </c>
      <c r="B27" s="218">
        <v>4543</v>
      </c>
      <c r="C27" s="219">
        <v>11521</v>
      </c>
      <c r="D27" s="209" t="s">
        <v>277</v>
      </c>
      <c r="E27" s="214">
        <v>406530</v>
      </c>
      <c r="F27" s="208">
        <v>365095</v>
      </c>
    </row>
    <row r="28" spans="1:6" ht="12.75" customHeight="1">
      <c r="A28" s="206" t="s">
        <v>278</v>
      </c>
      <c r="B28" s="218">
        <v>4854</v>
      </c>
      <c r="C28" s="219">
        <v>6877</v>
      </c>
      <c r="D28" s="209" t="s">
        <v>279</v>
      </c>
      <c r="E28" s="214">
        <v>76158</v>
      </c>
      <c r="F28" s="208">
        <v>76395</v>
      </c>
    </row>
    <row r="29" spans="1:6" ht="12.75" customHeight="1">
      <c r="A29" s="206" t="s">
        <v>280</v>
      </c>
      <c r="B29" s="214">
        <v>22667</v>
      </c>
      <c r="C29" s="215">
        <v>21496</v>
      </c>
      <c r="D29" s="209" t="s">
        <v>281</v>
      </c>
      <c r="E29" s="214">
        <v>6488</v>
      </c>
      <c r="F29" s="208">
        <v>7704</v>
      </c>
    </row>
    <row r="30" spans="1:6" ht="12.75" customHeight="1">
      <c r="A30" s="206" t="s">
        <v>282</v>
      </c>
      <c r="B30" s="214">
        <v>10645</v>
      </c>
      <c r="C30" s="215">
        <v>9240</v>
      </c>
      <c r="D30" s="209" t="s">
        <v>283</v>
      </c>
      <c r="E30" s="214">
        <v>10429</v>
      </c>
      <c r="F30" s="208">
        <v>8441</v>
      </c>
    </row>
    <row r="31" spans="1:6" ht="12.75" customHeight="1">
      <c r="A31" s="206" t="s">
        <v>284</v>
      </c>
      <c r="B31" s="218">
        <v>8010</v>
      </c>
      <c r="C31" s="219">
        <v>7042</v>
      </c>
      <c r="D31" s="209" t="s">
        <v>285</v>
      </c>
      <c r="E31" s="214">
        <v>7998</v>
      </c>
      <c r="F31" s="208">
        <v>7102</v>
      </c>
    </row>
    <row r="32" spans="1:6" ht="12.75" customHeight="1">
      <c r="A32" s="206" t="s">
        <v>286</v>
      </c>
      <c r="B32" s="218">
        <v>625</v>
      </c>
      <c r="C32" s="219">
        <v>1000</v>
      </c>
      <c r="D32" s="209" t="s">
        <v>287</v>
      </c>
      <c r="E32" s="214">
        <v>3876</v>
      </c>
      <c r="F32" s="208">
        <v>3941</v>
      </c>
    </row>
    <row r="33" spans="1:6" ht="12.75" customHeight="1">
      <c r="A33" s="206" t="s">
        <v>288</v>
      </c>
      <c r="B33" s="218">
        <v>3387</v>
      </c>
      <c r="C33" s="219">
        <v>4213</v>
      </c>
      <c r="D33" s="209" t="s">
        <v>289</v>
      </c>
      <c r="E33" s="214">
        <v>9606</v>
      </c>
      <c r="F33" s="208">
        <v>10013</v>
      </c>
    </row>
    <row r="34" spans="1:6" ht="12.75" customHeight="1">
      <c r="A34" s="206" t="s">
        <v>290</v>
      </c>
      <c r="B34" s="218">
        <v>11238</v>
      </c>
      <c r="C34" s="219">
        <v>10518</v>
      </c>
      <c r="D34" s="209" t="s">
        <v>291</v>
      </c>
      <c r="E34" s="214">
        <v>2200</v>
      </c>
      <c r="F34" s="208">
        <v>2427</v>
      </c>
    </row>
    <row r="35" spans="1:6" ht="12.75" customHeight="1">
      <c r="A35" s="206" t="s">
        <v>292</v>
      </c>
      <c r="B35" s="218">
        <v>27110</v>
      </c>
      <c r="C35" s="219">
        <v>18734</v>
      </c>
      <c r="D35" s="209" t="s">
        <v>293</v>
      </c>
      <c r="E35" s="214">
        <v>14866</v>
      </c>
      <c r="F35" s="208">
        <v>13372</v>
      </c>
    </row>
    <row r="36" spans="1:6" ht="12.75" customHeight="1">
      <c r="A36" s="206" t="s">
        <v>294</v>
      </c>
      <c r="B36" s="218">
        <v>4896</v>
      </c>
      <c r="C36" s="219">
        <v>556</v>
      </c>
      <c r="D36" s="209" t="s">
        <v>295</v>
      </c>
      <c r="E36" s="214">
        <v>9451</v>
      </c>
      <c r="F36" s="208">
        <v>20630</v>
      </c>
    </row>
    <row r="37" spans="1:6" ht="12.75" customHeight="1">
      <c r="A37" s="206" t="s">
        <v>296</v>
      </c>
      <c r="B37" s="218">
        <v>8762</v>
      </c>
      <c r="C37" s="219">
        <v>6812</v>
      </c>
      <c r="D37" s="209" t="s">
        <v>297</v>
      </c>
      <c r="E37" s="214">
        <v>3788</v>
      </c>
      <c r="F37" s="208">
        <v>14525</v>
      </c>
    </row>
    <row r="38" spans="1:6" ht="12.75" customHeight="1">
      <c r="A38" s="206" t="s">
        <v>298</v>
      </c>
      <c r="B38" s="218">
        <v>3905</v>
      </c>
      <c r="C38" s="219">
        <v>3958</v>
      </c>
      <c r="D38" s="209" t="s">
        <v>299</v>
      </c>
      <c r="E38" s="214">
        <v>24020</v>
      </c>
      <c r="F38" s="208">
        <v>21338</v>
      </c>
    </row>
    <row r="39" spans="1:6" ht="12.75" customHeight="1">
      <c r="A39" s="206" t="s">
        <v>300</v>
      </c>
      <c r="B39" s="218">
        <v>1527</v>
      </c>
      <c r="C39" s="219">
        <v>1443</v>
      </c>
      <c r="D39" s="209" t="s">
        <v>301</v>
      </c>
      <c r="E39" s="214">
        <v>11340</v>
      </c>
      <c r="F39" s="208">
        <v>8895</v>
      </c>
    </row>
    <row r="40" spans="1:6" ht="12.75" customHeight="1">
      <c r="A40" s="206" t="s">
        <v>302</v>
      </c>
      <c r="B40" s="218">
        <v>997</v>
      </c>
      <c r="C40" s="219">
        <v>353</v>
      </c>
      <c r="D40" s="209" t="s">
        <v>303</v>
      </c>
      <c r="E40" s="214">
        <v>9350</v>
      </c>
      <c r="F40" s="208">
        <v>7163</v>
      </c>
    </row>
    <row r="41" spans="1:6" ht="12.75" customHeight="1">
      <c r="A41" s="206" t="s">
        <v>304</v>
      </c>
      <c r="B41" s="218">
        <v>8061</v>
      </c>
      <c r="C41" s="219">
        <v>11816</v>
      </c>
      <c r="D41" s="209" t="s">
        <v>305</v>
      </c>
      <c r="E41" s="214">
        <v>2932</v>
      </c>
      <c r="F41" s="208">
        <v>4260</v>
      </c>
    </row>
    <row r="42" spans="1:6" ht="12.75" customHeight="1">
      <c r="A42" s="206" t="s">
        <v>306</v>
      </c>
      <c r="B42" s="218">
        <v>27605</v>
      </c>
      <c r="C42" s="219">
        <v>35933</v>
      </c>
      <c r="D42" s="209" t="s">
        <v>307</v>
      </c>
      <c r="E42" s="214">
        <v>11839</v>
      </c>
      <c r="F42" s="208">
        <v>10807</v>
      </c>
    </row>
    <row r="43" spans="1:6" ht="12.75" customHeight="1">
      <c r="A43" s="206" t="s">
        <v>308</v>
      </c>
      <c r="B43" s="218">
        <v>7397</v>
      </c>
      <c r="C43" s="219">
        <v>8600</v>
      </c>
      <c r="D43" s="209" t="s">
        <v>309</v>
      </c>
      <c r="E43" s="214">
        <v>23324</v>
      </c>
      <c r="F43" s="208">
        <v>20309</v>
      </c>
    </row>
    <row r="44" spans="1:6" ht="12.75" customHeight="1">
      <c r="A44" s="206" t="s">
        <v>310</v>
      </c>
      <c r="B44" s="218">
        <v>12523</v>
      </c>
      <c r="C44" s="219">
        <v>19303</v>
      </c>
      <c r="D44" s="209" t="s">
        <v>311</v>
      </c>
      <c r="E44" s="214">
        <v>8008</v>
      </c>
      <c r="F44" s="208">
        <v>10330</v>
      </c>
    </row>
    <row r="45" spans="1:6" ht="12.75" customHeight="1">
      <c r="A45" s="206" t="s">
        <v>312</v>
      </c>
      <c r="B45" s="218">
        <v>7685</v>
      </c>
      <c r="C45" s="219">
        <v>8030</v>
      </c>
      <c r="D45" s="209" t="s">
        <v>313</v>
      </c>
      <c r="E45" s="214">
        <v>31908</v>
      </c>
      <c r="F45" s="208">
        <v>40920</v>
      </c>
    </row>
    <row r="46" spans="1:6" ht="12.75" customHeight="1">
      <c r="A46" s="206" t="s">
        <v>314</v>
      </c>
      <c r="B46" s="214">
        <v>21142</v>
      </c>
      <c r="C46" s="215">
        <v>24892</v>
      </c>
      <c r="D46" s="209" t="s">
        <v>315</v>
      </c>
      <c r="E46" s="214">
        <v>8419</v>
      </c>
      <c r="F46" s="208">
        <v>9800</v>
      </c>
    </row>
    <row r="47" spans="1:6" ht="12.75" customHeight="1">
      <c r="A47" s="206" t="s">
        <v>316</v>
      </c>
      <c r="B47" s="214">
        <v>14515</v>
      </c>
      <c r="C47" s="215">
        <v>19845</v>
      </c>
      <c r="D47" s="221" t="s">
        <v>317</v>
      </c>
      <c r="E47" s="214">
        <v>15477</v>
      </c>
      <c r="F47" s="208">
        <v>22602</v>
      </c>
    </row>
    <row r="48" spans="1:6" ht="12.75" customHeight="1">
      <c r="A48" s="206" t="s">
        <v>318</v>
      </c>
      <c r="B48" s="214">
        <v>2110</v>
      </c>
      <c r="C48" s="215">
        <v>1011</v>
      </c>
      <c r="D48" s="209" t="s">
        <v>319</v>
      </c>
      <c r="E48" s="214">
        <v>8013</v>
      </c>
      <c r="F48" s="208">
        <v>8518</v>
      </c>
    </row>
    <row r="49" spans="1:6" ht="12.75" customHeight="1">
      <c r="A49" s="206" t="s">
        <v>320</v>
      </c>
      <c r="B49" s="218">
        <v>4516</v>
      </c>
      <c r="C49" s="219">
        <v>4036</v>
      </c>
      <c r="D49" s="209" t="s">
        <v>321</v>
      </c>
      <c r="E49" s="214">
        <v>30489</v>
      </c>
      <c r="F49" s="208">
        <v>32041</v>
      </c>
    </row>
    <row r="50" spans="1:6" ht="12.75" customHeight="1">
      <c r="A50" s="206" t="s">
        <v>322</v>
      </c>
      <c r="B50" s="218">
        <v>34599</v>
      </c>
      <c r="C50" s="219">
        <v>32588</v>
      </c>
      <c r="D50" s="209" t="s">
        <v>323</v>
      </c>
      <c r="E50" s="214">
        <v>34932</v>
      </c>
      <c r="F50" s="208">
        <v>33085</v>
      </c>
    </row>
    <row r="51" spans="1:6" ht="12.75" customHeight="1">
      <c r="A51" s="206" t="s">
        <v>324</v>
      </c>
      <c r="B51" s="218">
        <v>115961</v>
      </c>
      <c r="C51" s="219">
        <v>88370</v>
      </c>
      <c r="D51" s="209" t="s">
        <v>325</v>
      </c>
      <c r="E51" s="214">
        <v>156400</v>
      </c>
      <c r="F51" s="208">
        <v>99240</v>
      </c>
    </row>
    <row r="52" spans="1:6" ht="12.75" customHeight="1">
      <c r="A52" s="206" t="s">
        <v>326</v>
      </c>
      <c r="B52" s="218">
        <v>15602</v>
      </c>
      <c r="C52" s="219">
        <v>19073</v>
      </c>
      <c r="D52" s="206" t="s">
        <v>327</v>
      </c>
      <c r="E52" s="214">
        <v>17312</v>
      </c>
      <c r="F52" s="208">
        <v>19882</v>
      </c>
    </row>
    <row r="53" spans="1:6" ht="12.75" customHeight="1">
      <c r="A53" s="206" t="s">
        <v>328</v>
      </c>
      <c r="B53" s="218">
        <v>18475</v>
      </c>
      <c r="C53" s="219">
        <v>22193</v>
      </c>
      <c r="D53" s="209" t="s">
        <v>329</v>
      </c>
      <c r="E53" s="214">
        <v>139596</v>
      </c>
      <c r="F53" s="208">
        <v>96074</v>
      </c>
    </row>
    <row r="54" spans="1:6" ht="12.75" customHeight="1">
      <c r="A54" s="206" t="s">
        <v>330</v>
      </c>
      <c r="B54" s="218">
        <v>25707</v>
      </c>
      <c r="C54" s="219">
        <v>27268</v>
      </c>
      <c r="D54" s="209" t="s">
        <v>331</v>
      </c>
      <c r="E54" s="214">
        <v>78764</v>
      </c>
      <c r="F54" s="208">
        <v>45561</v>
      </c>
    </row>
    <row r="55" spans="1:6" ht="12.75" customHeight="1">
      <c r="A55" s="206" t="s">
        <v>332</v>
      </c>
      <c r="B55" s="218">
        <v>56177</v>
      </c>
      <c r="C55" s="219">
        <v>19837</v>
      </c>
      <c r="D55" s="209" t="s">
        <v>333</v>
      </c>
      <c r="E55" s="214">
        <v>60636</v>
      </c>
      <c r="F55" s="208">
        <v>50378</v>
      </c>
    </row>
    <row r="56" spans="1:6" ht="12.75" customHeight="1">
      <c r="A56" s="206" t="s">
        <v>334</v>
      </c>
      <c r="B56" s="218">
        <v>13364</v>
      </c>
      <c r="C56" s="219">
        <v>8972</v>
      </c>
      <c r="D56" s="209" t="s">
        <v>335</v>
      </c>
      <c r="E56" s="214">
        <v>572302</v>
      </c>
      <c r="F56" s="208">
        <v>478653</v>
      </c>
    </row>
    <row r="57" spans="1:6" ht="12.75" customHeight="1">
      <c r="A57" s="206"/>
      <c r="B57" s="218"/>
      <c r="C57" s="219"/>
      <c r="D57" s="209" t="s">
        <v>336</v>
      </c>
      <c r="E57" s="214">
        <v>30111</v>
      </c>
      <c r="F57" s="217" t="s">
        <v>247</v>
      </c>
    </row>
    <row r="58" spans="1:6" ht="12.75" customHeight="1">
      <c r="A58" s="206"/>
      <c r="B58" s="218"/>
      <c r="C58" s="219"/>
      <c r="D58" s="209" t="s">
        <v>337</v>
      </c>
      <c r="E58" s="214">
        <v>17083</v>
      </c>
      <c r="F58" s="208">
        <v>8739</v>
      </c>
    </row>
    <row r="59" spans="1:6" ht="4.5" customHeight="1">
      <c r="A59" s="206"/>
      <c r="B59" s="218"/>
      <c r="C59" s="219"/>
      <c r="D59" s="222"/>
      <c r="F59" s="223"/>
    </row>
    <row r="60" spans="1:6" ht="12.75" customHeight="1">
      <c r="A60" s="224" t="s">
        <v>338</v>
      </c>
      <c r="B60" s="225">
        <v>21.1</v>
      </c>
      <c r="C60" s="226">
        <v>22.1</v>
      </c>
      <c r="D60" s="227" t="s">
        <v>339</v>
      </c>
      <c r="E60" s="225">
        <v>18.7</v>
      </c>
      <c r="F60" s="228">
        <v>20.9</v>
      </c>
    </row>
    <row r="61" spans="1:6" ht="12.75" customHeight="1">
      <c r="A61" s="229" t="s">
        <v>340</v>
      </c>
      <c r="B61" s="230"/>
      <c r="C61" s="230"/>
      <c r="D61" s="231"/>
      <c r="E61" s="231"/>
      <c r="F61" s="232" t="s">
        <v>341</v>
      </c>
    </row>
    <row r="62" ht="12.75" customHeight="1">
      <c r="A62" s="233" t="s">
        <v>342</v>
      </c>
    </row>
    <row r="63" ht="12.75" customHeight="1">
      <c r="A63" s="233" t="s">
        <v>343</v>
      </c>
    </row>
    <row r="64" ht="12" customHeight="1"/>
    <row r="65" ht="17.25">
      <c r="A65" s="233" t="s">
        <v>344</v>
      </c>
    </row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1"/>
  <headerFooter alignWithMargins="0">
    <oddHeader>&amp;C&amp;"ＭＳ ゴシック,標準"&amp;9Ⅱ　物価・家計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56"/>
  <sheetViews>
    <sheetView workbookViewId="0" topLeftCell="A1">
      <selection activeCell="K22" sqref="K22"/>
    </sheetView>
  </sheetViews>
  <sheetFormatPr defaultColWidth="9.00390625" defaultRowHeight="13.5"/>
  <cols>
    <col min="1" max="1" width="11.125" style="0" customWidth="1"/>
    <col min="2" max="2" width="10.00390625" style="0" customWidth="1"/>
    <col min="3" max="3" width="8.875" style="0" customWidth="1"/>
    <col min="4" max="4" width="8.625" style="0" customWidth="1"/>
    <col min="5" max="5" width="10.00390625" style="0" customWidth="1"/>
    <col min="6" max="6" width="8.625" style="0" customWidth="1"/>
    <col min="7" max="9" width="6.875" style="0" customWidth="1"/>
    <col min="10" max="10" width="8.875" style="0" customWidth="1"/>
  </cols>
  <sheetData>
    <row r="1" s="194" customFormat="1" ht="4.5" customHeight="1"/>
    <row r="2" spans="1:11" s="194" customFormat="1" ht="17.25">
      <c r="A2" s="192" t="s">
        <v>345</v>
      </c>
      <c r="B2" s="193"/>
      <c r="C2" s="195"/>
      <c r="D2" s="195"/>
      <c r="E2" s="193"/>
      <c r="F2" s="193"/>
      <c r="G2" s="193"/>
      <c r="H2" s="193"/>
      <c r="I2" s="193"/>
      <c r="J2" s="193"/>
      <c r="K2" s="193"/>
    </row>
    <row r="3" spans="1:4" s="194" customFormat="1" ht="4.5" customHeight="1">
      <c r="A3" s="196"/>
      <c r="C3"/>
      <c r="D3"/>
    </row>
    <row r="4" spans="10:11" ht="14.25" thickBot="1">
      <c r="J4" s="201" t="s">
        <v>346</v>
      </c>
      <c r="K4" s="234"/>
    </row>
    <row r="5" spans="1:11" ht="21.75" customHeight="1" thickTop="1">
      <c r="A5" s="235"/>
      <c r="B5" s="236" t="s">
        <v>347</v>
      </c>
      <c r="C5" s="237"/>
      <c r="D5" s="237"/>
      <c r="E5" s="237"/>
      <c r="F5" s="237"/>
      <c r="G5" s="238"/>
      <c r="H5" s="237"/>
      <c r="I5" s="237"/>
      <c r="J5" s="203" t="s">
        <v>348</v>
      </c>
      <c r="K5" s="239"/>
    </row>
    <row r="6" spans="1:11" s="249" customFormat="1" ht="31.5" customHeight="1">
      <c r="A6" s="240"/>
      <c r="B6" s="241" t="s">
        <v>349</v>
      </c>
      <c r="C6" s="242" t="s">
        <v>245</v>
      </c>
      <c r="D6" s="243" t="s">
        <v>350</v>
      </c>
      <c r="E6" s="242" t="s">
        <v>351</v>
      </c>
      <c r="F6" s="242" t="s">
        <v>352</v>
      </c>
      <c r="G6" s="244" t="s">
        <v>353</v>
      </c>
      <c r="H6" s="245" t="s">
        <v>354</v>
      </c>
      <c r="I6" s="246" t="s">
        <v>355</v>
      </c>
      <c r="J6" s="247" t="s">
        <v>245</v>
      </c>
      <c r="K6" s="248"/>
    </row>
    <row r="7" spans="1:11" s="249" customFormat="1" ht="21.75" customHeight="1">
      <c r="A7" s="250" t="s">
        <v>356</v>
      </c>
      <c r="B7" s="251"/>
      <c r="C7" s="251"/>
      <c r="D7" s="251"/>
      <c r="E7" s="251"/>
      <c r="F7" s="251"/>
      <c r="G7" s="251"/>
      <c r="H7" s="251"/>
      <c r="I7" s="251"/>
      <c r="J7" s="251"/>
      <c r="K7" s="248"/>
    </row>
    <row r="8" spans="1:11" ht="17.25" customHeight="1" hidden="1">
      <c r="A8" s="252" t="s">
        <v>357</v>
      </c>
      <c r="B8" s="253">
        <v>611133</v>
      </c>
      <c r="C8" s="253">
        <v>356408</v>
      </c>
      <c r="D8" s="253">
        <v>102870</v>
      </c>
      <c r="E8" s="253">
        <v>508264</v>
      </c>
      <c r="F8" s="254">
        <f>E8-C8</f>
        <v>151856</v>
      </c>
      <c r="G8" s="255">
        <v>70.1</v>
      </c>
      <c r="H8" s="256">
        <v>29.9</v>
      </c>
      <c r="I8" s="256">
        <v>21</v>
      </c>
      <c r="J8" s="253">
        <v>337932</v>
      </c>
      <c r="K8" s="257"/>
    </row>
    <row r="9" spans="1:11" ht="17.25" customHeight="1">
      <c r="A9" s="252" t="s">
        <v>358</v>
      </c>
      <c r="B9" s="253">
        <v>576128</v>
      </c>
      <c r="C9" s="253">
        <v>338313</v>
      </c>
      <c r="D9" s="253">
        <v>93443</v>
      </c>
      <c r="E9" s="253">
        <v>482685</v>
      </c>
      <c r="F9" s="254">
        <f>E9-C9</f>
        <v>144372</v>
      </c>
      <c r="G9" s="258">
        <v>70.1</v>
      </c>
      <c r="H9" s="258">
        <v>29.9</v>
      </c>
      <c r="I9" s="258">
        <v>23.8</v>
      </c>
      <c r="J9" s="253">
        <v>295727</v>
      </c>
      <c r="K9" s="259"/>
    </row>
    <row r="10" spans="1:11" ht="17.25" customHeight="1">
      <c r="A10" s="252" t="s">
        <v>359</v>
      </c>
      <c r="B10" s="253">
        <v>591827</v>
      </c>
      <c r="C10" s="253">
        <v>339870</v>
      </c>
      <c r="D10" s="253">
        <v>90074</v>
      </c>
      <c r="E10" s="253">
        <v>501753</v>
      </c>
      <c r="F10" s="254">
        <f>E10-C10</f>
        <v>161883</v>
      </c>
      <c r="G10" s="258">
        <v>67.7</v>
      </c>
      <c r="H10" s="258">
        <v>32.3</v>
      </c>
      <c r="I10" s="258">
        <v>22.5</v>
      </c>
      <c r="J10" s="253">
        <v>305710</v>
      </c>
      <c r="K10" s="259"/>
    </row>
    <row r="11" spans="1:11" ht="17.25" customHeight="1">
      <c r="A11" s="252" t="s">
        <v>360</v>
      </c>
      <c r="B11" s="253">
        <f>ROUND(AVERAGE(B13:B24),0)</f>
        <v>684257</v>
      </c>
      <c r="C11" s="253">
        <f>ROUND(AVERAGE(C13:C24),0)</f>
        <v>390970</v>
      </c>
      <c r="D11" s="253">
        <f>ROUND(AVERAGE(D13:D24),0)</f>
        <v>126906</v>
      </c>
      <c r="E11" s="253">
        <f>ROUND(AVERAGE(E13:E24),0)</f>
        <v>557351</v>
      </c>
      <c r="F11" s="254">
        <f>ROUND(AVERAGE(F13:F24),0)</f>
        <v>166381</v>
      </c>
      <c r="G11" s="258">
        <f>ROUND(C11/E11*100,1)</f>
        <v>70.1</v>
      </c>
      <c r="H11" s="258">
        <f>ROUND(F11/E11*100,1)</f>
        <v>29.9</v>
      </c>
      <c r="I11" s="258">
        <v>23.3</v>
      </c>
      <c r="J11" s="253">
        <f>ROUND(AVERAGE(J13:J24),0)</f>
        <v>348494</v>
      </c>
      <c r="K11" s="259"/>
    </row>
    <row r="12" spans="1:11" ht="16.5" customHeight="1">
      <c r="A12" s="260"/>
      <c r="B12" s="253"/>
      <c r="C12" s="253"/>
      <c r="D12" s="253"/>
      <c r="E12" s="253"/>
      <c r="F12" s="254"/>
      <c r="G12" s="255"/>
      <c r="H12" s="256"/>
      <c r="I12" s="256"/>
      <c r="J12" s="253"/>
      <c r="K12" s="259"/>
    </row>
    <row r="13" spans="1:11" ht="17.25" customHeight="1" hidden="1">
      <c r="A13" s="206" t="s">
        <v>361</v>
      </c>
      <c r="B13" s="253">
        <v>500832</v>
      </c>
      <c r="C13" s="253">
        <v>421510</v>
      </c>
      <c r="D13" s="253">
        <v>99175</v>
      </c>
      <c r="E13" s="253">
        <v>401656</v>
      </c>
      <c r="F13" s="254">
        <v>-19853</v>
      </c>
      <c r="G13" s="255">
        <v>104.9</v>
      </c>
      <c r="H13" s="256">
        <v>-4.9</v>
      </c>
      <c r="I13" s="256">
        <v>-11.8</v>
      </c>
      <c r="J13" s="253">
        <v>381426</v>
      </c>
      <c r="K13" s="259"/>
    </row>
    <row r="14" spans="1:11" ht="17.25" customHeight="1" hidden="1">
      <c r="A14" s="206" t="s">
        <v>362</v>
      </c>
      <c r="B14" s="253">
        <v>515636</v>
      </c>
      <c r="C14" s="253">
        <v>351111</v>
      </c>
      <c r="D14" s="253">
        <v>100167</v>
      </c>
      <c r="E14" s="253">
        <v>415469</v>
      </c>
      <c r="F14" s="254">
        <v>64357</v>
      </c>
      <c r="G14" s="255">
        <v>84.5</v>
      </c>
      <c r="H14" s="256">
        <v>15.5</v>
      </c>
      <c r="I14" s="256">
        <v>-2.1</v>
      </c>
      <c r="J14" s="253">
        <v>312234</v>
      </c>
      <c r="K14" s="259"/>
    </row>
    <row r="15" spans="1:11" ht="17.25" customHeight="1" hidden="1">
      <c r="A15" s="206" t="s">
        <v>363</v>
      </c>
      <c r="B15" s="253">
        <v>594697</v>
      </c>
      <c r="C15" s="253">
        <v>444880</v>
      </c>
      <c r="D15" s="253">
        <v>117200</v>
      </c>
      <c r="E15" s="253">
        <v>477497</v>
      </c>
      <c r="F15" s="254">
        <v>32616</v>
      </c>
      <c r="G15" s="258">
        <v>93.2</v>
      </c>
      <c r="H15" s="258">
        <v>6.8</v>
      </c>
      <c r="I15" s="258">
        <v>2.6</v>
      </c>
      <c r="J15" s="253">
        <v>403647</v>
      </c>
      <c r="K15" s="259"/>
    </row>
    <row r="16" spans="1:11" ht="17.25" customHeight="1">
      <c r="A16" s="206" t="s">
        <v>364</v>
      </c>
      <c r="B16" s="253">
        <v>594870</v>
      </c>
      <c r="C16" s="253">
        <v>417617</v>
      </c>
      <c r="D16" s="253">
        <v>114131</v>
      </c>
      <c r="E16" s="253">
        <v>480739</v>
      </c>
      <c r="F16" s="254">
        <v>63122</v>
      </c>
      <c r="G16" s="258">
        <v>86.9</v>
      </c>
      <c r="H16" s="258">
        <v>13.1</v>
      </c>
      <c r="I16" s="258">
        <v>12.4</v>
      </c>
      <c r="J16" s="253">
        <v>362954</v>
      </c>
      <c r="K16" s="259"/>
    </row>
    <row r="17" spans="1:11" ht="17.25" customHeight="1">
      <c r="A17" s="206" t="s">
        <v>365</v>
      </c>
      <c r="B17" s="253">
        <v>526992</v>
      </c>
      <c r="C17" s="253">
        <v>342684</v>
      </c>
      <c r="D17" s="253">
        <v>149657</v>
      </c>
      <c r="E17" s="253">
        <v>377335</v>
      </c>
      <c r="F17" s="254">
        <v>34651</v>
      </c>
      <c r="G17" s="258">
        <v>90.8</v>
      </c>
      <c r="H17" s="258">
        <v>9.2</v>
      </c>
      <c r="I17" s="258">
        <v>5.6</v>
      </c>
      <c r="J17" s="253">
        <v>310143</v>
      </c>
      <c r="K17" s="259"/>
    </row>
    <row r="18" spans="1:11" ht="17.25" customHeight="1">
      <c r="A18" s="206" t="s">
        <v>366</v>
      </c>
      <c r="B18" s="253">
        <v>1141449</v>
      </c>
      <c r="C18" s="253">
        <v>339703</v>
      </c>
      <c r="D18" s="253">
        <v>198427</v>
      </c>
      <c r="E18" s="253">
        <v>943022</v>
      </c>
      <c r="F18" s="254">
        <v>603319</v>
      </c>
      <c r="G18" s="258">
        <v>36</v>
      </c>
      <c r="H18" s="258">
        <v>64</v>
      </c>
      <c r="I18" s="258">
        <v>57.1</v>
      </c>
      <c r="J18" s="253">
        <v>302323</v>
      </c>
      <c r="K18" s="259"/>
    </row>
    <row r="19" spans="1:11" ht="17.25" customHeight="1">
      <c r="A19" s="206" t="s">
        <v>367</v>
      </c>
      <c r="B19" s="253">
        <v>617564</v>
      </c>
      <c r="C19" s="253">
        <v>368987</v>
      </c>
      <c r="D19" s="253">
        <v>120838</v>
      </c>
      <c r="E19" s="253">
        <v>496726</v>
      </c>
      <c r="F19" s="254">
        <v>127738</v>
      </c>
      <c r="G19" s="258">
        <v>74.3</v>
      </c>
      <c r="H19" s="258">
        <v>25.7</v>
      </c>
      <c r="I19" s="258">
        <v>16.3</v>
      </c>
      <c r="J19" s="253">
        <v>323789</v>
      </c>
      <c r="K19" s="259"/>
    </row>
    <row r="20" spans="1:11" ht="17.25" customHeight="1">
      <c r="A20" s="206" t="s">
        <v>368</v>
      </c>
      <c r="B20" s="253">
        <v>538529</v>
      </c>
      <c r="C20" s="253">
        <v>357749</v>
      </c>
      <c r="D20" s="253">
        <v>96692</v>
      </c>
      <c r="E20" s="253">
        <v>441837</v>
      </c>
      <c r="F20" s="254">
        <v>84088</v>
      </c>
      <c r="G20" s="258">
        <v>81</v>
      </c>
      <c r="H20" s="258">
        <v>19</v>
      </c>
      <c r="I20" s="258">
        <v>10.4</v>
      </c>
      <c r="J20" s="253">
        <v>329253</v>
      </c>
      <c r="K20" s="259"/>
    </row>
    <row r="21" spans="1:11" ht="17.25" customHeight="1">
      <c r="A21" s="206" t="s">
        <v>369</v>
      </c>
      <c r="B21" s="253">
        <v>545239</v>
      </c>
      <c r="C21" s="253">
        <v>355875</v>
      </c>
      <c r="D21" s="253">
        <v>104606</v>
      </c>
      <c r="E21" s="253">
        <v>440633</v>
      </c>
      <c r="F21" s="254">
        <v>84758</v>
      </c>
      <c r="G21" s="258">
        <v>80.8</v>
      </c>
      <c r="H21" s="258">
        <v>19.2</v>
      </c>
      <c r="I21" s="258">
        <v>9.6</v>
      </c>
      <c r="J21" s="253">
        <v>315669</v>
      </c>
      <c r="K21" s="259"/>
    </row>
    <row r="22" spans="1:11" ht="17.25" customHeight="1">
      <c r="A22" s="206" t="s">
        <v>370</v>
      </c>
      <c r="B22" s="253">
        <v>555866</v>
      </c>
      <c r="C22" s="253">
        <v>433779</v>
      </c>
      <c r="D22" s="253">
        <v>106466</v>
      </c>
      <c r="E22" s="253">
        <v>449399</v>
      </c>
      <c r="F22" s="254">
        <v>15620</v>
      </c>
      <c r="G22" s="258">
        <v>96.5</v>
      </c>
      <c r="H22" s="258">
        <v>3.5</v>
      </c>
      <c r="I22" s="258">
        <v>0.7</v>
      </c>
      <c r="J22" s="253">
        <v>372223</v>
      </c>
      <c r="K22" s="259"/>
    </row>
    <row r="23" spans="1:11" ht="17.25" customHeight="1">
      <c r="A23" s="206" t="s">
        <v>371</v>
      </c>
      <c r="B23" s="253">
        <v>581790</v>
      </c>
      <c r="C23" s="253">
        <v>354889</v>
      </c>
      <c r="D23" s="253">
        <v>115088</v>
      </c>
      <c r="E23" s="253">
        <v>466702</v>
      </c>
      <c r="F23" s="254">
        <v>111813</v>
      </c>
      <c r="G23" s="258">
        <v>76</v>
      </c>
      <c r="H23" s="258">
        <v>24</v>
      </c>
      <c r="I23" s="258">
        <v>28.3</v>
      </c>
      <c r="J23" s="253">
        <v>330206</v>
      </c>
      <c r="K23" s="259"/>
    </row>
    <row r="24" spans="1:11" ht="17.25" customHeight="1">
      <c r="A24" s="206" t="s">
        <v>372</v>
      </c>
      <c r="B24" s="253">
        <v>1497621</v>
      </c>
      <c r="C24" s="253">
        <v>502857</v>
      </c>
      <c r="D24" s="253">
        <v>200425</v>
      </c>
      <c r="E24" s="253">
        <v>1297196</v>
      </c>
      <c r="F24" s="254">
        <v>794340</v>
      </c>
      <c r="G24" s="258">
        <v>38.8</v>
      </c>
      <c r="H24" s="258">
        <v>61.2</v>
      </c>
      <c r="I24" s="258">
        <v>52</v>
      </c>
      <c r="J24" s="253">
        <v>438061</v>
      </c>
      <c r="K24" s="257"/>
    </row>
    <row r="25" spans="1:11" ht="17.25" customHeight="1">
      <c r="A25" s="206" t="s">
        <v>373</v>
      </c>
      <c r="B25" s="261">
        <v>566576</v>
      </c>
      <c r="C25" s="261">
        <v>369876</v>
      </c>
      <c r="D25" s="261">
        <v>111994</v>
      </c>
      <c r="E25" s="261">
        <v>454583</v>
      </c>
      <c r="F25" s="262">
        <v>84707</v>
      </c>
      <c r="G25" s="263">
        <v>81.4</v>
      </c>
      <c r="H25" s="263">
        <v>18.6</v>
      </c>
      <c r="I25" s="264">
        <v>-6.3</v>
      </c>
      <c r="J25" s="261">
        <v>331977</v>
      </c>
      <c r="K25" s="257"/>
    </row>
    <row r="26" spans="1:11" ht="17.25" customHeight="1">
      <c r="A26" s="206" t="s">
        <v>374</v>
      </c>
      <c r="B26" s="261">
        <v>657561</v>
      </c>
      <c r="C26" s="261">
        <v>350869</v>
      </c>
      <c r="D26" s="261">
        <v>110568</v>
      </c>
      <c r="E26" s="261">
        <v>546992</v>
      </c>
      <c r="F26" s="262">
        <v>196123</v>
      </c>
      <c r="G26" s="263">
        <v>64.1</v>
      </c>
      <c r="H26" s="263">
        <v>35.9</v>
      </c>
      <c r="I26" s="263">
        <v>8</v>
      </c>
      <c r="J26" s="261">
        <v>319334</v>
      </c>
      <c r="K26" s="257"/>
    </row>
    <row r="27" spans="1:11" ht="17.25" customHeight="1">
      <c r="A27" s="206" t="s">
        <v>375</v>
      </c>
      <c r="B27" s="261">
        <v>657609</v>
      </c>
      <c r="C27" s="261">
        <v>388926</v>
      </c>
      <c r="D27" s="261">
        <v>118136</v>
      </c>
      <c r="E27" s="261">
        <v>539473</v>
      </c>
      <c r="F27" s="262">
        <v>150547</v>
      </c>
      <c r="G27" s="263">
        <v>72.1</v>
      </c>
      <c r="H27" s="263">
        <v>27.9</v>
      </c>
      <c r="I27" s="263">
        <v>26.5</v>
      </c>
      <c r="J27" s="261">
        <v>356636</v>
      </c>
      <c r="K27" s="257"/>
    </row>
    <row r="28" spans="1:11" ht="17.25" customHeight="1">
      <c r="A28" s="206" t="s">
        <v>376</v>
      </c>
      <c r="B28" s="261">
        <v>633877</v>
      </c>
      <c r="C28" s="261">
        <v>406530</v>
      </c>
      <c r="D28" s="261">
        <v>139596</v>
      </c>
      <c r="E28" s="261">
        <v>494281</v>
      </c>
      <c r="F28" s="262">
        <v>87751</v>
      </c>
      <c r="G28" s="263">
        <v>82.2</v>
      </c>
      <c r="H28" s="263">
        <v>17.8</v>
      </c>
      <c r="I28" s="263">
        <v>9.3</v>
      </c>
      <c r="J28" s="261">
        <v>351961</v>
      </c>
      <c r="K28" s="257"/>
    </row>
    <row r="29" spans="1:11" s="268" customFormat="1" ht="21.75" customHeight="1">
      <c r="A29" s="250" t="s">
        <v>377</v>
      </c>
      <c r="B29" s="265"/>
      <c r="C29" s="265"/>
      <c r="D29" s="265"/>
      <c r="E29" s="265"/>
      <c r="F29" s="265"/>
      <c r="G29" s="265"/>
      <c r="H29" s="266"/>
      <c r="I29" s="266"/>
      <c r="J29" s="265"/>
      <c r="K29" s="267"/>
    </row>
    <row r="30" spans="1:11" ht="17.25" customHeight="1">
      <c r="A30" s="252" t="s">
        <v>357</v>
      </c>
      <c r="B30" s="253">
        <v>567174</v>
      </c>
      <c r="C30" s="253">
        <v>353116</v>
      </c>
      <c r="D30" s="253">
        <v>85996</v>
      </c>
      <c r="E30" s="253">
        <v>481178</v>
      </c>
      <c r="F30" s="254">
        <v>128063</v>
      </c>
      <c r="G30" s="269">
        <v>73.4</v>
      </c>
      <c r="H30" s="269">
        <v>26.6</v>
      </c>
      <c r="I30" s="269">
        <v>17.8</v>
      </c>
      <c r="J30" s="253">
        <v>333840</v>
      </c>
      <c r="K30" s="257"/>
    </row>
    <row r="31" spans="1:11" ht="17.25" customHeight="1">
      <c r="A31" s="252" t="s">
        <v>378</v>
      </c>
      <c r="B31" s="253">
        <v>570817</v>
      </c>
      <c r="C31" s="253">
        <v>349663</v>
      </c>
      <c r="D31" s="253">
        <v>88644</v>
      </c>
      <c r="E31" s="253">
        <v>482174</v>
      </c>
      <c r="F31" s="254">
        <v>132510</v>
      </c>
      <c r="G31" s="269">
        <v>72.5</v>
      </c>
      <c r="H31" s="269">
        <v>27.5</v>
      </c>
      <c r="I31" s="269">
        <v>18</v>
      </c>
      <c r="J31" s="253">
        <v>329062</v>
      </c>
      <c r="K31" s="257"/>
    </row>
    <row r="32" spans="1:11" ht="17.25" customHeight="1">
      <c r="A32" s="252" t="s">
        <v>359</v>
      </c>
      <c r="B32" s="253">
        <v>579461</v>
      </c>
      <c r="C32" s="253">
        <v>351755</v>
      </c>
      <c r="D32" s="253">
        <v>90924</v>
      </c>
      <c r="E32" s="253">
        <v>488537</v>
      </c>
      <c r="F32" s="254">
        <v>136782</v>
      </c>
      <c r="G32" s="269">
        <v>72</v>
      </c>
      <c r="H32" s="269">
        <v>28</v>
      </c>
      <c r="I32" s="269">
        <v>18.2</v>
      </c>
      <c r="J32" s="253">
        <v>328849</v>
      </c>
      <c r="K32" s="257"/>
    </row>
    <row r="33" spans="1:11" ht="17.25" customHeight="1">
      <c r="A33" s="252" t="s">
        <v>360</v>
      </c>
      <c r="B33" s="253">
        <v>595214</v>
      </c>
      <c r="C33" s="253">
        <v>357636</v>
      </c>
      <c r="D33" s="253">
        <v>98179</v>
      </c>
      <c r="E33" s="253">
        <v>497036</v>
      </c>
      <c r="F33" s="254">
        <v>139400</v>
      </c>
      <c r="G33" s="269">
        <v>72</v>
      </c>
      <c r="H33" s="269">
        <v>28</v>
      </c>
      <c r="I33" s="269">
        <v>19.7</v>
      </c>
      <c r="J33" s="253">
        <v>333313</v>
      </c>
      <c r="K33" s="257"/>
    </row>
    <row r="34" spans="1:11" ht="16.5" customHeight="1">
      <c r="A34" s="206"/>
      <c r="B34" s="253"/>
      <c r="C34" s="253"/>
      <c r="D34" s="253"/>
      <c r="E34" s="253"/>
      <c r="F34" s="254"/>
      <c r="G34" s="255"/>
      <c r="H34" s="256"/>
      <c r="I34" s="256"/>
      <c r="J34" s="253"/>
      <c r="K34" s="257"/>
    </row>
    <row r="35" spans="1:11" ht="17.25" customHeight="1" hidden="1">
      <c r="A35" s="206" t="s">
        <v>361</v>
      </c>
      <c r="B35" s="253">
        <v>466903</v>
      </c>
      <c r="C35" s="253">
        <v>352112</v>
      </c>
      <c r="D35" s="253">
        <v>80707</v>
      </c>
      <c r="E35" s="253">
        <v>386196</v>
      </c>
      <c r="F35" s="254">
        <f>E35-C35</f>
        <v>34084</v>
      </c>
      <c r="G35" s="255">
        <v>91.2</v>
      </c>
      <c r="H35" s="256">
        <v>8.8</v>
      </c>
      <c r="I35" s="256">
        <v>2.1</v>
      </c>
      <c r="J35" s="253">
        <v>324922</v>
      </c>
      <c r="K35" s="257"/>
    </row>
    <row r="36" spans="1:11" ht="17.25" customHeight="1" hidden="1">
      <c r="A36" s="206" t="s">
        <v>362</v>
      </c>
      <c r="B36" s="253">
        <v>490065</v>
      </c>
      <c r="C36" s="253">
        <v>324036</v>
      </c>
      <c r="D36" s="253">
        <v>81751</v>
      </c>
      <c r="E36" s="253">
        <v>408314</v>
      </c>
      <c r="F36" s="254">
        <f>E36-C36</f>
        <v>84278</v>
      </c>
      <c r="G36" s="255">
        <v>79.4</v>
      </c>
      <c r="H36" s="256">
        <v>20.6</v>
      </c>
      <c r="I36" s="256">
        <v>9.5</v>
      </c>
      <c r="J36" s="253">
        <v>301167</v>
      </c>
      <c r="K36" s="257"/>
    </row>
    <row r="37" spans="1:11" ht="17.25" customHeight="1" hidden="1">
      <c r="A37" s="206" t="s">
        <v>363</v>
      </c>
      <c r="B37" s="253">
        <v>520385</v>
      </c>
      <c r="C37" s="253">
        <v>404264</v>
      </c>
      <c r="D37" s="253">
        <v>85076</v>
      </c>
      <c r="E37" s="253">
        <v>435308</v>
      </c>
      <c r="F37" s="254">
        <f>E37-C37</f>
        <v>31044</v>
      </c>
      <c r="G37" s="258">
        <v>92.9</v>
      </c>
      <c r="H37" s="258">
        <v>7.1</v>
      </c>
      <c r="I37" s="258">
        <v>2</v>
      </c>
      <c r="J37" s="253">
        <v>374090</v>
      </c>
      <c r="K37" s="257"/>
    </row>
    <row r="38" spans="1:11" ht="17.25" customHeight="1">
      <c r="A38" s="206" t="s">
        <v>364</v>
      </c>
      <c r="B38" s="253">
        <v>517021</v>
      </c>
      <c r="C38" s="253">
        <v>365974</v>
      </c>
      <c r="D38" s="253">
        <v>84131</v>
      </c>
      <c r="E38" s="253">
        <v>432890</v>
      </c>
      <c r="F38" s="254">
        <f>E38-C38</f>
        <v>66916</v>
      </c>
      <c r="G38" s="258">
        <v>84.5</v>
      </c>
      <c r="H38" s="258">
        <v>15.5</v>
      </c>
      <c r="I38" s="258">
        <v>8.4</v>
      </c>
      <c r="J38" s="253">
        <v>343339</v>
      </c>
      <c r="K38" s="257"/>
    </row>
    <row r="39" spans="1:11" ht="17.25" customHeight="1">
      <c r="A39" s="206" t="s">
        <v>365</v>
      </c>
      <c r="B39" s="253">
        <v>464456</v>
      </c>
      <c r="C39" s="253">
        <v>330479</v>
      </c>
      <c r="D39" s="253">
        <v>108351</v>
      </c>
      <c r="E39" s="253">
        <v>356105</v>
      </c>
      <c r="F39" s="254">
        <f>E39-C39</f>
        <v>25626</v>
      </c>
      <c r="G39" s="258">
        <v>92.8</v>
      </c>
      <c r="H39" s="258">
        <v>7.2</v>
      </c>
      <c r="I39" s="258">
        <v>1.7</v>
      </c>
      <c r="J39" s="253">
        <v>312717</v>
      </c>
      <c r="K39" s="257"/>
    </row>
    <row r="40" spans="1:11" ht="17.25" customHeight="1">
      <c r="A40" s="206" t="s">
        <v>366</v>
      </c>
      <c r="B40" s="253">
        <v>835097</v>
      </c>
      <c r="C40" s="253">
        <v>330949</v>
      </c>
      <c r="D40" s="253">
        <v>142499</v>
      </c>
      <c r="E40" s="253">
        <v>692597</v>
      </c>
      <c r="F40" s="254">
        <v>361649</v>
      </c>
      <c r="G40" s="258">
        <v>47.8</v>
      </c>
      <c r="H40" s="258">
        <v>52.2</v>
      </c>
      <c r="I40" s="258">
        <v>42.7</v>
      </c>
      <c r="J40" s="253">
        <v>310986</v>
      </c>
      <c r="K40" s="257"/>
    </row>
    <row r="41" spans="1:11" ht="17.25" customHeight="1">
      <c r="A41" s="206" t="s">
        <v>367</v>
      </c>
      <c r="B41" s="253">
        <v>682623</v>
      </c>
      <c r="C41" s="253">
        <v>375164</v>
      </c>
      <c r="D41" s="253">
        <v>113766</v>
      </c>
      <c r="E41" s="253">
        <v>568858</v>
      </c>
      <c r="F41" s="254">
        <f>E41-C41</f>
        <v>193694</v>
      </c>
      <c r="G41" s="258">
        <v>66</v>
      </c>
      <c r="H41" s="258">
        <v>34</v>
      </c>
      <c r="I41" s="258">
        <v>26</v>
      </c>
      <c r="J41" s="253">
        <v>343233</v>
      </c>
      <c r="K41" s="257"/>
    </row>
    <row r="42" spans="1:11" ht="17.25" customHeight="1">
      <c r="A42" s="206" t="s">
        <v>368</v>
      </c>
      <c r="B42" s="253">
        <v>526933</v>
      </c>
      <c r="C42" s="253">
        <v>358409</v>
      </c>
      <c r="D42" s="253">
        <v>88281</v>
      </c>
      <c r="E42" s="253">
        <v>438653</v>
      </c>
      <c r="F42" s="254">
        <v>80243</v>
      </c>
      <c r="G42" s="258">
        <v>81.7</v>
      </c>
      <c r="H42" s="258">
        <v>18.3</v>
      </c>
      <c r="I42" s="258">
        <v>8.5</v>
      </c>
      <c r="J42" s="253">
        <v>332995</v>
      </c>
      <c r="K42" s="257"/>
    </row>
    <row r="43" spans="1:11" ht="17.25" customHeight="1">
      <c r="A43" s="206" t="s">
        <v>369</v>
      </c>
      <c r="B43" s="253">
        <v>471865</v>
      </c>
      <c r="C43" s="253">
        <v>338209</v>
      </c>
      <c r="D43" s="253">
        <v>85078</v>
      </c>
      <c r="E43" s="253">
        <v>386787</v>
      </c>
      <c r="F43" s="254">
        <f>E43-C43</f>
        <v>48578</v>
      </c>
      <c r="G43" s="258">
        <v>87.4</v>
      </c>
      <c r="H43" s="258">
        <v>12.6</v>
      </c>
      <c r="I43" s="258">
        <v>2.7</v>
      </c>
      <c r="J43" s="253">
        <v>314524</v>
      </c>
      <c r="K43" s="257"/>
    </row>
    <row r="44" spans="1:11" ht="17.25" customHeight="1">
      <c r="A44" s="206" t="s">
        <v>370</v>
      </c>
      <c r="B44" s="253">
        <v>500875</v>
      </c>
      <c r="C44" s="253">
        <v>344644</v>
      </c>
      <c r="D44" s="253">
        <v>85095</v>
      </c>
      <c r="E44" s="253">
        <v>415781</v>
      </c>
      <c r="F44" s="254">
        <f>E44-C44</f>
        <v>71137</v>
      </c>
      <c r="G44" s="258">
        <v>82.9</v>
      </c>
      <c r="H44" s="258">
        <v>17.1</v>
      </c>
      <c r="I44" s="258">
        <v>9.4</v>
      </c>
      <c r="J44" s="253">
        <v>325697</v>
      </c>
      <c r="K44" s="257"/>
    </row>
    <row r="45" spans="1:11" ht="17.25" customHeight="1">
      <c r="A45" s="206" t="s">
        <v>371</v>
      </c>
      <c r="B45" s="253">
        <v>475684</v>
      </c>
      <c r="C45" s="253">
        <v>325180</v>
      </c>
      <c r="D45" s="253">
        <v>83930</v>
      </c>
      <c r="E45" s="253">
        <v>391753</v>
      </c>
      <c r="F45" s="254">
        <f>E45-C45</f>
        <v>66573</v>
      </c>
      <c r="G45" s="258">
        <v>83</v>
      </c>
      <c r="H45" s="258">
        <v>17</v>
      </c>
      <c r="I45" s="258">
        <v>10.3</v>
      </c>
      <c r="J45" s="253">
        <v>309243</v>
      </c>
      <c r="K45" s="257"/>
    </row>
    <row r="46" spans="1:11" ht="17.25" customHeight="1">
      <c r="A46" s="206" t="s">
        <v>372</v>
      </c>
      <c r="B46" s="253">
        <v>1190666</v>
      </c>
      <c r="C46" s="253">
        <v>442214</v>
      </c>
      <c r="D46" s="253">
        <v>139476</v>
      </c>
      <c r="E46" s="253">
        <v>1051189</v>
      </c>
      <c r="F46" s="254">
        <v>608975</v>
      </c>
      <c r="G46" s="258">
        <v>42.1</v>
      </c>
      <c r="H46" s="258">
        <v>57.9</v>
      </c>
      <c r="I46" s="258">
        <v>48.3</v>
      </c>
      <c r="J46" s="253">
        <v>406847</v>
      </c>
      <c r="K46" s="257"/>
    </row>
    <row r="47" spans="1:11" ht="17.25" customHeight="1">
      <c r="A47" s="206" t="s">
        <v>373</v>
      </c>
      <c r="B47" s="261">
        <v>472357</v>
      </c>
      <c r="C47" s="261">
        <v>337968</v>
      </c>
      <c r="D47" s="261">
        <v>82101</v>
      </c>
      <c r="E47" s="261">
        <v>390256</v>
      </c>
      <c r="F47" s="262">
        <v>52288</v>
      </c>
      <c r="G47" s="263">
        <v>86.6</v>
      </c>
      <c r="H47" s="263">
        <v>13.4</v>
      </c>
      <c r="I47" s="263">
        <v>8.5</v>
      </c>
      <c r="J47" s="261">
        <v>318023</v>
      </c>
      <c r="K47" s="257"/>
    </row>
    <row r="48" spans="1:11" ht="17.25" customHeight="1">
      <c r="A48" s="206" t="s">
        <v>374</v>
      </c>
      <c r="B48" s="261">
        <v>495127</v>
      </c>
      <c r="C48" s="261">
        <v>316153</v>
      </c>
      <c r="D48" s="261">
        <v>74101</v>
      </c>
      <c r="E48" s="261">
        <v>421026</v>
      </c>
      <c r="F48" s="262">
        <v>104874</v>
      </c>
      <c r="G48" s="263">
        <v>75.1</v>
      </c>
      <c r="H48" s="263">
        <v>24.9</v>
      </c>
      <c r="I48" s="263">
        <v>12.6</v>
      </c>
      <c r="J48" s="261">
        <v>293337</v>
      </c>
      <c r="K48" s="257"/>
    </row>
    <row r="49" spans="1:11" ht="17.25" customHeight="1">
      <c r="A49" s="206" t="s">
        <v>375</v>
      </c>
      <c r="B49" s="261">
        <v>518848</v>
      </c>
      <c r="C49" s="261">
        <v>390032</v>
      </c>
      <c r="D49" s="261">
        <v>84273</v>
      </c>
      <c r="E49" s="261">
        <v>434576</v>
      </c>
      <c r="F49" s="262">
        <v>44544</v>
      </c>
      <c r="G49" s="263">
        <v>89.8</v>
      </c>
      <c r="H49" s="263">
        <v>10.2</v>
      </c>
      <c r="I49" s="263">
        <v>7.4</v>
      </c>
      <c r="J49" s="261">
        <v>360899</v>
      </c>
      <c r="K49" s="257"/>
    </row>
    <row r="50" spans="1:11" ht="17.25" customHeight="1">
      <c r="A50" s="206" t="s">
        <v>376</v>
      </c>
      <c r="B50" s="261">
        <v>512994</v>
      </c>
      <c r="C50" s="261">
        <v>365095</v>
      </c>
      <c r="D50" s="261">
        <v>96074</v>
      </c>
      <c r="E50" s="261">
        <v>416919</v>
      </c>
      <c r="F50" s="262">
        <v>51825</v>
      </c>
      <c r="G50" s="263">
        <v>87.6</v>
      </c>
      <c r="H50" s="263">
        <v>12.4</v>
      </c>
      <c r="I50" s="263">
        <v>4.8</v>
      </c>
      <c r="J50" s="261">
        <v>337308</v>
      </c>
      <c r="K50" s="257"/>
    </row>
    <row r="51" spans="1:11" ht="12.75" customHeight="1">
      <c r="A51" s="229" t="s">
        <v>379</v>
      </c>
      <c r="B51" s="229"/>
      <c r="C51" s="229"/>
      <c r="D51" s="229"/>
      <c r="E51" s="229" t="s">
        <v>380</v>
      </c>
      <c r="F51" s="229"/>
      <c r="G51" s="229"/>
      <c r="H51" s="229"/>
      <c r="I51" s="229"/>
      <c r="J51" s="270" t="s">
        <v>381</v>
      </c>
      <c r="K51" s="271"/>
    </row>
    <row r="52" spans="1:11" ht="12.75" customHeight="1">
      <c r="A52" s="233" t="s">
        <v>382</v>
      </c>
      <c r="B52" s="233"/>
      <c r="C52" s="233"/>
      <c r="D52" s="233"/>
      <c r="E52" s="233" t="s">
        <v>383</v>
      </c>
      <c r="F52" s="233"/>
      <c r="G52" s="233"/>
      <c r="H52" s="233"/>
      <c r="I52" s="233"/>
      <c r="K52" s="272"/>
    </row>
    <row r="53" spans="1:11" ht="12.75" customHeight="1">
      <c r="A53" s="233" t="s">
        <v>384</v>
      </c>
      <c r="B53" s="233"/>
      <c r="C53" s="233"/>
      <c r="D53" s="233"/>
      <c r="E53" s="233"/>
      <c r="F53" s="233"/>
      <c r="G53" s="233"/>
      <c r="H53" s="233"/>
      <c r="I53" s="233"/>
      <c r="K53" s="272"/>
    </row>
    <row r="54" spans="1:11" ht="15.75" customHeight="1">
      <c r="A54" s="233"/>
      <c r="B54" s="233"/>
      <c r="C54" s="233"/>
      <c r="D54" s="233"/>
      <c r="E54" s="233"/>
      <c r="F54" s="233"/>
      <c r="G54" s="233"/>
      <c r="H54" s="233"/>
      <c r="I54" s="233"/>
      <c r="K54" s="272"/>
    </row>
    <row r="55" ht="15.75" customHeight="1">
      <c r="K55" s="272"/>
    </row>
    <row r="56" ht="13.5">
      <c r="K56" s="272"/>
    </row>
  </sheetData>
  <printOptions/>
  <pageMargins left="0.7874015748031497" right="0.7874015748031497" top="0.7874015748031497" bottom="0.7874015748031497" header="0.3937007874015748" footer="0.5118110236220472"/>
  <pageSetup horizontalDpi="300" verticalDpi="300" orientation="portrait" paperSize="9" r:id="rId2"/>
  <headerFooter alignWithMargins="0">
    <oddHeader>&amp;C&amp;"ＭＳ ゴシック,標準"&amp;9Ⅱ　物価・家計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Hiroshi Nakanishi</cp:lastModifiedBy>
  <dcterms:created xsi:type="dcterms:W3CDTF">1998-06-19T06:32:09Z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