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611" activeTab="0"/>
  </bookViews>
  <sheets>
    <sheet name="当年度" sheetId="1" r:id="rId1"/>
    <sheet name="前年度" sheetId="2" r:id="rId2"/>
    <sheet name="増減額" sheetId="3" r:id="rId3"/>
    <sheet name="増減率" sheetId="4" r:id="rId4"/>
    <sheet name="率・当" sheetId="5" r:id="rId5"/>
    <sheet name="率・当減" sheetId="6" r:id="rId6"/>
    <sheet name="率・前" sheetId="7" r:id="rId7"/>
    <sheet name="率・前減" sheetId="8" r:id="rId8"/>
    <sheet name="率・差" sheetId="9" r:id="rId9"/>
    <sheet name="率・差減" sheetId="10" r:id="rId10"/>
    <sheet name="参考" sheetId="11" r:id="rId11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0">'参考'!$B$2:$AE$75</definedName>
    <definedName name="_xlnm.Print_Area" localSheetId="1">'前年度'!$C$2:$P$64</definedName>
    <definedName name="_xlnm.Print_Area" localSheetId="2">'増減額'!$C$2:$P$64</definedName>
    <definedName name="_xlnm.Print_Area" localSheetId="3">'増減率'!$C$2:$P$64</definedName>
    <definedName name="_xlnm.Print_Area" localSheetId="0">'当年度'!$C$2:$P$64</definedName>
    <definedName name="_xlnm.Print_Area" localSheetId="8">'率・差'!$C$2:$P$69</definedName>
    <definedName name="_xlnm.Print_Area" localSheetId="9">'率・差減'!$C$2:$M$69</definedName>
    <definedName name="_xlnm.Print_Area" localSheetId="6">'率・前'!$C$2:$P$69</definedName>
    <definedName name="_xlnm.Print_Area" localSheetId="7">'率・前減'!$C$2:$M$69</definedName>
    <definedName name="_xlnm.Print_Area" localSheetId="4">'率・当'!$C$2:$P$69</definedName>
    <definedName name="_xlnm.Print_Area" localSheetId="5">'率・当減'!$C$2:$M$69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  <definedName name="_xlnm.Print_Titles" localSheetId="8">'率・差'!$B:$B</definedName>
    <definedName name="_xlnm.Print_Titles" localSheetId="9">'率・差減'!$B:$B</definedName>
    <definedName name="_xlnm.Print_Titles" localSheetId="6">'率・前'!$B:$B</definedName>
    <definedName name="_xlnm.Print_Titles" localSheetId="7">'率・前減'!$B:$B</definedName>
    <definedName name="_xlnm.Print_Titles" localSheetId="4">'率・当'!$B:$B</definedName>
    <definedName name="_xlnm.Print_Titles" localSheetId="5">'率・当減'!$B:$B</definedName>
  </definedNames>
  <calcPr fullCalcOnLoad="1"/>
</workbook>
</file>

<file path=xl/sharedStrings.xml><?xml version="1.0" encoding="utf-8"?>
<sst xmlns="http://schemas.openxmlformats.org/spreadsheetml/2006/main" count="1918" uniqueCount="169">
  <si>
    <t>(単位:千円)</t>
  </si>
  <si>
    <t>(単位:％)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</si>
  <si>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</si>
  <si>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</si>
  <si>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</si>
  <si>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</si>
  <si>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</si>
  <si>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</si>
  <si>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</si>
  <si>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投資及び出資</t>
  </si>
  <si>
    <t>繰 出 金</t>
  </si>
  <si>
    <t>繰上充用</t>
  </si>
  <si>
    <t>経常経費充</t>
  </si>
  <si>
    <t>経常一般</t>
  </si>
  <si>
    <t>金・貸付金</t>
  </si>
  <si>
    <t>当一般財源</t>
  </si>
  <si>
    <t>財    源</t>
  </si>
  <si>
    <t>津    市</t>
  </si>
  <si>
    <t>四日市市</t>
  </si>
  <si>
    <t>伊 勢 市</t>
  </si>
  <si>
    <t>松 阪 市</t>
  </si>
  <si>
    <t>桑 名 市</t>
  </si>
  <si>
    <t>上 野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</si>
  <si>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</si>
  <si>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</si>
  <si>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</si>
  <si>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</si>
  <si>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</si>
  <si>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</si>
  <si>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</si>
  <si>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多 度 町</t>
  </si>
  <si>
    <t>長 島 町</t>
  </si>
  <si>
    <t>木曽岬町</t>
  </si>
  <si>
    <t>北 勢 町</t>
  </si>
  <si>
    <t>員 弁 町</t>
  </si>
  <si>
    <t>大 安 町</t>
  </si>
  <si>
    <t>東 員 町</t>
  </si>
  <si>
    <t>藤 原 町</t>
  </si>
  <si>
    <t>菰 野 町</t>
  </si>
  <si>
    <t>楠    町</t>
  </si>
  <si>
    <t>朝 日 町</t>
  </si>
  <si>
    <t>川 越 町</t>
  </si>
  <si>
    <t>関   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</si>
  <si>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</si>
  <si>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</si>
  <si>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</si>
  <si>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</si>
  <si>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</si>
  <si>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</si>
  <si>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</si>
  <si>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嬉 野 町</t>
  </si>
  <si>
    <t>美 杉 村</t>
  </si>
  <si>
    <t>三 雲 町</t>
  </si>
  <si>
    <t>飯 南 町</t>
  </si>
  <si>
    <t>飯 高 町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</si>
  <si>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</si>
  <si>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</si>
  <si>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</si>
  <si>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</si>
  <si>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</si>
  <si>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</si>
  <si>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</si>
  <si>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</si>
  <si>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</si>
  <si>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</si>
  <si>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大 宮 町</t>
  </si>
  <si>
    <t>紀 勢 町</t>
  </si>
  <si>
    <t>御 薗 村</t>
  </si>
  <si>
    <t>大内山村</t>
  </si>
  <si>
    <t>度 会 町</t>
  </si>
  <si>
    <t>伊 賀 町</t>
  </si>
  <si>
    <t>島ヶ原村</t>
  </si>
  <si>
    <t>阿 山 町</t>
  </si>
  <si>
    <t>大山田村</t>
  </si>
  <si>
    <t>青 山 町</t>
  </si>
  <si>
    <t>浜 島 町</t>
  </si>
  <si>
    <t>大 王 町</t>
  </si>
  <si>
    <t>志 摩 町</t>
  </si>
  <si>
    <t>阿 児 町</t>
  </si>
  <si>
    <t>磯 部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</si>
  <si>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</si>
  <si>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</si>
  <si>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</si>
  <si>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</si>
  <si>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</si>
  <si>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</si>
  <si>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</si>
  <si>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</si>
  <si>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</si>
  <si>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（単位：％）</t>
  </si>
  <si>
    <t>経常収支</t>
  </si>
  <si>
    <t>標準財政規模</t>
  </si>
  <si>
    <t>比　　率</t>
  </si>
  <si>
    <t>財源比率</t>
  </si>
  <si>
    <t>&lt;市 平 均&gt;</t>
  </si>
  <si>
    <t>&lt;町村平均&gt;</t>
  </si>
  <si>
    <t>&lt;県 平 均&gt;</t>
  </si>
  <si>
    <t>当年度</t>
  </si>
  <si>
    <t>増減額</t>
  </si>
  <si>
    <t>増減率</t>
  </si>
  <si>
    <t>当年度経常収支比率</t>
  </si>
  <si>
    <t>前年度経常収支比率</t>
  </si>
  <si>
    <t>前年度経常収支比率（含む減税補てん債）</t>
  </si>
  <si>
    <t>増減率（経常収支比率）</t>
  </si>
  <si>
    <t>減税補てん債</t>
  </si>
  <si>
    <t>＊加重平均</t>
  </si>
  <si>
    <t>（単位：千円）</t>
  </si>
  <si>
    <t>＊単純平均</t>
  </si>
  <si>
    <t xml:space="preserve">&lt;参　考&gt; </t>
  </si>
  <si>
    <t>＊単純平均</t>
  </si>
  <si>
    <t>（単位：千円）</t>
  </si>
  <si>
    <t>　</t>
  </si>
  <si>
    <t>臨時財政対策債</t>
  </si>
  <si>
    <t>臨時財政対策債</t>
  </si>
  <si>
    <t xml:space="preserve"> </t>
  </si>
  <si>
    <t>当年度経常収支比率（含む減税補てん債、臨時財政対策債）</t>
  </si>
  <si>
    <t>増減率（経常収支比率・減税補てん債、臨時財政対策債含む）</t>
  </si>
  <si>
    <t>いなべ市</t>
  </si>
  <si>
    <t>(単位：％）</t>
  </si>
  <si>
    <t>志 摩 市</t>
  </si>
  <si>
    <t>伊 賀 市</t>
  </si>
  <si>
    <t>いなべ市</t>
  </si>
  <si>
    <t>前年度</t>
  </si>
  <si>
    <t>(津    市)</t>
  </si>
  <si>
    <t>(伊 勢 市)</t>
  </si>
  <si>
    <t>(熊 野 市)</t>
  </si>
  <si>
    <t>(久 居 市)</t>
  </si>
  <si>
    <t>いなべ市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</si>
  <si>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</si>
  <si>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</si>
  <si>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</si>
  <si>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</si>
  <si>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</si>
  <si>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</si>
  <si>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</si>
  <si>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</si>
  <si>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</si>
  <si>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</si>
  <si>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</si>
  <si>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</si>
  <si>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</si>
  <si>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</si>
  <si>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</si>
  <si>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</si>
  <si>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</si>
  <si>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</si>
  <si>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</si>
  <si>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</si>
  <si>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</si>
  <si>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</si>
  <si>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</si>
  <si>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</si>
  <si>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</si>
  <si>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</si>
  <si>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</si>
  <si>
    <t>大 紀 町</t>
  </si>
  <si>
    <t>参考</t>
  </si>
  <si>
    <t>　</t>
  </si>
  <si>
    <t xml:space="preserve"> </t>
  </si>
  <si>
    <t>(単位：％）</t>
  </si>
  <si>
    <t>平成１６年度</t>
  </si>
  <si>
    <t>平成１５年度</t>
  </si>
  <si>
    <t>平成１４年度</t>
  </si>
  <si>
    <t>平成１3年度</t>
  </si>
  <si>
    <t>平成１2年度</t>
  </si>
  <si>
    <t>平成１１年度</t>
  </si>
  <si>
    <t>(含む減税)</t>
  </si>
  <si>
    <t>平成１０年度</t>
  </si>
  <si>
    <t>平成１７年度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</si>
</sst>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▲ &quot;#,##0"/>
    <numFmt numFmtId="179" formatCode="#,##0.0;&quot;▲ &quot;#,##0.0"/>
    <numFmt numFmtId="180" formatCode="0.0_);[Red]\(0.0\)"/>
  </numFmts>
  <fonts count="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thin"/>
      <bottom style="hair"/>
      <diagonal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0" fillId="0" borderId="2" xfId="0" applyBorder="1" applyAlignment="1" applyProtection="1">
      <alignment horizontal="right"/>
      <protection/>
    </xf>
    <xf numFmtId="176" fontId="0" fillId="0" borderId="1" xfId="0" applyNumberFormat="1" applyBorder="1" applyAlignment="1" applyProtection="1">
      <alignment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5" xfId="0" applyBorder="1" applyAlignment="1">
      <alignment/>
    </xf>
    <xf numFmtId="37" fontId="0" fillId="0" borderId="8" xfId="0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left"/>
      <protection/>
    </xf>
    <xf numFmtId="37" fontId="0" fillId="0" borderId="5" xfId="0" applyBorder="1" applyAlignment="1" applyProtection="1">
      <alignment horizontal="left"/>
      <protection/>
    </xf>
    <xf numFmtId="37" fontId="0" fillId="0" borderId="9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178" fontId="0" fillId="0" borderId="8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10" xfId="0" applyNumberFormat="1" applyFont="1" applyBorder="1" applyAlignment="1" applyProtection="1">
      <alignment/>
      <protection locked="0"/>
    </xf>
    <xf numFmtId="37" fontId="4" fillId="0" borderId="11" xfId="0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6" fontId="0" fillId="2" borderId="10" xfId="0" applyNumberFormat="1" applyFill="1" applyBorder="1" applyAlignment="1" applyProtection="1">
      <alignment/>
      <protection/>
    </xf>
    <xf numFmtId="37" fontId="0" fillId="0" borderId="3" xfId="0" applyBorder="1" applyAlignment="1" applyProtection="1">
      <alignment horizontal="left"/>
      <protection/>
    </xf>
    <xf numFmtId="37" fontId="0" fillId="0" borderId="5" xfId="0" applyBorder="1" applyAlignment="1" applyProtection="1" quotePrefix="1">
      <alignment horizontal="center"/>
      <protection/>
    </xf>
    <xf numFmtId="37" fontId="0" fillId="3" borderId="9" xfId="0" applyFill="1" applyBorder="1" applyAlignment="1" applyProtection="1">
      <alignment horizontal="center"/>
      <protection/>
    </xf>
    <xf numFmtId="176" fontId="0" fillId="3" borderId="9" xfId="0" applyNumberFormat="1" applyFill="1" applyBorder="1" applyAlignment="1" applyProtection="1">
      <alignment/>
      <protection/>
    </xf>
    <xf numFmtId="37" fontId="0" fillId="3" borderId="10" xfId="0" applyFill="1" applyBorder="1" applyAlignment="1" applyProtection="1">
      <alignment horizontal="center"/>
      <protection/>
    </xf>
    <xf numFmtId="176" fontId="0" fillId="3" borderId="10" xfId="0" applyNumberFormat="1" applyFill="1" applyBorder="1" applyAlignment="1" applyProtection="1">
      <alignment/>
      <protection/>
    </xf>
    <xf numFmtId="37" fontId="0" fillId="2" borderId="10" xfId="0" applyFill="1" applyBorder="1" applyAlignment="1" applyProtection="1">
      <alignment horizontal="center"/>
      <protection/>
    </xf>
    <xf numFmtId="37" fontId="0" fillId="2" borderId="6" xfId="0" applyFill="1" applyBorder="1" applyAlignment="1" applyProtection="1">
      <alignment horizontal="center"/>
      <protection/>
    </xf>
    <xf numFmtId="176" fontId="0" fillId="2" borderId="6" xfId="0" applyNumberFormat="1" applyFill="1" applyBorder="1" applyAlignment="1" applyProtection="1">
      <alignment/>
      <protection/>
    </xf>
    <xf numFmtId="37" fontId="0" fillId="4" borderId="10" xfId="0" applyFill="1" applyBorder="1" applyAlignment="1" applyProtection="1">
      <alignment horizontal="center"/>
      <protection/>
    </xf>
    <xf numFmtId="176" fontId="0" fillId="4" borderId="10" xfId="0" applyNumberFormat="1" applyFill="1" applyBorder="1" applyAlignment="1" applyProtection="1">
      <alignment/>
      <protection/>
    </xf>
    <xf numFmtId="37" fontId="0" fillId="5" borderId="10" xfId="0" applyFill="1" applyBorder="1" applyAlignment="1" applyProtection="1">
      <alignment horizontal="center"/>
      <protection/>
    </xf>
    <xf numFmtId="176" fontId="0" fillId="5" borderId="10" xfId="0" applyNumberFormat="1" applyFill="1" applyBorder="1" applyAlignment="1" applyProtection="1">
      <alignment/>
      <protection/>
    </xf>
    <xf numFmtId="37" fontId="0" fillId="5" borderId="11" xfId="0" applyFill="1" applyBorder="1" applyAlignment="1" applyProtection="1">
      <alignment horizontal="center"/>
      <protection/>
    </xf>
    <xf numFmtId="176" fontId="0" fillId="5" borderId="11" xfId="0" applyNumberFormat="1" applyFill="1" applyBorder="1" applyAlignment="1" applyProtection="1">
      <alignment/>
      <protection/>
    </xf>
    <xf numFmtId="37" fontId="0" fillId="2" borderId="9" xfId="0" applyFill="1" applyBorder="1" applyAlignment="1" applyProtection="1">
      <alignment horizontal="center"/>
      <protection/>
    </xf>
    <xf numFmtId="176" fontId="0" fillId="2" borderId="9" xfId="0" applyNumberFormat="1" applyFill="1" applyBorder="1" applyAlignment="1" applyProtection="1">
      <alignment/>
      <protection/>
    </xf>
    <xf numFmtId="37" fontId="0" fillId="0" borderId="0" xfId="0" applyBorder="1" applyAlignment="1">
      <alignment horizontal="right"/>
    </xf>
    <xf numFmtId="176" fontId="0" fillId="3" borderId="6" xfId="0" applyNumberFormat="1" applyFill="1" applyBorder="1" applyAlignment="1" applyProtection="1">
      <alignment/>
      <protection/>
    </xf>
    <xf numFmtId="37" fontId="0" fillId="4" borderId="6" xfId="0" applyFill="1" applyBorder="1" applyAlignment="1" applyProtection="1">
      <alignment horizontal="center"/>
      <protection/>
    </xf>
    <xf numFmtId="176" fontId="0" fillId="4" borderId="6" xfId="0" applyNumberFormat="1" applyFill="1" applyBorder="1" applyAlignment="1" applyProtection="1">
      <alignment/>
      <protection/>
    </xf>
    <xf numFmtId="37" fontId="0" fillId="5" borderId="6" xfId="0" applyFill="1" applyBorder="1" applyAlignment="1" applyProtection="1">
      <alignment horizontal="center"/>
      <protection/>
    </xf>
    <xf numFmtId="176" fontId="0" fillId="5" borderId="6" xfId="0" applyNumberFormat="1" applyFill="1" applyBorder="1" applyAlignment="1" applyProtection="1">
      <alignment/>
      <protection/>
    </xf>
    <xf numFmtId="37" fontId="0" fillId="5" borderId="5" xfId="0" applyFill="1" applyBorder="1" applyAlignment="1" applyProtection="1">
      <alignment horizontal="center"/>
      <protection/>
    </xf>
    <xf numFmtId="176" fontId="0" fillId="5" borderId="5" xfId="0" applyNumberFormat="1" applyFill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3" xfId="0" applyFill="1" applyBorder="1" applyAlignment="1">
      <alignment/>
    </xf>
    <xf numFmtId="37" fontId="0" fillId="0" borderId="4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 applyProtection="1">
      <alignment horizontal="left"/>
      <protection/>
    </xf>
    <xf numFmtId="37" fontId="5" fillId="0" borderId="4" xfId="0" applyFont="1" applyFill="1" applyBorder="1" applyAlignment="1" applyProtection="1">
      <alignment horizontal="center"/>
      <protection/>
    </xf>
    <xf numFmtId="37" fontId="5" fillId="0" borderId="4" xfId="0" applyFont="1" applyBorder="1" applyAlignment="1">
      <alignment/>
    </xf>
    <xf numFmtId="37" fontId="5" fillId="0" borderId="4" xfId="0" applyFont="1" applyBorder="1" applyAlignment="1">
      <alignment horizontal="center"/>
    </xf>
    <xf numFmtId="37" fontId="0" fillId="3" borderId="12" xfId="0" applyFill="1" applyBorder="1" applyAlignment="1" applyProtection="1">
      <alignment horizontal="center"/>
      <protection/>
    </xf>
    <xf numFmtId="37" fontId="0" fillId="2" borderId="12" xfId="0" applyFill="1" applyBorder="1" applyAlignment="1" applyProtection="1">
      <alignment horizontal="center"/>
      <protection/>
    </xf>
    <xf numFmtId="37" fontId="0" fillId="2" borderId="11" xfId="0" applyFill="1" applyBorder="1" applyAlignment="1" applyProtection="1">
      <alignment horizontal="center"/>
      <protection/>
    </xf>
    <xf numFmtId="176" fontId="0" fillId="3" borderId="3" xfId="0" applyNumberFormat="1" applyFill="1" applyBorder="1" applyAlignment="1" applyProtection="1">
      <alignment/>
      <protection/>
    </xf>
    <xf numFmtId="176" fontId="0" fillId="3" borderId="12" xfId="0" applyNumberFormat="1" applyFill="1" applyBorder="1" applyAlignment="1" applyProtection="1">
      <alignment/>
      <protection/>
    </xf>
    <xf numFmtId="177" fontId="0" fillId="0" borderId="0" xfId="0" applyNumberFormat="1" applyAlignment="1">
      <alignment/>
    </xf>
    <xf numFmtId="37" fontId="4" fillId="2" borderId="10" xfId="0" applyNumberFormat="1" applyFont="1" applyFill="1" applyBorder="1" applyAlignment="1" applyProtection="1">
      <alignment/>
      <protection locked="0"/>
    </xf>
    <xf numFmtId="177" fontId="4" fillId="2" borderId="10" xfId="0" applyNumberFormat="1" applyFont="1" applyFill="1" applyBorder="1" applyAlignment="1" applyProtection="1">
      <alignment/>
      <protection locked="0"/>
    </xf>
    <xf numFmtId="176" fontId="4" fillId="2" borderId="10" xfId="0" applyNumberFormat="1" applyFont="1" applyFill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 locked="0"/>
    </xf>
    <xf numFmtId="177" fontId="0" fillId="0" borderId="12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37" fontId="4" fillId="3" borderId="10" xfId="0" applyNumberFormat="1" applyFont="1" applyFill="1" applyBorder="1" applyAlignment="1" applyProtection="1">
      <alignment/>
      <protection locked="0"/>
    </xf>
    <xf numFmtId="177" fontId="4" fillId="3" borderId="10" xfId="0" applyNumberFormat="1" applyFont="1" applyFill="1" applyBorder="1" applyAlignment="1" applyProtection="1">
      <alignment/>
      <protection locked="0"/>
    </xf>
    <xf numFmtId="176" fontId="4" fillId="3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5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9" fontId="0" fillId="0" borderId="13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9" fontId="0" fillId="0" borderId="15" xfId="0" applyNumberFormat="1" applyBorder="1" applyAlignment="1" applyProtection="1">
      <alignment/>
      <protection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 locked="0"/>
    </xf>
    <xf numFmtId="177" fontId="0" fillId="0" borderId="19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 shrinkToFit="1"/>
      <protection/>
    </xf>
    <xf numFmtId="178" fontId="0" fillId="0" borderId="10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1" xfId="0" applyNumberFormat="1" applyBorder="1" applyAlignment="1" applyProtection="1">
      <alignment shrinkToFit="1"/>
      <protection/>
    </xf>
    <xf numFmtId="178" fontId="0" fillId="0" borderId="8" xfId="0" applyNumberFormat="1" applyBorder="1" applyAlignment="1" applyProtection="1">
      <alignment shrinkToFit="1"/>
      <protection/>
    </xf>
    <xf numFmtId="177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7" fontId="4" fillId="5" borderId="10" xfId="0" applyNumberFormat="1" applyFont="1" applyFill="1" applyBorder="1" applyAlignment="1" applyProtection="1">
      <alignment/>
      <protection locked="0"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4" xfId="0" applyNumberFormat="1" applyBorder="1" applyAlignment="1" applyProtection="1">
      <alignment shrinkToFit="1"/>
      <protection/>
    </xf>
    <xf numFmtId="37" fontId="0" fillId="0" borderId="2" xfId="0" applyBorder="1" applyAlignment="1" applyProtection="1">
      <alignment horizontal="left" shrinkToFit="1"/>
      <protection/>
    </xf>
    <xf numFmtId="37" fontId="2" fillId="0" borderId="0" xfId="0" applyNumberFormat="1" applyFont="1" applyBorder="1" applyAlignment="1" applyProtection="1">
      <alignment/>
      <protection locked="0"/>
    </xf>
    <xf numFmtId="37" fontId="4" fillId="5" borderId="10" xfId="0" applyNumberFormat="1" applyFont="1" applyFill="1" applyBorder="1" applyAlignment="1" applyProtection="1">
      <alignment/>
      <protection locked="0"/>
    </xf>
    <xf numFmtId="37" fontId="4" fillId="0" borderId="10" xfId="0" applyNumberFormat="1" applyFont="1" applyFill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4" fillId="0" borderId="10" xfId="0" applyFont="1" applyFill="1" applyBorder="1" applyAlignment="1" applyProtection="1">
      <alignment/>
      <protection locked="0"/>
    </xf>
    <xf numFmtId="37" fontId="4" fillId="2" borderId="10" xfId="0" applyFont="1" applyFill="1" applyBorder="1" applyAlignment="1" applyProtection="1">
      <alignment/>
      <protection locked="0"/>
    </xf>
    <xf numFmtId="37" fontId="4" fillId="4" borderId="10" xfId="0" applyFont="1" applyFill="1" applyBorder="1" applyAlignment="1" applyProtection="1">
      <alignment/>
      <protection locked="0"/>
    </xf>
    <xf numFmtId="177" fontId="4" fillId="4" borderId="10" xfId="0" applyNumberFormat="1" applyFont="1" applyFill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3"/>
  <sheetViews>
    <sheetView tabSelected="1" zoomScale="75" zoomScaleNormal="75" zoomScaleSheetLayoutView="75" workbookViewId="0" topLeftCell="B1">
      <pane xSplit="1" ySplit="5" topLeftCell="C6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C2" sqref="C2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6" width="12.66015625" style="0" customWidth="1"/>
  </cols>
  <sheetData>
    <row r="1" spans="2:15" ht="17.25">
      <c r="B1" s="114" t="s">
        <v>97</v>
      </c>
      <c r="O1" s="3"/>
    </row>
    <row r="2" spans="2:16" ht="17.25">
      <c r="B2" s="115"/>
      <c r="C2" s="2"/>
      <c r="D2" s="2"/>
      <c r="E2" s="2"/>
      <c r="F2" s="2"/>
      <c r="G2" s="2"/>
      <c r="H2" s="2"/>
      <c r="I2" s="2"/>
      <c r="J2" s="6" t="s">
        <v>0</v>
      </c>
      <c r="K2" s="2"/>
      <c r="L2" s="2"/>
      <c r="M2" s="2"/>
      <c r="N2" s="2"/>
      <c r="O2" s="6" t="s">
        <v>111</v>
      </c>
      <c r="P2" s="6" t="s">
        <v>0</v>
      </c>
    </row>
    <row r="3" spans="2:16" ht="17.25"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0"/>
      <c r="O3" s="70"/>
      <c r="P3" s="70"/>
    </row>
    <row r="4" spans="2:16" ht="17.25"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71" t="s">
        <v>13</v>
      </c>
      <c r="O4" s="71" t="s">
        <v>104</v>
      </c>
      <c r="P4" s="74" t="s">
        <v>112</v>
      </c>
    </row>
    <row r="5" spans="2:16" ht="17.25">
      <c r="B5" s="11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72" t="s">
        <v>16</v>
      </c>
      <c r="O5" s="73"/>
      <c r="P5" s="73"/>
    </row>
    <row r="6" spans="2:16" ht="21.75" customHeight="1">
      <c r="B6" s="119" t="s">
        <v>17</v>
      </c>
      <c r="C6" s="19">
        <v>20605671</v>
      </c>
      <c r="D6" s="19">
        <v>9834684</v>
      </c>
      <c r="E6" s="19">
        <v>1028020</v>
      </c>
      <c r="F6" s="19">
        <v>3738377</v>
      </c>
      <c r="G6" s="19">
        <v>2753204</v>
      </c>
      <c r="H6" s="19">
        <v>12855766</v>
      </c>
      <c r="I6" s="19">
        <v>0</v>
      </c>
      <c r="J6" s="19">
        <v>0</v>
      </c>
      <c r="K6" s="19">
        <v>5500235</v>
      </c>
      <c r="L6" s="19">
        <v>0</v>
      </c>
      <c r="M6" s="20">
        <f>SUM(C6:L6)</f>
        <v>56315957</v>
      </c>
      <c r="N6" s="19">
        <v>58058074</v>
      </c>
      <c r="O6" s="19">
        <v>588500</v>
      </c>
      <c r="P6" s="19">
        <v>3520500</v>
      </c>
    </row>
    <row r="7" spans="2:16" ht="21.75" customHeight="1">
      <c r="B7" s="120" t="s">
        <v>123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2:16" ht="21.75" customHeight="1">
      <c r="B8" s="120" t="s">
        <v>18</v>
      </c>
      <c r="C8" s="20">
        <v>15640397</v>
      </c>
      <c r="D8" s="20">
        <v>8506707</v>
      </c>
      <c r="E8" s="20">
        <v>1277660</v>
      </c>
      <c r="F8" s="20">
        <v>4428117</v>
      </c>
      <c r="G8" s="20">
        <v>7997450</v>
      </c>
      <c r="H8" s="20">
        <v>12804124</v>
      </c>
      <c r="I8" s="20">
        <v>0</v>
      </c>
      <c r="J8" s="20">
        <v>540</v>
      </c>
      <c r="K8" s="20">
        <v>3939772</v>
      </c>
      <c r="L8" s="20">
        <v>0</v>
      </c>
      <c r="M8" s="21">
        <f>SUM(C8:L8)</f>
        <v>54594767</v>
      </c>
      <c r="N8" s="20">
        <v>61825527</v>
      </c>
      <c r="O8" s="20">
        <v>654800</v>
      </c>
      <c r="P8" s="20">
        <v>2775600</v>
      </c>
    </row>
    <row r="9" spans="2:16" ht="21.75" customHeight="1">
      <c r="B9" s="120" t="s">
        <v>19</v>
      </c>
      <c r="C9" s="20">
        <v>8811403</v>
      </c>
      <c r="D9" s="20">
        <v>3680852</v>
      </c>
      <c r="E9" s="20">
        <v>194650</v>
      </c>
      <c r="F9" s="20">
        <v>1876274</v>
      </c>
      <c r="G9" s="20">
        <v>3134273</v>
      </c>
      <c r="H9" s="20">
        <v>5153683</v>
      </c>
      <c r="I9" s="20">
        <v>0</v>
      </c>
      <c r="J9" s="20">
        <v>0</v>
      </c>
      <c r="K9" s="20">
        <v>2187581</v>
      </c>
      <c r="L9" s="20">
        <v>0</v>
      </c>
      <c r="M9" s="21">
        <f aca="true" t="shared" si="0" ref="M9:M18">SUM(C9:L9)</f>
        <v>25038716</v>
      </c>
      <c r="N9" s="20">
        <v>25104634</v>
      </c>
      <c r="O9" s="20">
        <v>202600</v>
      </c>
      <c r="P9" s="20">
        <v>1642500</v>
      </c>
    </row>
    <row r="10" spans="2:16" ht="21.75" customHeight="1">
      <c r="B10" s="121" t="s">
        <v>124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</row>
    <row r="11" spans="2:16" ht="21.75" customHeight="1">
      <c r="B11" s="121" t="s">
        <v>20</v>
      </c>
      <c r="C11" s="21">
        <v>10125315</v>
      </c>
      <c r="D11" s="21">
        <v>4767130</v>
      </c>
      <c r="E11" s="21">
        <v>727464</v>
      </c>
      <c r="F11" s="21">
        <v>2464462</v>
      </c>
      <c r="G11" s="21">
        <v>5468727</v>
      </c>
      <c r="H11" s="21">
        <v>6673713</v>
      </c>
      <c r="I11" s="21">
        <v>0</v>
      </c>
      <c r="J11" s="21">
        <v>278943</v>
      </c>
      <c r="K11" s="21">
        <v>2087318</v>
      </c>
      <c r="L11" s="21">
        <v>0</v>
      </c>
      <c r="M11" s="21">
        <f t="shared" si="0"/>
        <v>32593072</v>
      </c>
      <c r="N11" s="21">
        <v>35215775</v>
      </c>
      <c r="O11" s="21">
        <v>275300</v>
      </c>
      <c r="P11" s="21">
        <v>1968800</v>
      </c>
    </row>
    <row r="12" spans="2:16" ht="21.75" customHeight="1">
      <c r="B12" s="121" t="s">
        <v>21</v>
      </c>
      <c r="C12" s="21">
        <v>8628838</v>
      </c>
      <c r="D12" s="21">
        <v>4831974</v>
      </c>
      <c r="E12" s="21">
        <v>485076</v>
      </c>
      <c r="F12" s="21">
        <v>1658953</v>
      </c>
      <c r="G12" s="21">
        <v>2928191</v>
      </c>
      <c r="H12" s="21">
        <v>3470611</v>
      </c>
      <c r="I12" s="21">
        <v>0</v>
      </c>
      <c r="J12" s="21">
        <v>0</v>
      </c>
      <c r="K12" s="21">
        <v>2928400</v>
      </c>
      <c r="L12" s="21">
        <v>0</v>
      </c>
      <c r="M12" s="21">
        <f t="shared" si="0"/>
        <v>24932043</v>
      </c>
      <c r="N12" s="21">
        <v>25698667</v>
      </c>
      <c r="O12" s="21">
        <v>269300</v>
      </c>
      <c r="P12" s="21">
        <v>1548200</v>
      </c>
    </row>
    <row r="13" spans="2:16" ht="21.75" customHeight="1">
      <c r="B13" s="121" t="s">
        <v>23</v>
      </c>
      <c r="C13" s="21">
        <v>9961552</v>
      </c>
      <c r="D13" s="21">
        <v>5979106</v>
      </c>
      <c r="E13" s="21">
        <v>957691</v>
      </c>
      <c r="F13" s="21">
        <v>2901087</v>
      </c>
      <c r="G13" s="21">
        <v>1099666</v>
      </c>
      <c r="H13" s="21">
        <v>6443237</v>
      </c>
      <c r="I13" s="21">
        <v>0</v>
      </c>
      <c r="J13" s="21">
        <v>0</v>
      </c>
      <c r="K13" s="21">
        <v>2337302</v>
      </c>
      <c r="L13" s="21">
        <v>0</v>
      </c>
      <c r="M13" s="21">
        <f t="shared" si="0"/>
        <v>29679641</v>
      </c>
      <c r="N13" s="21">
        <v>33824348</v>
      </c>
      <c r="O13" s="21">
        <v>412000</v>
      </c>
      <c r="P13" s="21">
        <v>1700000</v>
      </c>
    </row>
    <row r="14" spans="2:16" ht="21.75" customHeight="1">
      <c r="B14" s="121" t="s">
        <v>24</v>
      </c>
      <c r="C14" s="21">
        <v>3731326</v>
      </c>
      <c r="D14" s="21">
        <v>1530753</v>
      </c>
      <c r="E14" s="21">
        <v>249666</v>
      </c>
      <c r="F14" s="21">
        <v>870610</v>
      </c>
      <c r="G14" s="21">
        <v>3294967</v>
      </c>
      <c r="H14" s="21">
        <v>3006231</v>
      </c>
      <c r="I14" s="21">
        <v>0</v>
      </c>
      <c r="J14" s="21">
        <v>0</v>
      </c>
      <c r="K14" s="21">
        <v>1334801</v>
      </c>
      <c r="L14" s="21">
        <v>0</v>
      </c>
      <c r="M14" s="21">
        <f t="shared" si="0"/>
        <v>14018354</v>
      </c>
      <c r="N14" s="21">
        <v>14477531</v>
      </c>
      <c r="O14" s="21">
        <v>139500</v>
      </c>
      <c r="P14" s="21">
        <v>839800</v>
      </c>
    </row>
    <row r="15" spans="2:16" ht="21.75" customHeight="1">
      <c r="B15" s="121" t="s">
        <v>25</v>
      </c>
      <c r="C15" s="21">
        <v>1770095</v>
      </c>
      <c r="D15" s="21">
        <v>895534</v>
      </c>
      <c r="E15" s="21">
        <v>52637</v>
      </c>
      <c r="F15" s="21">
        <v>454008</v>
      </c>
      <c r="G15" s="21">
        <v>1095716</v>
      </c>
      <c r="H15" s="21">
        <v>927924</v>
      </c>
      <c r="I15" s="21">
        <v>0</v>
      </c>
      <c r="J15" s="21">
        <v>5068</v>
      </c>
      <c r="K15" s="21">
        <v>338862</v>
      </c>
      <c r="L15" s="21">
        <v>0</v>
      </c>
      <c r="M15" s="21">
        <f t="shared" si="0"/>
        <v>5539844</v>
      </c>
      <c r="N15" s="21">
        <v>5329275</v>
      </c>
      <c r="O15" s="21">
        <v>29300</v>
      </c>
      <c r="P15" s="21">
        <v>297600</v>
      </c>
    </row>
    <row r="16" spans="2:16" ht="21.75" customHeight="1">
      <c r="B16" s="121" t="s">
        <v>26</v>
      </c>
      <c r="C16" s="21">
        <v>3470842</v>
      </c>
      <c r="D16" s="21">
        <v>2230057</v>
      </c>
      <c r="E16" s="21">
        <v>175440</v>
      </c>
      <c r="F16" s="21">
        <v>461350</v>
      </c>
      <c r="G16" s="21">
        <v>613931</v>
      </c>
      <c r="H16" s="21">
        <v>2179352</v>
      </c>
      <c r="I16" s="21">
        <v>0</v>
      </c>
      <c r="J16" s="21">
        <v>0</v>
      </c>
      <c r="K16" s="21">
        <v>1132590</v>
      </c>
      <c r="L16" s="21">
        <v>0</v>
      </c>
      <c r="M16" s="21">
        <f t="shared" si="0"/>
        <v>10263562</v>
      </c>
      <c r="N16" s="21">
        <v>11516276</v>
      </c>
      <c r="O16" s="21">
        <v>198800</v>
      </c>
      <c r="P16" s="21">
        <v>595600</v>
      </c>
    </row>
    <row r="17" spans="2:16" ht="21.75" customHeight="1">
      <c r="B17" s="121" t="s">
        <v>27</v>
      </c>
      <c r="C17" s="21">
        <v>2467709</v>
      </c>
      <c r="D17" s="21">
        <v>887832</v>
      </c>
      <c r="E17" s="21">
        <v>39999</v>
      </c>
      <c r="F17" s="21">
        <v>308936</v>
      </c>
      <c r="G17" s="21">
        <v>231008</v>
      </c>
      <c r="H17" s="21">
        <v>1170034</v>
      </c>
      <c r="I17" s="21">
        <v>0</v>
      </c>
      <c r="J17" s="21">
        <v>0</v>
      </c>
      <c r="K17" s="21">
        <v>315781</v>
      </c>
      <c r="L17" s="21">
        <v>0</v>
      </c>
      <c r="M17" s="21">
        <f t="shared" si="0"/>
        <v>5421299</v>
      </c>
      <c r="N17" s="21">
        <v>5662806</v>
      </c>
      <c r="O17" s="21">
        <v>51900</v>
      </c>
      <c r="P17" s="21">
        <v>303300</v>
      </c>
    </row>
    <row r="18" spans="2:16" ht="21.75" customHeight="1">
      <c r="B18" s="120" t="s">
        <v>28</v>
      </c>
      <c r="C18" s="20">
        <v>2749995</v>
      </c>
      <c r="D18" s="20">
        <v>729066</v>
      </c>
      <c r="E18" s="20">
        <v>45122</v>
      </c>
      <c r="F18" s="20">
        <v>286305</v>
      </c>
      <c r="G18" s="20">
        <v>216196</v>
      </c>
      <c r="H18" s="20">
        <v>1555510</v>
      </c>
      <c r="I18" s="20">
        <v>0</v>
      </c>
      <c r="J18" s="20">
        <v>9070</v>
      </c>
      <c r="K18" s="20">
        <v>506925</v>
      </c>
      <c r="L18" s="20">
        <v>0</v>
      </c>
      <c r="M18" s="21">
        <f t="shared" si="0"/>
        <v>6098189</v>
      </c>
      <c r="N18" s="20">
        <v>6338842</v>
      </c>
      <c r="O18" s="20">
        <v>18700</v>
      </c>
      <c r="P18" s="20">
        <v>357600</v>
      </c>
    </row>
    <row r="19" spans="2:16" ht="21.75" customHeight="1">
      <c r="B19" s="121" t="s">
        <v>125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2:16" ht="21.75" customHeight="1">
      <c r="B20" s="122" t="s">
        <v>126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2:16" ht="21.75" customHeight="1">
      <c r="B21" s="121" t="s">
        <v>127</v>
      </c>
      <c r="C21" s="21">
        <v>3007282</v>
      </c>
      <c r="D21" s="21">
        <v>2945231</v>
      </c>
      <c r="E21" s="21">
        <v>205353</v>
      </c>
      <c r="F21" s="21">
        <v>370781</v>
      </c>
      <c r="G21" s="21">
        <v>1247260</v>
      </c>
      <c r="H21" s="21">
        <v>1641213</v>
      </c>
      <c r="I21" s="21">
        <v>0</v>
      </c>
      <c r="J21" s="21">
        <v>0</v>
      </c>
      <c r="K21" s="21">
        <v>1560806</v>
      </c>
      <c r="L21" s="21">
        <v>0</v>
      </c>
      <c r="M21" s="21">
        <f>SUM(C21:L21)</f>
        <v>10977926</v>
      </c>
      <c r="N21" s="21">
        <v>12076871</v>
      </c>
      <c r="O21" s="21">
        <v>186700</v>
      </c>
      <c r="P21" s="21">
        <v>777500</v>
      </c>
    </row>
    <row r="22" spans="2:16" ht="21.75" customHeight="1">
      <c r="B22" s="121" t="s">
        <v>128</v>
      </c>
      <c r="C22" s="21">
        <v>5288148</v>
      </c>
      <c r="D22" s="21">
        <v>1495081</v>
      </c>
      <c r="E22" s="21">
        <v>83293</v>
      </c>
      <c r="F22" s="21">
        <v>716347</v>
      </c>
      <c r="G22" s="21">
        <v>2227753</v>
      </c>
      <c r="H22" s="21">
        <v>2757873</v>
      </c>
      <c r="I22" s="21">
        <v>0</v>
      </c>
      <c r="J22" s="21">
        <v>0</v>
      </c>
      <c r="K22" s="21">
        <v>1352786</v>
      </c>
      <c r="L22" s="21">
        <v>0</v>
      </c>
      <c r="M22" s="21">
        <f>SUM(C22:L22)</f>
        <v>13921281</v>
      </c>
      <c r="N22" s="21">
        <v>14470763</v>
      </c>
      <c r="O22" s="21">
        <v>73500</v>
      </c>
      <c r="P22" s="21">
        <v>992800</v>
      </c>
    </row>
    <row r="23" spans="2:16" ht="21.75" customHeight="1">
      <c r="B23" s="123" t="s">
        <v>129</v>
      </c>
      <c r="C23" s="22">
        <v>8532179</v>
      </c>
      <c r="D23" s="22">
        <v>4319617</v>
      </c>
      <c r="E23" s="22">
        <v>564369</v>
      </c>
      <c r="F23" s="22">
        <v>1689381</v>
      </c>
      <c r="G23" s="22">
        <v>1855566</v>
      </c>
      <c r="H23" s="22">
        <v>5539882</v>
      </c>
      <c r="I23" s="22">
        <v>0</v>
      </c>
      <c r="J23" s="22">
        <v>0</v>
      </c>
      <c r="K23" s="22">
        <v>2060828</v>
      </c>
      <c r="L23" s="22">
        <v>0</v>
      </c>
      <c r="M23" s="22">
        <f aca="true" t="shared" si="1" ref="M23:M28">SUM(C23:L23)</f>
        <v>24561822</v>
      </c>
      <c r="N23" s="22">
        <v>25021615</v>
      </c>
      <c r="O23" s="22">
        <v>161000</v>
      </c>
      <c r="P23" s="22">
        <v>1435800</v>
      </c>
    </row>
    <row r="24" spans="2:16" ht="21.75" customHeight="1">
      <c r="B24" s="121" t="s">
        <v>32</v>
      </c>
      <c r="C24" s="21">
        <v>468857</v>
      </c>
      <c r="D24" s="21">
        <v>380805</v>
      </c>
      <c r="E24" s="21">
        <v>883</v>
      </c>
      <c r="F24" s="21">
        <v>23821</v>
      </c>
      <c r="G24" s="21">
        <v>294114</v>
      </c>
      <c r="H24" s="21">
        <v>209508</v>
      </c>
      <c r="I24" s="21">
        <v>0</v>
      </c>
      <c r="J24" s="21">
        <v>0</v>
      </c>
      <c r="K24" s="21">
        <v>133461</v>
      </c>
      <c r="L24" s="21">
        <v>0</v>
      </c>
      <c r="M24" s="21">
        <f t="shared" si="1"/>
        <v>1511449</v>
      </c>
      <c r="N24" s="21">
        <v>1740138</v>
      </c>
      <c r="O24" s="21">
        <v>11300</v>
      </c>
      <c r="P24" s="21">
        <v>160800</v>
      </c>
    </row>
    <row r="25" spans="2:16" ht="21.75" customHeight="1">
      <c r="B25" s="121" t="s">
        <v>36</v>
      </c>
      <c r="C25" s="21">
        <v>1310723</v>
      </c>
      <c r="D25" s="21">
        <v>866722</v>
      </c>
      <c r="E25" s="21">
        <v>34556</v>
      </c>
      <c r="F25" s="21">
        <v>164879</v>
      </c>
      <c r="G25" s="21">
        <v>824550</v>
      </c>
      <c r="H25" s="21">
        <v>474897</v>
      </c>
      <c r="I25" s="21">
        <v>0</v>
      </c>
      <c r="J25" s="21">
        <v>0</v>
      </c>
      <c r="K25" s="21">
        <v>315541</v>
      </c>
      <c r="L25" s="21">
        <v>0</v>
      </c>
      <c r="M25" s="21">
        <f t="shared" si="1"/>
        <v>3991868</v>
      </c>
      <c r="N25" s="21">
        <v>4956665</v>
      </c>
      <c r="O25" s="21">
        <v>49400</v>
      </c>
      <c r="P25" s="21">
        <v>330100</v>
      </c>
    </row>
    <row r="26" spans="2:16" ht="21.75" customHeight="1">
      <c r="B26" s="121" t="s">
        <v>38</v>
      </c>
      <c r="C26" s="21">
        <v>2299310</v>
      </c>
      <c r="D26" s="21">
        <v>1324403</v>
      </c>
      <c r="E26" s="21">
        <v>178099</v>
      </c>
      <c r="F26" s="21">
        <v>275359</v>
      </c>
      <c r="G26" s="21">
        <v>604774</v>
      </c>
      <c r="H26" s="21">
        <v>740237</v>
      </c>
      <c r="I26" s="21">
        <v>0</v>
      </c>
      <c r="J26" s="21">
        <v>0</v>
      </c>
      <c r="K26" s="21">
        <v>613799</v>
      </c>
      <c r="L26" s="21">
        <v>0</v>
      </c>
      <c r="M26" s="21">
        <f t="shared" si="1"/>
        <v>6035981</v>
      </c>
      <c r="N26" s="21">
        <v>7165450</v>
      </c>
      <c r="O26" s="21">
        <v>90600</v>
      </c>
      <c r="P26" s="21">
        <v>420000</v>
      </c>
    </row>
    <row r="27" spans="2:16" ht="21.75" customHeight="1">
      <c r="B27" s="121" t="s">
        <v>40</v>
      </c>
      <c r="C27" s="21">
        <v>619158</v>
      </c>
      <c r="D27" s="21">
        <v>343039</v>
      </c>
      <c r="E27" s="21">
        <v>28506</v>
      </c>
      <c r="F27" s="21">
        <v>37356</v>
      </c>
      <c r="G27" s="21">
        <v>301334</v>
      </c>
      <c r="H27" s="21">
        <v>293267</v>
      </c>
      <c r="I27" s="21">
        <v>0</v>
      </c>
      <c r="J27" s="21">
        <v>0</v>
      </c>
      <c r="K27" s="21">
        <v>197591</v>
      </c>
      <c r="L27" s="21">
        <v>0</v>
      </c>
      <c r="M27" s="21">
        <f t="shared" si="1"/>
        <v>1820251</v>
      </c>
      <c r="N27" s="21">
        <v>1880101</v>
      </c>
      <c r="O27" s="21">
        <v>15300</v>
      </c>
      <c r="P27" s="21">
        <v>154700</v>
      </c>
    </row>
    <row r="28" spans="2:16" ht="21.75" customHeight="1">
      <c r="B28" s="121" t="s">
        <v>41</v>
      </c>
      <c r="C28" s="21">
        <v>803692</v>
      </c>
      <c r="D28" s="21">
        <v>650050</v>
      </c>
      <c r="E28" s="21">
        <v>16044</v>
      </c>
      <c r="F28" s="21">
        <v>158449</v>
      </c>
      <c r="G28" s="21">
        <v>496436</v>
      </c>
      <c r="H28" s="21">
        <v>145389</v>
      </c>
      <c r="I28" s="21">
        <v>0</v>
      </c>
      <c r="J28" s="21">
        <v>0</v>
      </c>
      <c r="K28" s="21">
        <v>743876</v>
      </c>
      <c r="L28" s="21">
        <v>0</v>
      </c>
      <c r="M28" s="21">
        <f t="shared" si="1"/>
        <v>3013936</v>
      </c>
      <c r="N28" s="21">
        <v>4987088</v>
      </c>
      <c r="O28" s="21">
        <v>0</v>
      </c>
      <c r="P28" s="21">
        <v>0</v>
      </c>
    </row>
    <row r="29" spans="2:16" ht="21.75" customHeight="1">
      <c r="B29" s="121" t="s">
        <v>130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</row>
    <row r="30" spans="2:16" ht="21.75" customHeight="1">
      <c r="B30" s="121" t="s">
        <v>131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2:16" ht="21.75" customHeight="1">
      <c r="B31" s="121" t="s">
        <v>132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2:16" ht="21.75" customHeight="1">
      <c r="B32" s="121" t="s">
        <v>133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  <row r="33" spans="2:16" ht="21.75" customHeight="1">
      <c r="B33" s="121" t="s">
        <v>134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</row>
    <row r="34" spans="2:16" ht="21.75" customHeight="1">
      <c r="B34" s="121" t="s">
        <v>135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</row>
    <row r="35" spans="2:16" ht="21.75" customHeight="1">
      <c r="B35" s="121" t="s">
        <v>136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</row>
    <row r="36" spans="2:16" ht="21.75" customHeight="1">
      <c r="B36" s="121" t="s">
        <v>137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2:16" ht="21.75" customHeight="1">
      <c r="B37" s="120" t="s">
        <v>55</v>
      </c>
      <c r="C37" s="20">
        <v>1407370</v>
      </c>
      <c r="D37" s="20">
        <v>754213</v>
      </c>
      <c r="E37" s="20">
        <v>33399</v>
      </c>
      <c r="F37" s="20">
        <v>89812</v>
      </c>
      <c r="G37" s="20">
        <v>820096</v>
      </c>
      <c r="H37" s="20">
        <v>819885</v>
      </c>
      <c r="I37" s="20">
        <v>0</v>
      </c>
      <c r="J37" s="20">
        <v>0</v>
      </c>
      <c r="K37" s="20">
        <v>417104</v>
      </c>
      <c r="L37" s="20">
        <v>0</v>
      </c>
      <c r="M37" s="21">
        <f aca="true" t="shared" si="2" ref="M37:M44">SUM(C37:L37)</f>
        <v>4341879</v>
      </c>
      <c r="N37" s="20">
        <v>4601385</v>
      </c>
      <c r="O37" s="20">
        <v>67700</v>
      </c>
      <c r="P37" s="20">
        <v>320500</v>
      </c>
    </row>
    <row r="38" spans="2:16" ht="21.75" customHeight="1">
      <c r="B38" s="121" t="s">
        <v>138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2:16" ht="21.75" customHeight="1">
      <c r="B39" s="121" t="s">
        <v>56</v>
      </c>
      <c r="C39" s="21">
        <v>1488754</v>
      </c>
      <c r="D39" s="21">
        <v>308303</v>
      </c>
      <c r="E39" s="21">
        <v>38254</v>
      </c>
      <c r="F39" s="21">
        <v>250826</v>
      </c>
      <c r="G39" s="21">
        <v>708249</v>
      </c>
      <c r="H39" s="21">
        <v>759649</v>
      </c>
      <c r="I39" s="21">
        <v>0</v>
      </c>
      <c r="J39" s="21">
        <v>35685</v>
      </c>
      <c r="K39" s="21">
        <v>366702</v>
      </c>
      <c r="L39" s="21">
        <v>0</v>
      </c>
      <c r="M39" s="21">
        <f t="shared" si="2"/>
        <v>3956422</v>
      </c>
      <c r="N39" s="21">
        <v>4374845</v>
      </c>
      <c r="O39" s="21">
        <v>29000</v>
      </c>
      <c r="P39" s="21">
        <v>280500</v>
      </c>
    </row>
    <row r="40" spans="2:16" ht="21.75" customHeight="1">
      <c r="B40" s="120" t="s">
        <v>57</v>
      </c>
      <c r="C40" s="20">
        <v>1282100</v>
      </c>
      <c r="D40" s="20">
        <v>483686</v>
      </c>
      <c r="E40" s="20">
        <v>15928</v>
      </c>
      <c r="F40" s="20">
        <v>203466</v>
      </c>
      <c r="G40" s="20">
        <v>698873</v>
      </c>
      <c r="H40" s="20">
        <v>1121018</v>
      </c>
      <c r="I40" s="20">
        <v>0</v>
      </c>
      <c r="J40" s="20">
        <v>0</v>
      </c>
      <c r="K40" s="20">
        <v>318706</v>
      </c>
      <c r="L40" s="20">
        <v>0</v>
      </c>
      <c r="M40" s="21">
        <f t="shared" si="2"/>
        <v>4123777</v>
      </c>
      <c r="N40" s="20">
        <v>4005343</v>
      </c>
      <c r="O40" s="20">
        <v>11500</v>
      </c>
      <c r="P40" s="20">
        <v>306000</v>
      </c>
    </row>
    <row r="41" spans="2:16" ht="21.75" customHeight="1">
      <c r="B41" s="121" t="s">
        <v>139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2:16" ht="21.75" customHeight="1">
      <c r="B42" s="121" t="s">
        <v>140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2:16" ht="21.75" customHeight="1">
      <c r="B43" s="121" t="s">
        <v>141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2:16" ht="21.75" customHeight="1">
      <c r="B44" s="121" t="s">
        <v>60</v>
      </c>
      <c r="C44" s="21">
        <v>918543</v>
      </c>
      <c r="D44" s="21">
        <v>476595</v>
      </c>
      <c r="E44" s="21">
        <v>18418</v>
      </c>
      <c r="F44" s="21">
        <v>109289</v>
      </c>
      <c r="G44" s="21">
        <v>499039</v>
      </c>
      <c r="H44" s="21">
        <v>505880</v>
      </c>
      <c r="I44" s="21">
        <v>0</v>
      </c>
      <c r="J44" s="21">
        <v>0</v>
      </c>
      <c r="K44" s="21">
        <v>206394</v>
      </c>
      <c r="L44" s="21">
        <v>0</v>
      </c>
      <c r="M44" s="21">
        <f t="shared" si="2"/>
        <v>2734158</v>
      </c>
      <c r="N44" s="21">
        <v>3171194</v>
      </c>
      <c r="O44" s="21">
        <v>37700</v>
      </c>
      <c r="P44" s="21">
        <v>216100</v>
      </c>
    </row>
    <row r="45" spans="2:16" ht="21.75" customHeight="1">
      <c r="B45" s="121" t="s">
        <v>142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2:16" ht="21.75" customHeight="1">
      <c r="B46" s="121" t="s">
        <v>143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2:16" ht="21.75" customHeight="1">
      <c r="B47" s="121" t="s">
        <v>144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</row>
    <row r="48" spans="2:16" ht="21.75" customHeight="1">
      <c r="B48" s="121" t="s">
        <v>145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</row>
    <row r="49" spans="2:16" ht="21.75" customHeight="1">
      <c r="B49" s="121" t="s">
        <v>146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</row>
    <row r="50" spans="2:16" ht="21.75" customHeight="1">
      <c r="B50" s="121" t="s">
        <v>69</v>
      </c>
      <c r="C50" s="21">
        <v>746117</v>
      </c>
      <c r="D50" s="21">
        <v>251367</v>
      </c>
      <c r="E50" s="21">
        <v>34045</v>
      </c>
      <c r="F50" s="21">
        <v>76863</v>
      </c>
      <c r="G50" s="21">
        <v>260663</v>
      </c>
      <c r="H50" s="21">
        <v>382741</v>
      </c>
      <c r="I50" s="21">
        <v>0</v>
      </c>
      <c r="J50" s="21">
        <v>0</v>
      </c>
      <c r="K50" s="21">
        <v>171296</v>
      </c>
      <c r="L50" s="21">
        <v>0</v>
      </c>
      <c r="M50" s="21">
        <f>SUM(C50:L50)</f>
        <v>1923092</v>
      </c>
      <c r="N50" s="21">
        <v>2227354</v>
      </c>
      <c r="O50" s="21">
        <v>9200</v>
      </c>
      <c r="P50" s="21">
        <v>188300</v>
      </c>
    </row>
    <row r="51" spans="2:16" ht="21.75" customHeight="1">
      <c r="B51" s="121" t="s">
        <v>147</v>
      </c>
      <c r="C51" s="21">
        <v>1447445</v>
      </c>
      <c r="D51" s="21">
        <v>433765</v>
      </c>
      <c r="E51" s="21">
        <v>37092</v>
      </c>
      <c r="F51" s="21">
        <v>115007</v>
      </c>
      <c r="G51" s="21">
        <v>803394</v>
      </c>
      <c r="H51" s="21">
        <v>1159290</v>
      </c>
      <c r="I51" s="21">
        <v>0</v>
      </c>
      <c r="J51" s="21">
        <v>0</v>
      </c>
      <c r="K51" s="21">
        <v>274786</v>
      </c>
      <c r="L51" s="21">
        <v>0</v>
      </c>
      <c r="M51" s="21">
        <f>SUM(C51:L51)</f>
        <v>4270779</v>
      </c>
      <c r="N51" s="21">
        <v>4139227</v>
      </c>
      <c r="O51" s="21">
        <v>10100</v>
      </c>
      <c r="P51" s="21">
        <v>325700</v>
      </c>
    </row>
    <row r="52" spans="2:16" ht="21.75" customHeight="1">
      <c r="B52" s="120" t="s">
        <v>148</v>
      </c>
      <c r="C52" s="20">
        <v>2061671</v>
      </c>
      <c r="D52" s="20">
        <v>781274</v>
      </c>
      <c r="E52" s="20">
        <v>24297</v>
      </c>
      <c r="F52" s="20">
        <v>207616</v>
      </c>
      <c r="G52" s="20">
        <v>686057</v>
      </c>
      <c r="H52" s="20">
        <v>1045480</v>
      </c>
      <c r="I52" s="20">
        <v>0</v>
      </c>
      <c r="J52" s="20">
        <v>0</v>
      </c>
      <c r="K52" s="20">
        <v>598474</v>
      </c>
      <c r="L52" s="20">
        <v>0</v>
      </c>
      <c r="M52" s="21">
        <f aca="true" t="shared" si="3" ref="M52:M57">SUM(C52:L52)</f>
        <v>5404869</v>
      </c>
      <c r="N52" s="20">
        <v>5344395</v>
      </c>
      <c r="O52" s="20">
        <v>14500</v>
      </c>
      <c r="P52" s="20">
        <v>371300</v>
      </c>
    </row>
    <row r="53" spans="2:16" ht="21.75" customHeight="1">
      <c r="B53" s="120" t="s">
        <v>149</v>
      </c>
      <c r="C53" s="20">
        <v>1804167</v>
      </c>
      <c r="D53" s="20">
        <v>693592</v>
      </c>
      <c r="E53" s="20">
        <v>54511</v>
      </c>
      <c r="F53" s="20">
        <v>252216</v>
      </c>
      <c r="G53" s="20">
        <v>665467</v>
      </c>
      <c r="H53" s="20">
        <v>1424315</v>
      </c>
      <c r="I53" s="20">
        <v>0</v>
      </c>
      <c r="J53" s="20">
        <v>0</v>
      </c>
      <c r="K53" s="20">
        <v>573920</v>
      </c>
      <c r="L53" s="20">
        <v>0</v>
      </c>
      <c r="M53" s="21">
        <f t="shared" si="3"/>
        <v>5468188</v>
      </c>
      <c r="N53" s="20">
        <v>5423023</v>
      </c>
      <c r="O53" s="20">
        <v>20400</v>
      </c>
      <c r="P53" s="20">
        <v>395500</v>
      </c>
    </row>
    <row r="54" spans="2:16" ht="21.75" customHeight="1">
      <c r="B54" s="121" t="s">
        <v>150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2:16" ht="21.75" customHeight="1">
      <c r="B55" s="121" t="s">
        <v>151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2:16" ht="21.75" customHeight="1">
      <c r="B56" s="121" t="s">
        <v>82</v>
      </c>
      <c r="C56" s="21">
        <v>869486</v>
      </c>
      <c r="D56" s="21">
        <v>267759</v>
      </c>
      <c r="E56" s="21">
        <v>31795</v>
      </c>
      <c r="F56" s="21">
        <v>113469</v>
      </c>
      <c r="G56" s="21">
        <v>847473</v>
      </c>
      <c r="H56" s="21">
        <v>633076</v>
      </c>
      <c r="I56" s="21">
        <v>0</v>
      </c>
      <c r="J56" s="21">
        <v>850</v>
      </c>
      <c r="K56" s="21">
        <v>320588</v>
      </c>
      <c r="L56" s="21">
        <v>0</v>
      </c>
      <c r="M56" s="21">
        <f t="shared" si="3"/>
        <v>3084496</v>
      </c>
      <c r="N56" s="21">
        <v>3104160</v>
      </c>
      <c r="O56" s="21">
        <v>8700</v>
      </c>
      <c r="P56" s="21">
        <v>186700</v>
      </c>
    </row>
    <row r="57" spans="2:16" ht="21.75" customHeight="1">
      <c r="B57" s="120" t="s">
        <v>83</v>
      </c>
      <c r="C57" s="20">
        <v>1211249</v>
      </c>
      <c r="D57" s="20">
        <v>576774</v>
      </c>
      <c r="E57" s="20">
        <v>43941</v>
      </c>
      <c r="F57" s="20">
        <v>118914</v>
      </c>
      <c r="G57" s="20">
        <v>622905</v>
      </c>
      <c r="H57" s="20">
        <v>587670</v>
      </c>
      <c r="I57" s="20">
        <v>0</v>
      </c>
      <c r="J57" s="20">
        <v>0</v>
      </c>
      <c r="K57" s="20">
        <v>323409</v>
      </c>
      <c r="L57" s="20">
        <v>0</v>
      </c>
      <c r="M57" s="21">
        <f t="shared" si="3"/>
        <v>3484862</v>
      </c>
      <c r="N57" s="20">
        <v>3200843</v>
      </c>
      <c r="O57" s="20">
        <v>12200</v>
      </c>
      <c r="P57" s="20">
        <v>291100</v>
      </c>
    </row>
    <row r="58" spans="2:16" ht="21.75" customHeight="1">
      <c r="B58" s="121" t="s">
        <v>152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pans="2:16" ht="21.75" customHeight="1">
      <c r="B59" s="121" t="s">
        <v>153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</row>
    <row r="60" spans="2:16" ht="21.75" customHeight="1">
      <c r="B60" s="123" t="s">
        <v>154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</row>
    <row r="61" spans="2:16" ht="21.75" customHeight="1">
      <c r="B61" s="124" t="s">
        <v>86</v>
      </c>
      <c r="C61" s="15">
        <f>SUM(C6:C23)</f>
        <v>104790752</v>
      </c>
      <c r="D61" s="15">
        <f aca="true" t="shared" si="4" ref="D61:P61">SUM(D6:D23)</f>
        <v>52633624</v>
      </c>
      <c r="E61" s="15">
        <f t="shared" si="4"/>
        <v>6086440</v>
      </c>
      <c r="F61" s="15">
        <f t="shared" si="4"/>
        <v>22224988</v>
      </c>
      <c r="G61" s="15">
        <f t="shared" si="4"/>
        <v>34163908</v>
      </c>
      <c r="H61" s="15">
        <f t="shared" si="4"/>
        <v>66179153</v>
      </c>
      <c r="I61" s="15">
        <f t="shared" si="4"/>
        <v>0</v>
      </c>
      <c r="J61" s="15">
        <f t="shared" si="4"/>
        <v>293621</v>
      </c>
      <c r="K61" s="15">
        <f t="shared" si="4"/>
        <v>27583987</v>
      </c>
      <c r="L61" s="15">
        <f t="shared" si="4"/>
        <v>0</v>
      </c>
      <c r="M61" s="15">
        <f t="shared" si="4"/>
        <v>313956473</v>
      </c>
      <c r="N61" s="15">
        <f t="shared" si="4"/>
        <v>334621004</v>
      </c>
      <c r="O61" s="15">
        <f t="shared" si="4"/>
        <v>3261900</v>
      </c>
      <c r="P61" s="15">
        <f t="shared" si="4"/>
        <v>18755600</v>
      </c>
    </row>
    <row r="62" spans="2:16" ht="21.75" customHeight="1">
      <c r="B62" s="124" t="s">
        <v>87</v>
      </c>
      <c r="C62" s="15">
        <f aca="true" t="shared" si="5" ref="C62:P62">SUM(C24:C60)</f>
        <v>18738642</v>
      </c>
      <c r="D62" s="15">
        <f t="shared" si="5"/>
        <v>8592347</v>
      </c>
      <c r="E62" s="15">
        <f t="shared" si="5"/>
        <v>589768</v>
      </c>
      <c r="F62" s="15">
        <f t="shared" si="5"/>
        <v>2197342</v>
      </c>
      <c r="G62" s="15">
        <f t="shared" si="5"/>
        <v>9133424</v>
      </c>
      <c r="H62" s="15">
        <f t="shared" si="5"/>
        <v>10302302</v>
      </c>
      <c r="I62" s="15">
        <f t="shared" si="5"/>
        <v>0</v>
      </c>
      <c r="J62" s="15">
        <f t="shared" si="5"/>
        <v>36535</v>
      </c>
      <c r="K62" s="15">
        <f t="shared" si="5"/>
        <v>5575647</v>
      </c>
      <c r="L62" s="15">
        <f t="shared" si="5"/>
        <v>0</v>
      </c>
      <c r="M62" s="15">
        <f t="shared" si="5"/>
        <v>55166007</v>
      </c>
      <c r="N62" s="15">
        <f t="shared" si="5"/>
        <v>60321211</v>
      </c>
      <c r="O62" s="15">
        <f t="shared" si="5"/>
        <v>387600</v>
      </c>
      <c r="P62" s="15">
        <f t="shared" si="5"/>
        <v>3947300</v>
      </c>
    </row>
    <row r="63" spans="2:16" ht="21.75" customHeight="1">
      <c r="B63" s="124" t="s">
        <v>88</v>
      </c>
      <c r="C63" s="15">
        <f aca="true" t="shared" si="6" ref="C63:N63">SUM(C6:C60)</f>
        <v>123529394</v>
      </c>
      <c r="D63" s="15">
        <f t="shared" si="6"/>
        <v>61225971</v>
      </c>
      <c r="E63" s="15">
        <f t="shared" si="6"/>
        <v>6676208</v>
      </c>
      <c r="F63" s="15">
        <f t="shared" si="6"/>
        <v>24422330</v>
      </c>
      <c r="G63" s="15">
        <f t="shared" si="6"/>
        <v>43297332</v>
      </c>
      <c r="H63" s="15">
        <f t="shared" si="6"/>
        <v>76481455</v>
      </c>
      <c r="I63" s="15">
        <f t="shared" si="6"/>
        <v>0</v>
      </c>
      <c r="J63" s="15">
        <f t="shared" si="6"/>
        <v>330156</v>
      </c>
      <c r="K63" s="15">
        <f t="shared" si="6"/>
        <v>33159634</v>
      </c>
      <c r="L63" s="15">
        <f t="shared" si="6"/>
        <v>0</v>
      </c>
      <c r="M63" s="15">
        <f t="shared" si="6"/>
        <v>369122480</v>
      </c>
      <c r="N63" s="15">
        <f t="shared" si="6"/>
        <v>394942215</v>
      </c>
      <c r="O63" s="15">
        <f>O62+O61</f>
        <v>3649500</v>
      </c>
      <c r="P63" s="15">
        <f>P62+P61</f>
        <v>22702900</v>
      </c>
    </row>
  </sheetData>
  <printOptions verticalCentered="1"/>
  <pageMargins left="0.7874015748031497" right="0.7874015748031497" top="0.7874015748031497" bottom="0.33" header="0.5118110236220472" footer="0.4"/>
  <pageSetup horizontalDpi="300" verticalDpi="300" orientation="portrait" paperSize="9" scale="60" r:id="rId1"/>
  <headerFooter alignWithMargins="0">
    <oddHeader>&amp;L&amp;"ＭＳ ゴシック,標準"&amp;24９　経常経費の状況（１７年度決算額）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view="pageBreakPreview" zoomScale="60" zoomScaleNormal="50" workbookViewId="0" topLeftCell="A1">
      <selection activeCell="C60" sqref="C60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3" width="11.66015625" style="0" customWidth="1"/>
  </cols>
  <sheetData>
    <row r="1" ht="17.25">
      <c r="B1" s="114" t="s">
        <v>116</v>
      </c>
    </row>
    <row r="2" spans="2:13" ht="17.25">
      <c r="B2" s="115"/>
      <c r="C2" s="2"/>
      <c r="D2" s="2"/>
      <c r="E2" s="2"/>
      <c r="F2" s="2"/>
      <c r="G2" s="2"/>
      <c r="H2" s="2"/>
      <c r="I2" s="6" t="s">
        <v>89</v>
      </c>
      <c r="J2" s="6"/>
      <c r="L2" s="2"/>
      <c r="M2" s="6" t="s">
        <v>89</v>
      </c>
    </row>
    <row r="3" spans="2:13" ht="17.25"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1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</row>
    <row r="6" spans="2:13" ht="17.25">
      <c r="B6" s="119" t="s">
        <v>17</v>
      </c>
      <c r="C6" s="27">
        <f>+'率・当減'!C6-'率・前減'!C6</f>
        <v>33.1</v>
      </c>
      <c r="D6" s="27">
        <f>+'率・当減'!D6-'率・前減'!D6</f>
        <v>15.8</v>
      </c>
      <c r="E6" s="27">
        <f>+'率・当減'!E6-'率・前減'!E6</f>
        <v>1.7</v>
      </c>
      <c r="F6" s="27">
        <f>+'率・当減'!F6-'率・前減'!F6</f>
        <v>6</v>
      </c>
      <c r="G6" s="27">
        <f>+'率・当減'!G6-'率・前減'!G6</f>
        <v>4.4</v>
      </c>
      <c r="H6" s="27">
        <f>+'率・当減'!H6-'率・前減'!H6</f>
        <v>20.7</v>
      </c>
      <c r="I6" s="27">
        <f>+'率・当減'!I6-'率・前減'!I6</f>
        <v>0</v>
      </c>
      <c r="J6" s="27">
        <f>+'率・当減'!J6-'率・前減'!J6</f>
        <v>0</v>
      </c>
      <c r="K6" s="27">
        <f>+'率・当減'!K6-'率・前減'!K6</f>
        <v>8.8</v>
      </c>
      <c r="L6" s="27">
        <f>+'率・当減'!L6-'率・前減'!L6</f>
        <v>0</v>
      </c>
      <c r="M6" s="27">
        <f>+'率・当減'!M6-'率・前減'!M6</f>
        <v>90.6</v>
      </c>
    </row>
    <row r="7" spans="2:13" ht="17.25">
      <c r="B7" s="120" t="s">
        <v>123</v>
      </c>
      <c r="C7" s="27">
        <f>+'率・当減'!C7-'率・前減'!C7</f>
        <v>-31.7</v>
      </c>
      <c r="D7" s="27">
        <f>+'率・当減'!D7-'率・前減'!D7</f>
        <v>-13.8</v>
      </c>
      <c r="E7" s="27">
        <f>+'率・当減'!E7-'率・前減'!E7</f>
        <v>-1.1</v>
      </c>
      <c r="F7" s="27">
        <f>+'率・当減'!F7-'率・前減'!F7</f>
        <v>-7.4</v>
      </c>
      <c r="G7" s="27">
        <f>+'率・当減'!G7-'率・前減'!G7</f>
        <v>-4.7</v>
      </c>
      <c r="H7" s="27">
        <f>+'率・当減'!H7-'率・前減'!H7</f>
        <v>-16.1</v>
      </c>
      <c r="I7" s="27">
        <f>+'率・当減'!I7-'率・前減'!I7</f>
        <v>0</v>
      </c>
      <c r="J7" s="27">
        <f>+'率・当減'!J7-'率・前減'!J7</f>
        <v>0</v>
      </c>
      <c r="K7" s="27">
        <f>+'率・当減'!K7-'率・前減'!K7</f>
        <v>-10.5</v>
      </c>
      <c r="L7" s="27">
        <f>+'率・当減'!L7-'率・前減'!L7</f>
        <v>0</v>
      </c>
      <c r="M7" s="27">
        <f>+'率・当減'!M7-'率・前減'!M7</f>
        <v>-85.2</v>
      </c>
    </row>
    <row r="8" spans="2:13" ht="17.25">
      <c r="B8" s="120" t="s">
        <v>18</v>
      </c>
      <c r="C8" s="27">
        <f>+'率・当減'!C8-'率・前減'!C8</f>
        <v>-2.1999999999999993</v>
      </c>
      <c r="D8" s="27">
        <f>+'率・当減'!D8-'率・前減'!D8</f>
        <v>-0.5</v>
      </c>
      <c r="E8" s="27">
        <f>+'率・当減'!E8-'率・前減'!E8</f>
        <v>0</v>
      </c>
      <c r="F8" s="27">
        <f>+'率・当減'!F8-'率・前減'!F8</f>
        <v>-0.5</v>
      </c>
      <c r="G8" s="27">
        <f>+'率・当減'!G8-'率・前減'!G8</f>
        <v>-0.29999999999999893</v>
      </c>
      <c r="H8" s="27">
        <f>+'率・当減'!H8-'率・前減'!H8</f>
        <v>-0.5</v>
      </c>
      <c r="I8" s="27">
        <f>+'率・当減'!I8-'率・前減'!I8</f>
        <v>0</v>
      </c>
      <c r="J8" s="27">
        <f>+'率・当減'!J8-'率・前減'!J8</f>
        <v>0</v>
      </c>
      <c r="K8" s="27">
        <f>+'率・当減'!K8-'率・前減'!K8</f>
        <v>-0.40000000000000036</v>
      </c>
      <c r="L8" s="27">
        <f>+'率・当減'!L8-'率・前減'!L8</f>
        <v>0</v>
      </c>
      <c r="M8" s="27">
        <f>+'率・当減'!M8-'率・前減'!M8</f>
        <v>-4.5</v>
      </c>
    </row>
    <row r="9" spans="2:13" ht="17.25">
      <c r="B9" s="120" t="s">
        <v>19</v>
      </c>
      <c r="C9" s="27">
        <f>+'率・当減'!C9-'率・前減'!C9</f>
        <v>32.7</v>
      </c>
      <c r="D9" s="27">
        <f>+'率・当減'!D9-'率・前減'!D9</f>
        <v>13.7</v>
      </c>
      <c r="E9" s="27">
        <f>+'率・当減'!E9-'率・前減'!E9</f>
        <v>0.7</v>
      </c>
      <c r="F9" s="27">
        <f>+'率・当減'!F9-'率・前減'!F9</f>
        <v>7</v>
      </c>
      <c r="G9" s="27">
        <f>+'率・当減'!G9-'率・前減'!G9</f>
        <v>11.6</v>
      </c>
      <c r="H9" s="27">
        <f>+'率・当減'!H9-'率・前減'!H9</f>
        <v>19.1</v>
      </c>
      <c r="I9" s="27">
        <f>+'率・当減'!I9-'率・前減'!I9</f>
        <v>0</v>
      </c>
      <c r="J9" s="27">
        <f>+'率・当減'!J9-'率・前減'!J9</f>
        <v>0</v>
      </c>
      <c r="K9" s="27">
        <f>+'率・当減'!K9-'率・前減'!K9</f>
        <v>8.1</v>
      </c>
      <c r="L9" s="27">
        <f>+'率・当減'!L9-'率・前減'!L9</f>
        <v>0</v>
      </c>
      <c r="M9" s="27">
        <f>+'率・当減'!M9-'率・前減'!M9</f>
        <v>92.9</v>
      </c>
    </row>
    <row r="10" spans="2:13" ht="17.25">
      <c r="B10" s="121" t="s">
        <v>124</v>
      </c>
      <c r="C10" s="25">
        <f>+'率・当減'!C10-'率・前減'!C10</f>
        <v>-34.9</v>
      </c>
      <c r="D10" s="25">
        <f>+'率・当減'!D10-'率・前減'!D10</f>
        <v>-13</v>
      </c>
      <c r="E10" s="25">
        <f>+'率・当減'!E10-'率・前減'!E10</f>
        <v>-0.7</v>
      </c>
      <c r="F10" s="25">
        <f>+'率・当減'!F10-'率・前減'!F10</f>
        <v>-7.5</v>
      </c>
      <c r="G10" s="25">
        <f>+'率・当減'!G10-'率・前減'!G10</f>
        <v>-9.9</v>
      </c>
      <c r="H10" s="25">
        <f>+'率・当減'!H10-'率・前減'!H10</f>
        <v>-20.3</v>
      </c>
      <c r="I10" s="25">
        <f>+'率・当減'!I10-'率・前減'!I10</f>
        <v>0</v>
      </c>
      <c r="J10" s="25">
        <f>+'率・当減'!J10-'率・前減'!J10</f>
        <v>0</v>
      </c>
      <c r="K10" s="25">
        <f>+'率・当減'!K10-'率・前減'!K10</f>
        <v>-9.7</v>
      </c>
      <c r="L10" s="25">
        <f>+'率・当減'!L10-'率・前減'!L10</f>
        <v>0</v>
      </c>
      <c r="M10" s="25">
        <f>+'率・当減'!M10-'率・前減'!M10</f>
        <v>-96.1</v>
      </c>
    </row>
    <row r="11" spans="2:13" ht="17.25">
      <c r="B11" s="121" t="s">
        <v>20</v>
      </c>
      <c r="C11" s="25">
        <f>+'率・当減'!C11-'率・前減'!C11</f>
        <v>-3.5</v>
      </c>
      <c r="D11" s="25">
        <f>+'率・当減'!D11-'率・前減'!D11</f>
        <v>0.6999999999999993</v>
      </c>
      <c r="E11" s="25">
        <f>+'率・当減'!E11-'率・前減'!E11</f>
        <v>-0.20000000000000018</v>
      </c>
      <c r="F11" s="25">
        <f>+'率・当減'!F11-'率・前減'!F11</f>
        <v>0.6999999999999993</v>
      </c>
      <c r="G11" s="25">
        <f>+'率・当減'!G11-'率・前減'!G11</f>
        <v>2.299999999999999</v>
      </c>
      <c r="H11" s="25">
        <f>+'率・当減'!H11-'率・前減'!H11</f>
        <v>-0.8999999999999986</v>
      </c>
      <c r="I11" s="25">
        <f>+'率・当減'!I11-'率・前減'!I11</f>
        <v>0</v>
      </c>
      <c r="J11" s="25">
        <f>+'率・当減'!J11-'率・前減'!J11</f>
        <v>0.09999999999999998</v>
      </c>
      <c r="K11" s="25">
        <f>+'率・当減'!K11-'率・前減'!K11</f>
        <v>-2.4000000000000004</v>
      </c>
      <c r="L11" s="25">
        <f>+'率・当減'!L11-'率・前減'!L11</f>
        <v>0</v>
      </c>
      <c r="M11" s="25">
        <f>+'率・当減'!M11-'率・前減'!M11</f>
        <v>-3.200000000000003</v>
      </c>
    </row>
    <row r="12" spans="2:13" ht="17.25">
      <c r="B12" s="121" t="s">
        <v>21</v>
      </c>
      <c r="C12" s="25">
        <f>+'率・当減'!C12-'率・前減'!C12</f>
        <v>0.7999999999999972</v>
      </c>
      <c r="D12" s="25">
        <f>+'率・当減'!D12-'率・前減'!D12</f>
        <v>-0.09999999999999787</v>
      </c>
      <c r="E12" s="25">
        <f>+'率・当減'!E12-'率・前減'!E12</f>
        <v>-0.19999999999999996</v>
      </c>
      <c r="F12" s="25">
        <f>+'率・当減'!F12-'率・前減'!F12</f>
        <v>-1.2000000000000002</v>
      </c>
      <c r="G12" s="25">
        <f>+'率・当減'!G12-'率・前減'!G12</f>
        <v>1.299999999999999</v>
      </c>
      <c r="H12" s="25">
        <f>+'率・当減'!H12-'率・前減'!H12</f>
        <v>-1</v>
      </c>
      <c r="I12" s="25">
        <f>+'率・当減'!I12-'率・前減'!I12</f>
        <v>0</v>
      </c>
      <c r="J12" s="25">
        <f>+'率・当減'!J12-'率・前減'!J12</f>
        <v>0</v>
      </c>
      <c r="K12" s="25">
        <f>+'率・当減'!K12-'率・前減'!K12</f>
        <v>0.09999999999999964</v>
      </c>
      <c r="L12" s="25">
        <f>+'率・当減'!L12-'率・前減'!L12</f>
        <v>0</v>
      </c>
      <c r="M12" s="25">
        <f>+'率・当減'!M12-'率・前減'!M12</f>
        <v>-0.30000000000001137</v>
      </c>
    </row>
    <row r="13" spans="2:13" ht="17.25">
      <c r="B13" s="121" t="s">
        <v>23</v>
      </c>
      <c r="C13" s="25">
        <f>+'率・当減'!C13-'率・前減'!C13</f>
        <v>-1</v>
      </c>
      <c r="D13" s="25">
        <f>+'率・当減'!D13-'率・前減'!D13</f>
        <v>1.1000000000000014</v>
      </c>
      <c r="E13" s="25">
        <f>+'率・当減'!E13-'率・前減'!E13</f>
        <v>-0.09999999999999964</v>
      </c>
      <c r="F13" s="25">
        <f>+'率・当減'!F13-'率・前減'!F13</f>
        <v>0.5999999999999996</v>
      </c>
      <c r="G13" s="25">
        <f>+'率・当減'!G13-'率・前減'!G13</f>
        <v>0.10000000000000009</v>
      </c>
      <c r="H13" s="25">
        <f>+'率・当減'!H13-'率・前減'!H13</f>
        <v>-6.600000000000001</v>
      </c>
      <c r="I13" s="25">
        <f>+'率・当減'!I13-'率・前減'!I13</f>
        <v>0</v>
      </c>
      <c r="J13" s="25">
        <f>+'率・当減'!J13-'率・前減'!J13</f>
        <v>0</v>
      </c>
      <c r="K13" s="25">
        <f>+'率・当減'!K13-'率・前減'!K13</f>
        <v>0.5</v>
      </c>
      <c r="L13" s="25">
        <f>+'率・当減'!L13-'率・前減'!L13</f>
        <v>0</v>
      </c>
      <c r="M13" s="25">
        <f>+'率・当減'!M13-'率・前減'!M13</f>
        <v>-5.300000000000011</v>
      </c>
    </row>
    <row r="14" spans="2:13" ht="17.25">
      <c r="B14" s="121" t="s">
        <v>24</v>
      </c>
      <c r="C14" s="25">
        <f>+'率・当減'!C14-'率・前減'!C14</f>
        <v>-2</v>
      </c>
      <c r="D14" s="25">
        <f>+'率・当減'!D14-'率・前減'!D14</f>
        <v>-0.1999999999999993</v>
      </c>
      <c r="E14" s="25">
        <f>+'率・当減'!E14-'率・前減'!E14</f>
        <v>0.20000000000000018</v>
      </c>
      <c r="F14" s="25">
        <f>+'率・当減'!F14-'率・前減'!F14</f>
        <v>0.09999999999999964</v>
      </c>
      <c r="G14" s="25">
        <f>+'率・当減'!G14-'率・前減'!G14</f>
        <v>-1.1999999999999993</v>
      </c>
      <c r="H14" s="25">
        <f>+'率・当減'!H14-'率・前減'!H14</f>
        <v>-1</v>
      </c>
      <c r="I14" s="25">
        <f>+'率・当減'!I14-'率・前減'!I14</f>
        <v>0</v>
      </c>
      <c r="J14" s="25">
        <f>+'率・当減'!J14-'率・前減'!J14</f>
        <v>0</v>
      </c>
      <c r="K14" s="25">
        <f>+'率・当減'!K14-'率・前減'!K14</f>
        <v>0.1999999999999993</v>
      </c>
      <c r="L14" s="25">
        <f>+'率・当減'!L14-'率・前減'!L14</f>
        <v>0</v>
      </c>
      <c r="M14" s="25">
        <f>+'率・当減'!M14-'率・前減'!M14</f>
        <v>-3.700000000000003</v>
      </c>
    </row>
    <row r="15" spans="2:13" ht="17.25">
      <c r="B15" s="121" t="s">
        <v>25</v>
      </c>
      <c r="C15" s="25">
        <f>+'率・当減'!C15-'率・前減'!C15</f>
        <v>0</v>
      </c>
      <c r="D15" s="25">
        <f>+'率・当減'!D15-'率・前減'!D15</f>
        <v>-0.5999999999999979</v>
      </c>
      <c r="E15" s="25">
        <f>+'率・当減'!E15-'率・前減'!E15</f>
        <v>0.20000000000000007</v>
      </c>
      <c r="F15" s="25">
        <f>+'率・当減'!F15-'率・前減'!F15</f>
        <v>0.09999999999999964</v>
      </c>
      <c r="G15" s="25">
        <f>+'率・当減'!G15-'率・前減'!G15</f>
        <v>-0.3000000000000007</v>
      </c>
      <c r="H15" s="25">
        <f>+'率・当減'!H15-'率・前減'!H15</f>
        <v>0</v>
      </c>
      <c r="I15" s="25">
        <f>+'率・当減'!I15-'率・前減'!I15</f>
        <v>0</v>
      </c>
      <c r="J15" s="25">
        <f>+'率・当減'!J15-'率・前減'!J15</f>
        <v>0.1</v>
      </c>
      <c r="K15" s="25">
        <f>+'率・当減'!K15-'率・前減'!K15</f>
        <v>0.7999999999999998</v>
      </c>
      <c r="L15" s="25">
        <f>+'率・当減'!L15-'率・前減'!L15</f>
        <v>0</v>
      </c>
      <c r="M15" s="25">
        <f>+'率・当減'!M15-'率・前減'!M15</f>
        <v>0.4000000000000057</v>
      </c>
    </row>
    <row r="16" spans="2:13" ht="17.25">
      <c r="B16" s="121" t="s">
        <v>26</v>
      </c>
      <c r="C16" s="25">
        <f>+'率・当減'!C16-'率・前減'!C16</f>
        <v>-5.599999999999998</v>
      </c>
      <c r="D16" s="25">
        <f>+'率・当減'!D16-'率・前減'!D16</f>
        <v>-1.8999999999999986</v>
      </c>
      <c r="E16" s="25">
        <f>+'率・当減'!E16-'率・前減'!E16</f>
        <v>0.2999999999999998</v>
      </c>
      <c r="F16" s="25">
        <f>+'率・当減'!F16-'率・前減'!F16</f>
        <v>-1.0999999999999996</v>
      </c>
      <c r="G16" s="25">
        <f>+'率・当減'!G16-'率・前減'!G16</f>
        <v>-0.40000000000000036</v>
      </c>
      <c r="H16" s="25">
        <f>+'率・当減'!H16-'率・前減'!H16</f>
        <v>-3</v>
      </c>
      <c r="I16" s="25">
        <f>+'率・当減'!I16-'率・前減'!I16</f>
        <v>0</v>
      </c>
      <c r="J16" s="25">
        <f>+'率・当減'!J16-'率・前減'!J16</f>
        <v>0</v>
      </c>
      <c r="K16" s="25">
        <f>+'率・当減'!K16-'率・前減'!K16</f>
        <v>2.3999999999999995</v>
      </c>
      <c r="L16" s="25">
        <f>+'率・当減'!L16-'率・前減'!L16</f>
        <v>0</v>
      </c>
      <c r="M16" s="25">
        <f>+'率・当減'!M16-'率・前減'!M16</f>
        <v>-9.099999999999994</v>
      </c>
    </row>
    <row r="17" spans="2:13" ht="17.25">
      <c r="B17" s="121" t="s">
        <v>27</v>
      </c>
      <c r="C17" s="25">
        <f>+'率・当減'!C17-'率・前減'!C17</f>
        <v>-2.8999999999999986</v>
      </c>
      <c r="D17" s="25">
        <f>+'率・当減'!D17-'率・前減'!D17</f>
        <v>-0.3999999999999986</v>
      </c>
      <c r="E17" s="25">
        <f>+'率・当減'!E17-'率・前減'!E17</f>
        <v>-0.6000000000000001</v>
      </c>
      <c r="F17" s="25">
        <f>+'率・当減'!F17-'率・前減'!F17</f>
        <v>0.5999999999999996</v>
      </c>
      <c r="G17" s="25">
        <f>+'率・当減'!G17-'率・前減'!G17</f>
        <v>-0.20000000000000018</v>
      </c>
      <c r="H17" s="25">
        <f>+'率・当減'!H17-'率・前減'!H17</f>
        <v>0.8999999999999986</v>
      </c>
      <c r="I17" s="25">
        <f>+'率・当減'!I17-'率・前減'!I17</f>
        <v>0</v>
      </c>
      <c r="J17" s="25">
        <f>+'率・当減'!J17-'率・前減'!J17</f>
        <v>0</v>
      </c>
      <c r="K17" s="25">
        <f>+'率・当減'!K17-'率・前減'!K17</f>
        <v>0.5</v>
      </c>
      <c r="L17" s="25">
        <f>+'率・当減'!L17-'率・前減'!L17</f>
        <v>0</v>
      </c>
      <c r="M17" s="25">
        <f>+'率・当減'!M17-'率・前減'!M17</f>
        <v>-2</v>
      </c>
    </row>
    <row r="18" spans="2:13" ht="17.25">
      <c r="B18" s="120" t="s">
        <v>28</v>
      </c>
      <c r="C18" s="25">
        <f>+'率・当減'!C18-'率・前減'!C18</f>
        <v>41</v>
      </c>
      <c r="D18" s="25">
        <f>+'率・当減'!D18-'率・前減'!D18</f>
        <v>10.9</v>
      </c>
      <c r="E18" s="25">
        <f>+'率・当減'!E18-'率・前減'!E18</f>
        <v>0.7</v>
      </c>
      <c r="F18" s="25">
        <f>+'率・当減'!F18-'率・前減'!F18</f>
        <v>4.3</v>
      </c>
      <c r="G18" s="25">
        <f>+'率・当減'!G18-'率・前減'!G18</f>
        <v>3.2</v>
      </c>
      <c r="H18" s="25">
        <f>+'率・当減'!H18-'率・前減'!H18</f>
        <v>23.2</v>
      </c>
      <c r="I18" s="25">
        <f>+'率・当減'!I18-'率・前減'!I18</f>
        <v>0</v>
      </c>
      <c r="J18" s="25">
        <f>+'率・当減'!J18-'率・前減'!J18</f>
        <v>0.1</v>
      </c>
      <c r="K18" s="25">
        <f>+'率・当減'!K18-'率・前減'!K18</f>
        <v>7.5</v>
      </c>
      <c r="L18" s="25">
        <f>+'率・当減'!L18-'率・前減'!L18</f>
        <v>0</v>
      </c>
      <c r="M18" s="25">
        <f>+'率・当減'!M18-'率・前減'!M18</f>
        <v>90.8</v>
      </c>
    </row>
    <row r="19" spans="2:13" ht="17.25">
      <c r="B19" s="121" t="s">
        <v>125</v>
      </c>
      <c r="C19" s="25">
        <f>+'率・当減'!C19-'率・前減'!C19</f>
        <v>-37</v>
      </c>
      <c r="D19" s="25">
        <f>+'率・当減'!D19-'率・前減'!D19</f>
        <v>-11.4</v>
      </c>
      <c r="E19" s="25">
        <f>+'率・当減'!E19-'率・前減'!E19</f>
        <v>-1.1</v>
      </c>
      <c r="F19" s="25">
        <f>+'率・当減'!F19-'率・前減'!F19</f>
        <v>-4.8</v>
      </c>
      <c r="G19" s="25">
        <f>+'率・当減'!G19-'率・前減'!G19</f>
        <v>-2.4</v>
      </c>
      <c r="H19" s="25">
        <f>+'率・当減'!H19-'率・前減'!H19</f>
        <v>-21.9</v>
      </c>
      <c r="I19" s="25">
        <f>+'率・当減'!I19-'率・前減'!I19</f>
        <v>0</v>
      </c>
      <c r="J19" s="25">
        <f>+'率・当減'!J19-'率・前減'!J19</f>
        <v>-0.3</v>
      </c>
      <c r="K19" s="25">
        <f>+'率・当減'!K19-'率・前減'!K19</f>
        <v>-6.9</v>
      </c>
      <c r="L19" s="25">
        <f>+'率・当減'!L19-'率・前減'!L19</f>
        <v>0</v>
      </c>
      <c r="M19" s="25">
        <f>+'率・当減'!M19-'率・前減'!M19</f>
        <v>-85.8</v>
      </c>
    </row>
    <row r="20" spans="2:13" ht="17.25">
      <c r="B20" s="122" t="s">
        <v>126</v>
      </c>
      <c r="C20" s="87">
        <f>+'率・当減'!C20-'率・前減'!C20</f>
        <v>-29.1</v>
      </c>
      <c r="D20" s="87">
        <f>+'率・当減'!D20-'率・前減'!D20</f>
        <v>-11.5</v>
      </c>
      <c r="E20" s="87">
        <f>+'率・当減'!E20-'率・前減'!E20</f>
        <v>-2.6</v>
      </c>
      <c r="F20" s="87">
        <f>+'率・当減'!F20-'率・前減'!F20</f>
        <v>-6</v>
      </c>
      <c r="G20" s="87">
        <f>+'率・当減'!G20-'率・前減'!G20</f>
        <v>-14.2</v>
      </c>
      <c r="H20" s="87">
        <f>+'率・当減'!H20-'率・前減'!H20</f>
        <v>-16.8</v>
      </c>
      <c r="I20" s="87">
        <f>+'率・当減'!I20-'率・前減'!I20</f>
        <v>0</v>
      </c>
      <c r="J20" s="87">
        <f>+'率・当減'!J20-'率・前減'!J20</f>
        <v>0</v>
      </c>
      <c r="K20" s="87">
        <f>+'率・当減'!K20-'率・前減'!K20</f>
        <v>-8.7</v>
      </c>
      <c r="L20" s="87">
        <f>+'率・当減'!L20-'率・前減'!L20</f>
        <v>0</v>
      </c>
      <c r="M20" s="87">
        <f>+'率・当減'!M20-'率・前減'!M20</f>
        <v>-88.9</v>
      </c>
    </row>
    <row r="21" spans="2:16" ht="17.25">
      <c r="B21" s="121" t="s">
        <v>127</v>
      </c>
      <c r="C21" s="25">
        <f>+'率・当減'!C21-'率・前減'!C21</f>
        <v>-0.8999999999999986</v>
      </c>
      <c r="D21" s="25">
        <f>+'率・当減'!D21-'率・前減'!D21</f>
        <v>1.2000000000000028</v>
      </c>
      <c r="E21" s="25">
        <f>+'率・当減'!E21-'率・前減'!E21</f>
        <v>-0.19999999999999996</v>
      </c>
      <c r="F21" s="25">
        <f>+'率・当減'!F21-'率・前減'!F21</f>
        <v>0.3999999999999999</v>
      </c>
      <c r="G21" s="25">
        <f>+'率・当減'!G21-'率・前減'!G21</f>
        <v>0.9000000000000004</v>
      </c>
      <c r="H21" s="25">
        <f>+'率・当減'!H21-'率・前減'!H21</f>
        <v>-0.20000000000000107</v>
      </c>
      <c r="I21" s="25">
        <f>+'率・当減'!I21-'率・前減'!I21</f>
        <v>0</v>
      </c>
      <c r="J21" s="25">
        <f>+'率・当減'!J21-'率・前減'!J21</f>
        <v>0</v>
      </c>
      <c r="K21" s="25">
        <f>+'率・当減'!K21-'率・前減'!K21</f>
        <v>2.1999999999999993</v>
      </c>
      <c r="L21" s="25">
        <f>+'率・当減'!L21-'率・前減'!L21</f>
        <v>0</v>
      </c>
      <c r="M21" s="25">
        <f>+'率・当減'!M21-'率・前減'!M21</f>
        <v>3.299999999999997</v>
      </c>
      <c r="O21" s="3"/>
      <c r="P21" s="3"/>
    </row>
    <row r="22" spans="2:16" ht="17.25">
      <c r="B22" s="121" t="s">
        <v>128</v>
      </c>
      <c r="C22" s="25">
        <f>+'率・当減'!C22-'率・前減'!C22</f>
        <v>-4.5</v>
      </c>
      <c r="D22" s="25">
        <f>+'率・当減'!D22-'率・前減'!D22</f>
        <v>-0.9000000000000004</v>
      </c>
      <c r="E22" s="25">
        <f>+'率・当減'!E22-'率・前減'!E22</f>
        <v>0.09999999999999998</v>
      </c>
      <c r="F22" s="25">
        <f>+'率・当減'!F22-'率・前減'!F22</f>
        <v>1.5999999999999996</v>
      </c>
      <c r="G22" s="25">
        <f>+'率・当減'!G22-'率・前減'!G22</f>
        <v>-0.5</v>
      </c>
      <c r="H22" s="25">
        <f>+'率・当減'!H22-'率・前減'!H22</f>
        <v>-0.5</v>
      </c>
      <c r="I22" s="25">
        <f>+'率・当減'!I22-'率・前減'!I22</f>
        <v>0</v>
      </c>
      <c r="J22" s="25">
        <f>+'率・当減'!J22-'率・前減'!J22</f>
        <v>0</v>
      </c>
      <c r="K22" s="25">
        <f>+'率・当減'!K22-'率・前減'!K22</f>
        <v>0.29999999999999893</v>
      </c>
      <c r="L22" s="25">
        <f>+'率・当減'!L22-'率・前減'!L22</f>
        <v>0</v>
      </c>
      <c r="M22" s="25">
        <f>+'率・当減'!M22-'率・前減'!M22</f>
        <v>-4.300000000000011</v>
      </c>
      <c r="O22" s="3"/>
      <c r="P22" s="3"/>
    </row>
    <row r="23" spans="2:16" ht="17.25">
      <c r="B23" s="123" t="s">
        <v>129</v>
      </c>
      <c r="C23" s="26">
        <f>+'率・当減'!C23-'率・前減'!C23</f>
        <v>-0.7999999999999972</v>
      </c>
      <c r="D23" s="26">
        <f>+'率・当減'!D23-'率・前減'!D23</f>
        <v>0.5</v>
      </c>
      <c r="E23" s="26">
        <f>+'率・当減'!E23-'率・前減'!E23</f>
        <v>0.5</v>
      </c>
      <c r="F23" s="26">
        <f>+'率・当減'!F23-'率・前減'!F23</f>
        <v>0.7000000000000002</v>
      </c>
      <c r="G23" s="26">
        <f>+'率・当減'!G23-'率・前減'!G23</f>
        <v>0.2999999999999998</v>
      </c>
      <c r="H23" s="26">
        <f>+'率・当減'!H23-'率・前減'!H23</f>
        <v>0.5</v>
      </c>
      <c r="I23" s="26">
        <f>+'率・当減'!I23-'率・前減'!I23</f>
        <v>0</v>
      </c>
      <c r="J23" s="26">
        <f>+'率・当減'!J23-'率・前減'!J23</f>
        <v>0</v>
      </c>
      <c r="K23" s="26">
        <f>+'率・当減'!K23-'率・前減'!K23</f>
        <v>0.5</v>
      </c>
      <c r="L23" s="26">
        <f>+'率・当減'!L23-'率・前減'!L23</f>
        <v>0</v>
      </c>
      <c r="M23" s="26">
        <f>+'率・当減'!M23-'率・前減'!M23</f>
        <v>2.3999999999999915</v>
      </c>
      <c r="O23" s="3"/>
      <c r="P23" s="3"/>
    </row>
    <row r="24" spans="2:13" ht="17.25">
      <c r="B24" s="121" t="s">
        <v>32</v>
      </c>
      <c r="C24" s="25">
        <f>+'率・当減'!C24-'率・前減'!C24</f>
        <v>-1</v>
      </c>
      <c r="D24" s="25">
        <f>+'率・当減'!D24-'率・前減'!D24</f>
        <v>2.1999999999999993</v>
      </c>
      <c r="E24" s="25">
        <f>+'率・当減'!E24-'率・前減'!E24</f>
        <v>0</v>
      </c>
      <c r="F24" s="25">
        <f>+'率・当減'!F24-'率・前減'!F24</f>
        <v>0.19999999999999996</v>
      </c>
      <c r="G24" s="25">
        <f>+'率・当減'!G24-'率・前減'!G24</f>
        <v>1.5</v>
      </c>
      <c r="H24" s="25">
        <f>+'率・当減'!H24-'率・前減'!H24</f>
        <v>0</v>
      </c>
      <c r="I24" s="25">
        <f>+'率・当減'!I24-'率・前減'!I24</f>
        <v>0</v>
      </c>
      <c r="J24" s="25">
        <f>+'率・当減'!J24-'率・前減'!J24</f>
        <v>0</v>
      </c>
      <c r="K24" s="25">
        <f>+'率・当減'!K24-'率・前減'!K24</f>
        <v>0.5</v>
      </c>
      <c r="L24" s="25">
        <f>+'率・当減'!L24-'率・前減'!L24</f>
        <v>0</v>
      </c>
      <c r="M24" s="25">
        <f>+'率・当減'!M24-'率・前減'!M24</f>
        <v>3.4000000000000057</v>
      </c>
    </row>
    <row r="25" spans="2:13" ht="17.25">
      <c r="B25" s="121" t="s">
        <v>36</v>
      </c>
      <c r="C25" s="25">
        <f>+'率・当減'!C25-'率・前減'!C25</f>
        <v>-0.5</v>
      </c>
      <c r="D25" s="25">
        <f>+'率・当減'!D25-'率・前減'!D25</f>
        <v>-1.1999999999999993</v>
      </c>
      <c r="E25" s="25">
        <f>+'率・当減'!E25-'率・前減'!E25</f>
        <v>-0.30000000000000004</v>
      </c>
      <c r="F25" s="25">
        <f>+'率・当減'!F25-'率・前減'!F25</f>
        <v>0.6000000000000001</v>
      </c>
      <c r="G25" s="25">
        <f>+'率・当減'!G25-'率・前減'!G25</f>
        <v>-0.1999999999999993</v>
      </c>
      <c r="H25" s="25">
        <f>+'率・当減'!H25-'率・前減'!H25</f>
        <v>-0.29999999999999893</v>
      </c>
      <c r="I25" s="25">
        <f>+'率・当減'!I25-'率・前減'!I25</f>
        <v>0</v>
      </c>
      <c r="J25" s="25">
        <f>+'率・当減'!J25-'率・前減'!J25</f>
        <v>0</v>
      </c>
      <c r="K25" s="25">
        <f>+'率・当減'!K25-'率・前減'!K25</f>
        <v>0.40000000000000036</v>
      </c>
      <c r="L25" s="25">
        <f>+'率・当減'!L25-'率・前減'!L25</f>
        <v>0</v>
      </c>
      <c r="M25" s="25">
        <f>+'率・当減'!M25-'率・前減'!M25</f>
        <v>-1.6000000000000085</v>
      </c>
    </row>
    <row r="26" spans="2:13" ht="17.25">
      <c r="B26" s="121" t="s">
        <v>38</v>
      </c>
      <c r="C26" s="25">
        <f>+'率・当減'!C26-'率・前減'!C26</f>
        <v>0.5</v>
      </c>
      <c r="D26" s="25">
        <f>+'率・当減'!D26-'率・前減'!D26</f>
        <v>0.5</v>
      </c>
      <c r="E26" s="25">
        <f>+'率・当減'!E26-'率・前減'!E26</f>
        <v>0</v>
      </c>
      <c r="F26" s="25">
        <f>+'率・当減'!F26-'率・前減'!F26</f>
        <v>0.7000000000000002</v>
      </c>
      <c r="G26" s="25">
        <f>+'率・当減'!G26-'率・前減'!G26</f>
        <v>-0.1999999999999993</v>
      </c>
      <c r="H26" s="25">
        <f>+'率・当減'!H26-'率・前減'!H26</f>
        <v>-0.5999999999999996</v>
      </c>
      <c r="I26" s="25">
        <f>+'率・当減'!I26-'率・前減'!I26</f>
        <v>0</v>
      </c>
      <c r="J26" s="25">
        <f>+'率・当減'!J26-'率・前減'!J26</f>
        <v>0</v>
      </c>
      <c r="K26" s="25">
        <f>+'率・当減'!K26-'率・前減'!K26</f>
        <v>0.09999999999999964</v>
      </c>
      <c r="L26" s="25">
        <f>+'率・当減'!L26-'率・前減'!L26</f>
        <v>0</v>
      </c>
      <c r="M26" s="25">
        <f>+'率・当減'!M26-'率・前減'!M26</f>
        <v>0.8999999999999915</v>
      </c>
    </row>
    <row r="27" spans="2:13" ht="17.25">
      <c r="B27" s="121" t="s">
        <v>40</v>
      </c>
      <c r="C27" s="25">
        <f>+'率・当減'!C27-'率・前減'!C27</f>
        <v>-2.0000000000000036</v>
      </c>
      <c r="D27" s="25">
        <f>+'率・当減'!D27-'率・前減'!D27</f>
        <v>1.799999999999999</v>
      </c>
      <c r="E27" s="25">
        <f>+'率・当減'!E27-'率・前減'!E27</f>
        <v>0</v>
      </c>
      <c r="F27" s="25">
        <f>+'率・当減'!F27-'率・前減'!F27</f>
        <v>0.40000000000000013</v>
      </c>
      <c r="G27" s="25">
        <f>+'率・当減'!G27-'率・前減'!G27</f>
        <v>5.299999999999999</v>
      </c>
      <c r="H27" s="25">
        <f>+'率・当減'!H27-'率・前減'!H27</f>
        <v>-0.7999999999999989</v>
      </c>
      <c r="I27" s="25">
        <f>+'率・当減'!I27-'率・前減'!I27</f>
        <v>0</v>
      </c>
      <c r="J27" s="25">
        <f>+'率・当減'!J27-'率・前減'!J27</f>
        <v>0</v>
      </c>
      <c r="K27" s="25">
        <f>+'率・当減'!K27-'率・前減'!K27</f>
        <v>2.8999999999999995</v>
      </c>
      <c r="L27" s="25">
        <f>+'率・当減'!L27-'率・前減'!L27</f>
        <v>0</v>
      </c>
      <c r="M27" s="25">
        <f>+'率・当減'!M27-'率・前減'!M27</f>
        <v>7.599999999999994</v>
      </c>
    </row>
    <row r="28" spans="2:13" ht="17.25">
      <c r="B28" s="121" t="s">
        <v>41</v>
      </c>
      <c r="C28" s="25">
        <f>+'率・当減'!C28-'率・前減'!C28</f>
        <v>-0.7999999999999972</v>
      </c>
      <c r="D28" s="25">
        <f>+'率・当減'!D28-'率・前減'!D28</f>
        <v>-0.3000000000000007</v>
      </c>
      <c r="E28" s="25">
        <f>+'率・当減'!E28-'率・前減'!E28</f>
        <v>-0.10000000000000003</v>
      </c>
      <c r="F28" s="25">
        <f>+'率・当減'!F28-'率・前減'!F28</f>
        <v>0.5</v>
      </c>
      <c r="G28" s="25">
        <f>+'率・当減'!G28-'率・前減'!G28</f>
        <v>2.0999999999999996</v>
      </c>
      <c r="H28" s="25">
        <f>+'率・当減'!H28-'率・前減'!H28</f>
        <v>-0.20000000000000018</v>
      </c>
      <c r="I28" s="25">
        <f>+'率・当減'!I28-'率・前減'!I28</f>
        <v>0</v>
      </c>
      <c r="J28" s="25">
        <f>+'率・当減'!J28-'率・前減'!J28</f>
        <v>0</v>
      </c>
      <c r="K28" s="25">
        <f>+'率・当減'!K28-'率・前減'!K28</f>
        <v>1.4000000000000004</v>
      </c>
      <c r="L28" s="25">
        <f>+'率・当減'!L28-'率・前減'!L28</f>
        <v>0</v>
      </c>
      <c r="M28" s="25">
        <f>+'率・当減'!M28-'率・前減'!M28</f>
        <v>2.6999999999999957</v>
      </c>
    </row>
    <row r="29" spans="2:13" ht="17.25">
      <c r="B29" s="121" t="s">
        <v>130</v>
      </c>
      <c r="C29" s="25">
        <f>+'率・当減'!C29-'率・前減'!C29</f>
        <v>-28.9</v>
      </c>
      <c r="D29" s="25">
        <f>+'率・当減'!D29-'率・前減'!D29</f>
        <v>-13.7</v>
      </c>
      <c r="E29" s="25">
        <f>+'率・当減'!E29-'率・前減'!E29</f>
        <v>-0.5</v>
      </c>
      <c r="F29" s="25">
        <f>+'率・当減'!F29-'率・前減'!F29</f>
        <v>-4.7</v>
      </c>
      <c r="G29" s="25">
        <f>+'率・当減'!G29-'率・前減'!G29</f>
        <v>-12.3</v>
      </c>
      <c r="H29" s="25">
        <f>+'率・当減'!H29-'率・前減'!H29</f>
        <v>-19.1</v>
      </c>
      <c r="I29" s="25">
        <f>+'率・当減'!I29-'率・前減'!I29</f>
        <v>0</v>
      </c>
      <c r="J29" s="25">
        <f>+'率・当減'!J29-'率・前減'!J29</f>
        <v>0</v>
      </c>
      <c r="K29" s="25">
        <f>+'率・当減'!K29-'率・前減'!K29</f>
        <v>-6</v>
      </c>
      <c r="L29" s="25">
        <f>+'率・当減'!L29-'率・前減'!L29</f>
        <v>0</v>
      </c>
      <c r="M29" s="25">
        <f>+'率・当減'!M29-'率・前減'!M29</f>
        <v>-85</v>
      </c>
    </row>
    <row r="30" spans="2:13" ht="17.25">
      <c r="B30" s="121" t="s">
        <v>131</v>
      </c>
      <c r="C30" s="25">
        <f>+'率・当減'!C30-'率・前減'!C30</f>
        <v>-26.7</v>
      </c>
      <c r="D30" s="25">
        <f>+'率・当減'!D30-'率・前減'!D30</f>
        <v>-12.6</v>
      </c>
      <c r="E30" s="25">
        <f>+'率・当減'!E30-'率・前減'!E30</f>
        <v>-1.2</v>
      </c>
      <c r="F30" s="25">
        <f>+'率・当減'!F30-'率・前減'!F30</f>
        <v>-2</v>
      </c>
      <c r="G30" s="25">
        <f>+'率・当減'!G30-'率・前減'!G30</f>
        <v>-12.7</v>
      </c>
      <c r="H30" s="25">
        <f>+'率・当減'!H30-'率・前減'!H30</f>
        <v>-22.9</v>
      </c>
      <c r="I30" s="25">
        <f>+'率・当減'!I30-'率・前減'!I30</f>
        <v>0</v>
      </c>
      <c r="J30" s="25">
        <f>+'率・当減'!J30-'率・前減'!J30</f>
        <v>0</v>
      </c>
      <c r="K30" s="25">
        <f>+'率・当減'!K30-'率・前減'!K30</f>
        <v>-6.8</v>
      </c>
      <c r="L30" s="25">
        <f>+'率・当減'!L30-'率・前減'!L30</f>
        <v>0</v>
      </c>
      <c r="M30" s="25">
        <f>+'率・当減'!M30-'率・前減'!M30</f>
        <v>-84.8</v>
      </c>
    </row>
    <row r="31" spans="2:13" ht="17.25">
      <c r="B31" s="121" t="s">
        <v>132</v>
      </c>
      <c r="C31" s="25">
        <f>+'率・当減'!C31-'率・前減'!C31</f>
        <v>-35.4</v>
      </c>
      <c r="D31" s="25">
        <f>+'率・当減'!D31-'率・前減'!D31</f>
        <v>-13.5</v>
      </c>
      <c r="E31" s="25">
        <f>+'率・当減'!E31-'率・前減'!E31</f>
        <v>-3.5</v>
      </c>
      <c r="F31" s="25">
        <f>+'率・当減'!F31-'率・前減'!F31</f>
        <v>-2.6</v>
      </c>
      <c r="G31" s="25">
        <f>+'率・当減'!G31-'率・前減'!G31</f>
        <v>-14.5</v>
      </c>
      <c r="H31" s="25">
        <f>+'率・当減'!H31-'率・前減'!H31</f>
        <v>-19.1</v>
      </c>
      <c r="I31" s="25">
        <f>+'率・当減'!I31-'率・前減'!I31</f>
        <v>0</v>
      </c>
      <c r="J31" s="25">
        <f>+'率・当減'!J31-'率・前減'!J31</f>
        <v>0</v>
      </c>
      <c r="K31" s="25">
        <f>+'率・当減'!K31-'率・前減'!K31</f>
        <v>-9.4</v>
      </c>
      <c r="L31" s="25">
        <f>+'率・当減'!L31-'率・前減'!L31</f>
        <v>0</v>
      </c>
      <c r="M31" s="25">
        <f>+'率・当減'!M31-'率・前減'!M31</f>
        <v>-98</v>
      </c>
    </row>
    <row r="32" spans="2:13" ht="17.25">
      <c r="B32" s="121" t="s">
        <v>133</v>
      </c>
      <c r="C32" s="25">
        <f>+'率・当減'!C32-'率・前減'!C32</f>
        <v>-24.1</v>
      </c>
      <c r="D32" s="25">
        <f>+'率・当減'!D32-'率・前減'!D32</f>
        <v>-11.8</v>
      </c>
      <c r="E32" s="25">
        <f>+'率・当減'!E32-'率・前減'!E32</f>
        <v>-2.3</v>
      </c>
      <c r="F32" s="25">
        <f>+'率・当減'!F32-'率・前減'!F32</f>
        <v>0</v>
      </c>
      <c r="G32" s="25">
        <f>+'率・当減'!G32-'率・前減'!G32</f>
        <v>-13.7</v>
      </c>
      <c r="H32" s="25">
        <f>+'率・当減'!H32-'率・前減'!H32</f>
        <v>-24.9</v>
      </c>
      <c r="I32" s="25">
        <f>+'率・当減'!I32-'率・前減'!I32</f>
        <v>0</v>
      </c>
      <c r="J32" s="25">
        <f>+'率・当減'!J32-'率・前減'!J32</f>
        <v>0</v>
      </c>
      <c r="K32" s="25">
        <f>+'率・当減'!K32-'率・前減'!K32</f>
        <v>-8.1</v>
      </c>
      <c r="L32" s="25">
        <f>+'率・当減'!L32-'率・前減'!L32</f>
        <v>0</v>
      </c>
      <c r="M32" s="25">
        <f>+'率・当減'!M32-'率・前減'!M32</f>
        <v>-85</v>
      </c>
    </row>
    <row r="33" spans="2:13" ht="17.25">
      <c r="B33" s="121" t="s">
        <v>134</v>
      </c>
      <c r="C33" s="25">
        <f>+'率・当減'!C33-'率・前減'!C33</f>
        <v>-33.5</v>
      </c>
      <c r="D33" s="25">
        <f>+'率・当減'!D33-'率・前減'!D33</f>
        <v>-11.7</v>
      </c>
      <c r="E33" s="25">
        <f>+'率・当減'!E33-'率・前減'!E33</f>
        <v>-0.6</v>
      </c>
      <c r="F33" s="25">
        <f>+'率・当減'!F33-'率・前減'!F33</f>
        <v>-1.7</v>
      </c>
      <c r="G33" s="25">
        <f>+'率・当減'!G33-'率・前減'!G33</f>
        <v>-12.7</v>
      </c>
      <c r="H33" s="25">
        <f>+'率・当減'!H33-'率・前減'!H33</f>
        <v>-20.2</v>
      </c>
      <c r="I33" s="25">
        <f>+'率・当減'!I33-'率・前減'!I33</f>
        <v>0</v>
      </c>
      <c r="J33" s="25">
        <f>+'率・当減'!J33-'率・前減'!J33</f>
        <v>0</v>
      </c>
      <c r="K33" s="25">
        <f>+'率・当減'!K33-'率・前減'!K33</f>
        <v>-3.4</v>
      </c>
      <c r="L33" s="25">
        <f>+'率・当減'!L33-'率・前減'!L33</f>
        <v>0</v>
      </c>
      <c r="M33" s="25">
        <f>+'率・当減'!M33-'率・前減'!M33</f>
        <v>-83.8</v>
      </c>
    </row>
    <row r="34" spans="2:13" ht="17.25">
      <c r="B34" s="121" t="s">
        <v>135</v>
      </c>
      <c r="C34" s="25">
        <f>+'率・当減'!C34-'率・前減'!C34</f>
        <v>-26.1</v>
      </c>
      <c r="D34" s="25">
        <f>+'率・当減'!D34-'率・前減'!D34</f>
        <v>-19.3</v>
      </c>
      <c r="E34" s="25">
        <f>+'率・当減'!E34-'率・前減'!E34</f>
        <v>-1.4</v>
      </c>
      <c r="F34" s="25">
        <f>+'率・当減'!F34-'率・前減'!F34</f>
        <v>-1.8</v>
      </c>
      <c r="G34" s="25">
        <f>+'率・当減'!G34-'率・前減'!G34</f>
        <v>-15.6</v>
      </c>
      <c r="H34" s="25">
        <f>+'率・当減'!H34-'率・前減'!H34</f>
        <v>-22.2</v>
      </c>
      <c r="I34" s="25">
        <f>+'率・当減'!I34-'率・前減'!I34</f>
        <v>0</v>
      </c>
      <c r="J34" s="25">
        <f>+'率・当減'!J34-'率・前減'!J34</f>
        <v>0</v>
      </c>
      <c r="K34" s="25">
        <f>+'率・当減'!K34-'率・前減'!K34</f>
        <v>-7.7</v>
      </c>
      <c r="L34" s="25">
        <f>+'率・当減'!L34-'率・前減'!L34</f>
        <v>0</v>
      </c>
      <c r="M34" s="25">
        <f>+'率・当減'!M34-'率・前減'!M34</f>
        <v>-94.2</v>
      </c>
    </row>
    <row r="35" spans="2:13" ht="17.25">
      <c r="B35" s="121" t="s">
        <v>136</v>
      </c>
      <c r="C35" s="25">
        <f>+'率・当減'!C35-'率・前減'!C35</f>
        <v>-30.9</v>
      </c>
      <c r="D35" s="25">
        <f>+'率・当減'!D35-'率・前減'!D35</f>
        <v>-16.6</v>
      </c>
      <c r="E35" s="25">
        <f>+'率・当減'!E35-'率・前減'!E35</f>
        <v>-1.7</v>
      </c>
      <c r="F35" s="25">
        <f>+'率・当減'!F35-'率・前減'!F35</f>
        <v>-4.2</v>
      </c>
      <c r="G35" s="25">
        <f>+'率・当減'!G35-'率・前減'!G35</f>
        <v>-16.7</v>
      </c>
      <c r="H35" s="25">
        <f>+'率・当減'!H35-'率・前減'!H35</f>
        <v>-19.9</v>
      </c>
      <c r="I35" s="25">
        <f>+'率・当減'!I35-'率・前減'!I35</f>
        <v>0</v>
      </c>
      <c r="J35" s="25">
        <f>+'率・当減'!J35-'率・前減'!J35</f>
        <v>0</v>
      </c>
      <c r="K35" s="25">
        <f>+'率・当減'!K35-'率・前減'!K35</f>
        <v>-8</v>
      </c>
      <c r="L35" s="25">
        <f>+'率・当減'!L35-'率・前減'!L35</f>
        <v>0</v>
      </c>
      <c r="M35" s="25">
        <f>+'率・当減'!M35-'率・前減'!M35</f>
        <v>-97.9</v>
      </c>
    </row>
    <row r="36" spans="2:13" ht="17.25">
      <c r="B36" s="121" t="s">
        <v>137</v>
      </c>
      <c r="C36" s="25">
        <f>+'率・当減'!C36-'率・前減'!C36</f>
        <v>-30.8</v>
      </c>
      <c r="D36" s="25">
        <f>+'率・当減'!D36-'率・前減'!D36</f>
        <v>-5.5</v>
      </c>
      <c r="E36" s="25">
        <f>+'率・当減'!E36-'率・前減'!E36</f>
        <v>-1.1</v>
      </c>
      <c r="F36" s="25">
        <f>+'率・当減'!F36-'率・前減'!F36</f>
        <v>-1.9</v>
      </c>
      <c r="G36" s="25">
        <f>+'率・当減'!G36-'率・前減'!G36</f>
        <v>-13.5</v>
      </c>
      <c r="H36" s="25">
        <f>+'率・当減'!H36-'率・前減'!H36</f>
        <v>-29.5</v>
      </c>
      <c r="I36" s="25">
        <f>+'率・当減'!I36-'率・前減'!I36</f>
        <v>0</v>
      </c>
      <c r="J36" s="25">
        <f>+'率・当減'!J36-'率・前減'!J36</f>
        <v>0</v>
      </c>
      <c r="K36" s="25">
        <f>+'率・当減'!K36-'率・前減'!K36</f>
        <v>-8.3</v>
      </c>
      <c r="L36" s="25">
        <f>+'率・当減'!L36-'率・前減'!L36</f>
        <v>0</v>
      </c>
      <c r="M36" s="25">
        <f>+'率・当減'!M36-'率・前減'!M36</f>
        <v>-90.7</v>
      </c>
    </row>
    <row r="37" spans="2:13" ht="17.25">
      <c r="B37" s="120" t="s">
        <v>55</v>
      </c>
      <c r="C37" s="25">
        <f>+'率・当減'!C37-'率・前減'!C37</f>
        <v>28.2</v>
      </c>
      <c r="D37" s="25">
        <f>+'率・当減'!D37-'率・前減'!D37</f>
        <v>15.1</v>
      </c>
      <c r="E37" s="25">
        <f>+'率・当減'!E37-'率・前減'!E37</f>
        <v>0.7</v>
      </c>
      <c r="F37" s="25">
        <f>+'率・当減'!F37-'率・前減'!F37</f>
        <v>1.8</v>
      </c>
      <c r="G37" s="25">
        <f>+'率・当減'!G37-'率・前減'!G37</f>
        <v>16.4</v>
      </c>
      <c r="H37" s="25">
        <f>+'率・当減'!H37-'率・前減'!H37</f>
        <v>16.4</v>
      </c>
      <c r="I37" s="25">
        <f>+'率・当減'!I37-'率・前減'!I37</f>
        <v>0</v>
      </c>
      <c r="J37" s="25">
        <f>+'率・当減'!J37-'率・前減'!J37</f>
        <v>0</v>
      </c>
      <c r="K37" s="25">
        <f>+'率・当減'!K37-'率・前減'!K37</f>
        <v>8.4</v>
      </c>
      <c r="L37" s="25">
        <f>+'率・当減'!L37-'率・前減'!L37</f>
        <v>0</v>
      </c>
      <c r="M37" s="25">
        <f>+'率・当減'!M37-'率・前減'!M37</f>
        <v>87</v>
      </c>
    </row>
    <row r="38" spans="2:13" ht="17.25">
      <c r="B38" s="121" t="s">
        <v>138</v>
      </c>
      <c r="C38" s="25">
        <f>+'率・当減'!C38-'率・前減'!C38</f>
        <v>-26.6</v>
      </c>
      <c r="D38" s="25">
        <f>+'率・当減'!D38-'率・前減'!D38</f>
        <v>-18</v>
      </c>
      <c r="E38" s="25">
        <f>+'率・当減'!E38-'率・前減'!E38</f>
        <v>-0.7</v>
      </c>
      <c r="F38" s="25">
        <f>+'率・当減'!F38-'率・前減'!F38</f>
        <v>-2</v>
      </c>
      <c r="G38" s="25">
        <f>+'率・当減'!G38-'率・前減'!G38</f>
        <v>-15.3</v>
      </c>
      <c r="H38" s="25">
        <f>+'率・当減'!H38-'率・前減'!H38</f>
        <v>-15.8</v>
      </c>
      <c r="I38" s="25">
        <f>+'率・当減'!I38-'率・前減'!I38</f>
        <v>0</v>
      </c>
      <c r="J38" s="25">
        <f>+'率・当減'!J38-'率・前減'!J38</f>
        <v>0</v>
      </c>
      <c r="K38" s="25">
        <f>+'率・当減'!K38-'率・前減'!K38</f>
        <v>-9.4</v>
      </c>
      <c r="L38" s="25">
        <f>+'率・当減'!L38-'率・前減'!L38</f>
        <v>0</v>
      </c>
      <c r="M38" s="25">
        <f>+'率・当減'!M38-'率・前減'!M38</f>
        <v>-87.8</v>
      </c>
    </row>
    <row r="39" spans="2:13" ht="17.25">
      <c r="B39" s="121" t="s">
        <v>56</v>
      </c>
      <c r="C39" s="25">
        <f>+'率・当減'!C39-'率・前減'!C39</f>
        <v>1</v>
      </c>
      <c r="D39" s="25">
        <f>+'率・当減'!D39-'率・前減'!D39</f>
        <v>-0.9000000000000004</v>
      </c>
      <c r="E39" s="25">
        <f>+'率・当減'!E39-'率・前減'!E39</f>
        <v>-0.09999999999999998</v>
      </c>
      <c r="F39" s="25">
        <f>+'率・当減'!F39-'率・前減'!F39</f>
        <v>0.20000000000000018</v>
      </c>
      <c r="G39" s="25">
        <f>+'率・当減'!G39-'率・前減'!G39</f>
        <v>-0.20000000000000107</v>
      </c>
      <c r="H39" s="25">
        <f>+'率・当減'!H39-'率・前減'!H39</f>
        <v>0.5</v>
      </c>
      <c r="I39" s="25">
        <f>+'率・当減'!I39-'率・前減'!I39</f>
        <v>0</v>
      </c>
      <c r="J39" s="25">
        <f>+'率・当減'!J39-'率・前減'!J39</f>
        <v>0.10000000000000009</v>
      </c>
      <c r="K39" s="25">
        <f>+'率・当減'!K39-'率・前減'!K39</f>
        <v>-0.8999999999999995</v>
      </c>
      <c r="L39" s="25">
        <f>+'率・当減'!L39-'率・前減'!L39</f>
        <v>0</v>
      </c>
      <c r="M39" s="25">
        <f>+'率・当減'!M39-'率・前減'!M39</f>
        <v>-0.20000000000000284</v>
      </c>
    </row>
    <row r="40" spans="2:13" ht="17.25">
      <c r="B40" s="120" t="s">
        <v>57</v>
      </c>
      <c r="C40" s="25">
        <f>+'率・当減'!C40-'率・前減'!C40</f>
        <v>29.7</v>
      </c>
      <c r="D40" s="25">
        <f>+'率・当減'!D40-'率・前減'!D40</f>
        <v>11.2</v>
      </c>
      <c r="E40" s="25">
        <f>+'率・当減'!E40-'率・前減'!E40</f>
        <v>0.4</v>
      </c>
      <c r="F40" s="25">
        <f>+'率・当減'!F40-'率・前減'!F40</f>
        <v>4.7</v>
      </c>
      <c r="G40" s="25">
        <f>+'率・当減'!G40-'率・前減'!G40</f>
        <v>16.2</v>
      </c>
      <c r="H40" s="25">
        <f>+'率・当減'!H40-'率・前減'!H40</f>
        <v>25.9</v>
      </c>
      <c r="I40" s="25">
        <f>+'率・当減'!I40-'率・前減'!I40</f>
        <v>0</v>
      </c>
      <c r="J40" s="25">
        <f>+'率・当減'!J40-'率・前減'!J40</f>
        <v>0</v>
      </c>
      <c r="K40" s="25">
        <f>+'率・当減'!K40-'率・前減'!K40</f>
        <v>7.4</v>
      </c>
      <c r="L40" s="25">
        <f>+'率・当減'!L40-'率・前減'!L40</f>
        <v>0</v>
      </c>
      <c r="M40" s="25">
        <f>+'率・当減'!M40-'率・前減'!M40</f>
        <v>95.4</v>
      </c>
    </row>
    <row r="41" spans="2:13" ht="17.25">
      <c r="B41" s="121" t="s">
        <v>139</v>
      </c>
      <c r="C41" s="25">
        <f>+'率・当減'!C41-'率・前減'!C41</f>
        <v>-34.6</v>
      </c>
      <c r="D41" s="25">
        <f>+'率・当減'!D41-'率・前減'!D41</f>
        <v>-7.6</v>
      </c>
      <c r="E41" s="25">
        <f>+'率・当減'!E41-'率・前減'!E41</f>
        <v>-1.1</v>
      </c>
      <c r="F41" s="25">
        <f>+'率・当減'!F41-'率・前減'!F41</f>
        <v>-3.9</v>
      </c>
      <c r="G41" s="25">
        <f>+'率・当減'!G41-'率・前減'!G41</f>
        <v>-19.7</v>
      </c>
      <c r="H41" s="25">
        <f>+'率・当減'!H41-'率・前減'!H41</f>
        <v>-22.1</v>
      </c>
      <c r="I41" s="25">
        <f>+'率・当減'!I41-'率・前減'!I41</f>
        <v>0</v>
      </c>
      <c r="J41" s="25">
        <f>+'率・当減'!J41-'率・前減'!J41</f>
        <v>0</v>
      </c>
      <c r="K41" s="25">
        <f>+'率・当減'!K41-'率・前減'!K41</f>
        <v>-10.3</v>
      </c>
      <c r="L41" s="25">
        <f>+'率・当減'!L41-'率・前減'!L41</f>
        <v>0</v>
      </c>
      <c r="M41" s="25">
        <f>+'率・当減'!M41-'率・前減'!M41</f>
        <v>-99.3</v>
      </c>
    </row>
    <row r="42" spans="2:13" ht="17.25">
      <c r="B42" s="121" t="s">
        <v>140</v>
      </c>
      <c r="C42" s="25">
        <f>+'率・当減'!C42-'率・前減'!C42</f>
        <v>-33.8</v>
      </c>
      <c r="D42" s="25">
        <f>+'率・当減'!D42-'率・前減'!D42</f>
        <v>-11.4</v>
      </c>
      <c r="E42" s="25">
        <f>+'率・当減'!E42-'率・前減'!E42</f>
        <v>-0.3</v>
      </c>
      <c r="F42" s="25">
        <f>+'率・当減'!F42-'率・前減'!F42</f>
        <v>-0.9</v>
      </c>
      <c r="G42" s="25">
        <f>+'率・当減'!G42-'率・前減'!G42</f>
        <v>-15.4</v>
      </c>
      <c r="H42" s="25">
        <f>+'率・当減'!H42-'率・前減'!H42</f>
        <v>-20.5</v>
      </c>
      <c r="I42" s="25">
        <f>+'率・当減'!I42-'率・前減'!I42</f>
        <v>0</v>
      </c>
      <c r="J42" s="25">
        <f>+'率・当減'!J42-'率・前減'!J42</f>
        <v>-0.6</v>
      </c>
      <c r="K42" s="25">
        <f>+'率・当減'!K42-'率・前減'!K42</f>
        <v>-8.3</v>
      </c>
      <c r="L42" s="25">
        <f>+'率・当減'!L42-'率・前減'!L42</f>
        <v>0</v>
      </c>
      <c r="M42" s="25">
        <f>+'率・当減'!M42-'率・前減'!M42</f>
        <v>-91.3</v>
      </c>
    </row>
    <row r="43" spans="2:13" ht="17.25">
      <c r="B43" s="121" t="s">
        <v>141</v>
      </c>
      <c r="C43" s="25">
        <f>+'率・当減'!C43-'率・前減'!C43</f>
        <v>-26.5</v>
      </c>
      <c r="D43" s="25">
        <f>+'率・当減'!D43-'率・前減'!D43</f>
        <v>-11.3</v>
      </c>
      <c r="E43" s="25">
        <f>+'率・当減'!E43-'率・前減'!E43</f>
        <v>-0.3</v>
      </c>
      <c r="F43" s="25">
        <f>+'率・当減'!F43-'率・前減'!F43</f>
        <v>-3</v>
      </c>
      <c r="G43" s="25">
        <f>+'率・当減'!G43-'率・前減'!G43</f>
        <v>-13.8</v>
      </c>
      <c r="H43" s="25">
        <f>+'率・当減'!H43-'率・前減'!H43</f>
        <v>-31.3</v>
      </c>
      <c r="I43" s="25">
        <f>+'率・当減'!I43-'率・前減'!I43</f>
        <v>0</v>
      </c>
      <c r="J43" s="25">
        <f>+'率・当減'!J43-'率・前減'!J43</f>
        <v>0</v>
      </c>
      <c r="K43" s="25">
        <f>+'率・当減'!K43-'率・前減'!K43</f>
        <v>-6.9</v>
      </c>
      <c r="L43" s="25">
        <f>+'率・当減'!L43-'率・前減'!L43</f>
        <v>0</v>
      </c>
      <c r="M43" s="25">
        <f>+'率・当減'!M43-'率・前減'!M43</f>
        <v>-93</v>
      </c>
    </row>
    <row r="44" spans="2:13" ht="17.25">
      <c r="B44" s="121" t="s">
        <v>60</v>
      </c>
      <c r="C44" s="25">
        <f>+'率・当減'!C44-'率・前減'!C44</f>
        <v>-1.3999999999999986</v>
      </c>
      <c r="D44" s="25">
        <f>+'率・当減'!D44-'率・前減'!D44</f>
        <v>-0.7999999999999989</v>
      </c>
      <c r="E44" s="25">
        <f>+'率・当減'!E44-'率・前減'!E44</f>
        <v>-0.09999999999999998</v>
      </c>
      <c r="F44" s="25">
        <f>+'率・当減'!F44-'率・前減'!F44</f>
        <v>0.30000000000000027</v>
      </c>
      <c r="G44" s="25">
        <f>+'率・当減'!G44-'率・前減'!G44</f>
        <v>-0.7000000000000011</v>
      </c>
      <c r="H44" s="25">
        <f>+'率・当減'!H44-'率・前減'!H44</f>
        <v>0.40000000000000036</v>
      </c>
      <c r="I44" s="25">
        <f>+'率・当減'!I44-'率・前減'!I44</f>
        <v>0</v>
      </c>
      <c r="J44" s="25">
        <f>+'率・当減'!J44-'率・前減'!J44</f>
        <v>0</v>
      </c>
      <c r="K44" s="25">
        <f>+'率・当減'!K44-'率・前減'!K44</f>
        <v>-0.09999999999999964</v>
      </c>
      <c r="L44" s="25">
        <f>+'率・当減'!L44-'率・前減'!L44</f>
        <v>0</v>
      </c>
      <c r="M44" s="25">
        <f>+'率・当減'!M44-'率・前減'!M44</f>
        <v>-2.4000000000000057</v>
      </c>
    </row>
    <row r="45" spans="2:13" ht="17.25">
      <c r="B45" s="121" t="s">
        <v>142</v>
      </c>
      <c r="C45" s="25">
        <f>+'率・当減'!C45-'率・前減'!C45</f>
        <v>-35.3</v>
      </c>
      <c r="D45" s="25">
        <f>+'率・当減'!D45-'率・前減'!D45</f>
        <v>-4.8</v>
      </c>
      <c r="E45" s="25">
        <f>+'率・当減'!E45-'率・前減'!E45</f>
        <v>-0.2</v>
      </c>
      <c r="F45" s="25">
        <f>+'率・当減'!F45-'率・前減'!F45</f>
        <v>-2.7</v>
      </c>
      <c r="G45" s="25">
        <f>+'率・当減'!G45-'率・前減'!G45</f>
        <v>-9.4</v>
      </c>
      <c r="H45" s="25">
        <f>+'率・当減'!H45-'率・前減'!H45</f>
        <v>-20.3</v>
      </c>
      <c r="I45" s="25">
        <f>+'率・当減'!I45-'率・前減'!I45</f>
        <v>0</v>
      </c>
      <c r="J45" s="25">
        <f>+'率・当減'!J45-'率・前減'!J45</f>
        <v>0</v>
      </c>
      <c r="K45" s="25">
        <f>+'率・当減'!K45-'率・前減'!K45</f>
        <v>-7</v>
      </c>
      <c r="L45" s="25">
        <f>+'率・当減'!L45-'率・前減'!L45</f>
        <v>0</v>
      </c>
      <c r="M45" s="25">
        <f>+'率・当減'!M45-'率・前減'!M45</f>
        <v>-79.7</v>
      </c>
    </row>
    <row r="46" spans="2:13" ht="17.25">
      <c r="B46" s="121" t="s">
        <v>143</v>
      </c>
      <c r="C46" s="25">
        <f>+'率・当減'!C46-'率・前減'!C46</f>
        <v>-20.5</v>
      </c>
      <c r="D46" s="25">
        <f>+'率・当減'!D46-'率・前減'!D46</f>
        <v>-14.7</v>
      </c>
      <c r="E46" s="25">
        <f>+'率・当減'!E46-'率・前減'!E46</f>
        <v>-0.3</v>
      </c>
      <c r="F46" s="25">
        <f>+'率・当減'!F46-'率・前減'!F46</f>
        <v>-3</v>
      </c>
      <c r="G46" s="25">
        <f>+'率・当減'!G46-'率・前減'!G46</f>
        <v>-21.7</v>
      </c>
      <c r="H46" s="25">
        <f>+'率・当減'!H46-'率・前減'!H46</f>
        <v>-20.1</v>
      </c>
      <c r="I46" s="25">
        <f>+'率・当減'!I46-'率・前減'!I46</f>
        <v>0</v>
      </c>
      <c r="J46" s="25">
        <f>+'率・当減'!J46-'率・前減'!J46</f>
        <v>-2.2</v>
      </c>
      <c r="K46" s="25">
        <f>+'率・当減'!K46-'率・前減'!K46</f>
        <v>-3.2</v>
      </c>
      <c r="L46" s="25">
        <f>+'率・当減'!L46-'率・前減'!L46</f>
        <v>0</v>
      </c>
      <c r="M46" s="25">
        <f>+'率・当減'!M46-'率・前減'!M46</f>
        <v>-85.6</v>
      </c>
    </row>
    <row r="47" spans="2:13" ht="17.25">
      <c r="B47" s="121" t="s">
        <v>144</v>
      </c>
      <c r="C47" s="25">
        <f>+'率・当減'!C47-'率・前減'!C47</f>
        <v>-37.5</v>
      </c>
      <c r="D47" s="25">
        <f>+'率・当減'!D47-'率・前減'!D47</f>
        <v>-12</v>
      </c>
      <c r="E47" s="25">
        <f>+'率・当減'!E47-'率・前減'!E47</f>
        <v>-0.3</v>
      </c>
      <c r="F47" s="25">
        <f>+'率・当減'!F47-'率・前減'!F47</f>
        <v>-2.6</v>
      </c>
      <c r="G47" s="25">
        <f>+'率・当減'!G47-'率・前減'!G47</f>
        <v>-13.7</v>
      </c>
      <c r="H47" s="25">
        <f>+'率・当減'!H47-'率・前減'!H47</f>
        <v>-19.6</v>
      </c>
      <c r="I47" s="25">
        <f>+'率・当減'!I47-'率・前減'!I47</f>
        <v>0</v>
      </c>
      <c r="J47" s="25">
        <f>+'率・当減'!J47-'率・前減'!J47</f>
        <v>0</v>
      </c>
      <c r="K47" s="25">
        <f>+'率・当減'!K47-'率・前減'!K47</f>
        <v>-8.3</v>
      </c>
      <c r="L47" s="25">
        <f>+'率・当減'!L47-'率・前減'!L47</f>
        <v>0</v>
      </c>
      <c r="M47" s="25">
        <f>+'率・当減'!M47-'率・前減'!M47</f>
        <v>-93.9</v>
      </c>
    </row>
    <row r="48" spans="2:13" ht="17.25">
      <c r="B48" s="121" t="s">
        <v>145</v>
      </c>
      <c r="C48" s="25">
        <f>+'率・当減'!C48-'率・前減'!C48</f>
        <v>-39.5</v>
      </c>
      <c r="D48" s="25">
        <f>+'率・当減'!D48-'率・前減'!D48</f>
        <v>-15.9</v>
      </c>
      <c r="E48" s="25">
        <f>+'率・当減'!E48-'率・前減'!E48</f>
        <v>-1.2</v>
      </c>
      <c r="F48" s="25">
        <f>+'率・当減'!F48-'率・前減'!F48</f>
        <v>-3.9</v>
      </c>
      <c r="G48" s="25">
        <f>+'率・当減'!G48-'率・前減'!G48</f>
        <v>-9.3</v>
      </c>
      <c r="H48" s="25">
        <f>+'率・当減'!H48-'率・前減'!H48</f>
        <v>-19.7</v>
      </c>
      <c r="I48" s="25">
        <f>+'率・当減'!I48-'率・前減'!I48</f>
        <v>0</v>
      </c>
      <c r="J48" s="25">
        <f>+'率・当減'!J48-'率・前減'!J48</f>
        <v>0</v>
      </c>
      <c r="K48" s="25">
        <f>+'率・当減'!K48-'率・前減'!K48</f>
        <v>-7.1</v>
      </c>
      <c r="L48" s="25">
        <f>+'率・当減'!L48-'率・前減'!L48</f>
        <v>0</v>
      </c>
      <c r="M48" s="25">
        <f>+'率・当減'!M48-'率・前減'!M48</f>
        <v>-96.5</v>
      </c>
    </row>
    <row r="49" spans="2:13" ht="17.25">
      <c r="B49" s="121" t="s">
        <v>146</v>
      </c>
      <c r="C49" s="25">
        <f>+'率・当減'!C49-'率・前減'!C49</f>
        <v>-32</v>
      </c>
      <c r="D49" s="25">
        <f>+'率・当減'!D49-'率・前減'!D49</f>
        <v>-16.3</v>
      </c>
      <c r="E49" s="25">
        <f>+'率・当減'!E49-'率・前減'!E49</f>
        <v>-0.8</v>
      </c>
      <c r="F49" s="25">
        <f>+'率・当減'!F49-'率・前減'!F49</f>
        <v>-4.2</v>
      </c>
      <c r="G49" s="25">
        <f>+'率・当減'!G49-'率・前減'!G49</f>
        <v>-14.9</v>
      </c>
      <c r="H49" s="25">
        <f>+'率・当減'!H49-'率・前減'!H49</f>
        <v>-9.4</v>
      </c>
      <c r="I49" s="25">
        <f>+'率・当減'!I49-'率・前減'!I49</f>
        <v>0</v>
      </c>
      <c r="J49" s="25">
        <f>+'率・当減'!J49-'率・前減'!J49</f>
        <v>0</v>
      </c>
      <c r="K49" s="25">
        <f>+'率・当減'!K49-'率・前減'!K49</f>
        <v>-8.6</v>
      </c>
      <c r="L49" s="25">
        <f>+'率・当減'!L49-'率・前減'!L49</f>
        <v>0</v>
      </c>
      <c r="M49" s="25">
        <f>+'率・当減'!M49-'率・前減'!M49</f>
        <v>-86.2</v>
      </c>
    </row>
    <row r="50" spans="2:13" ht="17.25">
      <c r="B50" s="121" t="s">
        <v>69</v>
      </c>
      <c r="C50" s="25">
        <f>+'率・当減'!C50-'率・前減'!C50</f>
        <v>-2.3000000000000007</v>
      </c>
      <c r="D50" s="25">
        <f>+'率・当減'!D50-'率・前減'!D50</f>
        <v>-1.1999999999999993</v>
      </c>
      <c r="E50" s="25">
        <f>+'率・当減'!E50-'率・前減'!E50</f>
        <v>-0.30000000000000004</v>
      </c>
      <c r="F50" s="25">
        <f>+'率・当減'!F50-'率・前減'!F50</f>
        <v>0.20000000000000018</v>
      </c>
      <c r="G50" s="25">
        <f>+'率・当減'!G50-'率・前減'!G50</f>
        <v>0</v>
      </c>
      <c r="H50" s="25">
        <f>+'率・当減'!H50-'率・前減'!H50</f>
        <v>-0.3999999999999986</v>
      </c>
      <c r="I50" s="25">
        <f>+'率・当減'!I50-'率・前減'!I50</f>
        <v>0</v>
      </c>
      <c r="J50" s="25">
        <f>+'率・当減'!J50-'率・前減'!J50</f>
        <v>0</v>
      </c>
      <c r="K50" s="25">
        <f>+'率・当減'!K50-'率・前減'!K50</f>
        <v>0.2999999999999998</v>
      </c>
      <c r="L50" s="25">
        <f>+'率・当減'!L50-'率・前減'!L50</f>
        <v>0</v>
      </c>
      <c r="M50" s="25">
        <f>+'率・当減'!M50-'率・前減'!M50</f>
        <v>-3.700000000000003</v>
      </c>
    </row>
    <row r="51" spans="2:13" ht="17.25">
      <c r="B51" s="121" t="s">
        <v>147</v>
      </c>
      <c r="C51" s="25">
        <f>+'率・当減'!C51-'率・前減'!C51</f>
        <v>-3.9000000000000057</v>
      </c>
      <c r="D51" s="25">
        <f>+'率・当減'!D51-'率・前減'!D51</f>
        <v>1</v>
      </c>
      <c r="E51" s="25">
        <f>+'率・当減'!E51-'率・前減'!E51</f>
        <v>-0.30000000000000004</v>
      </c>
      <c r="F51" s="25">
        <f>+'率・当減'!F51-'率・前減'!F51</f>
        <v>0.3999999999999999</v>
      </c>
      <c r="G51" s="25">
        <f>+'率・当減'!G51-'率・前減'!G51</f>
        <v>2.3000000000000007</v>
      </c>
      <c r="H51" s="25">
        <f>+'率・当減'!H51-'率・前減'!H51</f>
        <v>-0.5</v>
      </c>
      <c r="I51" s="25">
        <f>+'率・当減'!I51-'率・前減'!I51</f>
        <v>0</v>
      </c>
      <c r="J51" s="25">
        <f>+'率・当減'!J51-'率・前減'!J51</f>
        <v>0</v>
      </c>
      <c r="K51" s="25">
        <f>+'率・当減'!K51-'率・前減'!K51</f>
        <v>0.39999999999999947</v>
      </c>
      <c r="L51" s="25">
        <f>+'率・当減'!L51-'率・前減'!L51</f>
        <v>0</v>
      </c>
      <c r="M51" s="25">
        <f>+'率・当減'!M51-'率・前減'!M51</f>
        <v>-0.5999999999999943</v>
      </c>
    </row>
    <row r="52" spans="2:13" ht="17.25">
      <c r="B52" s="120" t="s">
        <v>148</v>
      </c>
      <c r="C52" s="27">
        <f>+'率・当減'!C52-'率・前減'!C52</f>
        <v>36</v>
      </c>
      <c r="D52" s="27">
        <f>+'率・当減'!D52-'率・前減'!D52</f>
        <v>13.6</v>
      </c>
      <c r="E52" s="27">
        <f>+'率・当減'!E52-'率・前減'!E52</f>
        <v>0.4</v>
      </c>
      <c r="F52" s="27">
        <f>+'率・当減'!F52-'率・前減'!F52</f>
        <v>3.6</v>
      </c>
      <c r="G52" s="27">
        <f>+'率・当減'!G52-'率・前減'!G52</f>
        <v>12</v>
      </c>
      <c r="H52" s="27">
        <f>+'率・当減'!H52-'率・前減'!H52</f>
        <v>18.2</v>
      </c>
      <c r="I52" s="27">
        <f>+'率・当減'!I52-'率・前減'!I52</f>
        <v>0</v>
      </c>
      <c r="J52" s="27">
        <f>+'率・当減'!J52-'率・前減'!J52</f>
        <v>0</v>
      </c>
      <c r="K52" s="27">
        <f>+'率・当減'!K52-'率・前減'!K52</f>
        <v>10.4</v>
      </c>
      <c r="L52" s="27">
        <f>+'率・当減'!L52-'率・前減'!L52</f>
        <v>0</v>
      </c>
      <c r="M52" s="27">
        <f>+'率・当減'!M52-'率・前減'!M52</f>
        <v>94.3</v>
      </c>
    </row>
    <row r="53" spans="2:13" ht="17.25">
      <c r="B53" s="120" t="s">
        <v>149</v>
      </c>
      <c r="C53" s="27">
        <f>+'率・当減'!C53-'率・前減'!C53</f>
        <v>30.9</v>
      </c>
      <c r="D53" s="27">
        <f>+'率・当減'!D53-'率・前減'!D53</f>
        <v>11.9</v>
      </c>
      <c r="E53" s="27">
        <f>+'率・当減'!E53-'率・前減'!E53</f>
        <v>0.9</v>
      </c>
      <c r="F53" s="27">
        <f>+'率・当減'!F53-'率・前減'!F53</f>
        <v>4.3</v>
      </c>
      <c r="G53" s="27">
        <f>+'率・当減'!G53-'率・前減'!G53</f>
        <v>11.4</v>
      </c>
      <c r="H53" s="27">
        <f>+'率・当減'!H53-'率・前減'!H53</f>
        <v>24.4</v>
      </c>
      <c r="I53" s="27">
        <f>+'率・当減'!I53-'率・前減'!I53</f>
        <v>0</v>
      </c>
      <c r="J53" s="27">
        <f>+'率・当減'!J53-'率・前減'!J53</f>
        <v>0</v>
      </c>
      <c r="K53" s="27">
        <f>+'率・当減'!K53-'率・前減'!K53</f>
        <v>9.8</v>
      </c>
      <c r="L53" s="27">
        <f>+'率・当減'!L53-'率・前減'!L53</f>
        <v>0</v>
      </c>
      <c r="M53" s="27">
        <f>+'率・当減'!M53-'率・前減'!M53</f>
        <v>93.7</v>
      </c>
    </row>
    <row r="54" spans="2:13" ht="17.25">
      <c r="B54" s="121" t="s">
        <v>150</v>
      </c>
      <c r="C54" s="25">
        <f>+'率・当減'!C54-'率・前減'!C54</f>
        <v>-31.4</v>
      </c>
      <c r="D54" s="25">
        <f>+'率・当減'!D54-'率・前減'!D54</f>
        <v>-12.6</v>
      </c>
      <c r="E54" s="25">
        <f>+'率・当減'!E54-'率・前減'!E54</f>
        <v>-0.8</v>
      </c>
      <c r="F54" s="25">
        <f>+'率・当減'!F54-'率・前減'!F54</f>
        <v>-4</v>
      </c>
      <c r="G54" s="25">
        <f>+'率・当減'!G54-'率・前減'!G54</f>
        <v>-18.9</v>
      </c>
      <c r="H54" s="25">
        <f>+'率・当減'!H54-'率・前減'!H54</f>
        <v>-19.4</v>
      </c>
      <c r="I54" s="25">
        <f>+'率・当減'!I54-'率・前減'!I54</f>
        <v>0</v>
      </c>
      <c r="J54" s="25">
        <f>+'率・当減'!J54-'率・前減'!J54</f>
        <v>-0.1</v>
      </c>
      <c r="K54" s="25">
        <f>+'率・当減'!K54-'率・前減'!K54</f>
        <v>-4.9</v>
      </c>
      <c r="L54" s="25">
        <f>+'率・当減'!L54-'率・前減'!L54</f>
        <v>0</v>
      </c>
      <c r="M54" s="25">
        <f>+'率・当減'!M54-'率・前減'!M54</f>
        <v>-92.1</v>
      </c>
    </row>
    <row r="55" spans="2:13" ht="17.25">
      <c r="B55" s="121" t="s">
        <v>151</v>
      </c>
      <c r="C55" s="25">
        <f>+'率・当減'!C55-'率・前減'!C55</f>
        <v>-29.6</v>
      </c>
      <c r="D55" s="25">
        <f>+'率・当減'!D55-'率・前減'!D55</f>
        <v>-10.2</v>
      </c>
      <c r="E55" s="25">
        <f>+'率・当減'!E55-'率・前減'!E55</f>
        <v>0</v>
      </c>
      <c r="F55" s="25">
        <f>+'率・当減'!F55-'率・前減'!F55</f>
        <v>-2.2</v>
      </c>
      <c r="G55" s="25">
        <f>+'率・当減'!G55-'率・前減'!G55</f>
        <v>-16.7</v>
      </c>
      <c r="H55" s="25">
        <f>+'率・当減'!H55-'率・前減'!H55</f>
        <v>-24.5</v>
      </c>
      <c r="I55" s="25">
        <f>+'率・当減'!I55-'率・前減'!I55</f>
        <v>0</v>
      </c>
      <c r="J55" s="25">
        <f>+'率・当減'!J55-'率・前減'!J55</f>
        <v>0</v>
      </c>
      <c r="K55" s="25">
        <f>+'率・当減'!K55-'率・前減'!K55</f>
        <v>-11.7</v>
      </c>
      <c r="L55" s="25">
        <f>+'率・当減'!L55-'率・前減'!L55</f>
        <v>0</v>
      </c>
      <c r="M55" s="25">
        <f>+'率・当減'!M55-'率・前減'!M55</f>
        <v>-94.9</v>
      </c>
    </row>
    <row r="56" spans="2:13" ht="17.25">
      <c r="B56" s="121" t="s">
        <v>82</v>
      </c>
      <c r="C56" s="25">
        <f>+'率・当減'!C56-'率・前減'!C56</f>
        <v>-3.200000000000003</v>
      </c>
      <c r="D56" s="25">
        <f>+'率・当減'!D56-'率・前減'!D56</f>
        <v>-1.200000000000001</v>
      </c>
      <c r="E56" s="25">
        <f>+'率・当減'!E56-'率・前減'!E56</f>
        <v>-0.10000000000000009</v>
      </c>
      <c r="F56" s="25">
        <f>+'率・当減'!F56-'率・前減'!F56</f>
        <v>0.2999999999999998</v>
      </c>
      <c r="G56" s="25">
        <f>+'率・当減'!G56-'率・前減'!G56</f>
        <v>3.8000000000000007</v>
      </c>
      <c r="H56" s="25">
        <f>+'率・当減'!H56-'率・前減'!H56</f>
        <v>-0.9000000000000021</v>
      </c>
      <c r="I56" s="25">
        <f>+'率・当減'!I56-'率・前減'!I56</f>
        <v>0</v>
      </c>
      <c r="J56" s="25">
        <f>+'率・当減'!J56-'率・前減'!J56</f>
        <v>0</v>
      </c>
      <c r="K56" s="25">
        <f>+'率・当減'!K56-'率・前減'!K56</f>
        <v>0.6999999999999993</v>
      </c>
      <c r="L56" s="25">
        <f>+'率・当減'!L56-'率・前減'!L56</f>
        <v>0</v>
      </c>
      <c r="M56" s="25">
        <f>+'率・当減'!M56-'率・前減'!M56</f>
        <v>-0.7000000000000028</v>
      </c>
    </row>
    <row r="57" spans="2:13" ht="17.25">
      <c r="B57" s="120" t="s">
        <v>83</v>
      </c>
      <c r="C57" s="25">
        <f>+'率・当減'!C57-'率・前減'!C57</f>
        <v>34.6</v>
      </c>
      <c r="D57" s="25">
        <f>+'率・当減'!D57-'率・前減'!D57</f>
        <v>16.5</v>
      </c>
      <c r="E57" s="25">
        <f>+'率・当減'!E57-'率・前減'!E57</f>
        <v>1.3</v>
      </c>
      <c r="F57" s="25">
        <f>+'率・当減'!F57-'率・前減'!F57</f>
        <v>3.4</v>
      </c>
      <c r="G57" s="25">
        <f>+'率・当減'!G57-'率・前減'!G57</f>
        <v>17.8</v>
      </c>
      <c r="H57" s="25">
        <f>+'率・当減'!H57-'率・前減'!H57</f>
        <v>16.8</v>
      </c>
      <c r="I57" s="25">
        <f>+'率・当減'!I57-'率・前減'!I57</f>
        <v>0</v>
      </c>
      <c r="J57" s="25">
        <f>+'率・当減'!J57-'率・前減'!J57</f>
        <v>0</v>
      </c>
      <c r="K57" s="25">
        <f>+'率・当減'!K57-'率・前減'!K57</f>
        <v>9.2</v>
      </c>
      <c r="L57" s="25">
        <f>+'率・当減'!L57-'率・前減'!L57</f>
        <v>0</v>
      </c>
      <c r="M57" s="25">
        <f>+'率・当減'!M57-'率・前減'!M57</f>
        <v>99.4</v>
      </c>
    </row>
    <row r="58" spans="2:13" ht="17.25">
      <c r="B58" s="121" t="s">
        <v>152</v>
      </c>
      <c r="C58" s="25">
        <f>+'率・当減'!C58-'率・前減'!C58</f>
        <v>-38</v>
      </c>
      <c r="D58" s="25">
        <f>+'率・当減'!D58-'率・前減'!D58</f>
        <v>-11.9</v>
      </c>
      <c r="E58" s="25">
        <f>+'率・当減'!E58-'率・前減'!E58</f>
        <v>-2.1</v>
      </c>
      <c r="F58" s="25">
        <f>+'率・当減'!F58-'率・前減'!F58</f>
        <v>-3.7</v>
      </c>
      <c r="G58" s="25">
        <f>+'率・当減'!G58-'率・前減'!G58</f>
        <v>-16.1</v>
      </c>
      <c r="H58" s="25">
        <f>+'率・当減'!H58-'率・前減'!H58</f>
        <v>-19.6</v>
      </c>
      <c r="I58" s="25">
        <f>+'率・当減'!I58-'率・前減'!I58</f>
        <v>0</v>
      </c>
      <c r="J58" s="25">
        <f>+'率・当減'!J58-'率・前減'!J58</f>
        <v>0</v>
      </c>
      <c r="K58" s="25">
        <f>+'率・当減'!K58-'率・前減'!K58</f>
        <v>-8.1</v>
      </c>
      <c r="L58" s="25">
        <f>+'率・当減'!L58-'率・前減'!L58</f>
        <v>0</v>
      </c>
      <c r="M58" s="25">
        <f>+'率・当減'!M58-'率・前減'!M58</f>
        <v>-99.5</v>
      </c>
    </row>
    <row r="59" spans="2:13" ht="17.25">
      <c r="B59" s="121" t="s">
        <v>153</v>
      </c>
      <c r="C59" s="25">
        <f>+'率・当減'!C59-'率・前減'!C59</f>
        <v>-34.3</v>
      </c>
      <c r="D59" s="25">
        <f>+'率・当減'!D59-'率・前減'!D59</f>
        <v>-12.1</v>
      </c>
      <c r="E59" s="25">
        <f>+'率・当減'!E59-'率・前減'!E59</f>
        <v>-1.6</v>
      </c>
      <c r="F59" s="25">
        <f>+'率・当減'!F59-'率・前減'!F59</f>
        <v>-2</v>
      </c>
      <c r="G59" s="25">
        <f>+'率・当減'!G59-'率・前減'!G59</f>
        <v>-9.7</v>
      </c>
      <c r="H59" s="25">
        <f>+'率・当減'!H59-'率・前減'!H59</f>
        <v>-29.4</v>
      </c>
      <c r="I59" s="25">
        <f>+'率・当減'!I59-'率・前減'!I59</f>
        <v>0</v>
      </c>
      <c r="J59" s="25">
        <f>+'率・当減'!J59-'率・前減'!J59</f>
        <v>0</v>
      </c>
      <c r="K59" s="25">
        <f>+'率・当減'!K59-'率・前減'!K59</f>
        <v>-6.5</v>
      </c>
      <c r="L59" s="25">
        <f>+'率・当減'!L59-'率・前減'!L59</f>
        <v>0</v>
      </c>
      <c r="M59" s="25">
        <f>+'率・当減'!M59-'率・前減'!M59</f>
        <v>-95.7</v>
      </c>
    </row>
    <row r="60" spans="2:13" ht="17.25">
      <c r="B60" s="123" t="s">
        <v>154</v>
      </c>
      <c r="C60" s="26">
        <f>+'率・当減'!C60-'率・前減'!C60</f>
        <v>-32.9</v>
      </c>
      <c r="D60" s="26">
        <f>+'率・当減'!D60-'率・前減'!D60</f>
        <v>-16</v>
      </c>
      <c r="E60" s="26">
        <f>+'率・当減'!E60-'率・前減'!E60</f>
        <v>-0.4</v>
      </c>
      <c r="F60" s="26">
        <f>+'率・当減'!F60-'率・前減'!F60</f>
        <v>-3.9</v>
      </c>
      <c r="G60" s="26">
        <f>+'率・当減'!G60-'率・前減'!G60</f>
        <v>-22.6</v>
      </c>
      <c r="H60" s="26">
        <f>+'率・当減'!H60-'率・前減'!H60</f>
        <v>-12.9</v>
      </c>
      <c r="I60" s="26">
        <f>+'率・当減'!I60-'率・前減'!I60</f>
        <v>0</v>
      </c>
      <c r="J60" s="26">
        <f>+'率・当減'!J60-'率・前減'!J60</f>
        <v>0</v>
      </c>
      <c r="K60" s="26">
        <f>+'率・当減'!K60-'率・前減'!K60</f>
        <v>-8.7</v>
      </c>
      <c r="L60" s="26">
        <f>+'率・当減'!L60-'率・前減'!L60</f>
        <v>0</v>
      </c>
      <c r="M60" s="26">
        <f>+'率・当減'!M60-'率・前減'!M60</f>
        <v>-97.5</v>
      </c>
    </row>
    <row r="61" spans="2:13" ht="17.25">
      <c r="B61" s="124" t="s">
        <v>94</v>
      </c>
      <c r="C61" s="28">
        <f>+'率・当減'!C61-'率・前減'!C61</f>
        <v>-1.6000000000000014</v>
      </c>
      <c r="D61" s="28">
        <f>+'率・当減'!D61-'率・前減'!D61</f>
        <v>0.1999999999999993</v>
      </c>
      <c r="E61" s="28">
        <f>+'率・当減'!E61-'率・前減'!E61</f>
        <v>-0.09999999999999987</v>
      </c>
      <c r="F61" s="28">
        <f>+'率・当減'!F61-'率・前減'!F61</f>
        <v>-0.20000000000000018</v>
      </c>
      <c r="G61" s="28">
        <f>+'率・当減'!G61-'率・前減'!G61</f>
        <v>-0.40000000000000036</v>
      </c>
      <c r="H61" s="28">
        <f>+'率・当減'!H61-'率・前減'!H61</f>
        <v>-0.7999999999999972</v>
      </c>
      <c r="I61" s="28">
        <f>+'率・当減'!I61-'率・前減'!I61</f>
        <v>0</v>
      </c>
      <c r="J61" s="28">
        <f>+'率・当減'!J61-'率・前減'!J61</f>
        <v>0</v>
      </c>
      <c r="K61" s="28">
        <f>+'率・当減'!K61-'率・前減'!K61</f>
        <v>-0.3000000000000007</v>
      </c>
      <c r="L61" s="28">
        <f>+'率・当減'!L61-'率・前減'!L61</f>
        <v>0</v>
      </c>
      <c r="M61" s="28">
        <f>+'率・当減'!M61-'率・前減'!M61</f>
        <v>-1.5999999999999943</v>
      </c>
    </row>
    <row r="62" spans="2:13" ht="17.25">
      <c r="B62" s="124" t="s">
        <v>95</v>
      </c>
      <c r="C62" s="28">
        <f>+'率・当減'!C62-'率・前減'!C62</f>
        <v>-1.3999999999999986</v>
      </c>
      <c r="D62" s="28">
        <f>+'率・当減'!D62-'率・前減'!D62</f>
        <v>-0.10000000000000142</v>
      </c>
      <c r="E62" s="28">
        <f>+'率・当減'!E62-'率・前減'!E62</f>
        <v>-0.19999999999999996</v>
      </c>
      <c r="F62" s="28">
        <f>+'率・当減'!F62-'率・前減'!F62</f>
        <v>0.5</v>
      </c>
      <c r="G62" s="28">
        <f>+'率・当減'!G62-'率・前減'!G62</f>
        <v>-0.5</v>
      </c>
      <c r="H62" s="28">
        <f>+'率・当減'!H62-'率・前減'!H62</f>
        <v>-2.5</v>
      </c>
      <c r="I62" s="28">
        <f>+'率・当減'!I62-'率・前減'!I62</f>
        <v>0</v>
      </c>
      <c r="J62" s="28">
        <f>+'率・当減'!J62-'率・前減'!J62</f>
        <v>0</v>
      </c>
      <c r="K62" s="28">
        <f>+'率・当減'!K62-'率・前減'!K62</f>
        <v>0.8999999999999986</v>
      </c>
      <c r="L62" s="28">
        <f>+'率・当減'!L62-'率・前減'!L62</f>
        <v>0</v>
      </c>
      <c r="M62" s="28">
        <f>+'率・当減'!M62-'率・前減'!M62</f>
        <v>-1.2000000000000028</v>
      </c>
    </row>
    <row r="63" spans="2:13" ht="17.25">
      <c r="B63" s="124" t="s">
        <v>96</v>
      </c>
      <c r="C63" s="28">
        <f>+'率・当減'!C63-'率・前減'!C63</f>
        <v>-1.5</v>
      </c>
      <c r="D63" s="28">
        <f>+'率・当減'!D63-'率・前減'!D63</f>
        <v>0.3000000000000007</v>
      </c>
      <c r="E63" s="28">
        <f>+'率・当減'!E63-'率・前減'!E63</f>
        <v>0</v>
      </c>
      <c r="F63" s="28">
        <f>+'率・当減'!F63-'率・前減'!F63</f>
        <v>0.09999999999999964</v>
      </c>
      <c r="G63" s="28">
        <f>+'率・当減'!G63-'率・前減'!G63</f>
        <v>-0.6999999999999993</v>
      </c>
      <c r="H63" s="28">
        <f>+'率・当減'!H63-'率・前減'!H63</f>
        <v>-1</v>
      </c>
      <c r="I63" s="28">
        <f>+'率・当減'!I63-'率・前減'!I63</f>
        <v>0</v>
      </c>
      <c r="J63" s="28">
        <f>+'率・当減'!J63-'率・前減'!J63</f>
        <v>0</v>
      </c>
      <c r="K63" s="28">
        <f>+'率・当減'!K63-'率・前減'!K63</f>
        <v>-0.09999999999999964</v>
      </c>
      <c r="L63" s="28">
        <f>+'率・当減'!L63-'率・前減'!L63</f>
        <v>0</v>
      </c>
      <c r="M63" s="28">
        <f>+'率・当減'!M63-'率・前減'!M63</f>
        <v>-1.3000000000000114</v>
      </c>
    </row>
    <row r="64" spans="3:14" ht="17.25">
      <c r="C64" s="4" t="s">
        <v>105</v>
      </c>
      <c r="J64" s="4" t="s">
        <v>105</v>
      </c>
      <c r="M64" s="3"/>
      <c r="N64" s="3"/>
    </row>
    <row r="65" spans="2:14" ht="17.25">
      <c r="B65" s="128" t="s">
        <v>108</v>
      </c>
      <c r="C65" s="2"/>
      <c r="D65" s="2"/>
      <c r="E65" s="2"/>
      <c r="F65" s="2"/>
      <c r="G65" s="2"/>
      <c r="H65" s="2"/>
      <c r="I65" s="6" t="s">
        <v>89</v>
      </c>
      <c r="J65" s="2"/>
      <c r="L65" s="2"/>
      <c r="M65" s="6" t="s">
        <v>89</v>
      </c>
      <c r="N65" s="3"/>
    </row>
    <row r="66" spans="2:13" ht="17.25">
      <c r="B66" s="124" t="s">
        <v>94</v>
      </c>
      <c r="C66" s="28">
        <f>+'率・当減'!C66-'率・前減'!C66</f>
        <v>-1.0999999999999979</v>
      </c>
      <c r="D66" s="28">
        <f>+'率・当減'!D66-'率・前減'!D66</f>
        <v>0.3000000000000007</v>
      </c>
      <c r="E66" s="28">
        <f>+'率・当減'!E66-'率・前減'!E66</f>
        <v>0</v>
      </c>
      <c r="F66" s="28">
        <f>+'率・当減'!F66-'率・前減'!F66</f>
        <v>0</v>
      </c>
      <c r="G66" s="28">
        <f>+'率・当減'!G66-'率・前減'!G66</f>
        <v>0</v>
      </c>
      <c r="H66" s="28">
        <f>+'率・当減'!H66-'率・前減'!H66</f>
        <v>-0.40000000000000213</v>
      </c>
      <c r="I66" s="28">
        <f>+'率・当減'!I66-'率・前減'!I66</f>
        <v>0</v>
      </c>
      <c r="J66" s="28">
        <f>+'率・当減'!J66-'率・前減'!J66</f>
        <v>0</v>
      </c>
      <c r="K66" s="28">
        <f>+'率・当減'!K66-'率・前減'!K66</f>
        <v>0.10000000000000053</v>
      </c>
      <c r="L66" s="28">
        <f>+'率・当減'!L66-'率・前減'!L66</f>
        <v>0</v>
      </c>
      <c r="M66" s="28">
        <f>+'率・当減'!M66-'率・前減'!M66</f>
        <v>-1.2999999999999972</v>
      </c>
    </row>
    <row r="67" spans="2:13" ht="17.25">
      <c r="B67" s="124" t="s">
        <v>95</v>
      </c>
      <c r="C67" s="28">
        <f>+'率・当減'!C67-'率・前減'!C67</f>
        <v>-1.6000000000000014</v>
      </c>
      <c r="D67" s="28">
        <f>+'率・当減'!D67-'率・前減'!D67</f>
        <v>0.40000000000000036</v>
      </c>
      <c r="E67" s="28">
        <f>+'率・当減'!E67-'率・前減'!E67</f>
        <v>-0.09999999999999998</v>
      </c>
      <c r="F67" s="28">
        <f>+'率・当減'!F67-'率・前減'!F67</f>
        <v>0.5</v>
      </c>
      <c r="G67" s="28">
        <f>+'率・当減'!G67-'率・前減'!G67</f>
        <v>0.3000000000000007</v>
      </c>
      <c r="H67" s="28">
        <f>+'率・当減'!H67-'率・前減'!H67</f>
        <v>-2.8999999999999986</v>
      </c>
      <c r="I67" s="28">
        <f>+'率・当減'!I67-'率・前減'!I67</f>
        <v>0</v>
      </c>
      <c r="J67" s="28">
        <f>+'率・当減'!J67-'率・前減'!J67</f>
        <v>0</v>
      </c>
      <c r="K67" s="28">
        <f>+'率・当減'!K67-'率・前減'!K67</f>
        <v>0.9000000000000004</v>
      </c>
      <c r="L67" s="28">
        <f>+'率・当減'!L67-'率・前減'!L67</f>
        <v>0</v>
      </c>
      <c r="M67" s="28">
        <f>+'率・当減'!M67-'率・前減'!M67</f>
        <v>-2.6000000000000085</v>
      </c>
    </row>
    <row r="68" spans="2:13" ht="17.25">
      <c r="B68" s="124" t="s">
        <v>96</v>
      </c>
      <c r="C68" s="28">
        <f>+'率・当減'!C68-'率・前減'!C68</f>
        <v>-1.1999999999999993</v>
      </c>
      <c r="D68" s="28">
        <f>+'率・当減'!D68-'率・前減'!D68</f>
        <v>0.5999999999999996</v>
      </c>
      <c r="E68" s="28">
        <f>+'率・当減'!E68-'率・前減'!E68</f>
        <v>-0.09999999999999987</v>
      </c>
      <c r="F68" s="28">
        <f>+'率・当減'!F68-'率・前減'!F68</f>
        <v>0.7999999999999998</v>
      </c>
      <c r="G68" s="28">
        <f>+'率・当減'!G68-'率・前減'!G68</f>
        <v>-0.5</v>
      </c>
      <c r="H68" s="28">
        <f>+'率・当減'!H68-'率・前減'!H68</f>
        <v>-1.6999999999999993</v>
      </c>
      <c r="I68" s="28">
        <f>+'率・当減'!I68-'率・前減'!I68</f>
        <v>0</v>
      </c>
      <c r="J68" s="28">
        <f>+'率・当減'!J68-'率・前減'!J68</f>
        <v>0</v>
      </c>
      <c r="K68" s="28">
        <f>+'率・当減'!K68-'率・前減'!K68</f>
        <v>0.4999999999999991</v>
      </c>
      <c r="L68" s="28">
        <f>+'率・当減'!L68-'率・前減'!L68</f>
        <v>0</v>
      </c>
      <c r="M68" s="28">
        <f>+'率・当減'!M68-'率・前減'!M68</f>
        <v>-1.5</v>
      </c>
    </row>
    <row r="69" spans="3:10" ht="17.25">
      <c r="C69" t="s">
        <v>107</v>
      </c>
      <c r="J69" t="s">
        <v>107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74" r:id="rId1"/>
  <headerFooter alignWithMargins="0">
    <oddHeader>&amp;L&amp;"ＭＳ ゴシック,標準"&amp;18９-３　経常収支比率（減税補てん債、臨財債含む）の状況（対前年度増減率）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44"/>
  <sheetViews>
    <sheetView view="pageBreakPreview" zoomScale="75" zoomScaleSheetLayoutView="75" workbookViewId="0" topLeftCell="A1">
      <selection activeCell="C60" sqref="C60"/>
    </sheetView>
  </sheetViews>
  <sheetFormatPr defaultColWidth="8.66015625" defaultRowHeight="18"/>
  <cols>
    <col min="2" max="11" width="12.66015625" style="0" customWidth="1"/>
    <col min="12" max="15" width="12.66015625" style="0" hidden="1" customWidth="1"/>
    <col min="16" max="25" width="12.66015625" style="0" customWidth="1"/>
    <col min="26" max="31" width="12.66015625" style="0" hidden="1" customWidth="1"/>
  </cols>
  <sheetData>
    <row r="1" spans="2:14" ht="17.25">
      <c r="B1" t="s">
        <v>156</v>
      </c>
      <c r="J1" t="s">
        <v>157</v>
      </c>
      <c r="N1" t="s">
        <v>158</v>
      </c>
    </row>
    <row r="2" spans="11:31" ht="17.25">
      <c r="K2" s="3" t="s">
        <v>118</v>
      </c>
      <c r="M2" s="3" t="s">
        <v>118</v>
      </c>
      <c r="N2" s="3"/>
      <c r="O2" s="3" t="s">
        <v>118</v>
      </c>
      <c r="P2" s="61"/>
      <c r="Q2" s="61"/>
      <c r="R2" s="61"/>
      <c r="S2" s="61"/>
      <c r="T2" s="61"/>
      <c r="U2" s="61"/>
      <c r="V2" s="61"/>
      <c r="W2" s="61"/>
      <c r="Y2" s="3" t="s">
        <v>118</v>
      </c>
      <c r="AC2" t="s">
        <v>118</v>
      </c>
      <c r="AD2" s="3"/>
      <c r="AE2" s="61" t="s">
        <v>159</v>
      </c>
    </row>
    <row r="3" spans="1:32" ht="17.25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4"/>
      <c r="Q3" s="23" t="s">
        <v>90</v>
      </c>
      <c r="R3" s="44"/>
      <c r="S3" s="23" t="s">
        <v>90</v>
      </c>
      <c r="T3" s="44"/>
      <c r="U3" s="23" t="s">
        <v>90</v>
      </c>
      <c r="V3" s="44"/>
      <c r="W3" s="23" t="s">
        <v>90</v>
      </c>
      <c r="X3" s="44"/>
      <c r="Y3" s="23" t="s">
        <v>90</v>
      </c>
      <c r="Z3" s="44"/>
      <c r="AA3" s="23" t="s">
        <v>90</v>
      </c>
      <c r="AB3" s="44"/>
      <c r="AC3" s="23" t="s">
        <v>90</v>
      </c>
      <c r="AD3" s="44"/>
      <c r="AE3" s="23" t="s">
        <v>90</v>
      </c>
      <c r="AF3" s="1"/>
    </row>
    <row r="4" spans="1:32" ht="17.25">
      <c r="A4" s="3"/>
      <c r="B4" s="16"/>
      <c r="C4" s="9" t="s">
        <v>90</v>
      </c>
      <c r="D4" s="16"/>
      <c r="E4" s="9" t="s">
        <v>90</v>
      </c>
      <c r="F4" s="16"/>
      <c r="G4" s="9" t="s">
        <v>90</v>
      </c>
      <c r="H4" s="16"/>
      <c r="I4" s="9" t="s">
        <v>90</v>
      </c>
      <c r="J4" s="16"/>
      <c r="K4" s="9" t="s">
        <v>90</v>
      </c>
      <c r="L4" s="16"/>
      <c r="M4" s="9" t="s">
        <v>90</v>
      </c>
      <c r="N4" s="16"/>
      <c r="O4" s="9" t="s">
        <v>90</v>
      </c>
      <c r="P4" s="17"/>
      <c r="Q4" s="9" t="s">
        <v>92</v>
      </c>
      <c r="R4" s="17"/>
      <c r="S4" s="9" t="s">
        <v>92</v>
      </c>
      <c r="T4" s="17"/>
      <c r="U4" s="9" t="s">
        <v>92</v>
      </c>
      <c r="V4" s="17"/>
      <c r="W4" s="9" t="s">
        <v>92</v>
      </c>
      <c r="X4" s="17"/>
      <c r="Y4" s="9" t="s">
        <v>92</v>
      </c>
      <c r="Z4" s="17"/>
      <c r="AA4" s="9" t="s">
        <v>92</v>
      </c>
      <c r="AB4" s="17"/>
      <c r="AC4" s="9" t="s">
        <v>92</v>
      </c>
      <c r="AD4" s="17"/>
      <c r="AE4" s="9" t="s">
        <v>92</v>
      </c>
      <c r="AF4" s="1"/>
    </row>
    <row r="5" spans="1:32" ht="17.25">
      <c r="A5" s="3"/>
      <c r="B5" s="18" t="s">
        <v>168</v>
      </c>
      <c r="C5" s="10" t="s">
        <v>92</v>
      </c>
      <c r="D5" s="18" t="s">
        <v>160</v>
      </c>
      <c r="E5" s="10" t="s">
        <v>92</v>
      </c>
      <c r="F5" s="18" t="s">
        <v>161</v>
      </c>
      <c r="G5" s="10" t="s">
        <v>92</v>
      </c>
      <c r="H5" s="18" t="s">
        <v>162</v>
      </c>
      <c r="I5" s="10" t="s">
        <v>92</v>
      </c>
      <c r="J5" s="18" t="s">
        <v>163</v>
      </c>
      <c r="K5" s="10" t="s">
        <v>92</v>
      </c>
      <c r="L5" s="18" t="s">
        <v>164</v>
      </c>
      <c r="M5" s="10" t="s">
        <v>92</v>
      </c>
      <c r="N5" s="18" t="s">
        <v>165</v>
      </c>
      <c r="O5" s="10" t="s">
        <v>92</v>
      </c>
      <c r="P5" s="18" t="s">
        <v>168</v>
      </c>
      <c r="Q5" s="45" t="s">
        <v>166</v>
      </c>
      <c r="R5" s="18" t="s">
        <v>160</v>
      </c>
      <c r="S5" s="45" t="s">
        <v>166</v>
      </c>
      <c r="T5" s="18" t="s">
        <v>161</v>
      </c>
      <c r="U5" s="45" t="s">
        <v>166</v>
      </c>
      <c r="V5" s="18" t="s">
        <v>162</v>
      </c>
      <c r="W5" s="45" t="s">
        <v>166</v>
      </c>
      <c r="X5" s="18" t="s">
        <v>163</v>
      </c>
      <c r="Y5" s="45" t="s">
        <v>166</v>
      </c>
      <c r="Z5" s="18" t="s">
        <v>164</v>
      </c>
      <c r="AA5" s="45" t="s">
        <v>166</v>
      </c>
      <c r="AB5" s="18" t="s">
        <v>165</v>
      </c>
      <c r="AC5" s="45" t="s">
        <v>166</v>
      </c>
      <c r="AD5" s="10" t="s">
        <v>167</v>
      </c>
      <c r="AE5" s="45" t="s">
        <v>166</v>
      </c>
      <c r="AF5" s="1"/>
    </row>
    <row r="6" spans="1:32" ht="21" customHeight="1">
      <c r="A6" s="12"/>
      <c r="B6" s="80" t="s">
        <v>83</v>
      </c>
      <c r="C6" s="80">
        <v>108.9</v>
      </c>
      <c r="D6" s="80" t="s">
        <v>83</v>
      </c>
      <c r="E6" s="80">
        <v>111.5</v>
      </c>
      <c r="F6" s="80" t="s">
        <v>57</v>
      </c>
      <c r="G6" s="80">
        <v>114.5</v>
      </c>
      <c r="H6" s="80" t="s">
        <v>25</v>
      </c>
      <c r="I6" s="80">
        <v>102.2</v>
      </c>
      <c r="J6" s="46" t="s">
        <v>25</v>
      </c>
      <c r="K6" s="62">
        <v>100.2</v>
      </c>
      <c r="L6" s="46" t="s">
        <v>77</v>
      </c>
      <c r="M6" s="62">
        <v>91.5</v>
      </c>
      <c r="N6" s="51" t="s">
        <v>85</v>
      </c>
      <c r="O6" s="52">
        <v>89.8</v>
      </c>
      <c r="P6" s="47" t="s">
        <v>83</v>
      </c>
      <c r="Q6" s="47">
        <v>99.4</v>
      </c>
      <c r="R6" s="47" t="s">
        <v>83</v>
      </c>
      <c r="S6" s="47">
        <v>99.5</v>
      </c>
      <c r="T6" s="47" t="s">
        <v>57</v>
      </c>
      <c r="U6" s="47">
        <v>98.9</v>
      </c>
      <c r="V6" s="47" t="s">
        <v>25</v>
      </c>
      <c r="W6" s="47">
        <v>96.8</v>
      </c>
      <c r="X6" s="46" t="s">
        <v>25</v>
      </c>
      <c r="Y6" s="47">
        <v>97.5</v>
      </c>
      <c r="Z6" s="46" t="s">
        <v>77</v>
      </c>
      <c r="AA6" s="47">
        <v>91.2</v>
      </c>
      <c r="AB6" s="59" t="s">
        <v>85</v>
      </c>
      <c r="AC6" s="60">
        <v>89.5</v>
      </c>
      <c r="AD6" s="46" t="s">
        <v>77</v>
      </c>
      <c r="AE6" s="62">
        <v>94.8</v>
      </c>
      <c r="AF6" s="7"/>
    </row>
    <row r="7" spans="1:32" ht="21" customHeight="1">
      <c r="A7" s="12"/>
      <c r="B7" s="49" t="s">
        <v>25</v>
      </c>
      <c r="C7" s="49">
        <v>104</v>
      </c>
      <c r="D7" s="49" t="s">
        <v>85</v>
      </c>
      <c r="E7" s="49">
        <v>110.8</v>
      </c>
      <c r="F7" s="49" t="s">
        <v>75</v>
      </c>
      <c r="G7" s="49">
        <v>113.8</v>
      </c>
      <c r="H7" s="49" t="s">
        <v>24</v>
      </c>
      <c r="I7" s="49">
        <v>102</v>
      </c>
      <c r="J7" s="48" t="s">
        <v>19</v>
      </c>
      <c r="K7" s="62">
        <v>95.6</v>
      </c>
      <c r="L7" s="50" t="s">
        <v>25</v>
      </c>
      <c r="M7" s="52">
        <v>89.9</v>
      </c>
      <c r="N7" s="51" t="s">
        <v>25</v>
      </c>
      <c r="O7" s="52">
        <v>89.6</v>
      </c>
      <c r="P7" s="49" t="s">
        <v>25</v>
      </c>
      <c r="Q7" s="49">
        <v>97.9</v>
      </c>
      <c r="R7" s="49" t="s">
        <v>57</v>
      </c>
      <c r="S7" s="49">
        <v>99.3</v>
      </c>
      <c r="T7" s="49" t="s">
        <v>75</v>
      </c>
      <c r="U7" s="49">
        <v>97.3</v>
      </c>
      <c r="V7" s="49" t="s">
        <v>24</v>
      </c>
      <c r="W7" s="49">
        <v>96.1</v>
      </c>
      <c r="X7" s="48" t="s">
        <v>19</v>
      </c>
      <c r="Y7" s="49">
        <v>92.7</v>
      </c>
      <c r="Z7" s="50" t="s">
        <v>25</v>
      </c>
      <c r="AA7" s="43">
        <v>89.4</v>
      </c>
      <c r="AB7" s="50" t="s">
        <v>25</v>
      </c>
      <c r="AC7" s="43">
        <v>89.2</v>
      </c>
      <c r="AD7" s="48" t="s">
        <v>25</v>
      </c>
      <c r="AE7" s="62">
        <v>91.1</v>
      </c>
      <c r="AF7" s="7"/>
    </row>
    <row r="8" spans="1:32" ht="21" customHeight="1">
      <c r="A8" s="12"/>
      <c r="B8" s="49" t="s">
        <v>147</v>
      </c>
      <c r="C8" s="49">
        <v>103.2</v>
      </c>
      <c r="D8" s="49" t="s">
        <v>57</v>
      </c>
      <c r="E8" s="49">
        <v>110.4</v>
      </c>
      <c r="F8" s="49" t="s">
        <v>76</v>
      </c>
      <c r="G8" s="49">
        <v>111.6</v>
      </c>
      <c r="H8" s="49" t="s">
        <v>26</v>
      </c>
      <c r="I8" s="49">
        <v>101.8</v>
      </c>
      <c r="J8" s="48" t="s">
        <v>63</v>
      </c>
      <c r="K8" s="62">
        <v>92.8</v>
      </c>
      <c r="L8" s="50" t="s">
        <v>78</v>
      </c>
      <c r="M8" s="52">
        <v>89.1</v>
      </c>
      <c r="N8" s="51" t="s">
        <v>78</v>
      </c>
      <c r="O8" s="52">
        <v>88.7</v>
      </c>
      <c r="P8" s="49" t="s">
        <v>57</v>
      </c>
      <c r="Q8" s="49">
        <v>95.4</v>
      </c>
      <c r="R8" s="49" t="s">
        <v>45</v>
      </c>
      <c r="S8" s="49">
        <v>98</v>
      </c>
      <c r="T8" s="49" t="s">
        <v>25</v>
      </c>
      <c r="U8" s="49">
        <v>95.1</v>
      </c>
      <c r="V8" s="49" t="s">
        <v>26</v>
      </c>
      <c r="W8" s="49">
        <v>95.7</v>
      </c>
      <c r="X8" s="48" t="s">
        <v>27</v>
      </c>
      <c r="Y8" s="49">
        <v>90.3</v>
      </c>
      <c r="Z8" s="50" t="s">
        <v>63</v>
      </c>
      <c r="AA8" s="43">
        <v>88.6</v>
      </c>
      <c r="AB8" s="50" t="s">
        <v>78</v>
      </c>
      <c r="AC8" s="43">
        <v>88.1</v>
      </c>
      <c r="AD8" s="48" t="s">
        <v>78</v>
      </c>
      <c r="AE8" s="62">
        <v>90.5</v>
      </c>
      <c r="AF8" s="7"/>
    </row>
    <row r="9" spans="1:32" ht="21" customHeight="1">
      <c r="A9" s="12"/>
      <c r="B9" s="49" t="s">
        <v>57</v>
      </c>
      <c r="C9" s="49">
        <v>103</v>
      </c>
      <c r="D9" s="49" t="s">
        <v>45</v>
      </c>
      <c r="E9" s="49">
        <v>109.7</v>
      </c>
      <c r="F9" s="49" t="s">
        <v>42</v>
      </c>
      <c r="G9" s="49">
        <v>111.2</v>
      </c>
      <c r="H9" s="49" t="s">
        <v>27</v>
      </c>
      <c r="I9" s="49">
        <v>99.9</v>
      </c>
      <c r="J9" s="48" t="s">
        <v>27</v>
      </c>
      <c r="K9" s="62">
        <v>92.7</v>
      </c>
      <c r="L9" s="50" t="s">
        <v>24</v>
      </c>
      <c r="M9" s="52">
        <v>89</v>
      </c>
      <c r="N9" s="51" t="s">
        <v>63</v>
      </c>
      <c r="O9" s="52">
        <v>88.2</v>
      </c>
      <c r="P9" s="49" t="s">
        <v>147</v>
      </c>
      <c r="Q9" s="49">
        <v>95.4</v>
      </c>
      <c r="R9" s="49" t="s">
        <v>49</v>
      </c>
      <c r="S9" s="49">
        <v>97.9</v>
      </c>
      <c r="T9" s="49" t="s">
        <v>19</v>
      </c>
      <c r="U9" s="49">
        <v>94.2</v>
      </c>
      <c r="V9" s="49" t="s">
        <v>27</v>
      </c>
      <c r="W9" s="49">
        <v>94.8</v>
      </c>
      <c r="X9" s="48" t="s">
        <v>63</v>
      </c>
      <c r="Y9" s="49">
        <v>90</v>
      </c>
      <c r="Z9" s="50" t="s">
        <v>78</v>
      </c>
      <c r="AA9" s="43">
        <v>88.6</v>
      </c>
      <c r="AB9" s="50" t="s">
        <v>63</v>
      </c>
      <c r="AC9" s="43">
        <v>87.9</v>
      </c>
      <c r="AD9" s="50" t="s">
        <v>19</v>
      </c>
      <c r="AE9" s="52">
        <v>89.7</v>
      </c>
      <c r="AF9" s="7"/>
    </row>
    <row r="10" spans="1:32" ht="21" customHeight="1">
      <c r="A10" s="12"/>
      <c r="B10" s="49" t="s">
        <v>148</v>
      </c>
      <c r="C10" s="49">
        <v>101.1</v>
      </c>
      <c r="D10" s="49" t="s">
        <v>49</v>
      </c>
      <c r="E10" s="49">
        <v>107.2</v>
      </c>
      <c r="F10" s="49" t="s">
        <v>64</v>
      </c>
      <c r="G10" s="49">
        <v>107.6</v>
      </c>
      <c r="H10" s="49" t="s">
        <v>19</v>
      </c>
      <c r="I10" s="49">
        <v>99.7</v>
      </c>
      <c r="J10" s="48" t="s">
        <v>57</v>
      </c>
      <c r="K10" s="62">
        <v>92.7</v>
      </c>
      <c r="L10" s="50" t="s">
        <v>63</v>
      </c>
      <c r="M10" s="52">
        <v>88.9</v>
      </c>
      <c r="N10" s="51" t="s">
        <v>77</v>
      </c>
      <c r="O10" s="52">
        <v>88.2</v>
      </c>
      <c r="P10" s="49" t="s">
        <v>148</v>
      </c>
      <c r="Q10" s="49">
        <v>94.3</v>
      </c>
      <c r="R10" s="49" t="s">
        <v>25</v>
      </c>
      <c r="S10" s="49">
        <v>97.5</v>
      </c>
      <c r="T10" s="49" t="s">
        <v>64</v>
      </c>
      <c r="U10" s="49">
        <v>94</v>
      </c>
      <c r="V10" s="49" t="s">
        <v>19</v>
      </c>
      <c r="W10" s="49">
        <v>93.8</v>
      </c>
      <c r="X10" s="50" t="s">
        <v>77</v>
      </c>
      <c r="Y10" s="43">
        <v>89.9</v>
      </c>
      <c r="Z10" s="50" t="s">
        <v>57</v>
      </c>
      <c r="AA10" s="43">
        <v>88.4</v>
      </c>
      <c r="AB10" s="50" t="s">
        <v>77</v>
      </c>
      <c r="AC10" s="43">
        <v>87.8</v>
      </c>
      <c r="AD10" s="50" t="s">
        <v>29</v>
      </c>
      <c r="AE10" s="52">
        <v>88.1</v>
      </c>
      <c r="AF10" s="7"/>
    </row>
    <row r="11" spans="1:32" ht="21" customHeight="1">
      <c r="A11" s="12"/>
      <c r="B11" s="49" t="s">
        <v>149</v>
      </c>
      <c r="C11" s="49">
        <v>100.8</v>
      </c>
      <c r="D11" s="49" t="s">
        <v>155</v>
      </c>
      <c r="E11" s="49">
        <v>106.4</v>
      </c>
      <c r="F11" s="49" t="s">
        <v>83</v>
      </c>
      <c r="G11" s="49">
        <v>107.1</v>
      </c>
      <c r="H11" s="49" t="s">
        <v>42</v>
      </c>
      <c r="I11" s="49">
        <v>99.6</v>
      </c>
      <c r="J11" s="48" t="s">
        <v>77</v>
      </c>
      <c r="K11" s="62">
        <v>92.6</v>
      </c>
      <c r="L11" s="50" t="s">
        <v>57</v>
      </c>
      <c r="M11" s="52">
        <v>88.7</v>
      </c>
      <c r="N11" s="51" t="s">
        <v>76</v>
      </c>
      <c r="O11" s="52">
        <v>88</v>
      </c>
      <c r="P11" s="49" t="s">
        <v>149</v>
      </c>
      <c r="Q11" s="49">
        <v>93.7</v>
      </c>
      <c r="R11" s="49" t="s">
        <v>85</v>
      </c>
      <c r="S11" s="49">
        <v>97.5</v>
      </c>
      <c r="T11" s="49" t="s">
        <v>76</v>
      </c>
      <c r="U11" s="49">
        <v>93.6</v>
      </c>
      <c r="V11" s="49" t="s">
        <v>57</v>
      </c>
      <c r="W11" s="49">
        <v>92.7</v>
      </c>
      <c r="X11" s="50" t="s">
        <v>29</v>
      </c>
      <c r="Y11" s="43">
        <v>89.6</v>
      </c>
      <c r="Z11" s="50" t="s">
        <v>24</v>
      </c>
      <c r="AA11" s="43">
        <v>88.2</v>
      </c>
      <c r="AB11" s="50" t="s">
        <v>76</v>
      </c>
      <c r="AC11" s="43">
        <v>87.7</v>
      </c>
      <c r="AD11" s="50" t="s">
        <v>21</v>
      </c>
      <c r="AE11" s="52">
        <v>87.6</v>
      </c>
      <c r="AF11" s="7"/>
    </row>
    <row r="12" spans="1:32" ht="21" customHeight="1">
      <c r="A12" s="12"/>
      <c r="B12" s="49" t="s">
        <v>19</v>
      </c>
      <c r="C12" s="49">
        <v>99.7</v>
      </c>
      <c r="D12" s="49" t="s">
        <v>64</v>
      </c>
      <c r="E12" s="49">
        <v>106.3</v>
      </c>
      <c r="F12" s="49" t="s">
        <v>85</v>
      </c>
      <c r="G12" s="49">
        <v>107.1</v>
      </c>
      <c r="H12" s="49" t="s">
        <v>57</v>
      </c>
      <c r="I12" s="49">
        <v>99.4</v>
      </c>
      <c r="J12" s="48" t="s">
        <v>29</v>
      </c>
      <c r="K12" s="62">
        <v>92.5</v>
      </c>
      <c r="L12" s="50" t="s">
        <v>27</v>
      </c>
      <c r="M12" s="52">
        <v>88.4</v>
      </c>
      <c r="N12" s="51" t="s">
        <v>68</v>
      </c>
      <c r="O12" s="52">
        <v>87.6</v>
      </c>
      <c r="P12" s="49" t="s">
        <v>82</v>
      </c>
      <c r="Q12" s="49">
        <v>93.5</v>
      </c>
      <c r="R12" s="49" t="s">
        <v>64</v>
      </c>
      <c r="S12" s="49">
        <v>96.5</v>
      </c>
      <c r="T12" s="49" t="s">
        <v>81</v>
      </c>
      <c r="U12" s="49">
        <v>92.8</v>
      </c>
      <c r="V12" s="49" t="s">
        <v>75</v>
      </c>
      <c r="W12" s="49">
        <v>92.7</v>
      </c>
      <c r="X12" s="50" t="s">
        <v>24</v>
      </c>
      <c r="Y12" s="43">
        <v>89.5</v>
      </c>
      <c r="Z12" s="50" t="s">
        <v>27</v>
      </c>
      <c r="AA12" s="43">
        <v>87.9</v>
      </c>
      <c r="AB12" s="50" t="s">
        <v>68</v>
      </c>
      <c r="AC12" s="43">
        <v>87.6</v>
      </c>
      <c r="AD12" s="50" t="s">
        <v>85</v>
      </c>
      <c r="AE12" s="52">
        <v>87.2</v>
      </c>
      <c r="AF12" s="7"/>
    </row>
    <row r="13" spans="1:32" ht="21" customHeight="1">
      <c r="A13" s="12"/>
      <c r="B13" s="49" t="s">
        <v>82</v>
      </c>
      <c r="C13" s="49">
        <v>99.4</v>
      </c>
      <c r="D13" s="49" t="s">
        <v>25</v>
      </c>
      <c r="E13" s="49">
        <v>105.2</v>
      </c>
      <c r="F13" s="49" t="s">
        <v>45</v>
      </c>
      <c r="G13" s="49">
        <v>106.1</v>
      </c>
      <c r="H13" s="49" t="s">
        <v>75</v>
      </c>
      <c r="I13" s="49">
        <v>99.3</v>
      </c>
      <c r="J13" s="48" t="s">
        <v>24</v>
      </c>
      <c r="K13" s="62">
        <v>92.4</v>
      </c>
      <c r="L13" s="50" t="s">
        <v>29</v>
      </c>
      <c r="M13" s="52">
        <v>88.3</v>
      </c>
      <c r="N13" s="51" t="s">
        <v>29</v>
      </c>
      <c r="O13" s="52">
        <v>87.3</v>
      </c>
      <c r="P13" s="49" t="s">
        <v>19</v>
      </c>
      <c r="Q13" s="49">
        <v>92.9</v>
      </c>
      <c r="R13" s="49" t="s">
        <v>19</v>
      </c>
      <c r="S13" s="49">
        <v>96.1</v>
      </c>
      <c r="T13" s="49" t="s">
        <v>83</v>
      </c>
      <c r="U13" s="49">
        <v>92.6</v>
      </c>
      <c r="V13" s="49" t="s">
        <v>78</v>
      </c>
      <c r="W13" s="49">
        <v>92.3</v>
      </c>
      <c r="X13" s="50" t="s">
        <v>57</v>
      </c>
      <c r="Y13" s="43">
        <v>89.5</v>
      </c>
      <c r="Z13" s="50" t="s">
        <v>29</v>
      </c>
      <c r="AA13" s="43">
        <v>87.6</v>
      </c>
      <c r="AB13" s="50" t="s">
        <v>57</v>
      </c>
      <c r="AC13" s="43">
        <v>86.8</v>
      </c>
      <c r="AD13" s="50" t="s">
        <v>28</v>
      </c>
      <c r="AE13" s="52">
        <v>86.9</v>
      </c>
      <c r="AF13" s="7"/>
    </row>
    <row r="14" spans="1:32" ht="21" customHeight="1">
      <c r="A14" s="12"/>
      <c r="B14" s="49" t="s">
        <v>129</v>
      </c>
      <c r="C14" s="49">
        <v>98.2</v>
      </c>
      <c r="D14" s="49" t="s">
        <v>81</v>
      </c>
      <c r="E14" s="49">
        <v>104.7</v>
      </c>
      <c r="F14" s="49" t="s">
        <v>81</v>
      </c>
      <c r="G14" s="49">
        <v>105.6</v>
      </c>
      <c r="H14" s="49" t="s">
        <v>66</v>
      </c>
      <c r="I14" s="49">
        <v>98.2</v>
      </c>
      <c r="J14" s="48" t="s">
        <v>71</v>
      </c>
      <c r="K14" s="62">
        <v>91.8</v>
      </c>
      <c r="L14" s="50" t="s">
        <v>68</v>
      </c>
      <c r="M14" s="52">
        <v>87.5</v>
      </c>
      <c r="N14" s="51" t="s">
        <v>57</v>
      </c>
      <c r="O14" s="52">
        <v>87.1</v>
      </c>
      <c r="P14" s="49" t="s">
        <v>129</v>
      </c>
      <c r="Q14" s="49">
        <v>92.3</v>
      </c>
      <c r="R14" s="49" t="s">
        <v>155</v>
      </c>
      <c r="S14" s="49">
        <v>96</v>
      </c>
      <c r="T14" s="49" t="s">
        <v>24</v>
      </c>
      <c r="U14" s="49">
        <v>92.2</v>
      </c>
      <c r="V14" s="49" t="s">
        <v>42</v>
      </c>
      <c r="W14" s="49">
        <v>91.9</v>
      </c>
      <c r="X14" s="50" t="s">
        <v>71</v>
      </c>
      <c r="Y14" s="43">
        <v>88.4</v>
      </c>
      <c r="Z14" s="50" t="s">
        <v>68</v>
      </c>
      <c r="AA14" s="43">
        <v>87.5</v>
      </c>
      <c r="AB14" s="50" t="s">
        <v>29</v>
      </c>
      <c r="AC14" s="43">
        <v>86.6</v>
      </c>
      <c r="AD14" s="50" t="s">
        <v>45</v>
      </c>
      <c r="AE14" s="52">
        <v>86.7</v>
      </c>
      <c r="AF14" s="7"/>
    </row>
    <row r="15" spans="1:32" ht="21" customHeight="1">
      <c r="A15" s="12"/>
      <c r="B15" s="49" t="s">
        <v>17</v>
      </c>
      <c r="C15" s="49">
        <v>97</v>
      </c>
      <c r="D15" s="49" t="s">
        <v>19</v>
      </c>
      <c r="E15" s="49">
        <v>104.6</v>
      </c>
      <c r="F15" s="49" t="s">
        <v>72</v>
      </c>
      <c r="G15" s="49">
        <v>105.5</v>
      </c>
      <c r="H15" s="49" t="s">
        <v>76</v>
      </c>
      <c r="I15" s="49">
        <v>97.8</v>
      </c>
      <c r="J15" s="48" t="s">
        <v>66</v>
      </c>
      <c r="K15" s="62">
        <v>91.4</v>
      </c>
      <c r="L15" s="50" t="s">
        <v>85</v>
      </c>
      <c r="M15" s="52">
        <v>87.3</v>
      </c>
      <c r="N15" s="51" t="s">
        <v>19</v>
      </c>
      <c r="O15" s="52">
        <v>86.5</v>
      </c>
      <c r="P15" s="49" t="s">
        <v>28</v>
      </c>
      <c r="Q15" s="49">
        <v>90.8</v>
      </c>
      <c r="R15" s="49" t="s">
        <v>84</v>
      </c>
      <c r="S15" s="49">
        <v>95.7</v>
      </c>
      <c r="T15" s="49" t="s">
        <v>53</v>
      </c>
      <c r="U15" s="49">
        <v>92.1</v>
      </c>
      <c r="V15" s="49" t="s">
        <v>21</v>
      </c>
      <c r="W15" s="49">
        <v>91.8</v>
      </c>
      <c r="X15" s="50" t="s">
        <v>66</v>
      </c>
      <c r="Y15" s="43">
        <v>88.3</v>
      </c>
      <c r="Z15" s="50" t="s">
        <v>85</v>
      </c>
      <c r="AA15" s="43">
        <v>87</v>
      </c>
      <c r="AB15" s="50" t="s">
        <v>19</v>
      </c>
      <c r="AC15" s="43">
        <v>85.8</v>
      </c>
      <c r="AD15" s="50" t="s">
        <v>27</v>
      </c>
      <c r="AE15" s="52">
        <v>86.5</v>
      </c>
      <c r="AF15" s="7"/>
    </row>
    <row r="16" spans="1:32" ht="21" customHeight="1">
      <c r="A16" s="12"/>
      <c r="B16" s="49" t="s">
        <v>21</v>
      </c>
      <c r="C16" s="49">
        <v>97</v>
      </c>
      <c r="D16" s="49" t="s">
        <v>84</v>
      </c>
      <c r="E16" s="49">
        <v>104.6</v>
      </c>
      <c r="F16" s="49" t="s">
        <v>19</v>
      </c>
      <c r="G16" s="49">
        <v>105.4</v>
      </c>
      <c r="H16" s="49" t="s">
        <v>78</v>
      </c>
      <c r="I16" s="49">
        <v>97.8</v>
      </c>
      <c r="J16" s="48" t="s">
        <v>64</v>
      </c>
      <c r="K16" s="62">
        <v>91</v>
      </c>
      <c r="L16" s="50" t="s">
        <v>65</v>
      </c>
      <c r="M16" s="52">
        <v>86.6</v>
      </c>
      <c r="N16" s="51" t="s">
        <v>20</v>
      </c>
      <c r="O16" s="52">
        <v>86</v>
      </c>
      <c r="P16" s="49" t="s">
        <v>24</v>
      </c>
      <c r="Q16" s="49">
        <v>90.7</v>
      </c>
      <c r="R16" s="49" t="s">
        <v>81</v>
      </c>
      <c r="S16" s="49">
        <v>94.9</v>
      </c>
      <c r="T16" s="49" t="s">
        <v>42</v>
      </c>
      <c r="U16" s="49">
        <v>91.8</v>
      </c>
      <c r="V16" s="49" t="s">
        <v>66</v>
      </c>
      <c r="W16" s="49">
        <v>91.2</v>
      </c>
      <c r="X16" s="50" t="s">
        <v>64</v>
      </c>
      <c r="Y16" s="43">
        <v>88.1</v>
      </c>
      <c r="Z16" s="50" t="s">
        <v>65</v>
      </c>
      <c r="AA16" s="43">
        <v>86.3</v>
      </c>
      <c r="AB16" s="50" t="s">
        <v>20</v>
      </c>
      <c r="AC16" s="43">
        <v>85.4</v>
      </c>
      <c r="AD16" s="50" t="s">
        <v>18</v>
      </c>
      <c r="AE16" s="52">
        <v>86.2</v>
      </c>
      <c r="AF16" s="7"/>
    </row>
    <row r="17" spans="1:32" ht="21" customHeight="1">
      <c r="A17" s="12"/>
      <c r="B17" s="49" t="s">
        <v>24</v>
      </c>
      <c r="C17" s="49">
        <v>96.8</v>
      </c>
      <c r="D17" s="49" t="s">
        <v>119</v>
      </c>
      <c r="E17" s="49">
        <v>104.1</v>
      </c>
      <c r="F17" s="49" t="s">
        <v>53</v>
      </c>
      <c r="G17" s="49">
        <v>105.3</v>
      </c>
      <c r="H17" s="49" t="s">
        <v>21</v>
      </c>
      <c r="I17" s="49">
        <v>97.4</v>
      </c>
      <c r="J17" s="48" t="s">
        <v>53</v>
      </c>
      <c r="K17" s="62">
        <v>90.7</v>
      </c>
      <c r="L17" s="50" t="s">
        <v>22</v>
      </c>
      <c r="M17" s="52">
        <v>86.4</v>
      </c>
      <c r="N17" s="51" t="s">
        <v>22</v>
      </c>
      <c r="O17" s="52">
        <v>85.9</v>
      </c>
      <c r="P17" s="49" t="s">
        <v>17</v>
      </c>
      <c r="Q17" s="49">
        <v>90.6</v>
      </c>
      <c r="R17" s="49" t="s">
        <v>24</v>
      </c>
      <c r="S17" s="49">
        <v>94.4</v>
      </c>
      <c r="T17" s="49" t="s">
        <v>45</v>
      </c>
      <c r="U17" s="49">
        <v>91.6</v>
      </c>
      <c r="V17" s="49" t="s">
        <v>76</v>
      </c>
      <c r="W17" s="49">
        <v>91.2</v>
      </c>
      <c r="X17" s="50" t="s">
        <v>78</v>
      </c>
      <c r="Y17" s="43">
        <v>87.9</v>
      </c>
      <c r="Z17" s="50" t="s">
        <v>22</v>
      </c>
      <c r="AA17" s="43">
        <v>85.8</v>
      </c>
      <c r="AB17" s="50" t="s">
        <v>27</v>
      </c>
      <c r="AC17" s="43">
        <v>85.4</v>
      </c>
      <c r="AD17" s="50" t="s">
        <v>63</v>
      </c>
      <c r="AE17" s="52">
        <v>86.1</v>
      </c>
      <c r="AF17" s="7"/>
    </row>
    <row r="18" spans="1:32" ht="21" customHeight="1">
      <c r="A18" s="12"/>
      <c r="B18" s="49" t="s">
        <v>40</v>
      </c>
      <c r="C18" s="49">
        <v>96.8</v>
      </c>
      <c r="D18" s="49" t="s">
        <v>24</v>
      </c>
      <c r="E18" s="49">
        <v>103</v>
      </c>
      <c r="F18" s="49" t="s">
        <v>65</v>
      </c>
      <c r="G18" s="49">
        <v>105.3</v>
      </c>
      <c r="H18" s="49" t="s">
        <v>85</v>
      </c>
      <c r="I18" s="49">
        <v>97.3</v>
      </c>
      <c r="J18" s="77" t="s">
        <v>78</v>
      </c>
      <c r="K18" s="49">
        <v>90.6</v>
      </c>
      <c r="L18" s="78" t="s">
        <v>19</v>
      </c>
      <c r="M18" s="43">
        <v>85.2</v>
      </c>
      <c r="N18" s="50" t="s">
        <v>27</v>
      </c>
      <c r="O18" s="43">
        <v>85.8</v>
      </c>
      <c r="P18" s="49" t="s">
        <v>21</v>
      </c>
      <c r="Q18" s="49">
        <v>90.6</v>
      </c>
      <c r="R18" s="49" t="s">
        <v>48</v>
      </c>
      <c r="S18" s="49">
        <v>94.2</v>
      </c>
      <c r="T18" s="49" t="s">
        <v>21</v>
      </c>
      <c r="U18" s="49">
        <v>91.5</v>
      </c>
      <c r="V18" s="81" t="s">
        <v>63</v>
      </c>
      <c r="W18" s="81">
        <v>90.7</v>
      </c>
      <c r="X18" s="78" t="s">
        <v>53</v>
      </c>
      <c r="Y18" s="43">
        <v>87.8</v>
      </c>
      <c r="Z18" s="79" t="s">
        <v>66</v>
      </c>
      <c r="AA18" s="43">
        <v>84.9</v>
      </c>
      <c r="AB18" s="50" t="s">
        <v>22</v>
      </c>
      <c r="AC18" s="43">
        <v>85.3</v>
      </c>
      <c r="AD18" s="50" t="s">
        <v>20</v>
      </c>
      <c r="AE18" s="43">
        <v>85.7</v>
      </c>
      <c r="AF18" s="7"/>
    </row>
    <row r="19" spans="1:32" ht="21" customHeight="1">
      <c r="A19" s="12"/>
      <c r="B19" s="49" t="s">
        <v>28</v>
      </c>
      <c r="C19" s="49">
        <v>96.2</v>
      </c>
      <c r="D19" s="49" t="s">
        <v>48</v>
      </c>
      <c r="E19" s="49">
        <v>102.9</v>
      </c>
      <c r="F19" s="49" t="s">
        <v>25</v>
      </c>
      <c r="G19" s="49">
        <v>105.2</v>
      </c>
      <c r="H19" s="49" t="s">
        <v>63</v>
      </c>
      <c r="I19" s="49">
        <v>96.3</v>
      </c>
      <c r="J19" s="48" t="s">
        <v>76</v>
      </c>
      <c r="K19" s="62">
        <v>90</v>
      </c>
      <c r="L19" s="50" t="s">
        <v>66</v>
      </c>
      <c r="M19" s="52">
        <v>85.1</v>
      </c>
      <c r="N19" s="51" t="s">
        <v>18</v>
      </c>
      <c r="O19" s="52">
        <v>85.8</v>
      </c>
      <c r="P19" s="62" t="s">
        <v>27</v>
      </c>
      <c r="Q19" s="62">
        <v>90.1</v>
      </c>
      <c r="R19" s="62" t="s">
        <v>82</v>
      </c>
      <c r="S19" s="62">
        <v>94.2</v>
      </c>
      <c r="T19" s="62" t="s">
        <v>65</v>
      </c>
      <c r="U19" s="62">
        <v>91.5</v>
      </c>
      <c r="V19" s="52" t="s">
        <v>53</v>
      </c>
      <c r="W19" s="52">
        <v>89.7</v>
      </c>
      <c r="X19" s="50" t="s">
        <v>76</v>
      </c>
      <c r="Y19" s="52">
        <v>87.3</v>
      </c>
      <c r="Z19" s="51" t="s">
        <v>53</v>
      </c>
      <c r="AA19" s="52">
        <v>84.6</v>
      </c>
      <c r="AB19" s="51" t="s">
        <v>18</v>
      </c>
      <c r="AC19" s="52">
        <v>85.1</v>
      </c>
      <c r="AD19" s="51" t="s">
        <v>24</v>
      </c>
      <c r="AE19" s="52">
        <v>84.7</v>
      </c>
      <c r="AF19" s="7"/>
    </row>
    <row r="20" spans="1:32" ht="21" customHeight="1">
      <c r="A20" s="12"/>
      <c r="B20" s="49" t="s">
        <v>128</v>
      </c>
      <c r="C20" s="49">
        <v>96.2</v>
      </c>
      <c r="D20" s="49" t="s">
        <v>63</v>
      </c>
      <c r="E20" s="49">
        <v>102.8</v>
      </c>
      <c r="F20" s="49" t="s">
        <v>66</v>
      </c>
      <c r="G20" s="49">
        <v>104.5</v>
      </c>
      <c r="H20" s="49" t="s">
        <v>72</v>
      </c>
      <c r="I20" s="49">
        <v>96.2</v>
      </c>
      <c r="J20" s="50" t="s">
        <v>65</v>
      </c>
      <c r="K20" s="52">
        <v>89.9</v>
      </c>
      <c r="L20" s="50" t="s">
        <v>18</v>
      </c>
      <c r="M20" s="52">
        <v>84.9</v>
      </c>
      <c r="N20" s="51" t="s">
        <v>66</v>
      </c>
      <c r="O20" s="52">
        <v>85.2</v>
      </c>
      <c r="P20" s="43" t="s">
        <v>128</v>
      </c>
      <c r="Q20" s="43">
        <v>89.6</v>
      </c>
      <c r="R20" s="49" t="s">
        <v>119</v>
      </c>
      <c r="S20" s="49">
        <v>93.9</v>
      </c>
      <c r="T20" s="49" t="s">
        <v>27</v>
      </c>
      <c r="U20" s="49">
        <v>91.3</v>
      </c>
      <c r="V20" s="43" t="s">
        <v>22</v>
      </c>
      <c r="W20" s="43">
        <v>89.6</v>
      </c>
      <c r="X20" s="50" t="s">
        <v>65</v>
      </c>
      <c r="Y20" s="43">
        <v>86.8</v>
      </c>
      <c r="Z20" s="50" t="s">
        <v>81</v>
      </c>
      <c r="AA20" s="43">
        <v>84.6</v>
      </c>
      <c r="AB20" s="50" t="s">
        <v>66</v>
      </c>
      <c r="AC20" s="43">
        <v>85</v>
      </c>
      <c r="AD20" s="50" t="s">
        <v>22</v>
      </c>
      <c r="AE20" s="52">
        <v>84.5</v>
      </c>
      <c r="AF20" s="7"/>
    </row>
    <row r="21" spans="1:32" ht="21" customHeight="1">
      <c r="A21" s="12"/>
      <c r="B21" s="49" t="s">
        <v>27</v>
      </c>
      <c r="C21" s="49">
        <v>95.7</v>
      </c>
      <c r="D21" s="49" t="s">
        <v>59</v>
      </c>
      <c r="E21" s="49">
        <v>102.1</v>
      </c>
      <c r="F21" s="49" t="s">
        <v>24</v>
      </c>
      <c r="G21" s="49">
        <v>103.4</v>
      </c>
      <c r="H21" s="49" t="s">
        <v>83</v>
      </c>
      <c r="I21" s="49">
        <v>95.9</v>
      </c>
      <c r="J21" s="50" t="s">
        <v>68</v>
      </c>
      <c r="K21" s="52">
        <v>89.8</v>
      </c>
      <c r="L21" s="50" t="s">
        <v>81</v>
      </c>
      <c r="M21" s="52">
        <v>84.9</v>
      </c>
      <c r="N21" s="51" t="s">
        <v>24</v>
      </c>
      <c r="O21" s="52">
        <v>85</v>
      </c>
      <c r="P21" s="43" t="s">
        <v>40</v>
      </c>
      <c r="Q21" s="43">
        <v>88.8</v>
      </c>
      <c r="R21" s="49" t="s">
        <v>63</v>
      </c>
      <c r="S21" s="49">
        <v>93.9</v>
      </c>
      <c r="T21" s="49" t="s">
        <v>66</v>
      </c>
      <c r="U21" s="49">
        <v>91</v>
      </c>
      <c r="V21" s="43" t="s">
        <v>72</v>
      </c>
      <c r="W21" s="43">
        <v>89.6</v>
      </c>
      <c r="X21" s="50" t="s">
        <v>18</v>
      </c>
      <c r="Y21" s="43">
        <v>86.7</v>
      </c>
      <c r="Z21" s="50" t="s">
        <v>19</v>
      </c>
      <c r="AA21" s="43">
        <v>84.4</v>
      </c>
      <c r="AB21" s="50" t="s">
        <v>43</v>
      </c>
      <c r="AC21" s="43">
        <v>84.3</v>
      </c>
      <c r="AD21" s="50" t="s">
        <v>76</v>
      </c>
      <c r="AE21" s="52">
        <v>84.4</v>
      </c>
      <c r="AF21" s="7"/>
    </row>
    <row r="22" spans="1:32" ht="21" customHeight="1">
      <c r="A22" s="12"/>
      <c r="B22" s="49" t="s">
        <v>55</v>
      </c>
      <c r="C22" s="49">
        <v>94.4</v>
      </c>
      <c r="D22" s="49" t="s">
        <v>82</v>
      </c>
      <c r="E22" s="49">
        <v>102.1</v>
      </c>
      <c r="F22" s="49" t="s">
        <v>21</v>
      </c>
      <c r="G22" s="49">
        <v>102.5</v>
      </c>
      <c r="H22" s="49" t="s">
        <v>53</v>
      </c>
      <c r="I22" s="49">
        <v>95.8</v>
      </c>
      <c r="J22" s="50" t="s">
        <v>75</v>
      </c>
      <c r="K22" s="52">
        <v>89.8</v>
      </c>
      <c r="L22" s="50" t="s">
        <v>53</v>
      </c>
      <c r="M22" s="52">
        <v>84.8</v>
      </c>
      <c r="N22" s="51" t="s">
        <v>43</v>
      </c>
      <c r="O22" s="52">
        <v>84.9</v>
      </c>
      <c r="P22" s="43" t="s">
        <v>20</v>
      </c>
      <c r="Q22" s="43">
        <v>87</v>
      </c>
      <c r="R22" s="49" t="s">
        <v>59</v>
      </c>
      <c r="S22" s="49">
        <v>93</v>
      </c>
      <c r="T22" s="49" t="s">
        <v>72</v>
      </c>
      <c r="U22" s="49">
        <v>90.6</v>
      </c>
      <c r="V22" s="43" t="s">
        <v>77</v>
      </c>
      <c r="W22" s="43">
        <v>89.5</v>
      </c>
      <c r="X22" s="50" t="s">
        <v>49</v>
      </c>
      <c r="Y22" s="43">
        <v>86.7</v>
      </c>
      <c r="Z22" s="50" t="s">
        <v>18</v>
      </c>
      <c r="AA22" s="43">
        <v>84.1</v>
      </c>
      <c r="AB22" s="50" t="s">
        <v>24</v>
      </c>
      <c r="AC22" s="43">
        <v>84.2</v>
      </c>
      <c r="AD22" s="50" t="s">
        <v>23</v>
      </c>
      <c r="AE22" s="52">
        <v>84.3</v>
      </c>
      <c r="AF22" s="7"/>
    </row>
    <row r="23" spans="1:32" ht="21" customHeight="1">
      <c r="A23" s="12"/>
      <c r="B23" s="49" t="s">
        <v>20</v>
      </c>
      <c r="C23" s="49">
        <v>92.6</v>
      </c>
      <c r="D23" s="49" t="s">
        <v>26</v>
      </c>
      <c r="E23" s="49">
        <v>101.6</v>
      </c>
      <c r="F23" s="49" t="s">
        <v>63</v>
      </c>
      <c r="G23" s="49">
        <v>102.3</v>
      </c>
      <c r="H23" s="49" t="s">
        <v>68</v>
      </c>
      <c r="I23" s="49">
        <v>95.4</v>
      </c>
      <c r="J23" s="50" t="s">
        <v>85</v>
      </c>
      <c r="K23" s="52">
        <v>89.7</v>
      </c>
      <c r="L23" s="50" t="s">
        <v>21</v>
      </c>
      <c r="M23" s="52">
        <v>84.6</v>
      </c>
      <c r="N23" s="51" t="s">
        <v>64</v>
      </c>
      <c r="O23" s="52">
        <v>84.4</v>
      </c>
      <c r="P23" s="43" t="s">
        <v>55</v>
      </c>
      <c r="Q23" s="43">
        <v>87</v>
      </c>
      <c r="R23" s="49" t="s">
        <v>26</v>
      </c>
      <c r="S23" s="49">
        <v>92.5</v>
      </c>
      <c r="T23" s="49" t="s">
        <v>63</v>
      </c>
      <c r="U23" s="49">
        <v>90.4</v>
      </c>
      <c r="V23" s="43" t="s">
        <v>85</v>
      </c>
      <c r="W23" s="43">
        <v>89.5</v>
      </c>
      <c r="X23" s="50" t="s">
        <v>75</v>
      </c>
      <c r="Y23" s="43">
        <v>86.6</v>
      </c>
      <c r="Z23" s="50" t="s">
        <v>64</v>
      </c>
      <c r="AA23" s="43">
        <v>83.8</v>
      </c>
      <c r="AB23" s="50" t="s">
        <v>64</v>
      </c>
      <c r="AC23" s="43">
        <v>84.2</v>
      </c>
      <c r="AD23" s="50" t="s">
        <v>57</v>
      </c>
      <c r="AE23" s="52">
        <v>84</v>
      </c>
      <c r="AF23" s="7"/>
    </row>
    <row r="24" spans="1:32" ht="21" customHeight="1">
      <c r="A24" s="12"/>
      <c r="B24" s="49" t="s">
        <v>127</v>
      </c>
      <c r="C24" s="49">
        <v>90.9</v>
      </c>
      <c r="D24" s="49" t="s">
        <v>80</v>
      </c>
      <c r="E24" s="49">
        <v>101.3</v>
      </c>
      <c r="F24" s="49" t="s">
        <v>78</v>
      </c>
      <c r="G24" s="49">
        <v>102</v>
      </c>
      <c r="H24" s="49" t="s">
        <v>81</v>
      </c>
      <c r="I24" s="49">
        <v>95.2</v>
      </c>
      <c r="J24" s="50" t="s">
        <v>81</v>
      </c>
      <c r="K24" s="52">
        <v>89.4</v>
      </c>
      <c r="L24" s="50" t="s">
        <v>72</v>
      </c>
      <c r="M24" s="52">
        <v>84.2</v>
      </c>
      <c r="N24" s="51" t="s">
        <v>28</v>
      </c>
      <c r="O24" s="52">
        <v>84.1</v>
      </c>
      <c r="P24" s="43" t="s">
        <v>56</v>
      </c>
      <c r="Q24" s="43">
        <v>84.5</v>
      </c>
      <c r="R24" s="49" t="s">
        <v>27</v>
      </c>
      <c r="S24" s="49">
        <v>92.1</v>
      </c>
      <c r="T24" s="49" t="s">
        <v>78</v>
      </c>
      <c r="U24" s="49">
        <v>90.4</v>
      </c>
      <c r="V24" s="43" t="s">
        <v>83</v>
      </c>
      <c r="W24" s="43">
        <v>89.3</v>
      </c>
      <c r="X24" s="50" t="s">
        <v>22</v>
      </c>
      <c r="Y24" s="43">
        <v>86.5</v>
      </c>
      <c r="Z24" s="50" t="s">
        <v>72</v>
      </c>
      <c r="AA24" s="43">
        <v>83.8</v>
      </c>
      <c r="AB24" s="50" t="s">
        <v>28</v>
      </c>
      <c r="AC24" s="43">
        <v>83.8</v>
      </c>
      <c r="AD24" s="50" t="s">
        <v>66</v>
      </c>
      <c r="AE24" s="52">
        <v>83.8</v>
      </c>
      <c r="AF24" s="7"/>
    </row>
    <row r="25" spans="1:32" ht="21" customHeight="1">
      <c r="A25" s="12"/>
      <c r="B25" s="49" t="s">
        <v>56</v>
      </c>
      <c r="C25" s="49">
        <v>90.4</v>
      </c>
      <c r="D25" s="49" t="s">
        <v>58</v>
      </c>
      <c r="E25" s="49">
        <v>100.8</v>
      </c>
      <c r="F25" s="49" t="s">
        <v>27</v>
      </c>
      <c r="G25" s="49">
        <v>101.8</v>
      </c>
      <c r="H25" s="49" t="s">
        <v>77</v>
      </c>
      <c r="I25" s="49">
        <v>94.8</v>
      </c>
      <c r="J25" s="50" t="s">
        <v>49</v>
      </c>
      <c r="K25" s="52">
        <v>89.3</v>
      </c>
      <c r="L25" s="50" t="s">
        <v>43</v>
      </c>
      <c r="M25" s="52">
        <v>84.1</v>
      </c>
      <c r="N25" s="51" t="s">
        <v>21</v>
      </c>
      <c r="O25" s="52">
        <v>83.3</v>
      </c>
      <c r="P25" s="43" t="s">
        <v>127</v>
      </c>
      <c r="Q25" s="43">
        <v>84.2</v>
      </c>
      <c r="R25" s="49" t="s">
        <v>80</v>
      </c>
      <c r="S25" s="49">
        <v>92.1</v>
      </c>
      <c r="T25" s="43" t="s">
        <v>82</v>
      </c>
      <c r="U25" s="43">
        <v>89.8</v>
      </c>
      <c r="V25" s="43" t="s">
        <v>81</v>
      </c>
      <c r="W25" s="43">
        <v>89.2</v>
      </c>
      <c r="X25" s="50" t="s">
        <v>81</v>
      </c>
      <c r="Y25" s="43">
        <v>86.5</v>
      </c>
      <c r="Z25" s="50" t="s">
        <v>21</v>
      </c>
      <c r="AA25" s="43">
        <v>83.6</v>
      </c>
      <c r="AB25" s="50" t="s">
        <v>21</v>
      </c>
      <c r="AC25" s="43">
        <v>83.3</v>
      </c>
      <c r="AD25" s="50" t="s">
        <v>64</v>
      </c>
      <c r="AE25" s="52">
        <v>83.7</v>
      </c>
      <c r="AF25" s="7"/>
    </row>
    <row r="26" spans="1:32" ht="21" customHeight="1">
      <c r="A26" s="12"/>
      <c r="B26" s="43" t="s">
        <v>26</v>
      </c>
      <c r="C26" s="43">
        <v>89.1</v>
      </c>
      <c r="D26" s="49" t="s">
        <v>27</v>
      </c>
      <c r="E26" s="49">
        <v>99.7</v>
      </c>
      <c r="F26" s="49" t="s">
        <v>68</v>
      </c>
      <c r="G26" s="49">
        <v>101.8</v>
      </c>
      <c r="H26" s="49" t="s">
        <v>22</v>
      </c>
      <c r="I26" s="49">
        <v>94.6</v>
      </c>
      <c r="J26" s="50" t="s">
        <v>22</v>
      </c>
      <c r="K26" s="52">
        <v>89</v>
      </c>
      <c r="L26" s="50" t="s">
        <v>64</v>
      </c>
      <c r="M26" s="52">
        <v>84.1</v>
      </c>
      <c r="N26" s="51" t="s">
        <v>65</v>
      </c>
      <c r="O26" s="52">
        <v>83.1</v>
      </c>
      <c r="P26" s="43" t="s">
        <v>18</v>
      </c>
      <c r="Q26" s="43">
        <v>83.7</v>
      </c>
      <c r="R26" s="49" t="s">
        <v>58</v>
      </c>
      <c r="S26" s="49">
        <v>91.3</v>
      </c>
      <c r="T26" s="43" t="s">
        <v>49</v>
      </c>
      <c r="U26" s="43">
        <v>89.4</v>
      </c>
      <c r="V26" s="43" t="s">
        <v>51</v>
      </c>
      <c r="W26" s="43">
        <v>88.7</v>
      </c>
      <c r="X26" s="50" t="s">
        <v>68</v>
      </c>
      <c r="Y26" s="43">
        <v>86.2</v>
      </c>
      <c r="Z26" s="50" t="s">
        <v>43</v>
      </c>
      <c r="AA26" s="43">
        <v>83.5</v>
      </c>
      <c r="AB26" s="50" t="s">
        <v>65</v>
      </c>
      <c r="AC26" s="43">
        <v>82.9</v>
      </c>
      <c r="AD26" s="50" t="s">
        <v>75</v>
      </c>
      <c r="AE26" s="52">
        <v>83.3</v>
      </c>
      <c r="AF26" s="7"/>
    </row>
    <row r="27" spans="1:32" ht="21" customHeight="1">
      <c r="A27" s="12"/>
      <c r="B27" s="43" t="s">
        <v>18</v>
      </c>
      <c r="C27" s="43">
        <v>88.3</v>
      </c>
      <c r="D27" s="49" t="s">
        <v>21</v>
      </c>
      <c r="E27" s="49">
        <v>99.6</v>
      </c>
      <c r="F27" s="49" t="s">
        <v>77</v>
      </c>
      <c r="G27" s="49">
        <v>101.8</v>
      </c>
      <c r="H27" s="49" t="s">
        <v>84</v>
      </c>
      <c r="I27" s="49">
        <v>94.5</v>
      </c>
      <c r="J27" s="50" t="s">
        <v>20</v>
      </c>
      <c r="K27" s="52">
        <v>88.4</v>
      </c>
      <c r="L27" s="50" t="s">
        <v>23</v>
      </c>
      <c r="M27" s="52">
        <v>83.8</v>
      </c>
      <c r="N27" s="51" t="s">
        <v>71</v>
      </c>
      <c r="O27" s="52">
        <v>82.7</v>
      </c>
      <c r="P27" s="43" t="s">
        <v>26</v>
      </c>
      <c r="Q27" s="43">
        <v>83.4</v>
      </c>
      <c r="R27" s="49" t="s">
        <v>21</v>
      </c>
      <c r="S27" s="49">
        <v>90.9</v>
      </c>
      <c r="T27" s="43" t="s">
        <v>85</v>
      </c>
      <c r="U27" s="43">
        <v>89.4</v>
      </c>
      <c r="V27" s="43" t="s">
        <v>18</v>
      </c>
      <c r="W27" s="43">
        <v>88.5</v>
      </c>
      <c r="X27" s="50" t="s">
        <v>85</v>
      </c>
      <c r="Y27" s="43">
        <v>86.2</v>
      </c>
      <c r="Z27" s="50" t="s">
        <v>71</v>
      </c>
      <c r="AA27" s="43">
        <v>82.9</v>
      </c>
      <c r="AB27" s="50" t="s">
        <v>71</v>
      </c>
      <c r="AC27" s="43">
        <v>82.7</v>
      </c>
      <c r="AD27" s="50" t="s">
        <v>80</v>
      </c>
      <c r="AE27" s="52">
        <v>82.9</v>
      </c>
      <c r="AF27" s="7"/>
    </row>
    <row r="28" spans="1:32" ht="21" customHeight="1">
      <c r="A28" s="12"/>
      <c r="B28" s="43" t="s">
        <v>23</v>
      </c>
      <c r="C28" s="43">
        <v>87.7</v>
      </c>
      <c r="D28" s="49" t="s">
        <v>67</v>
      </c>
      <c r="E28" s="49">
        <v>99.2</v>
      </c>
      <c r="F28" s="49" t="s">
        <v>80</v>
      </c>
      <c r="G28" s="49">
        <v>101.2</v>
      </c>
      <c r="H28" s="49" t="s">
        <v>51</v>
      </c>
      <c r="I28" s="49">
        <v>94.4</v>
      </c>
      <c r="J28" s="50" t="s">
        <v>26</v>
      </c>
      <c r="K28" s="52">
        <v>88.4</v>
      </c>
      <c r="L28" s="50" t="s">
        <v>71</v>
      </c>
      <c r="M28" s="52">
        <v>83.2</v>
      </c>
      <c r="N28" s="51" t="s">
        <v>72</v>
      </c>
      <c r="O28" s="52">
        <v>82.6</v>
      </c>
      <c r="P28" s="43" t="s">
        <v>23</v>
      </c>
      <c r="Q28" s="43">
        <v>82.6</v>
      </c>
      <c r="R28" s="49" t="s">
        <v>51</v>
      </c>
      <c r="S28" s="49">
        <v>90.7</v>
      </c>
      <c r="T28" s="43" t="s">
        <v>77</v>
      </c>
      <c r="U28" s="43">
        <v>89.3</v>
      </c>
      <c r="V28" s="43" t="s">
        <v>64</v>
      </c>
      <c r="W28" s="43">
        <v>88.3</v>
      </c>
      <c r="X28" s="50" t="s">
        <v>20</v>
      </c>
      <c r="Y28" s="43">
        <v>85.6</v>
      </c>
      <c r="Z28" s="50" t="s">
        <v>83</v>
      </c>
      <c r="AA28" s="43">
        <v>82.9</v>
      </c>
      <c r="AB28" s="50" t="s">
        <v>72</v>
      </c>
      <c r="AC28" s="43">
        <v>82.2</v>
      </c>
      <c r="AD28" s="50" t="s">
        <v>40</v>
      </c>
      <c r="AE28" s="52">
        <v>82.6</v>
      </c>
      <c r="AF28" s="7"/>
    </row>
    <row r="29" spans="1:32" ht="21" customHeight="1">
      <c r="A29" s="12"/>
      <c r="B29" s="43" t="s">
        <v>32</v>
      </c>
      <c r="C29" s="43">
        <v>86.9</v>
      </c>
      <c r="D29" s="49" t="s">
        <v>51</v>
      </c>
      <c r="E29" s="49">
        <v>98.9</v>
      </c>
      <c r="F29" s="49" t="s">
        <v>49</v>
      </c>
      <c r="G29" s="49">
        <v>100.4</v>
      </c>
      <c r="H29" s="49" t="s">
        <v>65</v>
      </c>
      <c r="I29" s="49">
        <v>94.3</v>
      </c>
      <c r="J29" s="50" t="s">
        <v>84</v>
      </c>
      <c r="K29" s="52">
        <v>88</v>
      </c>
      <c r="L29" s="50" t="s">
        <v>83</v>
      </c>
      <c r="M29" s="52">
        <v>83.2</v>
      </c>
      <c r="N29" s="51" t="s">
        <v>75</v>
      </c>
      <c r="O29" s="52">
        <v>82.4</v>
      </c>
      <c r="P29" s="54" t="s">
        <v>60</v>
      </c>
      <c r="Q29" s="54">
        <v>79.8</v>
      </c>
      <c r="R29" s="49" t="s">
        <v>20</v>
      </c>
      <c r="S29" s="49">
        <v>90.2</v>
      </c>
      <c r="T29" s="43" t="s">
        <v>51</v>
      </c>
      <c r="U29" s="43">
        <v>89.2</v>
      </c>
      <c r="V29" s="43" t="s">
        <v>29</v>
      </c>
      <c r="W29" s="43">
        <v>88.1</v>
      </c>
      <c r="X29" s="50" t="s">
        <v>26</v>
      </c>
      <c r="Y29" s="43">
        <v>85.6</v>
      </c>
      <c r="Z29" s="50" t="s">
        <v>23</v>
      </c>
      <c r="AA29" s="43">
        <v>82.7</v>
      </c>
      <c r="AB29" s="50" t="s">
        <v>75</v>
      </c>
      <c r="AC29" s="43">
        <v>82.1</v>
      </c>
      <c r="AD29" s="50" t="s">
        <v>81</v>
      </c>
      <c r="AE29" s="52">
        <v>82.4</v>
      </c>
      <c r="AF29" s="7"/>
    </row>
    <row r="30" spans="1:32" ht="21" customHeight="1">
      <c r="A30" s="12"/>
      <c r="B30" s="43" t="s">
        <v>69</v>
      </c>
      <c r="C30" s="43">
        <v>86.3</v>
      </c>
      <c r="D30" s="49" t="s">
        <v>55</v>
      </c>
      <c r="E30" s="49">
        <v>98.7</v>
      </c>
      <c r="F30" s="49" t="s">
        <v>82</v>
      </c>
      <c r="G30" s="49">
        <v>100.3</v>
      </c>
      <c r="H30" s="49" t="s">
        <v>64</v>
      </c>
      <c r="I30" s="49">
        <v>94.1</v>
      </c>
      <c r="J30" s="50" t="s">
        <v>58</v>
      </c>
      <c r="K30" s="52">
        <v>87.8</v>
      </c>
      <c r="L30" s="50" t="s">
        <v>20</v>
      </c>
      <c r="M30" s="52">
        <v>82.9</v>
      </c>
      <c r="N30" s="51" t="s">
        <v>83</v>
      </c>
      <c r="O30" s="52">
        <v>82.4</v>
      </c>
      <c r="P30" s="54" t="s">
        <v>69</v>
      </c>
      <c r="Q30" s="54">
        <v>79.3</v>
      </c>
      <c r="R30" s="43" t="s">
        <v>120</v>
      </c>
      <c r="S30" s="43">
        <v>89.9</v>
      </c>
      <c r="T30" s="43" t="s">
        <v>26</v>
      </c>
      <c r="U30" s="43">
        <v>89</v>
      </c>
      <c r="V30" s="43" t="s">
        <v>84</v>
      </c>
      <c r="W30" s="43">
        <v>87.9</v>
      </c>
      <c r="X30" s="50" t="s">
        <v>84</v>
      </c>
      <c r="Y30" s="43">
        <v>85.1</v>
      </c>
      <c r="Z30" s="50" t="s">
        <v>20</v>
      </c>
      <c r="AA30" s="43">
        <v>82.2</v>
      </c>
      <c r="AB30" s="50" t="s">
        <v>83</v>
      </c>
      <c r="AC30" s="43">
        <v>82.1</v>
      </c>
      <c r="AD30" s="50" t="s">
        <v>65</v>
      </c>
      <c r="AE30" s="52">
        <v>81.4</v>
      </c>
      <c r="AF30" s="7"/>
    </row>
    <row r="31" spans="1:32" ht="21" customHeight="1">
      <c r="A31" s="12"/>
      <c r="B31" s="43" t="s">
        <v>60</v>
      </c>
      <c r="C31" s="43">
        <v>86.2</v>
      </c>
      <c r="D31" s="49" t="s">
        <v>120</v>
      </c>
      <c r="E31" s="49">
        <v>98</v>
      </c>
      <c r="F31" s="49" t="s">
        <v>51</v>
      </c>
      <c r="G31" s="49">
        <v>100</v>
      </c>
      <c r="H31" s="49" t="s">
        <v>29</v>
      </c>
      <c r="I31" s="49">
        <v>93.3</v>
      </c>
      <c r="J31" s="50" t="s">
        <v>80</v>
      </c>
      <c r="K31" s="52">
        <v>87.8</v>
      </c>
      <c r="L31" s="50" t="s">
        <v>70</v>
      </c>
      <c r="M31" s="52">
        <v>82.5</v>
      </c>
      <c r="N31" s="51" t="s">
        <v>53</v>
      </c>
      <c r="O31" s="52">
        <v>82.1</v>
      </c>
      <c r="P31" s="54" t="s">
        <v>32</v>
      </c>
      <c r="Q31" s="54">
        <v>79</v>
      </c>
      <c r="R31" s="43" t="s">
        <v>29</v>
      </c>
      <c r="S31" s="43">
        <v>88.9</v>
      </c>
      <c r="T31" s="43" t="s">
        <v>22</v>
      </c>
      <c r="U31" s="43">
        <v>88.9</v>
      </c>
      <c r="V31" s="43" t="s">
        <v>65</v>
      </c>
      <c r="W31" s="43">
        <v>87.7</v>
      </c>
      <c r="X31" s="50" t="s">
        <v>80</v>
      </c>
      <c r="Y31" s="43">
        <v>85</v>
      </c>
      <c r="Z31" s="50" t="s">
        <v>70</v>
      </c>
      <c r="AA31" s="43">
        <v>81.9</v>
      </c>
      <c r="AB31" s="50" t="s">
        <v>53</v>
      </c>
      <c r="AC31" s="43">
        <v>81.9</v>
      </c>
      <c r="AD31" s="50" t="s">
        <v>43</v>
      </c>
      <c r="AE31" s="52">
        <v>81.1</v>
      </c>
      <c r="AF31" s="7"/>
    </row>
    <row r="32" spans="1:32" ht="21" customHeight="1">
      <c r="A32" s="12"/>
      <c r="B32" s="43" t="s">
        <v>38</v>
      </c>
      <c r="C32" s="43">
        <v>84.2</v>
      </c>
      <c r="D32" s="49" t="s">
        <v>20</v>
      </c>
      <c r="E32" s="49">
        <v>97.7</v>
      </c>
      <c r="F32" s="49" t="s">
        <v>48</v>
      </c>
      <c r="G32" s="49">
        <v>99.8</v>
      </c>
      <c r="H32" s="49" t="s">
        <v>18</v>
      </c>
      <c r="I32" s="49">
        <v>93.1</v>
      </c>
      <c r="J32" s="50" t="s">
        <v>18</v>
      </c>
      <c r="K32" s="52">
        <v>87.6</v>
      </c>
      <c r="L32" s="50" t="s">
        <v>82</v>
      </c>
      <c r="M32" s="52">
        <v>82.2</v>
      </c>
      <c r="N32" s="51" t="s">
        <v>80</v>
      </c>
      <c r="O32" s="52">
        <v>82.1</v>
      </c>
      <c r="P32" s="54" t="s">
        <v>38</v>
      </c>
      <c r="Q32" s="54">
        <v>78.6</v>
      </c>
      <c r="R32" s="43" t="s">
        <v>18</v>
      </c>
      <c r="S32" s="43">
        <v>88.2</v>
      </c>
      <c r="T32" s="43" t="s">
        <v>80</v>
      </c>
      <c r="U32" s="43">
        <v>88.8</v>
      </c>
      <c r="V32" s="43" t="s">
        <v>68</v>
      </c>
      <c r="W32" s="43">
        <v>87.4</v>
      </c>
      <c r="X32" s="50" t="s">
        <v>58</v>
      </c>
      <c r="Y32" s="43">
        <v>84.9</v>
      </c>
      <c r="Z32" s="50" t="s">
        <v>82</v>
      </c>
      <c r="AA32" s="43">
        <v>81.9</v>
      </c>
      <c r="AB32" s="50" t="s">
        <v>80</v>
      </c>
      <c r="AC32" s="43">
        <v>81.8</v>
      </c>
      <c r="AD32" s="50" t="s">
        <v>53</v>
      </c>
      <c r="AE32" s="52">
        <v>80.9</v>
      </c>
      <c r="AF32" s="7"/>
    </row>
    <row r="33" spans="1:32" ht="21" customHeight="1">
      <c r="A33" s="12"/>
      <c r="B33" s="43" t="s">
        <v>36</v>
      </c>
      <c r="C33" s="43">
        <v>80.5</v>
      </c>
      <c r="D33" s="49" t="s">
        <v>29</v>
      </c>
      <c r="E33" s="49">
        <v>96.4</v>
      </c>
      <c r="F33" s="49" t="s">
        <v>59</v>
      </c>
      <c r="G33" s="49">
        <v>99.7</v>
      </c>
      <c r="H33" s="49" t="s">
        <v>59</v>
      </c>
      <c r="I33" s="49">
        <v>92.9</v>
      </c>
      <c r="J33" s="50" t="s">
        <v>21</v>
      </c>
      <c r="K33" s="52">
        <v>87.2</v>
      </c>
      <c r="L33" s="50" t="s">
        <v>75</v>
      </c>
      <c r="M33" s="52">
        <v>81.9</v>
      </c>
      <c r="N33" s="51" t="s">
        <v>82</v>
      </c>
      <c r="O33" s="52">
        <v>81.9</v>
      </c>
      <c r="P33" s="54" t="s">
        <v>36</v>
      </c>
      <c r="Q33" s="54">
        <v>74.8</v>
      </c>
      <c r="R33" s="43" t="s">
        <v>23</v>
      </c>
      <c r="S33" s="43">
        <v>87.9</v>
      </c>
      <c r="T33" s="43" t="s">
        <v>68</v>
      </c>
      <c r="U33" s="43">
        <v>88.6</v>
      </c>
      <c r="V33" s="43" t="s">
        <v>20</v>
      </c>
      <c r="W33" s="43">
        <v>87.3</v>
      </c>
      <c r="X33" s="50" t="s">
        <v>51</v>
      </c>
      <c r="Y33" s="43">
        <v>84.4</v>
      </c>
      <c r="Z33" s="50" t="s">
        <v>75</v>
      </c>
      <c r="AA33" s="43">
        <v>81.6</v>
      </c>
      <c r="AB33" s="50" t="s">
        <v>82</v>
      </c>
      <c r="AC33" s="43">
        <v>81.7</v>
      </c>
      <c r="AD33" s="50" t="s">
        <v>68</v>
      </c>
      <c r="AE33" s="52">
        <v>80.7</v>
      </c>
      <c r="AF33" s="7"/>
    </row>
    <row r="34" spans="1:32" ht="21" customHeight="1">
      <c r="A34" s="12"/>
      <c r="B34" s="56" t="s">
        <v>41</v>
      </c>
      <c r="C34" s="56">
        <v>60.4</v>
      </c>
      <c r="D34" s="49" t="s">
        <v>18</v>
      </c>
      <c r="E34" s="49">
        <v>95</v>
      </c>
      <c r="F34" s="49" t="s">
        <v>54</v>
      </c>
      <c r="G34" s="49">
        <v>99.2</v>
      </c>
      <c r="H34" s="49" t="s">
        <v>20</v>
      </c>
      <c r="I34" s="49">
        <v>92.7</v>
      </c>
      <c r="J34" s="50" t="s">
        <v>83</v>
      </c>
      <c r="K34" s="52">
        <v>87.1</v>
      </c>
      <c r="L34" s="50" t="s">
        <v>26</v>
      </c>
      <c r="M34" s="52">
        <v>81.7</v>
      </c>
      <c r="N34" s="51" t="s">
        <v>35</v>
      </c>
      <c r="O34" s="52">
        <v>81.7</v>
      </c>
      <c r="P34" s="56" t="s">
        <v>41</v>
      </c>
      <c r="Q34" s="56">
        <v>60.4</v>
      </c>
      <c r="R34" s="43" t="s">
        <v>55</v>
      </c>
      <c r="S34" s="43">
        <v>87.8</v>
      </c>
      <c r="T34" s="43" t="s">
        <v>48</v>
      </c>
      <c r="U34" s="43">
        <v>88.4</v>
      </c>
      <c r="V34" s="43" t="s">
        <v>49</v>
      </c>
      <c r="W34" s="43">
        <v>87.1</v>
      </c>
      <c r="X34" s="50" t="s">
        <v>21</v>
      </c>
      <c r="Y34" s="43">
        <v>84.3</v>
      </c>
      <c r="Z34" s="50" t="s">
        <v>58</v>
      </c>
      <c r="AA34" s="43">
        <v>81.4</v>
      </c>
      <c r="AB34" s="50" t="s">
        <v>35</v>
      </c>
      <c r="AC34" s="43">
        <v>81.2</v>
      </c>
      <c r="AD34" s="50" t="s">
        <v>34</v>
      </c>
      <c r="AE34" s="52">
        <v>80.6</v>
      </c>
      <c r="AF34" s="7"/>
    </row>
    <row r="35" spans="1:32" ht="21" customHeight="1">
      <c r="A35" s="12"/>
      <c r="B35" s="94"/>
      <c r="C35" s="94"/>
      <c r="D35" s="49" t="s">
        <v>23</v>
      </c>
      <c r="E35" s="49">
        <v>94.8</v>
      </c>
      <c r="F35" s="49" t="s">
        <v>26</v>
      </c>
      <c r="G35" s="49">
        <v>99.1</v>
      </c>
      <c r="H35" s="49" t="s">
        <v>80</v>
      </c>
      <c r="I35" s="49">
        <v>92.5</v>
      </c>
      <c r="J35" s="50" t="s">
        <v>51</v>
      </c>
      <c r="K35" s="52">
        <v>87</v>
      </c>
      <c r="L35" s="50" t="s">
        <v>58</v>
      </c>
      <c r="M35" s="52">
        <v>81.6</v>
      </c>
      <c r="N35" s="51" t="s">
        <v>40</v>
      </c>
      <c r="O35" s="52">
        <v>81.7</v>
      </c>
      <c r="P35" s="94"/>
      <c r="Q35" s="94"/>
      <c r="R35" s="43" t="s">
        <v>67</v>
      </c>
      <c r="S35" s="43">
        <v>86.2</v>
      </c>
      <c r="T35" s="43" t="s">
        <v>54</v>
      </c>
      <c r="U35" s="43">
        <v>88.4</v>
      </c>
      <c r="V35" s="43" t="s">
        <v>80</v>
      </c>
      <c r="W35" s="43">
        <v>86.9</v>
      </c>
      <c r="X35" s="50" t="s">
        <v>83</v>
      </c>
      <c r="Y35" s="43">
        <v>84.1</v>
      </c>
      <c r="Z35" s="50" t="s">
        <v>79</v>
      </c>
      <c r="AA35" s="43">
        <v>81.3</v>
      </c>
      <c r="AB35" s="50" t="s">
        <v>40</v>
      </c>
      <c r="AC35" s="43">
        <v>81.2</v>
      </c>
      <c r="AD35" s="50" t="s">
        <v>70</v>
      </c>
      <c r="AE35" s="52">
        <v>80.6</v>
      </c>
      <c r="AF35" s="7"/>
    </row>
    <row r="36" spans="1:32" ht="21" customHeight="1">
      <c r="A36" s="12"/>
      <c r="B36" s="94"/>
      <c r="C36" s="94"/>
      <c r="D36" s="49" t="s">
        <v>43</v>
      </c>
      <c r="E36" s="49">
        <v>94.3</v>
      </c>
      <c r="F36" s="49" t="s">
        <v>71</v>
      </c>
      <c r="G36" s="49">
        <v>98.5</v>
      </c>
      <c r="H36" s="49" t="s">
        <v>45</v>
      </c>
      <c r="I36" s="49">
        <v>92.2</v>
      </c>
      <c r="J36" s="50" t="s">
        <v>45</v>
      </c>
      <c r="K36" s="52">
        <v>86.9</v>
      </c>
      <c r="L36" s="50" t="s">
        <v>79</v>
      </c>
      <c r="M36" s="52">
        <v>81.6</v>
      </c>
      <c r="N36" s="51" t="s">
        <v>46</v>
      </c>
      <c r="O36" s="52">
        <v>81.5</v>
      </c>
      <c r="P36" s="94"/>
      <c r="Q36" s="94"/>
      <c r="R36" s="43" t="s">
        <v>28</v>
      </c>
      <c r="S36" s="43">
        <v>85.8</v>
      </c>
      <c r="T36" s="43" t="s">
        <v>29</v>
      </c>
      <c r="U36" s="43">
        <v>87.9</v>
      </c>
      <c r="V36" s="43" t="s">
        <v>40</v>
      </c>
      <c r="W36" s="43">
        <v>86.1</v>
      </c>
      <c r="X36" s="50" t="s">
        <v>28</v>
      </c>
      <c r="Y36" s="43">
        <v>84</v>
      </c>
      <c r="Z36" s="50" t="s">
        <v>80</v>
      </c>
      <c r="AA36" s="43">
        <v>81.3</v>
      </c>
      <c r="AB36" s="50" t="s">
        <v>81</v>
      </c>
      <c r="AC36" s="43">
        <v>81.2</v>
      </c>
      <c r="AD36" s="50" t="s">
        <v>82</v>
      </c>
      <c r="AE36" s="52">
        <v>80.5</v>
      </c>
      <c r="AF36" s="7"/>
    </row>
    <row r="37" spans="1:32" ht="21" customHeight="1">
      <c r="A37" s="12"/>
      <c r="B37" s="94"/>
      <c r="C37" s="94"/>
      <c r="D37" s="49" t="s">
        <v>62</v>
      </c>
      <c r="E37" s="49">
        <v>94.2</v>
      </c>
      <c r="F37" s="49" t="s">
        <v>29</v>
      </c>
      <c r="G37" s="49">
        <v>98.1</v>
      </c>
      <c r="H37" s="49" t="s">
        <v>40</v>
      </c>
      <c r="I37" s="49">
        <v>92.1</v>
      </c>
      <c r="J37" s="50" t="s">
        <v>28</v>
      </c>
      <c r="K37" s="52">
        <v>86.3</v>
      </c>
      <c r="L37" s="50" t="s">
        <v>80</v>
      </c>
      <c r="M37" s="52">
        <v>81.6</v>
      </c>
      <c r="N37" s="51" t="s">
        <v>81</v>
      </c>
      <c r="O37" s="52">
        <v>81.5</v>
      </c>
      <c r="P37" s="94"/>
      <c r="Q37" s="94"/>
      <c r="R37" s="43" t="s">
        <v>62</v>
      </c>
      <c r="S37" s="43">
        <v>85.6</v>
      </c>
      <c r="T37" s="43" t="s">
        <v>59</v>
      </c>
      <c r="U37" s="43">
        <v>87.9</v>
      </c>
      <c r="V37" s="43" t="s">
        <v>59</v>
      </c>
      <c r="W37" s="43">
        <v>85.6</v>
      </c>
      <c r="X37" s="50" t="s">
        <v>45</v>
      </c>
      <c r="Y37" s="43">
        <v>83.7</v>
      </c>
      <c r="Z37" s="50" t="s">
        <v>45</v>
      </c>
      <c r="AA37" s="43">
        <v>81.2</v>
      </c>
      <c r="AB37" s="50" t="s">
        <v>46</v>
      </c>
      <c r="AC37" s="43">
        <v>81</v>
      </c>
      <c r="AD37" s="50" t="s">
        <v>17</v>
      </c>
      <c r="AE37" s="52">
        <v>80.4</v>
      </c>
      <c r="AF37" s="7"/>
    </row>
    <row r="38" spans="1:32" ht="21" customHeight="1">
      <c r="A38" s="12"/>
      <c r="B38" s="94"/>
      <c r="C38" s="94"/>
      <c r="D38" s="49" t="s">
        <v>44</v>
      </c>
      <c r="E38" s="49">
        <v>93.5</v>
      </c>
      <c r="F38" s="49" t="s">
        <v>22</v>
      </c>
      <c r="G38" s="49">
        <v>97.7</v>
      </c>
      <c r="H38" s="49" t="s">
        <v>49</v>
      </c>
      <c r="I38" s="49">
        <v>92.1</v>
      </c>
      <c r="J38" s="50" t="s">
        <v>55</v>
      </c>
      <c r="K38" s="52">
        <v>85.2</v>
      </c>
      <c r="L38" s="50" t="s">
        <v>45</v>
      </c>
      <c r="M38" s="52">
        <v>81.4</v>
      </c>
      <c r="N38" s="51" t="s">
        <v>26</v>
      </c>
      <c r="O38" s="52">
        <v>81</v>
      </c>
      <c r="P38" s="94"/>
      <c r="Q38" s="94"/>
      <c r="R38" s="43" t="s">
        <v>17</v>
      </c>
      <c r="S38" s="43">
        <v>85.2</v>
      </c>
      <c r="T38" s="43" t="s">
        <v>84</v>
      </c>
      <c r="U38" s="43">
        <v>86.7</v>
      </c>
      <c r="V38" s="43" t="s">
        <v>45</v>
      </c>
      <c r="W38" s="43">
        <v>85.5</v>
      </c>
      <c r="X38" s="50" t="s">
        <v>82</v>
      </c>
      <c r="Y38" s="43">
        <v>82.7</v>
      </c>
      <c r="Z38" s="50" t="s">
        <v>76</v>
      </c>
      <c r="AA38" s="43">
        <v>81.1</v>
      </c>
      <c r="AB38" s="50" t="s">
        <v>26</v>
      </c>
      <c r="AC38" s="43">
        <v>80.3</v>
      </c>
      <c r="AD38" s="50" t="s">
        <v>26</v>
      </c>
      <c r="AE38" s="52">
        <v>80.2</v>
      </c>
      <c r="AF38" s="7"/>
    </row>
    <row r="39" spans="1:32" ht="21" customHeight="1">
      <c r="A39" s="12"/>
      <c r="B39" s="94"/>
      <c r="C39" s="94"/>
      <c r="D39" s="49" t="s">
        <v>46</v>
      </c>
      <c r="E39" s="49">
        <v>93.4</v>
      </c>
      <c r="F39" s="49" t="s">
        <v>58</v>
      </c>
      <c r="G39" s="49">
        <v>97.2</v>
      </c>
      <c r="H39" s="49" t="s">
        <v>54</v>
      </c>
      <c r="I39" s="49">
        <v>91.2</v>
      </c>
      <c r="J39" s="50" t="s">
        <v>82</v>
      </c>
      <c r="K39" s="52">
        <v>85.1</v>
      </c>
      <c r="L39" s="50" t="s">
        <v>76</v>
      </c>
      <c r="M39" s="52">
        <v>81.4</v>
      </c>
      <c r="N39" s="63" t="s">
        <v>62</v>
      </c>
      <c r="O39" s="64">
        <v>79.7</v>
      </c>
      <c r="P39" s="94"/>
      <c r="Q39" s="94"/>
      <c r="R39" s="43" t="s">
        <v>43</v>
      </c>
      <c r="S39" s="43">
        <v>85</v>
      </c>
      <c r="T39" s="43" t="s">
        <v>18</v>
      </c>
      <c r="U39" s="43">
        <v>85</v>
      </c>
      <c r="V39" s="43" t="s">
        <v>54</v>
      </c>
      <c r="W39" s="43">
        <v>85.3</v>
      </c>
      <c r="X39" s="50" t="s">
        <v>46</v>
      </c>
      <c r="Y39" s="43">
        <v>82.5</v>
      </c>
      <c r="Z39" s="50" t="s">
        <v>26</v>
      </c>
      <c r="AA39" s="43">
        <v>81</v>
      </c>
      <c r="AB39" s="53" t="s">
        <v>62</v>
      </c>
      <c r="AC39" s="54">
        <v>79.1</v>
      </c>
      <c r="AD39" s="50" t="s">
        <v>79</v>
      </c>
      <c r="AE39" s="52">
        <v>80</v>
      </c>
      <c r="AF39" s="7"/>
    </row>
    <row r="40" spans="1:32" ht="21" customHeight="1">
      <c r="A40" s="12"/>
      <c r="B40" s="94"/>
      <c r="C40" s="94"/>
      <c r="D40" s="49" t="s">
        <v>47</v>
      </c>
      <c r="E40" s="49">
        <v>93.1</v>
      </c>
      <c r="F40" s="49" t="s">
        <v>84</v>
      </c>
      <c r="G40" s="49">
        <v>96.8</v>
      </c>
      <c r="H40" s="49" t="s">
        <v>58</v>
      </c>
      <c r="I40" s="49">
        <v>90.9</v>
      </c>
      <c r="J40" s="50" t="s">
        <v>46</v>
      </c>
      <c r="K40" s="52">
        <v>85</v>
      </c>
      <c r="L40" s="50" t="s">
        <v>49</v>
      </c>
      <c r="M40" s="52">
        <v>81</v>
      </c>
      <c r="N40" s="63" t="s">
        <v>17</v>
      </c>
      <c r="O40" s="64">
        <v>79.4</v>
      </c>
      <c r="P40" s="94"/>
      <c r="Q40" s="94"/>
      <c r="R40" s="43" t="s">
        <v>46</v>
      </c>
      <c r="S40" s="43">
        <v>85</v>
      </c>
      <c r="T40" s="43" t="s">
        <v>20</v>
      </c>
      <c r="U40" s="43">
        <v>85</v>
      </c>
      <c r="V40" s="43" t="s">
        <v>79</v>
      </c>
      <c r="W40" s="43">
        <v>85.3</v>
      </c>
      <c r="X40" s="50" t="s">
        <v>54</v>
      </c>
      <c r="Y40" s="43">
        <v>82.3</v>
      </c>
      <c r="Z40" s="50" t="s">
        <v>49</v>
      </c>
      <c r="AA40" s="43">
        <v>80.6</v>
      </c>
      <c r="AB40" s="53" t="s">
        <v>51</v>
      </c>
      <c r="AC40" s="54">
        <v>78.9</v>
      </c>
      <c r="AD40" s="53" t="s">
        <v>83</v>
      </c>
      <c r="AE40" s="64">
        <v>79.8</v>
      </c>
      <c r="AF40" s="7"/>
    </row>
    <row r="41" spans="1:32" ht="21" customHeight="1">
      <c r="A41" s="12"/>
      <c r="B41" s="94"/>
      <c r="C41" s="94"/>
      <c r="D41" s="49" t="s">
        <v>17</v>
      </c>
      <c r="E41" s="49">
        <v>92.9</v>
      </c>
      <c r="F41" s="49" t="s">
        <v>79</v>
      </c>
      <c r="G41" s="49">
        <v>95.9</v>
      </c>
      <c r="H41" s="49" t="s">
        <v>79</v>
      </c>
      <c r="I41" s="49">
        <v>90.4</v>
      </c>
      <c r="J41" s="50" t="s">
        <v>54</v>
      </c>
      <c r="K41" s="52">
        <v>84.9</v>
      </c>
      <c r="L41" s="50" t="s">
        <v>54</v>
      </c>
      <c r="M41" s="52">
        <v>80.5</v>
      </c>
      <c r="N41" s="63" t="s">
        <v>51</v>
      </c>
      <c r="O41" s="64">
        <v>79.1</v>
      </c>
      <c r="P41" s="94"/>
      <c r="Q41" s="94"/>
      <c r="R41" s="43" t="s">
        <v>44</v>
      </c>
      <c r="S41" s="43">
        <v>84.8</v>
      </c>
      <c r="T41" s="43" t="s">
        <v>58</v>
      </c>
      <c r="U41" s="43">
        <v>84.9</v>
      </c>
      <c r="V41" s="43" t="s">
        <v>82</v>
      </c>
      <c r="W41" s="43">
        <v>85.3</v>
      </c>
      <c r="X41" s="50" t="s">
        <v>70</v>
      </c>
      <c r="Y41" s="43">
        <v>82.3</v>
      </c>
      <c r="Z41" s="50" t="s">
        <v>54</v>
      </c>
      <c r="AA41" s="43">
        <v>80.4</v>
      </c>
      <c r="AB41" s="53" t="s">
        <v>17</v>
      </c>
      <c r="AC41" s="54">
        <v>78.7</v>
      </c>
      <c r="AD41" s="53" t="s">
        <v>58</v>
      </c>
      <c r="AE41" s="64">
        <v>78.9</v>
      </c>
      <c r="AF41" s="7"/>
    </row>
    <row r="42" spans="1:32" ht="21" customHeight="1">
      <c r="A42" s="12"/>
      <c r="B42" s="94"/>
      <c r="C42" s="94"/>
      <c r="D42" s="49" t="s">
        <v>69</v>
      </c>
      <c r="E42" s="49">
        <v>92.7</v>
      </c>
      <c r="F42" s="49" t="s">
        <v>46</v>
      </c>
      <c r="G42" s="49">
        <v>95.2</v>
      </c>
      <c r="H42" s="49" t="s">
        <v>82</v>
      </c>
      <c r="I42" s="49">
        <v>90.1</v>
      </c>
      <c r="J42" s="50" t="s">
        <v>59</v>
      </c>
      <c r="K42" s="52">
        <v>84.8</v>
      </c>
      <c r="L42" s="50" t="s">
        <v>84</v>
      </c>
      <c r="M42" s="52">
        <v>80.1</v>
      </c>
      <c r="N42" s="63" t="s">
        <v>45</v>
      </c>
      <c r="O42" s="64">
        <v>78.9</v>
      </c>
      <c r="P42" s="94"/>
      <c r="Q42" s="94"/>
      <c r="R42" s="43" t="s">
        <v>56</v>
      </c>
      <c r="S42" s="43">
        <v>84.7</v>
      </c>
      <c r="T42" s="43" t="s">
        <v>50</v>
      </c>
      <c r="U42" s="43">
        <v>83.9</v>
      </c>
      <c r="V42" s="43" t="s">
        <v>48</v>
      </c>
      <c r="W42" s="43">
        <v>84.9</v>
      </c>
      <c r="X42" s="50" t="s">
        <v>55</v>
      </c>
      <c r="Y42" s="43">
        <v>82.2</v>
      </c>
      <c r="Z42" s="50" t="s">
        <v>84</v>
      </c>
      <c r="AA42" s="43">
        <v>80.1</v>
      </c>
      <c r="AB42" s="53" t="s">
        <v>45</v>
      </c>
      <c r="AC42" s="54">
        <v>78.6</v>
      </c>
      <c r="AD42" s="53" t="s">
        <v>72</v>
      </c>
      <c r="AE42" s="64">
        <v>78.7</v>
      </c>
      <c r="AF42" s="7"/>
    </row>
    <row r="43" spans="1:32" ht="21" customHeight="1">
      <c r="A43" s="12"/>
      <c r="B43" s="94"/>
      <c r="C43" s="94"/>
      <c r="D43" s="49" t="s">
        <v>56</v>
      </c>
      <c r="E43" s="49">
        <v>92.4</v>
      </c>
      <c r="F43" s="49" t="s">
        <v>20</v>
      </c>
      <c r="G43" s="49">
        <v>94.1</v>
      </c>
      <c r="H43" s="43" t="s">
        <v>48</v>
      </c>
      <c r="I43" s="43">
        <v>89.9</v>
      </c>
      <c r="J43" s="50" t="s">
        <v>70</v>
      </c>
      <c r="K43" s="52">
        <v>84.7</v>
      </c>
      <c r="L43" s="53" t="s">
        <v>51</v>
      </c>
      <c r="M43" s="64">
        <v>79.7</v>
      </c>
      <c r="N43" s="63" t="s">
        <v>47</v>
      </c>
      <c r="O43" s="64">
        <v>78.8</v>
      </c>
      <c r="P43" s="94"/>
      <c r="Q43" s="94"/>
      <c r="R43" s="43" t="s">
        <v>47</v>
      </c>
      <c r="S43" s="43">
        <v>83.8</v>
      </c>
      <c r="T43" s="43" t="s">
        <v>46</v>
      </c>
      <c r="U43" s="43">
        <v>83.8</v>
      </c>
      <c r="V43" s="43" t="s">
        <v>58</v>
      </c>
      <c r="W43" s="43">
        <v>84.8</v>
      </c>
      <c r="X43" s="50" t="s">
        <v>59</v>
      </c>
      <c r="Y43" s="43">
        <v>82</v>
      </c>
      <c r="Z43" s="53" t="s">
        <v>51</v>
      </c>
      <c r="AA43" s="54">
        <v>79.5</v>
      </c>
      <c r="AB43" s="53" t="s">
        <v>47</v>
      </c>
      <c r="AC43" s="54">
        <v>78.5</v>
      </c>
      <c r="AD43" s="53" t="s">
        <v>54</v>
      </c>
      <c r="AE43" s="64">
        <v>78.6</v>
      </c>
      <c r="AF43" s="7"/>
    </row>
    <row r="44" spans="1:32" ht="21" customHeight="1">
      <c r="A44" s="12"/>
      <c r="B44" s="94"/>
      <c r="C44" s="94"/>
      <c r="D44" s="49" t="s">
        <v>28</v>
      </c>
      <c r="E44" s="49">
        <v>92.1</v>
      </c>
      <c r="F44" s="49" t="s">
        <v>70</v>
      </c>
      <c r="G44" s="49">
        <v>94.1</v>
      </c>
      <c r="H44" s="43" t="s">
        <v>55</v>
      </c>
      <c r="I44" s="43">
        <v>89.9</v>
      </c>
      <c r="J44" s="50" t="s">
        <v>72</v>
      </c>
      <c r="K44" s="52">
        <v>84.2</v>
      </c>
      <c r="L44" s="53" t="s">
        <v>42</v>
      </c>
      <c r="M44" s="64">
        <v>79.6</v>
      </c>
      <c r="N44" s="63" t="s">
        <v>58</v>
      </c>
      <c r="O44" s="64">
        <v>78.8</v>
      </c>
      <c r="P44" s="94"/>
      <c r="Q44" s="94"/>
      <c r="R44" s="43" t="s">
        <v>69</v>
      </c>
      <c r="S44" s="43">
        <v>83</v>
      </c>
      <c r="T44" s="43" t="s">
        <v>79</v>
      </c>
      <c r="U44" s="43">
        <v>83.8</v>
      </c>
      <c r="V44" s="43" t="s">
        <v>52</v>
      </c>
      <c r="W44" s="43">
        <v>84.4</v>
      </c>
      <c r="X44" s="50" t="s">
        <v>72</v>
      </c>
      <c r="Y44" s="43">
        <v>81.3</v>
      </c>
      <c r="Z44" s="53" t="s">
        <v>42</v>
      </c>
      <c r="AA44" s="54">
        <v>79.2</v>
      </c>
      <c r="AB44" s="53" t="s">
        <v>58</v>
      </c>
      <c r="AC44" s="54">
        <v>78.5</v>
      </c>
      <c r="AD44" s="53" t="s">
        <v>31</v>
      </c>
      <c r="AE44" s="64">
        <v>78.3</v>
      </c>
      <c r="AF44" s="7"/>
    </row>
    <row r="45" spans="1:32" ht="21" customHeight="1">
      <c r="A45" s="12"/>
      <c r="B45" s="94"/>
      <c r="C45" s="94"/>
      <c r="D45" s="49" t="s">
        <v>60</v>
      </c>
      <c r="E45" s="49">
        <v>91.6</v>
      </c>
      <c r="F45" s="49" t="s">
        <v>50</v>
      </c>
      <c r="G45" s="49">
        <v>93.6</v>
      </c>
      <c r="H45" s="43" t="s">
        <v>52</v>
      </c>
      <c r="I45" s="43">
        <v>89.5</v>
      </c>
      <c r="J45" s="50" t="s">
        <v>48</v>
      </c>
      <c r="K45" s="52">
        <v>83.2</v>
      </c>
      <c r="L45" s="53" t="s">
        <v>28</v>
      </c>
      <c r="M45" s="64">
        <v>79</v>
      </c>
      <c r="N45" s="63" t="s">
        <v>70</v>
      </c>
      <c r="O45" s="64">
        <v>78.4</v>
      </c>
      <c r="P45" s="94"/>
      <c r="Q45" s="94"/>
      <c r="R45" s="43" t="s">
        <v>60</v>
      </c>
      <c r="S45" s="43">
        <v>82.2</v>
      </c>
      <c r="T45" s="43" t="s">
        <v>70</v>
      </c>
      <c r="U45" s="43">
        <v>83.7</v>
      </c>
      <c r="V45" s="43" t="s">
        <v>55</v>
      </c>
      <c r="W45" s="43">
        <v>84</v>
      </c>
      <c r="X45" s="50" t="s">
        <v>48</v>
      </c>
      <c r="Y45" s="43">
        <v>80.7</v>
      </c>
      <c r="Z45" s="53" t="s">
        <v>28</v>
      </c>
      <c r="AA45" s="54">
        <v>78.7</v>
      </c>
      <c r="AB45" s="53" t="s">
        <v>54</v>
      </c>
      <c r="AC45" s="54">
        <v>78</v>
      </c>
      <c r="AD45" s="53" t="s">
        <v>35</v>
      </c>
      <c r="AE45" s="64">
        <v>78.2</v>
      </c>
      <c r="AF45" s="7"/>
    </row>
    <row r="46" spans="1:32" ht="21" customHeight="1">
      <c r="A46" s="12"/>
      <c r="B46" s="94"/>
      <c r="C46" s="94"/>
      <c r="D46" s="49" t="s">
        <v>40</v>
      </c>
      <c r="E46" s="49">
        <v>91.2</v>
      </c>
      <c r="F46" s="49" t="s">
        <v>43</v>
      </c>
      <c r="G46" s="49">
        <v>93.3</v>
      </c>
      <c r="H46" s="43" t="s">
        <v>71</v>
      </c>
      <c r="I46" s="43">
        <v>89</v>
      </c>
      <c r="J46" s="50" t="s">
        <v>50</v>
      </c>
      <c r="K46" s="52">
        <v>82.8</v>
      </c>
      <c r="L46" s="53" t="s">
        <v>47</v>
      </c>
      <c r="M46" s="64">
        <v>78.7</v>
      </c>
      <c r="N46" s="63" t="s">
        <v>42</v>
      </c>
      <c r="O46" s="64">
        <v>78.1</v>
      </c>
      <c r="P46" s="94"/>
      <c r="Q46" s="94"/>
      <c r="R46" s="43" t="s">
        <v>40</v>
      </c>
      <c r="S46" s="43">
        <v>81.2</v>
      </c>
      <c r="T46" s="43" t="s">
        <v>71</v>
      </c>
      <c r="U46" s="43">
        <v>83.3</v>
      </c>
      <c r="V46" s="43" t="s">
        <v>70</v>
      </c>
      <c r="W46" s="43">
        <v>83.8</v>
      </c>
      <c r="X46" s="50" t="s">
        <v>39</v>
      </c>
      <c r="Y46" s="43">
        <v>80.6</v>
      </c>
      <c r="Z46" s="53" t="s">
        <v>47</v>
      </c>
      <c r="AA46" s="54">
        <v>78.4</v>
      </c>
      <c r="AB46" s="53" t="s">
        <v>70</v>
      </c>
      <c r="AC46" s="54">
        <v>78</v>
      </c>
      <c r="AD46" s="53" t="s">
        <v>44</v>
      </c>
      <c r="AE46" s="64">
        <v>78.1</v>
      </c>
      <c r="AF46" s="7"/>
    </row>
    <row r="47" spans="1:32" ht="21" customHeight="1">
      <c r="A47" s="12"/>
      <c r="B47" s="94"/>
      <c r="C47" s="94"/>
      <c r="D47" s="43" t="s">
        <v>61</v>
      </c>
      <c r="E47" s="43">
        <v>89.7</v>
      </c>
      <c r="F47" s="49" t="s">
        <v>18</v>
      </c>
      <c r="G47" s="49">
        <v>93.2</v>
      </c>
      <c r="H47" s="43" t="s">
        <v>70</v>
      </c>
      <c r="I47" s="43">
        <v>88.8</v>
      </c>
      <c r="J47" s="50" t="s">
        <v>39</v>
      </c>
      <c r="K47" s="52">
        <v>82.7</v>
      </c>
      <c r="L47" s="53" t="s">
        <v>52</v>
      </c>
      <c r="M47" s="64">
        <v>77.9</v>
      </c>
      <c r="N47" s="63" t="s">
        <v>54</v>
      </c>
      <c r="O47" s="64">
        <v>78.1</v>
      </c>
      <c r="P47" s="94"/>
      <c r="Q47" s="94"/>
      <c r="R47" s="43" t="s">
        <v>121</v>
      </c>
      <c r="S47" s="43">
        <v>80.9</v>
      </c>
      <c r="T47" s="43" t="s">
        <v>28</v>
      </c>
      <c r="U47" s="43">
        <v>83.1</v>
      </c>
      <c r="V47" s="43" t="s">
        <v>50</v>
      </c>
      <c r="W47" s="43">
        <v>83.6</v>
      </c>
      <c r="X47" s="50" t="s">
        <v>50</v>
      </c>
      <c r="Y47" s="43">
        <v>80.5</v>
      </c>
      <c r="Z47" s="53" t="s">
        <v>44</v>
      </c>
      <c r="AA47" s="54">
        <v>77.5</v>
      </c>
      <c r="AB47" s="53" t="s">
        <v>42</v>
      </c>
      <c r="AC47" s="54">
        <v>77.7</v>
      </c>
      <c r="AD47" s="53" t="s">
        <v>47</v>
      </c>
      <c r="AE47" s="64">
        <v>77.9</v>
      </c>
      <c r="AF47" s="7"/>
    </row>
    <row r="48" spans="1:32" ht="21" customHeight="1">
      <c r="A48" s="12"/>
      <c r="B48" s="94"/>
      <c r="C48" s="94"/>
      <c r="D48" s="43" t="s">
        <v>121</v>
      </c>
      <c r="E48" s="43">
        <v>89.5</v>
      </c>
      <c r="F48" s="49" t="s">
        <v>39</v>
      </c>
      <c r="G48" s="49">
        <v>92.8</v>
      </c>
      <c r="H48" s="43" t="s">
        <v>17</v>
      </c>
      <c r="I48" s="43">
        <v>88.5</v>
      </c>
      <c r="J48" s="50" t="s">
        <v>47</v>
      </c>
      <c r="K48" s="52">
        <v>82.5</v>
      </c>
      <c r="L48" s="53" t="s">
        <v>40</v>
      </c>
      <c r="M48" s="64">
        <v>77.7</v>
      </c>
      <c r="N48" s="63" t="s">
        <v>84</v>
      </c>
      <c r="O48" s="64">
        <v>77.7</v>
      </c>
      <c r="P48" s="94"/>
      <c r="Q48" s="94"/>
      <c r="R48" s="54" t="s">
        <v>61</v>
      </c>
      <c r="S48" s="54">
        <v>79.7</v>
      </c>
      <c r="T48" s="43" t="s">
        <v>17</v>
      </c>
      <c r="U48" s="43">
        <v>82.8</v>
      </c>
      <c r="V48" s="43" t="s">
        <v>28</v>
      </c>
      <c r="W48" s="43">
        <v>83.4</v>
      </c>
      <c r="X48" s="50" t="s">
        <v>79</v>
      </c>
      <c r="Y48" s="43">
        <v>80.1</v>
      </c>
      <c r="Z48" s="53" t="s">
        <v>52</v>
      </c>
      <c r="AA48" s="54">
        <v>77.5</v>
      </c>
      <c r="AB48" s="53" t="s">
        <v>84</v>
      </c>
      <c r="AC48" s="54">
        <v>77.6</v>
      </c>
      <c r="AD48" s="53" t="s">
        <v>51</v>
      </c>
      <c r="AE48" s="64">
        <v>77.8</v>
      </c>
      <c r="AF48" s="7"/>
    </row>
    <row r="49" spans="1:32" ht="21" customHeight="1">
      <c r="A49" s="12"/>
      <c r="B49" s="94"/>
      <c r="C49" s="94"/>
      <c r="D49" s="43" t="s">
        <v>38</v>
      </c>
      <c r="E49" s="43">
        <v>85.5</v>
      </c>
      <c r="F49" s="49" t="s">
        <v>17</v>
      </c>
      <c r="G49" s="49">
        <v>92.6</v>
      </c>
      <c r="H49" s="43" t="s">
        <v>28</v>
      </c>
      <c r="I49" s="43">
        <v>88.1</v>
      </c>
      <c r="J49" s="50" t="s">
        <v>79</v>
      </c>
      <c r="K49" s="52">
        <v>82.5</v>
      </c>
      <c r="L49" s="53" t="s">
        <v>44</v>
      </c>
      <c r="M49" s="64">
        <v>77.5</v>
      </c>
      <c r="N49" s="63" t="s">
        <v>49</v>
      </c>
      <c r="O49" s="64">
        <v>77.6</v>
      </c>
      <c r="P49" s="94"/>
      <c r="Q49" s="94"/>
      <c r="R49" s="54" t="s">
        <v>38</v>
      </c>
      <c r="S49" s="54">
        <v>77.7</v>
      </c>
      <c r="T49" s="43" t="s">
        <v>43</v>
      </c>
      <c r="U49" s="43">
        <v>80.8</v>
      </c>
      <c r="V49" s="43" t="s">
        <v>17</v>
      </c>
      <c r="W49" s="43">
        <v>83.3</v>
      </c>
      <c r="X49" s="53" t="s">
        <v>35</v>
      </c>
      <c r="Y49" s="54">
        <v>79.9</v>
      </c>
      <c r="Z49" s="53" t="s">
        <v>40</v>
      </c>
      <c r="AA49" s="54">
        <v>77.2</v>
      </c>
      <c r="AB49" s="53" t="s">
        <v>49</v>
      </c>
      <c r="AC49" s="54">
        <v>77.2</v>
      </c>
      <c r="AD49" s="53" t="s">
        <v>71</v>
      </c>
      <c r="AE49" s="64">
        <v>77.7</v>
      </c>
      <c r="AF49" s="7"/>
    </row>
    <row r="50" spans="1:32" ht="21" customHeight="1">
      <c r="A50" s="12"/>
      <c r="B50" s="94"/>
      <c r="C50" s="94"/>
      <c r="D50" s="43" t="s">
        <v>32</v>
      </c>
      <c r="E50" s="43">
        <v>85.2</v>
      </c>
      <c r="F50" s="49" t="s">
        <v>67</v>
      </c>
      <c r="G50" s="49">
        <v>92.1</v>
      </c>
      <c r="H50" s="43" t="s">
        <v>50</v>
      </c>
      <c r="I50" s="43">
        <v>88.1</v>
      </c>
      <c r="J50" s="50" t="s">
        <v>42</v>
      </c>
      <c r="K50" s="52">
        <v>81.8</v>
      </c>
      <c r="L50" s="53" t="s">
        <v>62</v>
      </c>
      <c r="M50" s="64">
        <v>77.5</v>
      </c>
      <c r="N50" s="63" t="s">
        <v>79</v>
      </c>
      <c r="O50" s="64">
        <v>77.3</v>
      </c>
      <c r="P50" s="94"/>
      <c r="Q50" s="94"/>
      <c r="R50" s="54" t="s">
        <v>36</v>
      </c>
      <c r="S50" s="54">
        <v>76.4</v>
      </c>
      <c r="T50" s="43" t="s">
        <v>73</v>
      </c>
      <c r="U50" s="43">
        <v>80.6</v>
      </c>
      <c r="V50" s="43" t="s">
        <v>35</v>
      </c>
      <c r="W50" s="43">
        <v>82.7</v>
      </c>
      <c r="X50" s="53" t="s">
        <v>47</v>
      </c>
      <c r="Y50" s="54">
        <v>79.8</v>
      </c>
      <c r="Z50" s="53" t="s">
        <v>50</v>
      </c>
      <c r="AA50" s="54">
        <v>77</v>
      </c>
      <c r="AB50" s="53" t="s">
        <v>79</v>
      </c>
      <c r="AC50" s="54">
        <v>77</v>
      </c>
      <c r="AD50" s="53" t="s">
        <v>55</v>
      </c>
      <c r="AE50" s="64">
        <v>77.6</v>
      </c>
      <c r="AF50" s="7"/>
    </row>
    <row r="51" spans="1:32" ht="21" customHeight="1">
      <c r="A51" s="12"/>
      <c r="B51" s="94"/>
      <c r="C51" s="94"/>
      <c r="D51" s="43" t="s">
        <v>36</v>
      </c>
      <c r="E51" s="43">
        <v>84.2</v>
      </c>
      <c r="F51" s="49" t="s">
        <v>40</v>
      </c>
      <c r="G51" s="49">
        <v>91.9</v>
      </c>
      <c r="H51" s="43" t="s">
        <v>62</v>
      </c>
      <c r="I51" s="43">
        <v>87.7</v>
      </c>
      <c r="J51" s="50" t="s">
        <v>52</v>
      </c>
      <c r="K51" s="52">
        <v>81.6</v>
      </c>
      <c r="L51" s="53" t="s">
        <v>50</v>
      </c>
      <c r="M51" s="64">
        <v>77.4</v>
      </c>
      <c r="N51" s="63" t="s">
        <v>23</v>
      </c>
      <c r="O51" s="64">
        <v>77</v>
      </c>
      <c r="P51" s="94"/>
      <c r="Q51" s="94"/>
      <c r="R51" s="54" t="s">
        <v>32</v>
      </c>
      <c r="S51" s="54">
        <v>75.6</v>
      </c>
      <c r="T51" s="54" t="s">
        <v>39</v>
      </c>
      <c r="U51" s="54">
        <v>79.9</v>
      </c>
      <c r="V51" s="43" t="s">
        <v>62</v>
      </c>
      <c r="W51" s="43">
        <v>82.2</v>
      </c>
      <c r="X51" s="53" t="s">
        <v>52</v>
      </c>
      <c r="Y51" s="54">
        <v>79.1</v>
      </c>
      <c r="Z51" s="53" t="s">
        <v>62</v>
      </c>
      <c r="AA51" s="54">
        <v>76.9</v>
      </c>
      <c r="AB51" s="53" t="s">
        <v>23</v>
      </c>
      <c r="AC51" s="54">
        <v>76.3</v>
      </c>
      <c r="AD51" s="53" t="s">
        <v>84</v>
      </c>
      <c r="AE51" s="64">
        <v>77.6</v>
      </c>
      <c r="AF51" s="7"/>
    </row>
    <row r="52" spans="1:32" ht="21" customHeight="1">
      <c r="A52" s="129"/>
      <c r="B52" s="131"/>
      <c r="C52" s="111"/>
      <c r="D52" s="130" t="s">
        <v>41</v>
      </c>
      <c r="E52" s="113">
        <v>57.7</v>
      </c>
      <c r="F52" s="91" t="s">
        <v>28</v>
      </c>
      <c r="G52" s="92">
        <v>91.5</v>
      </c>
      <c r="H52" s="83" t="s">
        <v>35</v>
      </c>
      <c r="I52" s="84">
        <v>86.9</v>
      </c>
      <c r="J52" s="50" t="s">
        <v>17</v>
      </c>
      <c r="K52" s="52">
        <v>81.4</v>
      </c>
      <c r="L52" s="53" t="s">
        <v>17</v>
      </c>
      <c r="M52" s="64">
        <v>77.2</v>
      </c>
      <c r="N52" s="63" t="s">
        <v>34</v>
      </c>
      <c r="O52" s="64">
        <v>76.5</v>
      </c>
      <c r="P52" s="94"/>
      <c r="Q52" s="94"/>
      <c r="R52" s="56" t="s">
        <v>41</v>
      </c>
      <c r="S52" s="56">
        <v>57.7</v>
      </c>
      <c r="T52" s="54" t="s">
        <v>52</v>
      </c>
      <c r="U52" s="54">
        <v>79.6</v>
      </c>
      <c r="V52" s="43" t="s">
        <v>71</v>
      </c>
      <c r="W52" s="43">
        <v>82.2</v>
      </c>
      <c r="X52" s="53" t="s">
        <v>17</v>
      </c>
      <c r="Y52" s="54">
        <v>78.8</v>
      </c>
      <c r="Z52" s="53" t="s">
        <v>59</v>
      </c>
      <c r="AA52" s="54">
        <v>76.6</v>
      </c>
      <c r="AB52" s="53" t="s">
        <v>34</v>
      </c>
      <c r="AC52" s="54">
        <v>76.1</v>
      </c>
      <c r="AD52" s="53" t="s">
        <v>39</v>
      </c>
      <c r="AE52" s="64">
        <v>75.5</v>
      </c>
      <c r="AF52" s="7"/>
    </row>
    <row r="53" spans="1:32" ht="21" customHeight="1">
      <c r="A53" s="129"/>
      <c r="B53" s="131"/>
      <c r="C53" s="111"/>
      <c r="D53" s="131"/>
      <c r="E53" s="111"/>
      <c r="F53" s="91" t="s">
        <v>73</v>
      </c>
      <c r="G53" s="92">
        <v>91.5</v>
      </c>
      <c r="H53" s="83" t="s">
        <v>60</v>
      </c>
      <c r="I53" s="84">
        <v>86.9</v>
      </c>
      <c r="J53" s="50" t="s">
        <v>40</v>
      </c>
      <c r="K53" s="52">
        <v>80.3</v>
      </c>
      <c r="L53" s="53" t="s">
        <v>59</v>
      </c>
      <c r="M53" s="64">
        <v>76.7</v>
      </c>
      <c r="N53" s="63" t="s">
        <v>50</v>
      </c>
      <c r="O53" s="64">
        <v>76.4</v>
      </c>
      <c r="P53" s="94"/>
      <c r="Q53" s="94"/>
      <c r="R53" s="94"/>
      <c r="S53" s="94"/>
      <c r="T53" s="54" t="s">
        <v>40</v>
      </c>
      <c r="U53" s="54">
        <v>79</v>
      </c>
      <c r="V53" s="43" t="s">
        <v>46</v>
      </c>
      <c r="W53" s="43">
        <v>81.2</v>
      </c>
      <c r="X53" s="53" t="s">
        <v>42</v>
      </c>
      <c r="Y53" s="54">
        <v>78.8</v>
      </c>
      <c r="Z53" s="53" t="s">
        <v>17</v>
      </c>
      <c r="AA53" s="54">
        <v>76.3</v>
      </c>
      <c r="AB53" s="53" t="s">
        <v>44</v>
      </c>
      <c r="AC53" s="54">
        <v>76.1</v>
      </c>
      <c r="AD53" s="53" t="s">
        <v>42</v>
      </c>
      <c r="AE53" s="64">
        <v>75.5</v>
      </c>
      <c r="AF53" s="7"/>
    </row>
    <row r="54" spans="1:32" ht="21" customHeight="1">
      <c r="A54" s="129"/>
      <c r="B54" s="131"/>
      <c r="C54" s="111"/>
      <c r="D54" s="131"/>
      <c r="E54" s="111"/>
      <c r="F54" s="91" t="s">
        <v>69</v>
      </c>
      <c r="G54" s="92">
        <v>90.6</v>
      </c>
      <c r="H54" s="83" t="s">
        <v>73</v>
      </c>
      <c r="I54" s="84">
        <v>86.8</v>
      </c>
      <c r="J54" s="50" t="s">
        <v>23</v>
      </c>
      <c r="K54" s="52">
        <v>80.1</v>
      </c>
      <c r="L54" s="53" t="s">
        <v>46</v>
      </c>
      <c r="M54" s="64">
        <v>76.4</v>
      </c>
      <c r="N54" s="63" t="s">
        <v>56</v>
      </c>
      <c r="O54" s="64">
        <v>76.4</v>
      </c>
      <c r="P54" s="94"/>
      <c r="Q54" s="94"/>
      <c r="R54" s="94"/>
      <c r="S54" s="94"/>
      <c r="T54" s="54" t="s">
        <v>23</v>
      </c>
      <c r="U54" s="54">
        <v>78.8</v>
      </c>
      <c r="V54" s="43" t="s">
        <v>73</v>
      </c>
      <c r="W54" s="43">
        <v>81.1</v>
      </c>
      <c r="X54" s="53" t="s">
        <v>23</v>
      </c>
      <c r="Y54" s="54">
        <v>77.7</v>
      </c>
      <c r="Z54" s="53" t="s">
        <v>46</v>
      </c>
      <c r="AA54" s="54">
        <v>76</v>
      </c>
      <c r="AB54" s="53" t="s">
        <v>50</v>
      </c>
      <c r="AC54" s="54">
        <v>76</v>
      </c>
      <c r="AD54" s="53" t="s">
        <v>48</v>
      </c>
      <c r="AE54" s="64">
        <v>75.5</v>
      </c>
      <c r="AF54" s="7"/>
    </row>
    <row r="55" spans="1:32" ht="21" customHeight="1">
      <c r="A55" s="12"/>
      <c r="B55" s="112"/>
      <c r="C55" s="112"/>
      <c r="D55" s="112"/>
      <c r="E55" s="112"/>
      <c r="F55" s="93" t="s">
        <v>52</v>
      </c>
      <c r="G55" s="93">
        <v>90.5</v>
      </c>
      <c r="H55" s="85" t="s">
        <v>46</v>
      </c>
      <c r="I55" s="85">
        <v>85.9</v>
      </c>
      <c r="J55" s="53" t="s">
        <v>35</v>
      </c>
      <c r="K55" s="64">
        <v>79.9</v>
      </c>
      <c r="L55" s="53" t="s">
        <v>48</v>
      </c>
      <c r="M55" s="64">
        <v>76.2</v>
      </c>
      <c r="N55" s="63" t="s">
        <v>48</v>
      </c>
      <c r="O55" s="64">
        <v>76.3</v>
      </c>
      <c r="P55" s="94"/>
      <c r="Q55" s="94"/>
      <c r="R55" s="94"/>
      <c r="S55" s="94"/>
      <c r="T55" s="54" t="s">
        <v>74</v>
      </c>
      <c r="U55" s="54">
        <v>78.6</v>
      </c>
      <c r="V55" s="43" t="s">
        <v>60</v>
      </c>
      <c r="W55" s="43">
        <v>80.9</v>
      </c>
      <c r="X55" s="53" t="s">
        <v>40</v>
      </c>
      <c r="Y55" s="54">
        <v>77.5</v>
      </c>
      <c r="Z55" s="53" t="s">
        <v>48</v>
      </c>
      <c r="AA55" s="54">
        <v>75.8</v>
      </c>
      <c r="AB55" s="53" t="s">
        <v>48</v>
      </c>
      <c r="AC55" s="54">
        <v>75.9</v>
      </c>
      <c r="AD55" s="53" t="s">
        <v>52</v>
      </c>
      <c r="AE55" s="64">
        <v>75.1</v>
      </c>
      <c r="AF55" s="7"/>
    </row>
    <row r="56" spans="1:32" ht="21" customHeight="1">
      <c r="A56" s="12"/>
      <c r="B56" s="112"/>
      <c r="C56" s="112"/>
      <c r="D56" s="112"/>
      <c r="E56" s="112"/>
      <c r="F56" s="85" t="s">
        <v>47</v>
      </c>
      <c r="G56" s="85">
        <v>89.7</v>
      </c>
      <c r="H56" s="85" t="s">
        <v>39</v>
      </c>
      <c r="I56" s="85">
        <v>85.5</v>
      </c>
      <c r="J56" s="53" t="s">
        <v>62</v>
      </c>
      <c r="K56" s="64">
        <v>78.6</v>
      </c>
      <c r="L56" s="53" t="s">
        <v>60</v>
      </c>
      <c r="M56" s="64">
        <v>74.5</v>
      </c>
      <c r="N56" s="63" t="s">
        <v>44</v>
      </c>
      <c r="O56" s="64">
        <v>76.1</v>
      </c>
      <c r="P56" s="94"/>
      <c r="Q56" s="94"/>
      <c r="R56" s="94"/>
      <c r="S56" s="94"/>
      <c r="T56" s="54" t="s">
        <v>47</v>
      </c>
      <c r="U56" s="54">
        <v>78.3</v>
      </c>
      <c r="V56" s="54" t="s">
        <v>39</v>
      </c>
      <c r="W56" s="54">
        <v>79.9</v>
      </c>
      <c r="X56" s="53" t="s">
        <v>62</v>
      </c>
      <c r="Y56" s="54">
        <v>76</v>
      </c>
      <c r="Z56" s="53" t="s">
        <v>60</v>
      </c>
      <c r="AA56" s="54">
        <v>74.5</v>
      </c>
      <c r="AB56" s="53" t="s">
        <v>56</v>
      </c>
      <c r="AC56" s="54">
        <v>75.9</v>
      </c>
      <c r="AD56" s="53" t="s">
        <v>60</v>
      </c>
      <c r="AE56" s="64">
        <v>74.6</v>
      </c>
      <c r="AF56" s="7"/>
    </row>
    <row r="57" spans="1:32" ht="21" customHeight="1">
      <c r="A57" s="12"/>
      <c r="B57" s="112"/>
      <c r="C57" s="112"/>
      <c r="D57" s="112"/>
      <c r="E57" s="112"/>
      <c r="F57" s="85" t="s">
        <v>61</v>
      </c>
      <c r="G57" s="85">
        <v>89.7</v>
      </c>
      <c r="H57" s="85" t="s">
        <v>74</v>
      </c>
      <c r="I57" s="85">
        <v>84.8</v>
      </c>
      <c r="J57" s="53" t="s">
        <v>43</v>
      </c>
      <c r="K57" s="64">
        <v>78.4</v>
      </c>
      <c r="L57" s="53" t="s">
        <v>73</v>
      </c>
      <c r="M57" s="64">
        <v>74.3</v>
      </c>
      <c r="N57" s="63" t="s">
        <v>52</v>
      </c>
      <c r="O57" s="64">
        <v>76.1</v>
      </c>
      <c r="P57" s="94"/>
      <c r="Q57" s="94"/>
      <c r="R57" s="94"/>
      <c r="S57" s="94"/>
      <c r="T57" s="54" t="s">
        <v>69</v>
      </c>
      <c r="U57" s="54">
        <v>78</v>
      </c>
      <c r="V57" s="54" t="s">
        <v>74</v>
      </c>
      <c r="W57" s="54">
        <v>79.5</v>
      </c>
      <c r="X57" s="53" t="s">
        <v>43</v>
      </c>
      <c r="Y57" s="54">
        <v>75.7</v>
      </c>
      <c r="Z57" s="53" t="s">
        <v>73</v>
      </c>
      <c r="AA57" s="54">
        <v>74.1</v>
      </c>
      <c r="AB57" s="53" t="s">
        <v>52</v>
      </c>
      <c r="AC57" s="54">
        <v>75.7</v>
      </c>
      <c r="AD57" s="53" t="s">
        <v>50</v>
      </c>
      <c r="AE57" s="64">
        <v>74.1</v>
      </c>
      <c r="AF57" s="7"/>
    </row>
    <row r="58" spans="1:32" ht="21" customHeight="1">
      <c r="A58" s="12"/>
      <c r="B58" s="112"/>
      <c r="C58" s="112"/>
      <c r="D58" s="112"/>
      <c r="E58" s="112"/>
      <c r="F58" s="85" t="s">
        <v>74</v>
      </c>
      <c r="G58" s="85">
        <v>89.6</v>
      </c>
      <c r="H58" s="85" t="s">
        <v>47</v>
      </c>
      <c r="I58" s="85">
        <v>84</v>
      </c>
      <c r="J58" s="53" t="s">
        <v>56</v>
      </c>
      <c r="K58" s="64">
        <v>78.1</v>
      </c>
      <c r="L58" s="53" t="s">
        <v>56</v>
      </c>
      <c r="M58" s="64">
        <v>74.1</v>
      </c>
      <c r="N58" s="63" t="s">
        <v>59</v>
      </c>
      <c r="O58" s="64">
        <v>75.8</v>
      </c>
      <c r="P58" s="94"/>
      <c r="Q58" s="94"/>
      <c r="R58" s="94"/>
      <c r="S58" s="94"/>
      <c r="T58" s="54" t="s">
        <v>44</v>
      </c>
      <c r="U58" s="54">
        <v>77.9</v>
      </c>
      <c r="V58" s="54" t="s">
        <v>47</v>
      </c>
      <c r="W58" s="54">
        <v>78.8</v>
      </c>
      <c r="X58" s="53" t="s">
        <v>56</v>
      </c>
      <c r="Y58" s="54">
        <v>75.7</v>
      </c>
      <c r="Z58" s="53" t="s">
        <v>56</v>
      </c>
      <c r="AA58" s="54">
        <v>73.6</v>
      </c>
      <c r="AB58" s="53" t="s">
        <v>59</v>
      </c>
      <c r="AC58" s="54">
        <v>75.6</v>
      </c>
      <c r="AD58" s="53" t="s">
        <v>49</v>
      </c>
      <c r="AE58" s="64">
        <v>73.5</v>
      </c>
      <c r="AF58" s="7"/>
    </row>
    <row r="59" spans="1:32" ht="21" customHeight="1">
      <c r="A59" s="129"/>
      <c r="B59" s="131"/>
      <c r="C59" s="111"/>
      <c r="D59" s="131"/>
      <c r="E59" s="111"/>
      <c r="F59" s="83" t="s">
        <v>62</v>
      </c>
      <c r="G59" s="84">
        <v>88.9</v>
      </c>
      <c r="H59" s="83" t="s">
        <v>30</v>
      </c>
      <c r="I59" s="84">
        <v>82.8</v>
      </c>
      <c r="J59" s="53" t="s">
        <v>60</v>
      </c>
      <c r="K59" s="64">
        <v>77.9</v>
      </c>
      <c r="L59" s="53" t="s">
        <v>34</v>
      </c>
      <c r="M59" s="64">
        <v>73.8</v>
      </c>
      <c r="N59" s="63" t="s">
        <v>55</v>
      </c>
      <c r="O59" s="64">
        <v>75.1</v>
      </c>
      <c r="P59" s="94"/>
      <c r="Q59" s="94"/>
      <c r="R59" s="94"/>
      <c r="S59" s="94"/>
      <c r="T59" s="54" t="s">
        <v>62</v>
      </c>
      <c r="U59" s="54">
        <v>77.9</v>
      </c>
      <c r="V59" s="54" t="s">
        <v>44</v>
      </c>
      <c r="W59" s="54">
        <v>77.8</v>
      </c>
      <c r="X59" s="53" t="s">
        <v>44</v>
      </c>
      <c r="Y59" s="54">
        <v>75.6</v>
      </c>
      <c r="Z59" s="53" t="s">
        <v>34</v>
      </c>
      <c r="AA59" s="54">
        <v>73.3</v>
      </c>
      <c r="AB59" s="53" t="s">
        <v>55</v>
      </c>
      <c r="AC59" s="54">
        <v>74.7</v>
      </c>
      <c r="AD59" s="53" t="s">
        <v>56</v>
      </c>
      <c r="AE59" s="64">
        <v>73.1</v>
      </c>
      <c r="AF59" s="7"/>
    </row>
    <row r="60" spans="1:32" ht="21" customHeight="1">
      <c r="A60" s="129"/>
      <c r="B60" s="131"/>
      <c r="C60" s="111"/>
      <c r="D60" s="131"/>
      <c r="E60" s="111"/>
      <c r="F60" s="83" t="s">
        <v>30</v>
      </c>
      <c r="G60" s="84">
        <v>88</v>
      </c>
      <c r="H60" s="83" t="s">
        <v>67</v>
      </c>
      <c r="I60" s="84">
        <v>82.6</v>
      </c>
      <c r="J60" s="53" t="s">
        <v>44</v>
      </c>
      <c r="K60" s="64">
        <v>77.6</v>
      </c>
      <c r="L60" s="53" t="s">
        <v>35</v>
      </c>
      <c r="M60" s="64">
        <v>73.2</v>
      </c>
      <c r="N60" s="63" t="s">
        <v>31</v>
      </c>
      <c r="O60" s="64">
        <v>74.5</v>
      </c>
      <c r="P60" s="94"/>
      <c r="Q60" s="94"/>
      <c r="R60" s="94"/>
      <c r="S60" s="94"/>
      <c r="T60" s="54" t="s">
        <v>56</v>
      </c>
      <c r="U60" s="54">
        <v>77.5</v>
      </c>
      <c r="V60" s="54" t="s">
        <v>30</v>
      </c>
      <c r="W60" s="54">
        <v>77.5</v>
      </c>
      <c r="X60" s="53" t="s">
        <v>60</v>
      </c>
      <c r="Y60" s="54">
        <v>75</v>
      </c>
      <c r="Z60" s="53" t="s">
        <v>35</v>
      </c>
      <c r="AA60" s="54">
        <v>73.2</v>
      </c>
      <c r="AB60" s="53" t="s">
        <v>31</v>
      </c>
      <c r="AC60" s="54">
        <v>74.5</v>
      </c>
      <c r="AD60" s="53" t="s">
        <v>69</v>
      </c>
      <c r="AE60" s="64">
        <v>73</v>
      </c>
      <c r="AF60" s="7"/>
    </row>
    <row r="61" spans="1:32" ht="21" customHeight="1">
      <c r="A61" s="129"/>
      <c r="B61" s="131"/>
      <c r="C61" s="111"/>
      <c r="D61" s="131"/>
      <c r="E61" s="111"/>
      <c r="F61" s="83" t="s">
        <v>44</v>
      </c>
      <c r="G61" s="84">
        <v>88</v>
      </c>
      <c r="H61" s="83" t="s">
        <v>43</v>
      </c>
      <c r="I61" s="84">
        <v>82.5</v>
      </c>
      <c r="J61" s="53" t="s">
        <v>73</v>
      </c>
      <c r="K61" s="64">
        <v>75.4</v>
      </c>
      <c r="L61" s="53" t="s">
        <v>39</v>
      </c>
      <c r="M61" s="64">
        <v>72.3</v>
      </c>
      <c r="N61" s="63" t="s">
        <v>39</v>
      </c>
      <c r="O61" s="64">
        <v>74.3</v>
      </c>
      <c r="P61" s="94"/>
      <c r="Q61" s="94"/>
      <c r="R61" s="94"/>
      <c r="S61" s="94"/>
      <c r="T61" s="54" t="s">
        <v>67</v>
      </c>
      <c r="U61" s="54">
        <v>76.8</v>
      </c>
      <c r="V61" s="54" t="s">
        <v>38</v>
      </c>
      <c r="W61" s="54">
        <v>77.4</v>
      </c>
      <c r="X61" s="53" t="s">
        <v>73</v>
      </c>
      <c r="Y61" s="54">
        <v>72.9</v>
      </c>
      <c r="Z61" s="53" t="s">
        <v>39</v>
      </c>
      <c r="AA61" s="54">
        <v>71.8</v>
      </c>
      <c r="AB61" s="53" t="s">
        <v>39</v>
      </c>
      <c r="AC61" s="54">
        <v>73.8</v>
      </c>
      <c r="AD61" s="53" t="s">
        <v>59</v>
      </c>
      <c r="AE61" s="64">
        <v>72.5</v>
      </c>
      <c r="AF61" s="7"/>
    </row>
    <row r="62" spans="1:32" ht="21" customHeight="1">
      <c r="A62" s="129"/>
      <c r="B62" s="131"/>
      <c r="C62" s="111"/>
      <c r="D62" s="131"/>
      <c r="E62" s="111"/>
      <c r="F62" s="83" t="s">
        <v>56</v>
      </c>
      <c r="G62" s="84">
        <v>87.4</v>
      </c>
      <c r="H62" s="83" t="s">
        <v>44</v>
      </c>
      <c r="I62" s="84">
        <v>82.2</v>
      </c>
      <c r="J62" s="53" t="s">
        <v>61</v>
      </c>
      <c r="K62" s="64">
        <v>75.3</v>
      </c>
      <c r="L62" s="53" t="s">
        <v>61</v>
      </c>
      <c r="M62" s="64">
        <v>71</v>
      </c>
      <c r="N62" s="63" t="s">
        <v>74</v>
      </c>
      <c r="O62" s="64">
        <v>72</v>
      </c>
      <c r="P62" s="94"/>
      <c r="Q62" s="94"/>
      <c r="R62" s="94"/>
      <c r="S62" s="94"/>
      <c r="T62" s="54" t="s">
        <v>38</v>
      </c>
      <c r="U62" s="54">
        <v>76.7</v>
      </c>
      <c r="V62" s="54" t="s">
        <v>43</v>
      </c>
      <c r="W62" s="54">
        <v>77.3</v>
      </c>
      <c r="X62" s="53" t="s">
        <v>32</v>
      </c>
      <c r="Y62" s="54">
        <v>72.7</v>
      </c>
      <c r="Z62" s="53" t="s">
        <v>31</v>
      </c>
      <c r="AA62" s="54">
        <v>70.7</v>
      </c>
      <c r="AB62" s="53" t="s">
        <v>74</v>
      </c>
      <c r="AC62" s="54">
        <v>71.6</v>
      </c>
      <c r="AD62" s="53" t="s">
        <v>46</v>
      </c>
      <c r="AE62" s="64">
        <v>72.3</v>
      </c>
      <c r="AF62" s="7"/>
    </row>
    <row r="63" spans="1:32" ht="21" customHeight="1">
      <c r="A63" s="129"/>
      <c r="B63" s="131"/>
      <c r="C63" s="111"/>
      <c r="D63" s="131"/>
      <c r="E63" s="111"/>
      <c r="F63" s="83" t="s">
        <v>117</v>
      </c>
      <c r="G63" s="84">
        <v>86.1</v>
      </c>
      <c r="H63" s="83" t="s">
        <v>69</v>
      </c>
      <c r="I63" s="84">
        <v>81.8</v>
      </c>
      <c r="J63" s="53" t="s">
        <v>31</v>
      </c>
      <c r="K63" s="64">
        <v>75</v>
      </c>
      <c r="L63" s="53" t="s">
        <v>31</v>
      </c>
      <c r="M63" s="64">
        <v>70.7</v>
      </c>
      <c r="N63" s="63" t="s">
        <v>73</v>
      </c>
      <c r="O63" s="64">
        <v>71.7</v>
      </c>
      <c r="P63" s="94"/>
      <c r="Q63" s="94"/>
      <c r="R63" s="94"/>
      <c r="S63" s="94"/>
      <c r="T63" s="54" t="s">
        <v>30</v>
      </c>
      <c r="U63" s="54">
        <v>76.3</v>
      </c>
      <c r="V63" s="54" t="s">
        <v>56</v>
      </c>
      <c r="W63" s="54">
        <v>76.1</v>
      </c>
      <c r="X63" s="53" t="s">
        <v>61</v>
      </c>
      <c r="Y63" s="54">
        <v>72.6</v>
      </c>
      <c r="Z63" s="53" t="s">
        <v>61</v>
      </c>
      <c r="AA63" s="54">
        <v>70.7</v>
      </c>
      <c r="AB63" s="53" t="s">
        <v>73</v>
      </c>
      <c r="AC63" s="54">
        <v>71.4</v>
      </c>
      <c r="AD63" s="53" t="s">
        <v>74</v>
      </c>
      <c r="AE63" s="64">
        <v>72.3</v>
      </c>
      <c r="AF63" s="7"/>
    </row>
    <row r="64" spans="1:32" ht="21" customHeight="1">
      <c r="A64" s="132"/>
      <c r="B64" s="133"/>
      <c r="C64" s="111"/>
      <c r="D64" s="133"/>
      <c r="E64" s="111"/>
      <c r="F64" s="134" t="s">
        <v>38</v>
      </c>
      <c r="G64" s="84">
        <v>84.9</v>
      </c>
      <c r="H64" s="134" t="s">
        <v>61</v>
      </c>
      <c r="I64" s="84">
        <v>81.3</v>
      </c>
      <c r="J64" s="53" t="s">
        <v>74</v>
      </c>
      <c r="K64" s="64">
        <v>74.4</v>
      </c>
      <c r="L64" s="53" t="s">
        <v>67</v>
      </c>
      <c r="M64" s="64">
        <v>70.2</v>
      </c>
      <c r="N64" s="63" t="s">
        <v>67</v>
      </c>
      <c r="O64" s="64">
        <v>70.8</v>
      </c>
      <c r="P64" s="94"/>
      <c r="Q64" s="94"/>
      <c r="R64" s="94"/>
      <c r="S64" s="94"/>
      <c r="T64" s="54" t="s">
        <v>61</v>
      </c>
      <c r="U64" s="54">
        <v>76.1</v>
      </c>
      <c r="V64" s="54" t="s">
        <v>67</v>
      </c>
      <c r="W64" s="54">
        <v>76</v>
      </c>
      <c r="X64" s="53" t="s">
        <v>31</v>
      </c>
      <c r="Y64" s="54">
        <v>72.5</v>
      </c>
      <c r="Z64" s="55" t="s">
        <v>67</v>
      </c>
      <c r="AA64" s="56">
        <v>69.9</v>
      </c>
      <c r="AB64" s="53" t="s">
        <v>60</v>
      </c>
      <c r="AC64" s="54">
        <v>70.4</v>
      </c>
      <c r="AD64" s="53" t="s">
        <v>73</v>
      </c>
      <c r="AE64" s="64">
        <v>70.7</v>
      </c>
      <c r="AF64" s="7"/>
    </row>
    <row r="65" spans="1:32" ht="21" customHeight="1">
      <c r="A65" s="132"/>
      <c r="B65" s="133"/>
      <c r="C65" s="111"/>
      <c r="D65" s="133"/>
      <c r="E65" s="111"/>
      <c r="F65" s="134" t="s">
        <v>23</v>
      </c>
      <c r="G65" s="84">
        <v>84.5</v>
      </c>
      <c r="H65" s="134" t="s">
        <v>56</v>
      </c>
      <c r="I65" s="84">
        <v>80.5</v>
      </c>
      <c r="J65" s="53" t="s">
        <v>69</v>
      </c>
      <c r="K65" s="64">
        <v>74.1</v>
      </c>
      <c r="L65" s="55" t="s">
        <v>74</v>
      </c>
      <c r="M65" s="66">
        <v>69.1</v>
      </c>
      <c r="N65" s="63" t="s">
        <v>60</v>
      </c>
      <c r="O65" s="64">
        <v>70.4</v>
      </c>
      <c r="P65" s="94"/>
      <c r="Q65" s="94"/>
      <c r="R65" s="94"/>
      <c r="S65" s="94"/>
      <c r="T65" s="54" t="s">
        <v>117</v>
      </c>
      <c r="U65" s="54">
        <v>75.2</v>
      </c>
      <c r="V65" s="54" t="s">
        <v>69</v>
      </c>
      <c r="W65" s="54">
        <v>76</v>
      </c>
      <c r="X65" s="53" t="s">
        <v>74</v>
      </c>
      <c r="Y65" s="54">
        <v>71.9</v>
      </c>
      <c r="Z65" s="55" t="s">
        <v>74</v>
      </c>
      <c r="AA65" s="56">
        <v>68.7</v>
      </c>
      <c r="AB65" s="53" t="s">
        <v>67</v>
      </c>
      <c r="AC65" s="54">
        <v>70.4</v>
      </c>
      <c r="AD65" s="53" t="s">
        <v>67</v>
      </c>
      <c r="AE65" s="64">
        <v>70</v>
      </c>
      <c r="AF65" s="7"/>
    </row>
    <row r="66" spans="1:32" ht="21" customHeight="1">
      <c r="A66" s="132"/>
      <c r="B66" s="133"/>
      <c r="C66" s="111"/>
      <c r="D66" s="133"/>
      <c r="E66" s="111"/>
      <c r="F66" s="134" t="s">
        <v>31</v>
      </c>
      <c r="G66" s="84">
        <v>84</v>
      </c>
      <c r="H66" s="135" t="s">
        <v>38</v>
      </c>
      <c r="I66" s="136">
        <v>79.5</v>
      </c>
      <c r="J66" s="53" t="s">
        <v>67</v>
      </c>
      <c r="K66" s="64">
        <v>72.8</v>
      </c>
      <c r="L66" s="55" t="s">
        <v>69</v>
      </c>
      <c r="M66" s="66">
        <v>68.9</v>
      </c>
      <c r="N66" s="65" t="s">
        <v>61</v>
      </c>
      <c r="O66" s="66">
        <v>68.8</v>
      </c>
      <c r="P66" s="94"/>
      <c r="Q66" s="94"/>
      <c r="R66" s="94"/>
      <c r="S66" s="94"/>
      <c r="T66" s="54" t="s">
        <v>31</v>
      </c>
      <c r="U66" s="54">
        <v>73.4</v>
      </c>
      <c r="V66" s="54" t="s">
        <v>61</v>
      </c>
      <c r="W66" s="54">
        <v>75.5</v>
      </c>
      <c r="X66" s="53" t="s">
        <v>38</v>
      </c>
      <c r="Y66" s="54">
        <v>71.8</v>
      </c>
      <c r="Z66" s="55" t="s">
        <v>69</v>
      </c>
      <c r="AA66" s="56">
        <v>68.6</v>
      </c>
      <c r="AB66" s="55" t="s">
        <v>61</v>
      </c>
      <c r="AC66" s="56">
        <v>68.4</v>
      </c>
      <c r="AD66" s="55" t="s">
        <v>61</v>
      </c>
      <c r="AE66" s="66">
        <v>69.6</v>
      </c>
      <c r="AF66" s="7"/>
    </row>
    <row r="67" spans="1:32" ht="21" customHeight="1">
      <c r="A67" s="132"/>
      <c r="B67" s="133"/>
      <c r="C67" s="111"/>
      <c r="D67" s="133"/>
      <c r="E67" s="111"/>
      <c r="F67" s="134" t="s">
        <v>32</v>
      </c>
      <c r="G67" s="84">
        <v>82.2</v>
      </c>
      <c r="H67" s="135" t="s">
        <v>34</v>
      </c>
      <c r="I67" s="136">
        <v>79.3</v>
      </c>
      <c r="J67" s="53" t="s">
        <v>32</v>
      </c>
      <c r="K67" s="64">
        <v>72.7</v>
      </c>
      <c r="L67" s="55" t="s">
        <v>38</v>
      </c>
      <c r="M67" s="66">
        <v>67.7</v>
      </c>
      <c r="N67" s="65" t="s">
        <v>69</v>
      </c>
      <c r="O67" s="66">
        <v>68</v>
      </c>
      <c r="P67" s="94"/>
      <c r="Q67" s="94"/>
      <c r="R67" s="94"/>
      <c r="S67" s="94"/>
      <c r="T67" s="54" t="s">
        <v>60</v>
      </c>
      <c r="U67" s="54">
        <v>72.7</v>
      </c>
      <c r="V67" s="54" t="s">
        <v>23</v>
      </c>
      <c r="W67" s="54">
        <v>75.1</v>
      </c>
      <c r="X67" s="53" t="s">
        <v>69</v>
      </c>
      <c r="Y67" s="54">
        <v>71.5</v>
      </c>
      <c r="Z67" s="55" t="s">
        <v>32</v>
      </c>
      <c r="AA67" s="56">
        <v>67.1</v>
      </c>
      <c r="AB67" s="55" t="s">
        <v>69</v>
      </c>
      <c r="AC67" s="56">
        <v>67.7</v>
      </c>
      <c r="AD67" s="55" t="s">
        <v>62</v>
      </c>
      <c r="AE67" s="66">
        <v>69.4</v>
      </c>
      <c r="AF67" s="7"/>
    </row>
    <row r="68" spans="1:32" ht="21" customHeight="1">
      <c r="A68" s="132"/>
      <c r="B68" s="133"/>
      <c r="C68" s="111"/>
      <c r="D68" s="133"/>
      <c r="E68" s="111"/>
      <c r="F68" s="134" t="s">
        <v>36</v>
      </c>
      <c r="G68" s="84">
        <v>82.2</v>
      </c>
      <c r="H68" s="135" t="s">
        <v>23</v>
      </c>
      <c r="I68" s="136">
        <v>78.3</v>
      </c>
      <c r="J68" s="53" t="s">
        <v>38</v>
      </c>
      <c r="K68" s="64">
        <v>72.4</v>
      </c>
      <c r="L68" s="55" t="s">
        <v>32</v>
      </c>
      <c r="M68" s="66">
        <v>67.1</v>
      </c>
      <c r="N68" s="65" t="s">
        <v>30</v>
      </c>
      <c r="O68" s="66">
        <v>67.3</v>
      </c>
      <c r="P68" s="94"/>
      <c r="Q68" s="94"/>
      <c r="R68" s="94"/>
      <c r="S68" s="94"/>
      <c r="T68" s="54" t="s">
        <v>36</v>
      </c>
      <c r="U68" s="54">
        <v>71.8</v>
      </c>
      <c r="V68" s="54" t="s">
        <v>34</v>
      </c>
      <c r="W68" s="54">
        <v>74.5</v>
      </c>
      <c r="X68" s="53" t="s">
        <v>67</v>
      </c>
      <c r="Y68" s="54">
        <v>71</v>
      </c>
      <c r="Z68" s="55" t="s">
        <v>38</v>
      </c>
      <c r="AA68" s="56">
        <v>67.1</v>
      </c>
      <c r="AB68" s="55" t="s">
        <v>30</v>
      </c>
      <c r="AC68" s="56">
        <v>66.9</v>
      </c>
      <c r="AD68" s="55" t="s">
        <v>38</v>
      </c>
      <c r="AE68" s="66">
        <v>68.6</v>
      </c>
      <c r="AF68" s="7"/>
    </row>
    <row r="69" spans="1:32" ht="21" customHeight="1">
      <c r="A69" s="12"/>
      <c r="B69" s="94"/>
      <c r="C69" s="94"/>
      <c r="D69" s="94"/>
      <c r="E69" s="94"/>
      <c r="F69" s="43" t="s">
        <v>60</v>
      </c>
      <c r="G69" s="43">
        <v>81.6</v>
      </c>
      <c r="H69" s="54" t="s">
        <v>31</v>
      </c>
      <c r="I69" s="54">
        <v>77.3</v>
      </c>
      <c r="J69" s="53" t="s">
        <v>34</v>
      </c>
      <c r="K69" s="64">
        <v>70.8</v>
      </c>
      <c r="L69" s="55" t="s">
        <v>55</v>
      </c>
      <c r="M69" s="66">
        <v>67</v>
      </c>
      <c r="N69" s="65" t="s">
        <v>38</v>
      </c>
      <c r="O69" s="66">
        <v>67</v>
      </c>
      <c r="P69" s="94"/>
      <c r="Q69" s="94"/>
      <c r="R69" s="94"/>
      <c r="S69" s="94"/>
      <c r="T69" s="56" t="s">
        <v>32</v>
      </c>
      <c r="U69" s="56">
        <v>69.5</v>
      </c>
      <c r="V69" s="54" t="s">
        <v>31</v>
      </c>
      <c r="W69" s="54">
        <v>72.7</v>
      </c>
      <c r="X69" s="53" t="s">
        <v>34</v>
      </c>
      <c r="Y69" s="54">
        <v>70.8</v>
      </c>
      <c r="Z69" s="55" t="s">
        <v>55</v>
      </c>
      <c r="AA69" s="56">
        <v>66.8</v>
      </c>
      <c r="AB69" s="55" t="s">
        <v>38</v>
      </c>
      <c r="AC69" s="56">
        <v>66.4</v>
      </c>
      <c r="AD69" s="55" t="s">
        <v>30</v>
      </c>
      <c r="AE69" s="66">
        <v>66.9</v>
      </c>
      <c r="AF69" s="7"/>
    </row>
    <row r="70" spans="1:32" ht="21" customHeight="1">
      <c r="A70" s="12"/>
      <c r="B70" s="94"/>
      <c r="C70" s="94"/>
      <c r="D70" s="94"/>
      <c r="E70" s="94"/>
      <c r="F70" s="54" t="s">
        <v>55</v>
      </c>
      <c r="G70" s="54">
        <v>74</v>
      </c>
      <c r="H70" s="54" t="s">
        <v>32</v>
      </c>
      <c r="I70" s="54">
        <v>72.9</v>
      </c>
      <c r="J70" s="55" t="s">
        <v>30</v>
      </c>
      <c r="K70" s="66">
        <v>69.3</v>
      </c>
      <c r="L70" s="55" t="s">
        <v>30</v>
      </c>
      <c r="M70" s="66">
        <v>66.4</v>
      </c>
      <c r="N70" s="65" t="s">
        <v>36</v>
      </c>
      <c r="O70" s="66">
        <v>66.7</v>
      </c>
      <c r="P70" s="94"/>
      <c r="Q70" s="94"/>
      <c r="R70" s="94"/>
      <c r="S70" s="94"/>
      <c r="T70" s="56" t="s">
        <v>55</v>
      </c>
      <c r="U70" s="56">
        <v>66.7</v>
      </c>
      <c r="V70" s="56" t="s">
        <v>33</v>
      </c>
      <c r="W70" s="56">
        <v>68.5</v>
      </c>
      <c r="X70" s="55" t="s">
        <v>37</v>
      </c>
      <c r="Y70" s="56">
        <v>69.2</v>
      </c>
      <c r="Z70" s="55" t="s">
        <v>30</v>
      </c>
      <c r="AA70" s="56">
        <v>66</v>
      </c>
      <c r="AB70" s="55" t="s">
        <v>36</v>
      </c>
      <c r="AC70" s="56">
        <v>66.1</v>
      </c>
      <c r="AD70" s="55" t="s">
        <v>33</v>
      </c>
      <c r="AE70" s="66">
        <v>66</v>
      </c>
      <c r="AF70" s="7"/>
    </row>
    <row r="71" spans="1:32" ht="21" customHeight="1">
      <c r="A71" s="12"/>
      <c r="B71" s="94"/>
      <c r="C71" s="94"/>
      <c r="D71" s="94"/>
      <c r="E71" s="94"/>
      <c r="F71" s="56" t="s">
        <v>41</v>
      </c>
      <c r="G71" s="56">
        <v>56.1</v>
      </c>
      <c r="H71" s="54" t="s">
        <v>33</v>
      </c>
      <c r="I71" s="54">
        <v>72.8</v>
      </c>
      <c r="J71" s="55" t="s">
        <v>37</v>
      </c>
      <c r="K71" s="66">
        <v>69.2</v>
      </c>
      <c r="L71" s="55" t="s">
        <v>36</v>
      </c>
      <c r="M71" s="66">
        <v>64.4</v>
      </c>
      <c r="N71" s="65" t="s">
        <v>33</v>
      </c>
      <c r="O71" s="66">
        <v>63.1</v>
      </c>
      <c r="P71" s="94"/>
      <c r="Q71" s="94"/>
      <c r="R71" s="94"/>
      <c r="S71" s="94"/>
      <c r="T71" s="56" t="s">
        <v>41</v>
      </c>
      <c r="U71" s="56">
        <v>56.1</v>
      </c>
      <c r="V71" s="56" t="s">
        <v>32</v>
      </c>
      <c r="W71" s="56">
        <v>68.1</v>
      </c>
      <c r="X71" s="55" t="s">
        <v>36</v>
      </c>
      <c r="Y71" s="56">
        <v>67.5</v>
      </c>
      <c r="Z71" s="55" t="s">
        <v>36</v>
      </c>
      <c r="AA71" s="56">
        <v>63.9</v>
      </c>
      <c r="AB71" s="55" t="s">
        <v>33</v>
      </c>
      <c r="AC71" s="56">
        <v>62.7</v>
      </c>
      <c r="AD71" s="55" t="s">
        <v>36</v>
      </c>
      <c r="AE71" s="66">
        <v>64.3</v>
      </c>
      <c r="AF71" s="7"/>
    </row>
    <row r="72" spans="1:32" ht="21" customHeight="1">
      <c r="A72" s="12"/>
      <c r="B72" s="94"/>
      <c r="C72" s="94"/>
      <c r="D72" s="94"/>
      <c r="E72" s="94"/>
      <c r="F72" s="94"/>
      <c r="G72" s="94"/>
      <c r="H72" s="54" t="s">
        <v>36</v>
      </c>
      <c r="I72" s="54">
        <v>71.5</v>
      </c>
      <c r="J72" s="55" t="s">
        <v>36</v>
      </c>
      <c r="K72" s="66">
        <v>68.1</v>
      </c>
      <c r="L72" s="55" t="s">
        <v>33</v>
      </c>
      <c r="M72" s="66">
        <v>63.3</v>
      </c>
      <c r="N72" s="65" t="s">
        <v>32</v>
      </c>
      <c r="O72" s="66">
        <v>59.7</v>
      </c>
      <c r="P72" s="94"/>
      <c r="Q72" s="94"/>
      <c r="R72" s="94"/>
      <c r="S72" s="94"/>
      <c r="T72" s="94"/>
      <c r="U72" s="94"/>
      <c r="V72" s="56" t="s">
        <v>36</v>
      </c>
      <c r="W72" s="56">
        <v>67.3</v>
      </c>
      <c r="X72" s="55" t="s">
        <v>30</v>
      </c>
      <c r="Y72" s="56">
        <v>67.3</v>
      </c>
      <c r="Z72" s="55" t="s">
        <v>33</v>
      </c>
      <c r="AA72" s="56">
        <v>62.9</v>
      </c>
      <c r="AB72" s="55" t="s">
        <v>32</v>
      </c>
      <c r="AC72" s="56">
        <v>59.7</v>
      </c>
      <c r="AD72" s="55" t="s">
        <v>32</v>
      </c>
      <c r="AE72" s="66">
        <v>63.5</v>
      </c>
      <c r="AF72" s="7"/>
    </row>
    <row r="73" spans="1:32" ht="21" customHeight="1">
      <c r="A73" s="12"/>
      <c r="B73" s="94"/>
      <c r="C73" s="94"/>
      <c r="D73" s="94"/>
      <c r="E73" s="94"/>
      <c r="F73" s="94"/>
      <c r="G73" s="94"/>
      <c r="H73" s="54" t="s">
        <v>37</v>
      </c>
      <c r="I73" s="54">
        <v>71.1</v>
      </c>
      <c r="J73" s="55" t="s">
        <v>33</v>
      </c>
      <c r="K73" s="66">
        <v>66.7</v>
      </c>
      <c r="L73" s="55" t="s">
        <v>37</v>
      </c>
      <c r="M73" s="66">
        <v>54.6</v>
      </c>
      <c r="N73" s="65" t="s">
        <v>37</v>
      </c>
      <c r="O73" s="66">
        <v>55.2</v>
      </c>
      <c r="P73" s="94"/>
      <c r="Q73" s="94"/>
      <c r="R73" s="94"/>
      <c r="S73" s="94"/>
      <c r="T73" s="94"/>
      <c r="U73" s="94"/>
      <c r="V73" s="56" t="s">
        <v>37</v>
      </c>
      <c r="W73" s="56">
        <v>67.1</v>
      </c>
      <c r="X73" s="55" t="s">
        <v>33</v>
      </c>
      <c r="Y73" s="56">
        <v>64.6</v>
      </c>
      <c r="Z73" s="55" t="s">
        <v>37</v>
      </c>
      <c r="AA73" s="56">
        <v>54.6</v>
      </c>
      <c r="AB73" s="55" t="s">
        <v>37</v>
      </c>
      <c r="AC73" s="56">
        <v>55</v>
      </c>
      <c r="AD73" s="55" t="s">
        <v>37</v>
      </c>
      <c r="AE73" s="66">
        <v>59.2</v>
      </c>
      <c r="AF73" s="7"/>
    </row>
    <row r="74" spans="1:32" ht="21" customHeight="1">
      <c r="A74" s="12"/>
      <c r="B74" s="95"/>
      <c r="C74" s="95"/>
      <c r="D74" s="95"/>
      <c r="E74" s="95"/>
      <c r="F74" s="95"/>
      <c r="G74" s="95"/>
      <c r="H74" s="68" t="s">
        <v>41</v>
      </c>
      <c r="I74" s="68">
        <v>45.6</v>
      </c>
      <c r="J74" s="57" t="s">
        <v>41</v>
      </c>
      <c r="K74" s="68">
        <v>39.3</v>
      </c>
      <c r="L74" s="57" t="s">
        <v>41</v>
      </c>
      <c r="M74" s="68">
        <v>38.9</v>
      </c>
      <c r="N74" s="67" t="s">
        <v>41</v>
      </c>
      <c r="O74" s="68">
        <v>35.8</v>
      </c>
      <c r="P74" s="96"/>
      <c r="Q74" s="96"/>
      <c r="R74" s="96"/>
      <c r="S74" s="96"/>
      <c r="T74" s="96"/>
      <c r="U74" s="96"/>
      <c r="V74" s="58" t="s">
        <v>41</v>
      </c>
      <c r="W74" s="58">
        <v>45.6</v>
      </c>
      <c r="X74" s="57" t="s">
        <v>41</v>
      </c>
      <c r="Y74" s="58">
        <v>39.3</v>
      </c>
      <c r="Z74" s="57" t="s">
        <v>41</v>
      </c>
      <c r="AA74" s="58">
        <v>38.9</v>
      </c>
      <c r="AB74" s="57" t="s">
        <v>41</v>
      </c>
      <c r="AC74" s="58">
        <v>35.8</v>
      </c>
      <c r="AD74" s="57" t="s">
        <v>41</v>
      </c>
      <c r="AE74" s="68">
        <v>36.9</v>
      </c>
      <c r="AF74" s="7"/>
    </row>
    <row r="75" spans="1:32" ht="21" customHeight="1">
      <c r="A75" s="12"/>
      <c r="B75" s="12"/>
      <c r="C75" s="5">
        <f>ROUND(AVERAGE(C6:C74),1)</f>
        <v>93.5</v>
      </c>
      <c r="D75" s="12"/>
      <c r="E75" s="5">
        <f>ROUND(AVERAGE(E6:E74),1)</f>
        <v>97.7</v>
      </c>
      <c r="F75" s="12"/>
      <c r="G75" s="5">
        <f>SUM(G6:G74)/66</f>
        <v>96.2</v>
      </c>
      <c r="H75" s="12"/>
      <c r="I75" s="5">
        <f>SUM(I6:I74)/69</f>
        <v>89.27101449275365</v>
      </c>
      <c r="J75" s="12"/>
      <c r="K75" s="5">
        <f>SUM(K6:K74)/69</f>
        <v>83.26376811594203</v>
      </c>
      <c r="L75" s="12"/>
      <c r="M75" s="5">
        <f>SUM(M6:M74)/69</f>
        <v>78.65362318840577</v>
      </c>
      <c r="N75" s="5"/>
      <c r="O75" s="5">
        <f>SUM(O6:O74)/69</f>
        <v>78.42028985507248</v>
      </c>
      <c r="P75" s="5"/>
      <c r="Q75" s="5">
        <f>ROUND(AVERAGE(Q6:Q74),1)</f>
        <v>87.3</v>
      </c>
      <c r="R75" s="5"/>
      <c r="S75" s="5">
        <f>ROUND(AVERAGE(S6:S74),1)</f>
        <v>88.8</v>
      </c>
      <c r="T75" s="5"/>
      <c r="U75" s="5">
        <f>SUM(U6:U74)/66</f>
        <v>84.57727272727274</v>
      </c>
      <c r="V75" s="5"/>
      <c r="W75" s="5">
        <f>SUM(W6:W74)/69</f>
        <v>83.80144927536234</v>
      </c>
      <c r="X75" s="5"/>
      <c r="Y75" s="5">
        <f>SUM(Y6:Y74)/69</f>
        <v>80.84202898550726</v>
      </c>
      <c r="Z75" s="5"/>
      <c r="AA75" s="5">
        <f>SUM(AA6:AA74)/69</f>
        <v>78.27971014492753</v>
      </c>
      <c r="AB75" s="5"/>
      <c r="AC75" s="5">
        <f>SUM(AC6:AC74)/69</f>
        <v>78.06086956521735</v>
      </c>
      <c r="AD75" s="5"/>
      <c r="AE75" s="5">
        <f>SUM(AE6:AE74)/69</f>
        <v>78.33913043478262</v>
      </c>
      <c r="AF75" s="5"/>
    </row>
    <row r="76" spans="1:32" ht="17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8" spans="2:3" ht="17.25">
      <c r="B78" t="s">
        <v>83</v>
      </c>
      <c r="C78" s="82">
        <v>108.9</v>
      </c>
    </row>
    <row r="79" spans="2:17" ht="17.25">
      <c r="B79" t="s">
        <v>25</v>
      </c>
      <c r="C79" s="82">
        <v>104</v>
      </c>
      <c r="E79" s="82"/>
      <c r="G79" s="82"/>
      <c r="I79" s="82"/>
      <c r="P79" t="s">
        <v>83</v>
      </c>
      <c r="Q79">
        <v>99.4</v>
      </c>
    </row>
    <row r="80" spans="2:17" ht="17.25">
      <c r="B80" t="s">
        <v>147</v>
      </c>
      <c r="C80" s="82">
        <v>103.2</v>
      </c>
      <c r="E80" s="82"/>
      <c r="G80" s="82"/>
      <c r="I80" s="82"/>
      <c r="P80" t="s">
        <v>25</v>
      </c>
      <c r="Q80">
        <v>97.9</v>
      </c>
    </row>
    <row r="81" spans="2:17" ht="17.25">
      <c r="B81" t="s">
        <v>57</v>
      </c>
      <c r="C81" s="82">
        <v>103</v>
      </c>
      <c r="E81" s="82"/>
      <c r="G81" s="82"/>
      <c r="I81" s="82"/>
      <c r="P81" t="s">
        <v>57</v>
      </c>
      <c r="Q81">
        <v>95.4</v>
      </c>
    </row>
    <row r="82" spans="2:17" ht="17.25">
      <c r="B82" t="s">
        <v>148</v>
      </c>
      <c r="C82" s="82">
        <v>101.1</v>
      </c>
      <c r="E82" s="82"/>
      <c r="G82" s="82"/>
      <c r="I82" s="82"/>
      <c r="P82" t="s">
        <v>147</v>
      </c>
      <c r="Q82">
        <v>95.4</v>
      </c>
    </row>
    <row r="83" spans="2:17" ht="17.25">
      <c r="B83" t="s">
        <v>149</v>
      </c>
      <c r="C83" s="82">
        <v>100.8</v>
      </c>
      <c r="E83" s="82"/>
      <c r="G83" s="82"/>
      <c r="I83" s="82"/>
      <c r="P83" t="s">
        <v>148</v>
      </c>
      <c r="Q83">
        <v>94.3</v>
      </c>
    </row>
    <row r="84" spans="2:17" ht="17.25">
      <c r="B84" t="s">
        <v>19</v>
      </c>
      <c r="C84" s="82">
        <v>99.7</v>
      </c>
      <c r="E84" s="82"/>
      <c r="G84" s="82"/>
      <c r="I84" s="82"/>
      <c r="P84" t="s">
        <v>149</v>
      </c>
      <c r="Q84">
        <v>93.7</v>
      </c>
    </row>
    <row r="85" spans="2:17" ht="17.25">
      <c r="B85" t="s">
        <v>82</v>
      </c>
      <c r="C85" s="82">
        <v>99.4</v>
      </c>
      <c r="E85" s="82"/>
      <c r="G85" s="82"/>
      <c r="I85" s="82"/>
      <c r="P85" t="s">
        <v>82</v>
      </c>
      <c r="Q85">
        <v>93.5</v>
      </c>
    </row>
    <row r="86" spans="2:17" ht="17.25">
      <c r="B86" t="s">
        <v>129</v>
      </c>
      <c r="C86" s="82">
        <v>98.2</v>
      </c>
      <c r="E86" s="82"/>
      <c r="G86" s="82"/>
      <c r="I86" s="82"/>
      <c r="P86" t="s">
        <v>19</v>
      </c>
      <c r="Q86">
        <v>92.9</v>
      </c>
    </row>
    <row r="87" spans="2:17" ht="17.25">
      <c r="B87" t="s">
        <v>17</v>
      </c>
      <c r="C87">
        <v>97</v>
      </c>
      <c r="E87" s="82"/>
      <c r="G87" s="82"/>
      <c r="I87" s="82"/>
      <c r="P87" t="s">
        <v>129</v>
      </c>
      <c r="Q87">
        <v>92.3</v>
      </c>
    </row>
    <row r="88" spans="2:17" ht="17.25">
      <c r="B88" t="s">
        <v>21</v>
      </c>
      <c r="C88" s="82">
        <v>97</v>
      </c>
      <c r="E88" s="82"/>
      <c r="G88" s="82"/>
      <c r="I88" s="82"/>
      <c r="P88" t="s">
        <v>28</v>
      </c>
      <c r="Q88">
        <v>90.8</v>
      </c>
    </row>
    <row r="89" spans="2:17" ht="17.25">
      <c r="B89" t="s">
        <v>24</v>
      </c>
      <c r="C89" s="82">
        <v>96.8</v>
      </c>
      <c r="E89" s="82"/>
      <c r="G89" s="82"/>
      <c r="I89" s="82"/>
      <c r="P89" t="s">
        <v>24</v>
      </c>
      <c r="Q89">
        <v>90.7</v>
      </c>
    </row>
    <row r="90" spans="2:17" ht="17.25">
      <c r="B90" t="s">
        <v>40</v>
      </c>
      <c r="C90" s="82">
        <v>96.8</v>
      </c>
      <c r="E90" s="82"/>
      <c r="G90" s="82"/>
      <c r="I90" s="82"/>
      <c r="P90" t="s">
        <v>17</v>
      </c>
      <c r="Q90">
        <v>90.6</v>
      </c>
    </row>
    <row r="91" spans="2:17" ht="17.25">
      <c r="B91" t="s">
        <v>28</v>
      </c>
      <c r="C91" s="82">
        <v>96.2</v>
      </c>
      <c r="E91" s="82"/>
      <c r="G91" s="82"/>
      <c r="I91" s="82"/>
      <c r="P91" t="s">
        <v>21</v>
      </c>
      <c r="Q91">
        <v>90.6</v>
      </c>
    </row>
    <row r="92" spans="2:17" ht="17.25">
      <c r="B92" t="s">
        <v>128</v>
      </c>
      <c r="C92" s="82">
        <v>96.2</v>
      </c>
      <c r="E92" s="82"/>
      <c r="G92" s="82"/>
      <c r="I92" s="82"/>
      <c r="P92" t="s">
        <v>27</v>
      </c>
      <c r="Q92">
        <v>90.1</v>
      </c>
    </row>
    <row r="93" spans="2:17" ht="17.25">
      <c r="B93" t="s">
        <v>27</v>
      </c>
      <c r="C93" s="82">
        <v>95.7</v>
      </c>
      <c r="E93" s="82"/>
      <c r="G93" s="82"/>
      <c r="I93" s="82"/>
      <c r="P93" t="s">
        <v>128</v>
      </c>
      <c r="Q93">
        <v>89.6</v>
      </c>
    </row>
    <row r="94" spans="2:17" ht="17.25">
      <c r="B94" t="s">
        <v>55</v>
      </c>
      <c r="C94" s="82">
        <v>94.4</v>
      </c>
      <c r="E94" s="82"/>
      <c r="G94" s="82"/>
      <c r="I94" s="82"/>
      <c r="P94" t="s">
        <v>40</v>
      </c>
      <c r="Q94">
        <v>88.8</v>
      </c>
    </row>
    <row r="95" spans="2:17" ht="17.25">
      <c r="B95" t="s">
        <v>20</v>
      </c>
      <c r="C95" s="82">
        <v>92.6</v>
      </c>
      <c r="E95" s="82"/>
      <c r="G95" s="82"/>
      <c r="I95" s="82"/>
      <c r="P95" t="s">
        <v>20</v>
      </c>
      <c r="Q95">
        <v>87</v>
      </c>
    </row>
    <row r="96" spans="2:17" ht="17.25">
      <c r="B96" t="s">
        <v>127</v>
      </c>
      <c r="C96" s="82">
        <v>90.9</v>
      </c>
      <c r="E96" s="82"/>
      <c r="G96" s="82"/>
      <c r="I96" s="82"/>
      <c r="P96" t="s">
        <v>55</v>
      </c>
      <c r="Q96">
        <v>87</v>
      </c>
    </row>
    <row r="97" spans="2:17" ht="17.25">
      <c r="B97" t="s">
        <v>56</v>
      </c>
      <c r="C97" s="82">
        <v>90.4</v>
      </c>
      <c r="E97" s="82"/>
      <c r="G97" s="82"/>
      <c r="I97" s="82"/>
      <c r="P97" t="s">
        <v>56</v>
      </c>
      <c r="Q97">
        <v>84.5</v>
      </c>
    </row>
    <row r="98" spans="2:17" ht="17.25">
      <c r="B98" t="s">
        <v>26</v>
      </c>
      <c r="C98" s="82">
        <v>89.1</v>
      </c>
      <c r="E98" s="82"/>
      <c r="G98" s="82"/>
      <c r="I98" s="82"/>
      <c r="P98" t="s">
        <v>127</v>
      </c>
      <c r="Q98">
        <v>84.2</v>
      </c>
    </row>
    <row r="99" spans="2:17" ht="17.25">
      <c r="B99" t="s">
        <v>18</v>
      </c>
      <c r="C99" s="82">
        <v>88.3</v>
      </c>
      <c r="E99" s="82"/>
      <c r="G99" s="82"/>
      <c r="I99" s="82"/>
      <c r="P99" t="s">
        <v>18</v>
      </c>
      <c r="Q99">
        <v>83.7</v>
      </c>
    </row>
    <row r="100" spans="2:17" ht="17.25">
      <c r="B100" t="s">
        <v>23</v>
      </c>
      <c r="C100" s="82">
        <v>87.7</v>
      </c>
      <c r="E100" s="82"/>
      <c r="G100" s="82"/>
      <c r="I100" s="82"/>
      <c r="P100" t="s">
        <v>26</v>
      </c>
      <c r="Q100">
        <v>83.4</v>
      </c>
    </row>
    <row r="101" spans="2:17" ht="17.25">
      <c r="B101" t="s">
        <v>32</v>
      </c>
      <c r="C101" s="82">
        <v>86.9</v>
      </c>
      <c r="E101" s="82"/>
      <c r="G101" s="82"/>
      <c r="I101" s="82"/>
      <c r="P101" t="s">
        <v>23</v>
      </c>
      <c r="Q101">
        <v>82.6</v>
      </c>
    </row>
    <row r="102" spans="2:17" ht="17.25">
      <c r="B102" t="s">
        <v>69</v>
      </c>
      <c r="C102" s="82">
        <v>86.3</v>
      </c>
      <c r="E102" s="82"/>
      <c r="G102" s="82"/>
      <c r="I102" s="82"/>
      <c r="P102" t="s">
        <v>60</v>
      </c>
      <c r="Q102">
        <v>79.8</v>
      </c>
    </row>
    <row r="103" spans="2:17" ht="17.25">
      <c r="B103" t="s">
        <v>60</v>
      </c>
      <c r="C103" s="82">
        <v>86.2</v>
      </c>
      <c r="E103" s="82"/>
      <c r="G103" s="82"/>
      <c r="I103" s="82"/>
      <c r="P103" t="s">
        <v>69</v>
      </c>
      <c r="Q103">
        <v>79.3</v>
      </c>
    </row>
    <row r="104" spans="2:17" ht="17.25">
      <c r="B104" t="s">
        <v>38</v>
      </c>
      <c r="C104" s="82">
        <v>84.2</v>
      </c>
      <c r="E104" s="82"/>
      <c r="G104" s="82"/>
      <c r="I104" s="82"/>
      <c r="P104" t="s">
        <v>32</v>
      </c>
      <c r="Q104">
        <v>79</v>
      </c>
    </row>
    <row r="105" spans="2:17" ht="17.25">
      <c r="B105" t="s">
        <v>36</v>
      </c>
      <c r="C105" s="82">
        <v>80.5</v>
      </c>
      <c r="E105" s="82"/>
      <c r="G105" s="82"/>
      <c r="I105" s="82"/>
      <c r="P105" t="s">
        <v>38</v>
      </c>
      <c r="Q105">
        <v>78.6</v>
      </c>
    </row>
    <row r="106" spans="2:17" ht="17.25">
      <c r="B106" t="s">
        <v>41</v>
      </c>
      <c r="C106" s="82">
        <v>60.4</v>
      </c>
      <c r="E106" s="82"/>
      <c r="G106" s="82"/>
      <c r="I106" s="82"/>
      <c r="P106" t="s">
        <v>36</v>
      </c>
      <c r="Q106">
        <v>74.8</v>
      </c>
    </row>
    <row r="107" spans="2:17" ht="17.25">
      <c r="B107" t="s">
        <v>123</v>
      </c>
      <c r="C107" s="82"/>
      <c r="E107" s="82"/>
      <c r="G107" s="82"/>
      <c r="I107" s="82"/>
      <c r="P107" t="s">
        <v>41</v>
      </c>
      <c r="Q107">
        <v>60.4</v>
      </c>
    </row>
    <row r="108" spans="2:16" ht="17.25">
      <c r="B108" t="s">
        <v>124</v>
      </c>
      <c r="C108" s="82"/>
      <c r="E108" s="82"/>
      <c r="G108" s="82"/>
      <c r="I108" s="82"/>
      <c r="P108" t="s">
        <v>123</v>
      </c>
    </row>
    <row r="109" spans="2:16" ht="17.25">
      <c r="B109" t="s">
        <v>125</v>
      </c>
      <c r="C109" s="82"/>
      <c r="E109" s="82"/>
      <c r="G109" s="82"/>
      <c r="I109" s="82"/>
      <c r="P109" t="s">
        <v>124</v>
      </c>
    </row>
    <row r="110" spans="2:16" ht="17.25">
      <c r="B110" t="s">
        <v>126</v>
      </c>
      <c r="C110" s="82"/>
      <c r="E110" s="82"/>
      <c r="G110" s="82"/>
      <c r="I110" s="82"/>
      <c r="P110" t="s">
        <v>125</v>
      </c>
    </row>
    <row r="111" spans="2:16" ht="17.25">
      <c r="B111" t="s">
        <v>130</v>
      </c>
      <c r="C111" s="82"/>
      <c r="E111" s="82"/>
      <c r="G111" s="82"/>
      <c r="I111" s="82"/>
      <c r="P111" t="s">
        <v>126</v>
      </c>
    </row>
    <row r="112" spans="2:16" ht="17.25">
      <c r="B112" t="s">
        <v>131</v>
      </c>
      <c r="C112" s="82"/>
      <c r="E112" s="82"/>
      <c r="G112" s="82"/>
      <c r="I112" s="82"/>
      <c r="P112" t="s">
        <v>130</v>
      </c>
    </row>
    <row r="113" spans="2:16" ht="17.25">
      <c r="B113" t="s">
        <v>132</v>
      </c>
      <c r="C113" s="82"/>
      <c r="E113" s="82"/>
      <c r="G113" s="82"/>
      <c r="I113" s="82"/>
      <c r="P113" t="s">
        <v>131</v>
      </c>
    </row>
    <row r="114" spans="2:16" ht="17.25">
      <c r="B114" t="s">
        <v>133</v>
      </c>
      <c r="C114" s="82"/>
      <c r="E114" s="82"/>
      <c r="G114" s="82"/>
      <c r="I114" s="82"/>
      <c r="P114" t="s">
        <v>132</v>
      </c>
    </row>
    <row r="115" spans="2:16" ht="17.25">
      <c r="B115" t="s">
        <v>134</v>
      </c>
      <c r="C115" s="82"/>
      <c r="E115" s="82"/>
      <c r="G115" s="82"/>
      <c r="I115" s="82"/>
      <c r="P115" t="s">
        <v>133</v>
      </c>
    </row>
    <row r="116" spans="2:16" ht="17.25">
      <c r="B116" t="s">
        <v>135</v>
      </c>
      <c r="C116" s="82"/>
      <c r="E116" s="82"/>
      <c r="G116" s="82"/>
      <c r="I116" s="82"/>
      <c r="P116" t="s">
        <v>134</v>
      </c>
    </row>
    <row r="117" spans="2:16" ht="17.25">
      <c r="B117" t="s">
        <v>136</v>
      </c>
      <c r="C117" s="82"/>
      <c r="E117" s="82"/>
      <c r="G117" s="82"/>
      <c r="I117" s="82"/>
      <c r="P117" t="s">
        <v>135</v>
      </c>
    </row>
    <row r="118" spans="2:16" ht="17.25">
      <c r="B118" t="s">
        <v>137</v>
      </c>
      <c r="C118" s="82"/>
      <c r="E118" s="82"/>
      <c r="G118" s="82"/>
      <c r="I118" s="82"/>
      <c r="P118" t="s">
        <v>136</v>
      </c>
    </row>
    <row r="119" spans="2:16" ht="17.25">
      <c r="B119" t="s">
        <v>138</v>
      </c>
      <c r="C119" s="82"/>
      <c r="E119" s="82"/>
      <c r="G119" s="82"/>
      <c r="I119" s="82"/>
      <c r="P119" t="s">
        <v>137</v>
      </c>
    </row>
    <row r="120" spans="2:16" ht="17.25">
      <c r="B120" t="s">
        <v>139</v>
      </c>
      <c r="C120" s="82"/>
      <c r="E120" s="82"/>
      <c r="G120" s="82"/>
      <c r="I120" s="82"/>
      <c r="P120" t="s">
        <v>138</v>
      </c>
    </row>
    <row r="121" spans="2:16" ht="17.25">
      <c r="B121" t="s">
        <v>140</v>
      </c>
      <c r="C121" s="82"/>
      <c r="E121" s="82"/>
      <c r="G121" s="82"/>
      <c r="I121" s="82"/>
      <c r="P121" t="s">
        <v>139</v>
      </c>
    </row>
    <row r="122" spans="2:16" ht="17.25">
      <c r="B122" t="s">
        <v>141</v>
      </c>
      <c r="C122" s="82"/>
      <c r="E122" s="82"/>
      <c r="G122" s="82"/>
      <c r="I122" s="82"/>
      <c r="P122" t="s">
        <v>140</v>
      </c>
    </row>
    <row r="123" spans="2:16" ht="17.25">
      <c r="B123" t="s">
        <v>142</v>
      </c>
      <c r="C123" s="82"/>
      <c r="E123" s="82"/>
      <c r="G123" s="82"/>
      <c r="I123" s="82"/>
      <c r="P123" t="s">
        <v>141</v>
      </c>
    </row>
    <row r="124" spans="2:16" ht="17.25">
      <c r="B124" t="s">
        <v>143</v>
      </c>
      <c r="C124" s="82"/>
      <c r="E124" s="82"/>
      <c r="G124" s="82"/>
      <c r="I124" s="82"/>
      <c r="P124" t="s">
        <v>142</v>
      </c>
    </row>
    <row r="125" spans="2:16" ht="17.25">
      <c r="B125" t="s">
        <v>144</v>
      </c>
      <c r="C125" s="82"/>
      <c r="E125" s="82"/>
      <c r="G125" s="82"/>
      <c r="I125" s="82"/>
      <c r="P125" t="s">
        <v>143</v>
      </c>
    </row>
    <row r="126" spans="2:16" ht="17.25">
      <c r="B126" t="s">
        <v>145</v>
      </c>
      <c r="C126" s="82"/>
      <c r="E126" s="82"/>
      <c r="G126" s="82"/>
      <c r="I126" s="82"/>
      <c r="P126" t="s">
        <v>144</v>
      </c>
    </row>
    <row r="127" spans="2:16" ht="17.25">
      <c r="B127" t="s">
        <v>146</v>
      </c>
      <c r="C127" s="82"/>
      <c r="E127" s="82"/>
      <c r="G127" s="82"/>
      <c r="I127" s="82"/>
      <c r="P127" t="s">
        <v>145</v>
      </c>
    </row>
    <row r="128" spans="2:16" ht="17.25">
      <c r="B128" t="s">
        <v>150</v>
      </c>
      <c r="C128" s="82"/>
      <c r="E128" s="82"/>
      <c r="G128" s="82"/>
      <c r="I128" s="82"/>
      <c r="P128" t="s">
        <v>146</v>
      </c>
    </row>
    <row r="129" spans="2:16" ht="17.25">
      <c r="B129" t="s">
        <v>151</v>
      </c>
      <c r="C129" s="82"/>
      <c r="E129" s="82"/>
      <c r="G129" s="82"/>
      <c r="I129" s="82"/>
      <c r="P129" t="s">
        <v>150</v>
      </c>
    </row>
    <row r="130" spans="2:16" ht="17.25">
      <c r="B130" t="s">
        <v>152</v>
      </c>
      <c r="C130" s="82"/>
      <c r="E130" s="82"/>
      <c r="G130" s="82"/>
      <c r="I130" s="82"/>
      <c r="P130" t="s">
        <v>151</v>
      </c>
    </row>
    <row r="131" spans="2:16" ht="17.25">
      <c r="B131" t="s">
        <v>153</v>
      </c>
      <c r="C131" s="82"/>
      <c r="E131" s="82"/>
      <c r="G131" s="82"/>
      <c r="I131" s="82"/>
      <c r="P131" t="s">
        <v>152</v>
      </c>
    </row>
    <row r="132" spans="2:16" ht="17.25">
      <c r="B132" t="s">
        <v>154</v>
      </c>
      <c r="C132" s="82"/>
      <c r="E132" s="82"/>
      <c r="G132" s="82"/>
      <c r="I132" s="82"/>
      <c r="P132" t="s">
        <v>153</v>
      </c>
    </row>
    <row r="133" spans="3:16" ht="17.25">
      <c r="C133" s="82"/>
      <c r="E133" s="82"/>
      <c r="G133" s="82"/>
      <c r="I133" s="82"/>
      <c r="P133" t="s">
        <v>154</v>
      </c>
    </row>
    <row r="134" spans="3:9" ht="17.25">
      <c r="C134" s="82"/>
      <c r="E134" s="82"/>
      <c r="G134" s="82"/>
      <c r="I134" s="82"/>
    </row>
    <row r="135" spans="3:9" ht="17.25">
      <c r="C135" s="82"/>
      <c r="E135" s="82"/>
      <c r="G135" s="82"/>
      <c r="I135" s="82"/>
    </row>
    <row r="136" spans="3:9" ht="17.25">
      <c r="C136" s="82"/>
      <c r="E136" s="82"/>
      <c r="G136" s="82"/>
      <c r="I136" s="82"/>
    </row>
    <row r="137" spans="3:9" ht="17.25">
      <c r="C137" s="82"/>
      <c r="E137" s="82"/>
      <c r="G137" s="82"/>
      <c r="I137" s="82"/>
    </row>
    <row r="138" spans="3:9" ht="17.25">
      <c r="C138" s="82"/>
      <c r="E138" s="82"/>
      <c r="G138" s="82"/>
      <c r="I138" s="82"/>
    </row>
    <row r="139" spans="3:9" ht="17.25">
      <c r="C139" s="82"/>
      <c r="E139" s="82"/>
      <c r="G139" s="82"/>
      <c r="I139" s="82"/>
    </row>
    <row r="140" spans="3:9" ht="17.25">
      <c r="C140" s="82"/>
      <c r="E140" s="82"/>
      <c r="G140" s="82"/>
      <c r="I140" s="82"/>
    </row>
    <row r="141" spans="3:9" ht="17.25">
      <c r="C141" s="82"/>
      <c r="E141" s="82"/>
      <c r="G141" s="82"/>
      <c r="I141" s="82"/>
    </row>
    <row r="142" spans="3:9" ht="17.25">
      <c r="C142" s="82"/>
      <c r="E142" s="82"/>
      <c r="G142" s="82"/>
      <c r="I142" s="82"/>
    </row>
    <row r="143" spans="3:9" ht="17.25">
      <c r="C143" s="82"/>
      <c r="E143" s="82"/>
      <c r="G143" s="82"/>
      <c r="I143" s="82"/>
    </row>
    <row r="144" spans="3:9" ht="17.25">
      <c r="C144" s="82"/>
      <c r="E144" s="82"/>
      <c r="G144" s="82"/>
      <c r="I144" s="82"/>
    </row>
  </sheetData>
  <printOptions verticalCentered="1"/>
  <pageMargins left="0.984251968503937" right="0.3937007874015748" top="0.7874015748031497" bottom="0.3937007874015748" header="0.5118110236220472" footer="0.5118110236220472"/>
  <pageSetup horizontalDpi="300" verticalDpi="300" orientation="portrait" paperSize="9" scale="51" r:id="rId1"/>
  <headerFooter alignWithMargins="0">
    <oddHeader>&amp;L&amp;"ＭＳ ゴシック,標準"&amp;24参考　経常収支比率の状況</oddHeader>
  </headerFooter>
  <colBreaks count="1" manualBreakCount="1">
    <brk id="13" min="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63"/>
  <sheetViews>
    <sheetView view="pageBreakPreview" zoomScale="75" zoomScaleNormal="50" zoomScaleSheetLayoutView="75" workbookViewId="0" topLeftCell="B1">
      <pane xSplit="1" ySplit="5" topLeftCell="H6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C60" sqref="C60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6" width="12.66015625" style="0" customWidth="1"/>
  </cols>
  <sheetData>
    <row r="1" spans="2:15" ht="17.25">
      <c r="B1" s="114" t="s">
        <v>122</v>
      </c>
      <c r="O1" s="3"/>
    </row>
    <row r="2" spans="2:16" ht="17.25">
      <c r="B2" s="115"/>
      <c r="C2" s="2"/>
      <c r="D2" s="2"/>
      <c r="E2" s="2"/>
      <c r="F2" s="2"/>
      <c r="G2" s="2"/>
      <c r="H2" s="2"/>
      <c r="I2" s="2"/>
      <c r="J2" s="6" t="s">
        <v>0</v>
      </c>
      <c r="K2" s="2"/>
      <c r="L2" s="2"/>
      <c r="M2" s="2"/>
      <c r="N2" s="2"/>
      <c r="O2" s="6" t="s">
        <v>111</v>
      </c>
      <c r="P2" s="6" t="s">
        <v>0</v>
      </c>
    </row>
    <row r="3" spans="2:16" ht="17.25"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0"/>
      <c r="O3" s="70"/>
      <c r="P3" s="70"/>
    </row>
    <row r="4" spans="2:16" ht="17.25"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71" t="s">
        <v>13</v>
      </c>
      <c r="O4" s="71" t="s">
        <v>104</v>
      </c>
      <c r="P4" s="74" t="s">
        <v>112</v>
      </c>
    </row>
    <row r="5" spans="2:16" ht="17.25">
      <c r="B5" s="11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72" t="s">
        <v>16</v>
      </c>
      <c r="O5" s="73"/>
      <c r="P5" s="73"/>
    </row>
    <row r="6" spans="2:16" ht="21.75" customHeight="1">
      <c r="B6" s="119" t="s">
        <v>17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2:16" ht="21.75" customHeight="1">
      <c r="B7" s="120" t="s">
        <v>123</v>
      </c>
      <c r="C7" s="20">
        <v>9935596</v>
      </c>
      <c r="D7" s="20">
        <v>4328149</v>
      </c>
      <c r="E7" s="20">
        <v>329508</v>
      </c>
      <c r="F7" s="20">
        <v>2314283</v>
      </c>
      <c r="G7" s="20">
        <v>1483532</v>
      </c>
      <c r="H7" s="20">
        <v>5039427</v>
      </c>
      <c r="I7" s="20">
        <v>0</v>
      </c>
      <c r="J7" s="20">
        <v>0</v>
      </c>
      <c r="K7" s="20">
        <v>3281016</v>
      </c>
      <c r="L7" s="20">
        <v>0</v>
      </c>
      <c r="M7" s="20">
        <f>SUM(C7:L7)</f>
        <v>26711511</v>
      </c>
      <c r="N7" s="20">
        <v>28739747</v>
      </c>
      <c r="O7" s="20">
        <v>508700</v>
      </c>
      <c r="P7" s="20">
        <v>2103600</v>
      </c>
    </row>
    <row r="8" spans="2:16" ht="21.75" customHeight="1">
      <c r="B8" s="120" t="s">
        <v>18</v>
      </c>
      <c r="C8" s="20">
        <v>16727367</v>
      </c>
      <c r="D8" s="20">
        <v>8604411</v>
      </c>
      <c r="E8" s="20">
        <v>1289780</v>
      </c>
      <c r="F8" s="20">
        <v>4659859</v>
      </c>
      <c r="G8" s="20">
        <v>8047857</v>
      </c>
      <c r="H8" s="20">
        <v>12846971</v>
      </c>
      <c r="I8" s="20">
        <v>0</v>
      </c>
      <c r="J8" s="20">
        <v>4484</v>
      </c>
      <c r="K8" s="20">
        <v>4053591</v>
      </c>
      <c r="L8" s="20">
        <v>0</v>
      </c>
      <c r="M8" s="21">
        <f>SUM(C8:L8)</f>
        <v>56234320</v>
      </c>
      <c r="N8" s="20">
        <v>59181024</v>
      </c>
      <c r="O8" s="20">
        <v>828900</v>
      </c>
      <c r="P8" s="20">
        <v>3755600</v>
      </c>
    </row>
    <row r="9" spans="2:16" ht="21.75" customHeight="1">
      <c r="B9" s="120" t="s">
        <v>19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2:16" ht="21.75" customHeight="1">
      <c r="B10" s="121" t="s">
        <v>124</v>
      </c>
      <c r="C10" s="21">
        <v>6622062</v>
      </c>
      <c r="D10" s="21">
        <v>2471945</v>
      </c>
      <c r="E10" s="21">
        <v>142180</v>
      </c>
      <c r="F10" s="21">
        <v>1421909</v>
      </c>
      <c r="G10" s="21">
        <v>1886493</v>
      </c>
      <c r="H10" s="21">
        <v>3854473</v>
      </c>
      <c r="I10" s="21">
        <v>0</v>
      </c>
      <c r="J10" s="21">
        <v>0</v>
      </c>
      <c r="K10" s="21">
        <v>1836977</v>
      </c>
      <c r="L10" s="21">
        <v>0</v>
      </c>
      <c r="M10" s="21">
        <f>SUM(C10:L10)</f>
        <v>18236039</v>
      </c>
      <c r="N10" s="21">
        <v>17432405</v>
      </c>
      <c r="O10" s="21">
        <v>168800</v>
      </c>
      <c r="P10" s="21">
        <v>1366000</v>
      </c>
    </row>
    <row r="11" spans="2:16" ht="21.75" customHeight="1">
      <c r="B11" s="121" t="s">
        <v>20</v>
      </c>
      <c r="C11" s="21">
        <v>11312748</v>
      </c>
      <c r="D11" s="21">
        <v>4450463</v>
      </c>
      <c r="E11" s="21">
        <v>769382</v>
      </c>
      <c r="F11" s="21">
        <v>2186134</v>
      </c>
      <c r="G11" s="21">
        <v>4552525</v>
      </c>
      <c r="H11" s="21">
        <v>6940082</v>
      </c>
      <c r="I11" s="21">
        <v>0</v>
      </c>
      <c r="J11" s="21">
        <v>236458</v>
      </c>
      <c r="K11" s="21">
        <v>2960802</v>
      </c>
      <c r="L11" s="21">
        <v>0</v>
      </c>
      <c r="M11" s="21">
        <f aca="true" t="shared" si="0" ref="M11:M22">SUM(C11:L11)</f>
        <v>33408594</v>
      </c>
      <c r="N11" s="21">
        <v>34202168</v>
      </c>
      <c r="O11" s="21">
        <v>297500</v>
      </c>
      <c r="P11" s="21">
        <v>2552900</v>
      </c>
    </row>
    <row r="12" spans="2:16" ht="21.75" customHeight="1">
      <c r="B12" s="121" t="s">
        <v>21</v>
      </c>
      <c r="C12" s="21">
        <v>8144604</v>
      </c>
      <c r="D12" s="21">
        <v>4706555</v>
      </c>
      <c r="E12" s="21">
        <v>539476</v>
      </c>
      <c r="F12" s="21">
        <v>1928407</v>
      </c>
      <c r="G12" s="21">
        <v>2479445</v>
      </c>
      <c r="H12" s="21">
        <v>3613648</v>
      </c>
      <c r="I12" s="21">
        <v>0</v>
      </c>
      <c r="J12" s="21">
        <v>0</v>
      </c>
      <c r="K12" s="21">
        <v>2799144</v>
      </c>
      <c r="L12" s="21">
        <v>0</v>
      </c>
      <c r="M12" s="21">
        <f t="shared" si="0"/>
        <v>24211279</v>
      </c>
      <c r="N12" s="21">
        <v>24309347</v>
      </c>
      <c r="O12" s="21">
        <v>298100</v>
      </c>
      <c r="P12" s="21">
        <v>2014300</v>
      </c>
    </row>
    <row r="13" spans="2:16" ht="21.75" customHeight="1">
      <c r="B13" s="121" t="s">
        <v>23</v>
      </c>
      <c r="C13" s="21">
        <v>10291258</v>
      </c>
      <c r="D13" s="21">
        <v>5559927</v>
      </c>
      <c r="E13" s="21">
        <v>1000249</v>
      </c>
      <c r="F13" s="21">
        <v>2671022</v>
      </c>
      <c r="G13" s="21">
        <v>1077602</v>
      </c>
      <c r="H13" s="21">
        <v>8764812</v>
      </c>
      <c r="I13" s="21">
        <v>0</v>
      </c>
      <c r="J13" s="21">
        <v>0</v>
      </c>
      <c r="K13" s="21">
        <v>2159835</v>
      </c>
      <c r="L13" s="21">
        <v>0</v>
      </c>
      <c r="M13" s="21">
        <f t="shared" si="0"/>
        <v>31524705</v>
      </c>
      <c r="N13" s="21">
        <v>33249301</v>
      </c>
      <c r="O13" s="21">
        <v>396000</v>
      </c>
      <c r="P13" s="21">
        <v>2200000</v>
      </c>
    </row>
    <row r="14" spans="2:16" ht="21.75" customHeight="1">
      <c r="B14" s="121" t="s">
        <v>24</v>
      </c>
      <c r="C14" s="21">
        <v>3979099</v>
      </c>
      <c r="D14" s="21">
        <v>1549298</v>
      </c>
      <c r="E14" s="21">
        <v>219670</v>
      </c>
      <c r="F14" s="21">
        <v>843879</v>
      </c>
      <c r="G14" s="21">
        <v>3428737</v>
      </c>
      <c r="H14" s="21">
        <v>3122089</v>
      </c>
      <c r="I14" s="21">
        <v>0</v>
      </c>
      <c r="J14" s="21">
        <v>1804</v>
      </c>
      <c r="K14" s="21">
        <v>1275260</v>
      </c>
      <c r="L14" s="21">
        <v>0</v>
      </c>
      <c r="M14" s="21">
        <f t="shared" si="0"/>
        <v>14419836</v>
      </c>
      <c r="N14" s="21">
        <v>13998934</v>
      </c>
      <c r="O14" s="21">
        <v>178600</v>
      </c>
      <c r="P14" s="21">
        <v>1094600</v>
      </c>
    </row>
    <row r="15" spans="2:16" ht="21.75" customHeight="1">
      <c r="B15" s="121" t="s">
        <v>25</v>
      </c>
      <c r="C15" s="21">
        <v>1778997</v>
      </c>
      <c r="D15" s="21">
        <v>932207</v>
      </c>
      <c r="E15" s="21">
        <v>41604</v>
      </c>
      <c r="F15" s="21">
        <v>447420</v>
      </c>
      <c r="G15" s="21">
        <v>1120184</v>
      </c>
      <c r="H15" s="21">
        <v>931160</v>
      </c>
      <c r="I15" s="21">
        <v>0</v>
      </c>
      <c r="J15" s="21">
        <v>2326</v>
      </c>
      <c r="K15" s="21">
        <v>295935</v>
      </c>
      <c r="L15" s="21">
        <v>0</v>
      </c>
      <c r="M15" s="21">
        <f t="shared" si="0"/>
        <v>5549833</v>
      </c>
      <c r="N15" s="21">
        <v>5273848</v>
      </c>
      <c r="O15" s="21">
        <v>32900</v>
      </c>
      <c r="P15" s="21">
        <v>386000</v>
      </c>
    </row>
    <row r="16" spans="2:16" ht="21.75" customHeight="1">
      <c r="B16" s="121" t="s">
        <v>26</v>
      </c>
      <c r="C16" s="21">
        <v>3783816</v>
      </c>
      <c r="D16" s="21">
        <v>2234513</v>
      </c>
      <c r="E16" s="21">
        <v>119691</v>
      </c>
      <c r="F16" s="21">
        <v>535397</v>
      </c>
      <c r="G16" s="21">
        <v>598863</v>
      </c>
      <c r="H16" s="21">
        <v>2318130</v>
      </c>
      <c r="I16" s="21">
        <v>0</v>
      </c>
      <c r="J16" s="21">
        <v>0</v>
      </c>
      <c r="K16" s="21">
        <v>761548</v>
      </c>
      <c r="L16" s="21">
        <v>0</v>
      </c>
      <c r="M16" s="21">
        <f t="shared" si="0"/>
        <v>10351958</v>
      </c>
      <c r="N16" s="21">
        <v>10185138</v>
      </c>
      <c r="O16" s="21">
        <v>230200</v>
      </c>
      <c r="P16" s="21">
        <v>774200</v>
      </c>
    </row>
    <row r="17" spans="2:16" ht="21.75" customHeight="1">
      <c r="B17" s="121" t="s">
        <v>27</v>
      </c>
      <c r="C17" s="21">
        <v>2681720</v>
      </c>
      <c r="D17" s="21">
        <v>926888</v>
      </c>
      <c r="E17" s="21">
        <v>82263</v>
      </c>
      <c r="F17" s="21">
        <v>272433</v>
      </c>
      <c r="G17" s="21">
        <v>245941</v>
      </c>
      <c r="H17" s="21">
        <v>1130915</v>
      </c>
      <c r="I17" s="21">
        <v>0</v>
      </c>
      <c r="J17" s="21">
        <v>0</v>
      </c>
      <c r="K17" s="21">
        <v>284222</v>
      </c>
      <c r="L17" s="21">
        <v>0</v>
      </c>
      <c r="M17" s="21">
        <f t="shared" si="0"/>
        <v>5624382</v>
      </c>
      <c r="N17" s="21">
        <v>5639366</v>
      </c>
      <c r="O17" s="21">
        <v>72700</v>
      </c>
      <c r="P17" s="21">
        <v>394400</v>
      </c>
    </row>
    <row r="18" spans="2:16" ht="21.75" customHeight="1">
      <c r="B18" s="120" t="s">
        <v>28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</row>
    <row r="19" spans="2:16" ht="21.75" customHeight="1">
      <c r="B19" s="121" t="s">
        <v>125</v>
      </c>
      <c r="C19" s="21">
        <v>2073409</v>
      </c>
      <c r="D19" s="21">
        <v>640854</v>
      </c>
      <c r="E19" s="21">
        <v>62229</v>
      </c>
      <c r="F19" s="21">
        <v>266494</v>
      </c>
      <c r="G19" s="21">
        <v>134717</v>
      </c>
      <c r="H19" s="21">
        <v>1229979</v>
      </c>
      <c r="I19" s="21">
        <v>0</v>
      </c>
      <c r="J19" s="21">
        <v>15670</v>
      </c>
      <c r="K19" s="21">
        <v>387546</v>
      </c>
      <c r="L19" s="21">
        <v>0</v>
      </c>
      <c r="M19" s="21">
        <f t="shared" si="0"/>
        <v>4810898</v>
      </c>
      <c r="N19" s="21">
        <v>5221871</v>
      </c>
      <c r="O19" s="21">
        <v>19100</v>
      </c>
      <c r="P19" s="21">
        <v>365700</v>
      </c>
    </row>
    <row r="20" spans="2:16" ht="21.75" customHeight="1">
      <c r="B20" s="122" t="s">
        <v>126</v>
      </c>
      <c r="C20" s="86">
        <v>2492839</v>
      </c>
      <c r="D20" s="86">
        <v>984194</v>
      </c>
      <c r="E20" s="86">
        <v>222338</v>
      </c>
      <c r="F20" s="86">
        <v>512791</v>
      </c>
      <c r="G20" s="86">
        <v>1214271</v>
      </c>
      <c r="H20" s="86">
        <v>1439948</v>
      </c>
      <c r="I20" s="86">
        <v>0</v>
      </c>
      <c r="J20" s="86">
        <v>0</v>
      </c>
      <c r="K20" s="86">
        <v>743511</v>
      </c>
      <c r="L20" s="86">
        <v>0</v>
      </c>
      <c r="M20" s="21">
        <f t="shared" si="0"/>
        <v>7609892</v>
      </c>
      <c r="N20" s="86">
        <v>7894100</v>
      </c>
      <c r="O20" s="86">
        <v>72800</v>
      </c>
      <c r="P20" s="86">
        <v>592100</v>
      </c>
    </row>
    <row r="21" spans="2:16" ht="21.75" customHeight="1">
      <c r="B21" s="121" t="s">
        <v>127</v>
      </c>
      <c r="C21" s="21">
        <v>3155905</v>
      </c>
      <c r="D21" s="21">
        <v>2802089</v>
      </c>
      <c r="E21" s="21">
        <v>238129</v>
      </c>
      <c r="F21" s="21">
        <v>312189</v>
      </c>
      <c r="G21" s="21">
        <v>1142069</v>
      </c>
      <c r="H21" s="21">
        <v>1680742</v>
      </c>
      <c r="I21" s="21">
        <v>0</v>
      </c>
      <c r="J21" s="21">
        <v>0</v>
      </c>
      <c r="K21" s="21">
        <v>1287872</v>
      </c>
      <c r="L21" s="21">
        <v>0</v>
      </c>
      <c r="M21" s="21">
        <f t="shared" si="0"/>
        <v>10618995</v>
      </c>
      <c r="N21" s="21">
        <v>11867674</v>
      </c>
      <c r="O21" s="21">
        <v>242900</v>
      </c>
      <c r="P21" s="21">
        <v>1011700</v>
      </c>
    </row>
    <row r="22" spans="2:16" ht="21.75" customHeight="1">
      <c r="B22" s="121" t="s">
        <v>128</v>
      </c>
      <c r="C22" s="21">
        <v>5548825</v>
      </c>
      <c r="D22" s="21">
        <v>1507127</v>
      </c>
      <c r="E22" s="21">
        <v>52016</v>
      </c>
      <c r="F22" s="21">
        <v>433238</v>
      </c>
      <c r="G22" s="21">
        <v>2137610</v>
      </c>
      <c r="H22" s="21">
        <v>2636735</v>
      </c>
      <c r="I22" s="21">
        <v>0</v>
      </c>
      <c r="J22" s="21">
        <v>0</v>
      </c>
      <c r="K22" s="21">
        <v>1216819</v>
      </c>
      <c r="L22" s="21">
        <v>0</v>
      </c>
      <c r="M22" s="21">
        <f t="shared" si="0"/>
        <v>13532370</v>
      </c>
      <c r="N22" s="21">
        <v>12999149</v>
      </c>
      <c r="O22" s="21">
        <v>135500</v>
      </c>
      <c r="P22" s="21">
        <v>1281500</v>
      </c>
    </row>
    <row r="23" spans="2:16" ht="21.75" customHeight="1">
      <c r="B23" s="123" t="s">
        <v>129</v>
      </c>
      <c r="C23" s="22">
        <v>8457197</v>
      </c>
      <c r="D23" s="22">
        <v>4036123</v>
      </c>
      <c r="E23" s="22">
        <v>419225</v>
      </c>
      <c r="F23" s="22">
        <v>1429178</v>
      </c>
      <c r="G23" s="22">
        <v>1710593</v>
      </c>
      <c r="H23" s="22">
        <v>5207286</v>
      </c>
      <c r="I23" s="22">
        <v>0</v>
      </c>
      <c r="J23" s="22">
        <v>0</v>
      </c>
      <c r="K23" s="22">
        <v>1842925</v>
      </c>
      <c r="L23" s="22">
        <v>0</v>
      </c>
      <c r="M23" s="22">
        <f aca="true" t="shared" si="1" ref="M23:M28">SUM(C23:L23)</f>
        <v>23102527</v>
      </c>
      <c r="N23" s="22">
        <v>23563355</v>
      </c>
      <c r="O23" s="22">
        <v>279400</v>
      </c>
      <c r="P23" s="22">
        <v>1863500</v>
      </c>
    </row>
    <row r="24" spans="2:16" ht="21.75" customHeight="1">
      <c r="B24" s="121" t="s">
        <v>32</v>
      </c>
      <c r="C24" s="21">
        <v>500734</v>
      </c>
      <c r="D24" s="21">
        <v>347294</v>
      </c>
      <c r="E24" s="21">
        <v>672</v>
      </c>
      <c r="F24" s="21">
        <v>19381</v>
      </c>
      <c r="G24" s="21">
        <v>273323</v>
      </c>
      <c r="H24" s="21">
        <v>216973</v>
      </c>
      <c r="I24" s="21">
        <v>0</v>
      </c>
      <c r="J24" s="21">
        <v>0</v>
      </c>
      <c r="K24" s="21">
        <v>128520</v>
      </c>
      <c r="L24" s="21">
        <v>0</v>
      </c>
      <c r="M24" s="21">
        <f t="shared" si="1"/>
        <v>1486897</v>
      </c>
      <c r="N24" s="21">
        <v>1744488</v>
      </c>
      <c r="O24" s="21">
        <v>10800</v>
      </c>
      <c r="P24" s="21">
        <v>210500</v>
      </c>
    </row>
    <row r="25" spans="2:16" ht="21.75" customHeight="1">
      <c r="B25" s="121" t="s">
        <v>36</v>
      </c>
      <c r="C25" s="21">
        <v>1323847</v>
      </c>
      <c r="D25" s="21">
        <v>919332</v>
      </c>
      <c r="E25" s="21">
        <v>48559</v>
      </c>
      <c r="F25" s="21">
        <v>133636</v>
      </c>
      <c r="G25" s="21">
        <v>829223</v>
      </c>
      <c r="H25" s="21">
        <v>484130</v>
      </c>
      <c r="I25" s="21">
        <v>0</v>
      </c>
      <c r="J25" s="21">
        <v>0</v>
      </c>
      <c r="K25" s="21">
        <v>288447</v>
      </c>
      <c r="L25" s="21">
        <v>0</v>
      </c>
      <c r="M25" s="21">
        <f t="shared" si="1"/>
        <v>4027174</v>
      </c>
      <c r="N25" s="21">
        <v>4784748</v>
      </c>
      <c r="O25" s="21">
        <v>52400</v>
      </c>
      <c r="P25" s="21">
        <v>435100</v>
      </c>
    </row>
    <row r="26" spans="2:16" ht="21.75" customHeight="1">
      <c r="B26" s="121" t="s">
        <v>38</v>
      </c>
      <c r="C26" s="21">
        <v>2256082</v>
      </c>
      <c r="D26" s="21">
        <v>1284374</v>
      </c>
      <c r="E26" s="21">
        <v>175433</v>
      </c>
      <c r="F26" s="21">
        <v>219849</v>
      </c>
      <c r="G26" s="21">
        <v>619690</v>
      </c>
      <c r="H26" s="21">
        <v>783270</v>
      </c>
      <c r="I26" s="21">
        <v>0</v>
      </c>
      <c r="J26" s="21">
        <v>0</v>
      </c>
      <c r="K26" s="21">
        <v>605128</v>
      </c>
      <c r="L26" s="21">
        <v>0</v>
      </c>
      <c r="M26" s="21">
        <f t="shared" si="1"/>
        <v>5943826</v>
      </c>
      <c r="N26" s="21">
        <v>6950928</v>
      </c>
      <c r="O26" s="21">
        <v>145600</v>
      </c>
      <c r="P26" s="21">
        <v>550000</v>
      </c>
    </row>
    <row r="27" spans="2:16" ht="21.75" customHeight="1">
      <c r="B27" s="121" t="s">
        <v>40</v>
      </c>
      <c r="C27" s="21">
        <v>652944</v>
      </c>
      <c r="D27" s="21">
        <v>301753</v>
      </c>
      <c r="E27" s="21">
        <v>28605</v>
      </c>
      <c r="F27" s="21">
        <v>27809</v>
      </c>
      <c r="G27" s="21">
        <v>190615</v>
      </c>
      <c r="H27" s="21">
        <v>306766</v>
      </c>
      <c r="I27" s="21">
        <v>0</v>
      </c>
      <c r="J27" s="21">
        <v>0</v>
      </c>
      <c r="K27" s="21">
        <v>135931</v>
      </c>
      <c r="L27" s="21">
        <v>0</v>
      </c>
      <c r="M27" s="21">
        <f t="shared" si="1"/>
        <v>1644423</v>
      </c>
      <c r="N27" s="21">
        <v>1802923</v>
      </c>
      <c r="O27" s="21">
        <v>21000</v>
      </c>
      <c r="P27" s="21">
        <v>202400</v>
      </c>
    </row>
    <row r="28" spans="2:16" ht="21.75" customHeight="1">
      <c r="B28" s="121" t="s">
        <v>41</v>
      </c>
      <c r="C28" s="21">
        <v>822095</v>
      </c>
      <c r="D28" s="21">
        <v>648151</v>
      </c>
      <c r="E28" s="21">
        <v>17506</v>
      </c>
      <c r="F28" s="21">
        <v>130408</v>
      </c>
      <c r="G28" s="21">
        <v>381901</v>
      </c>
      <c r="H28" s="21">
        <v>151144</v>
      </c>
      <c r="I28" s="21">
        <v>0</v>
      </c>
      <c r="J28" s="21">
        <v>0</v>
      </c>
      <c r="K28" s="21">
        <v>655927</v>
      </c>
      <c r="L28" s="21">
        <v>0</v>
      </c>
      <c r="M28" s="21">
        <f t="shared" si="1"/>
        <v>2807132</v>
      </c>
      <c r="N28" s="21">
        <v>4863516</v>
      </c>
      <c r="O28" s="21">
        <v>0</v>
      </c>
      <c r="P28" s="21">
        <v>0</v>
      </c>
    </row>
    <row r="29" spans="2:16" ht="21.75" customHeight="1">
      <c r="B29" s="121" t="s">
        <v>130</v>
      </c>
      <c r="C29" s="21">
        <v>1014794</v>
      </c>
      <c r="D29" s="21">
        <v>480354</v>
      </c>
      <c r="E29" s="21">
        <v>17142</v>
      </c>
      <c r="F29" s="21">
        <v>163718</v>
      </c>
      <c r="G29" s="21">
        <v>430722</v>
      </c>
      <c r="H29" s="21">
        <v>672558</v>
      </c>
      <c r="I29" s="21">
        <v>0</v>
      </c>
      <c r="J29" s="21">
        <v>0</v>
      </c>
      <c r="K29" s="21">
        <v>209855</v>
      </c>
      <c r="L29" s="21">
        <v>0</v>
      </c>
      <c r="M29" s="21">
        <f aca="true" t="shared" si="2" ref="M29:M35">SUM(C29:L29)</f>
        <v>2989143</v>
      </c>
      <c r="N29" s="21">
        <v>3168809</v>
      </c>
      <c r="O29" s="21">
        <v>35700</v>
      </c>
      <c r="P29" s="21">
        <v>310900</v>
      </c>
    </row>
    <row r="30" spans="2:16" ht="21.75" customHeight="1">
      <c r="B30" s="121" t="s">
        <v>131</v>
      </c>
      <c r="C30" s="21">
        <v>722999</v>
      </c>
      <c r="D30" s="21">
        <v>340837</v>
      </c>
      <c r="E30" s="21">
        <v>32641</v>
      </c>
      <c r="F30" s="21">
        <v>53588</v>
      </c>
      <c r="G30" s="21">
        <v>343384</v>
      </c>
      <c r="H30" s="21">
        <v>622230</v>
      </c>
      <c r="I30" s="21">
        <v>0</v>
      </c>
      <c r="J30" s="21">
        <v>0</v>
      </c>
      <c r="K30" s="21">
        <v>184401</v>
      </c>
      <c r="L30" s="21">
        <v>0</v>
      </c>
      <c r="M30" s="21">
        <f t="shared" si="2"/>
        <v>2300080</v>
      </c>
      <c r="N30" s="21">
        <v>2461013</v>
      </c>
      <c r="O30" s="21">
        <v>25800</v>
      </c>
      <c r="P30" s="21">
        <v>224700</v>
      </c>
    </row>
    <row r="31" spans="2:16" ht="21.75" customHeight="1">
      <c r="B31" s="121" t="s">
        <v>132</v>
      </c>
      <c r="C31" s="21">
        <v>525145</v>
      </c>
      <c r="D31" s="21">
        <v>200936</v>
      </c>
      <c r="E31" s="21">
        <v>52143</v>
      </c>
      <c r="F31" s="21">
        <v>39243</v>
      </c>
      <c r="G31" s="21">
        <v>214670</v>
      </c>
      <c r="H31" s="21">
        <v>283053</v>
      </c>
      <c r="I31" s="21">
        <v>0</v>
      </c>
      <c r="J31" s="21">
        <v>0</v>
      </c>
      <c r="K31" s="21">
        <v>139461</v>
      </c>
      <c r="L31" s="21">
        <v>0</v>
      </c>
      <c r="M31" s="21">
        <f t="shared" si="2"/>
        <v>1454651</v>
      </c>
      <c r="N31" s="21">
        <v>1325793</v>
      </c>
      <c r="O31" s="21">
        <v>7300</v>
      </c>
      <c r="P31" s="21">
        <v>151800</v>
      </c>
    </row>
    <row r="32" spans="2:16" ht="21.75" customHeight="1">
      <c r="B32" s="121" t="s">
        <v>133</v>
      </c>
      <c r="C32" s="21">
        <v>800639</v>
      </c>
      <c r="D32" s="21">
        <v>391406</v>
      </c>
      <c r="E32" s="21">
        <v>75433</v>
      </c>
      <c r="F32" s="21">
        <v>728</v>
      </c>
      <c r="G32" s="21">
        <v>454938</v>
      </c>
      <c r="H32" s="21">
        <v>828187</v>
      </c>
      <c r="I32" s="21">
        <v>0</v>
      </c>
      <c r="J32" s="21">
        <v>0</v>
      </c>
      <c r="K32" s="21">
        <v>269943</v>
      </c>
      <c r="L32" s="21">
        <v>0</v>
      </c>
      <c r="M32" s="21">
        <f t="shared" si="2"/>
        <v>2821274</v>
      </c>
      <c r="N32" s="21">
        <v>3019022</v>
      </c>
      <c r="O32" s="21">
        <v>52800</v>
      </c>
      <c r="P32" s="21">
        <v>247700</v>
      </c>
    </row>
    <row r="33" spans="2:16" ht="21.75" customHeight="1">
      <c r="B33" s="121" t="s">
        <v>134</v>
      </c>
      <c r="C33" s="21">
        <v>577752</v>
      </c>
      <c r="D33" s="21">
        <v>202157</v>
      </c>
      <c r="E33" s="21">
        <v>10642</v>
      </c>
      <c r="F33" s="21">
        <v>29445</v>
      </c>
      <c r="G33" s="21">
        <v>219834</v>
      </c>
      <c r="H33" s="21">
        <v>348856</v>
      </c>
      <c r="I33" s="21">
        <v>0</v>
      </c>
      <c r="J33" s="21">
        <v>0</v>
      </c>
      <c r="K33" s="21">
        <v>59031</v>
      </c>
      <c r="L33" s="21">
        <v>0</v>
      </c>
      <c r="M33" s="21">
        <f t="shared" si="2"/>
        <v>1447717</v>
      </c>
      <c r="N33" s="21">
        <v>1555328</v>
      </c>
      <c r="O33" s="21">
        <v>8100</v>
      </c>
      <c r="P33" s="21">
        <v>163600</v>
      </c>
    </row>
    <row r="34" spans="2:16" ht="21.75" customHeight="1">
      <c r="B34" s="121" t="s">
        <v>135</v>
      </c>
      <c r="C34" s="21">
        <v>946857</v>
      </c>
      <c r="D34" s="21">
        <v>697621</v>
      </c>
      <c r="E34" s="21">
        <v>50771</v>
      </c>
      <c r="F34" s="21">
        <v>64939</v>
      </c>
      <c r="G34" s="21">
        <v>566568</v>
      </c>
      <c r="H34" s="21">
        <v>804518</v>
      </c>
      <c r="I34" s="21">
        <v>0</v>
      </c>
      <c r="J34" s="21">
        <v>0</v>
      </c>
      <c r="K34" s="21">
        <v>280755</v>
      </c>
      <c r="L34" s="21">
        <v>0</v>
      </c>
      <c r="M34" s="21">
        <f t="shared" si="2"/>
        <v>3412029</v>
      </c>
      <c r="N34" s="21">
        <v>3317418</v>
      </c>
      <c r="O34" s="21">
        <v>25100</v>
      </c>
      <c r="P34" s="21">
        <v>280800</v>
      </c>
    </row>
    <row r="35" spans="2:16" ht="21.75" customHeight="1">
      <c r="B35" s="121" t="s">
        <v>136</v>
      </c>
      <c r="C35" s="21">
        <v>1092026</v>
      </c>
      <c r="D35" s="21">
        <v>585148</v>
      </c>
      <c r="E35" s="21">
        <v>61121</v>
      </c>
      <c r="F35" s="21">
        <v>148660</v>
      </c>
      <c r="G35" s="21">
        <v>588090</v>
      </c>
      <c r="H35" s="21">
        <v>700983</v>
      </c>
      <c r="I35" s="21">
        <v>0</v>
      </c>
      <c r="J35" s="21">
        <v>0</v>
      </c>
      <c r="K35" s="21">
        <v>280999</v>
      </c>
      <c r="L35" s="21">
        <v>0</v>
      </c>
      <c r="M35" s="21">
        <f t="shared" si="2"/>
        <v>3457027</v>
      </c>
      <c r="N35" s="21">
        <v>3225031</v>
      </c>
      <c r="O35" s="21">
        <v>30300</v>
      </c>
      <c r="P35" s="21">
        <v>274300</v>
      </c>
    </row>
    <row r="36" spans="2:16" ht="21.75" customHeight="1">
      <c r="B36" s="121" t="s">
        <v>137</v>
      </c>
      <c r="C36" s="21">
        <v>866090</v>
      </c>
      <c r="D36" s="21">
        <v>154003</v>
      </c>
      <c r="E36" s="21">
        <v>32105</v>
      </c>
      <c r="F36" s="21">
        <v>52618</v>
      </c>
      <c r="G36" s="21">
        <v>379498</v>
      </c>
      <c r="H36" s="21">
        <v>829073</v>
      </c>
      <c r="I36" s="21">
        <v>0</v>
      </c>
      <c r="J36" s="21">
        <v>0</v>
      </c>
      <c r="K36" s="21">
        <v>233092</v>
      </c>
      <c r="L36" s="21">
        <v>0</v>
      </c>
      <c r="M36" s="21">
        <f>SUM(C36:L36)</f>
        <v>2546479</v>
      </c>
      <c r="N36" s="21">
        <v>2574989</v>
      </c>
      <c r="O36" s="21">
        <v>5900</v>
      </c>
      <c r="P36" s="21">
        <v>227600</v>
      </c>
    </row>
    <row r="37" spans="2:16" ht="21.75" customHeight="1">
      <c r="B37" s="120" t="s">
        <v>55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2:16" ht="21.75" customHeight="1">
      <c r="B38" s="121" t="s">
        <v>138</v>
      </c>
      <c r="C38" s="21">
        <v>769032</v>
      </c>
      <c r="D38" s="21">
        <v>518156</v>
      </c>
      <c r="E38" s="21">
        <v>21174</v>
      </c>
      <c r="F38" s="21">
        <v>57914</v>
      </c>
      <c r="G38" s="21">
        <v>440266</v>
      </c>
      <c r="H38" s="21">
        <v>456910</v>
      </c>
      <c r="I38" s="21">
        <v>0</v>
      </c>
      <c r="J38" s="21">
        <v>0</v>
      </c>
      <c r="K38" s="21">
        <v>272324</v>
      </c>
      <c r="L38" s="21">
        <v>0</v>
      </c>
      <c r="M38" s="21">
        <f aca="true" t="shared" si="3" ref="M38:M48">SUM(C38:L38)</f>
        <v>2535776</v>
      </c>
      <c r="N38" s="21">
        <v>2568197</v>
      </c>
      <c r="O38" s="21">
        <v>75000</v>
      </c>
      <c r="P38" s="21">
        <v>243400</v>
      </c>
    </row>
    <row r="39" spans="2:16" ht="21.75" customHeight="1">
      <c r="B39" s="121" t="s">
        <v>56</v>
      </c>
      <c r="C39" s="21">
        <v>1441791</v>
      </c>
      <c r="D39" s="21">
        <v>351979</v>
      </c>
      <c r="E39" s="21">
        <v>40138</v>
      </c>
      <c r="F39" s="21">
        <v>243226</v>
      </c>
      <c r="G39" s="21">
        <v>714227</v>
      </c>
      <c r="H39" s="21">
        <v>733873</v>
      </c>
      <c r="I39" s="21">
        <v>0</v>
      </c>
      <c r="J39" s="21">
        <v>32023</v>
      </c>
      <c r="K39" s="21">
        <v>409086</v>
      </c>
      <c r="L39" s="21">
        <v>0</v>
      </c>
      <c r="M39" s="21">
        <f t="shared" si="3"/>
        <v>3966343</v>
      </c>
      <c r="N39" s="21">
        <v>4293468</v>
      </c>
      <c r="O39" s="21">
        <v>26700</v>
      </c>
      <c r="P39" s="21">
        <v>362600</v>
      </c>
    </row>
    <row r="40" spans="2:16" ht="21.75" customHeight="1">
      <c r="B40" s="120" t="s">
        <v>57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2:16" ht="21.75" customHeight="1">
      <c r="B41" s="121" t="s">
        <v>139</v>
      </c>
      <c r="C41" s="21">
        <v>733409</v>
      </c>
      <c r="D41" s="21">
        <v>161656</v>
      </c>
      <c r="E41" s="21">
        <v>23305</v>
      </c>
      <c r="F41" s="21">
        <v>82376</v>
      </c>
      <c r="G41" s="21">
        <v>417332</v>
      </c>
      <c r="H41" s="21">
        <v>468041</v>
      </c>
      <c r="I41" s="21">
        <v>0</v>
      </c>
      <c r="J41" s="21">
        <v>0</v>
      </c>
      <c r="K41" s="21">
        <v>218212</v>
      </c>
      <c r="L41" s="21">
        <v>0</v>
      </c>
      <c r="M41" s="21">
        <f t="shared" si="3"/>
        <v>2104331</v>
      </c>
      <c r="N41" s="21">
        <v>1906858</v>
      </c>
      <c r="O41" s="21">
        <v>7800</v>
      </c>
      <c r="P41" s="21">
        <v>203500</v>
      </c>
    </row>
    <row r="42" spans="2:16" ht="21.75" customHeight="1">
      <c r="B42" s="121" t="s">
        <v>140</v>
      </c>
      <c r="C42" s="21">
        <v>627356</v>
      </c>
      <c r="D42" s="21">
        <v>211007</v>
      </c>
      <c r="E42" s="21">
        <v>6034</v>
      </c>
      <c r="F42" s="21">
        <v>16732</v>
      </c>
      <c r="G42" s="21">
        <v>284986</v>
      </c>
      <c r="H42" s="21">
        <v>379528</v>
      </c>
      <c r="I42" s="21">
        <v>0</v>
      </c>
      <c r="J42" s="21">
        <v>12000</v>
      </c>
      <c r="K42" s="21">
        <v>154591</v>
      </c>
      <c r="L42" s="21">
        <v>0</v>
      </c>
      <c r="M42" s="21">
        <f t="shared" si="3"/>
        <v>1692234</v>
      </c>
      <c r="N42" s="21">
        <v>1679500</v>
      </c>
      <c r="O42" s="21">
        <v>5000</v>
      </c>
      <c r="P42" s="21">
        <v>169900</v>
      </c>
    </row>
    <row r="43" spans="2:16" ht="21.75" customHeight="1">
      <c r="B43" s="121" t="s">
        <v>141</v>
      </c>
      <c r="C43" s="21">
        <v>580223</v>
      </c>
      <c r="D43" s="21">
        <v>247889</v>
      </c>
      <c r="E43" s="21">
        <v>5613</v>
      </c>
      <c r="F43" s="21">
        <v>65052</v>
      </c>
      <c r="G43" s="21">
        <v>301140</v>
      </c>
      <c r="H43" s="21">
        <v>684241</v>
      </c>
      <c r="I43" s="21">
        <v>0</v>
      </c>
      <c r="J43" s="21">
        <v>0</v>
      </c>
      <c r="K43" s="21">
        <v>151183</v>
      </c>
      <c r="L43" s="21">
        <v>0</v>
      </c>
      <c r="M43" s="21">
        <f t="shared" si="3"/>
        <v>2035341</v>
      </c>
      <c r="N43" s="21">
        <v>1993437</v>
      </c>
      <c r="O43" s="21">
        <v>3200</v>
      </c>
      <c r="P43" s="21">
        <v>192300</v>
      </c>
    </row>
    <row r="44" spans="2:16" ht="21.75" customHeight="1">
      <c r="B44" s="121" t="s">
        <v>60</v>
      </c>
      <c r="C44" s="21">
        <v>940500</v>
      </c>
      <c r="D44" s="21">
        <v>489755</v>
      </c>
      <c r="E44" s="21">
        <v>18473</v>
      </c>
      <c r="F44" s="21">
        <v>95303</v>
      </c>
      <c r="G44" s="21">
        <v>511290</v>
      </c>
      <c r="H44" s="21">
        <v>481182</v>
      </c>
      <c r="I44" s="21">
        <v>0</v>
      </c>
      <c r="J44" s="21">
        <v>0</v>
      </c>
      <c r="K44" s="21">
        <v>205051</v>
      </c>
      <c r="L44" s="21">
        <v>0</v>
      </c>
      <c r="M44" s="21">
        <f t="shared" si="3"/>
        <v>2741554</v>
      </c>
      <c r="N44" s="21">
        <v>2991608</v>
      </c>
      <c r="O44" s="21">
        <v>67100</v>
      </c>
      <c r="P44" s="21">
        <v>277900</v>
      </c>
    </row>
    <row r="45" spans="2:16" ht="21.75" customHeight="1">
      <c r="B45" s="121" t="s">
        <v>142</v>
      </c>
      <c r="C45" s="21">
        <v>736428</v>
      </c>
      <c r="D45" s="21">
        <v>100707</v>
      </c>
      <c r="E45" s="21">
        <v>4626</v>
      </c>
      <c r="F45" s="21">
        <v>55617</v>
      </c>
      <c r="G45" s="21">
        <v>195533</v>
      </c>
      <c r="H45" s="21">
        <v>423741</v>
      </c>
      <c r="I45" s="21">
        <v>0</v>
      </c>
      <c r="J45" s="21">
        <v>0</v>
      </c>
      <c r="K45" s="21">
        <v>146756</v>
      </c>
      <c r="L45" s="21">
        <v>0</v>
      </c>
      <c r="M45" s="21">
        <f t="shared" si="3"/>
        <v>1663408</v>
      </c>
      <c r="N45" s="21">
        <v>1854293</v>
      </c>
      <c r="O45" s="21">
        <v>9000</v>
      </c>
      <c r="P45" s="21">
        <v>223900</v>
      </c>
    </row>
    <row r="46" spans="2:16" ht="21.75" customHeight="1">
      <c r="B46" s="121" t="s">
        <v>143</v>
      </c>
      <c r="C46" s="21">
        <v>775380</v>
      </c>
      <c r="D46" s="21">
        <v>555995</v>
      </c>
      <c r="E46" s="21">
        <v>10115</v>
      </c>
      <c r="F46" s="21">
        <v>111650</v>
      </c>
      <c r="G46" s="21">
        <v>819651</v>
      </c>
      <c r="H46" s="21">
        <v>759173</v>
      </c>
      <c r="I46" s="21">
        <v>0</v>
      </c>
      <c r="J46" s="21">
        <v>83163</v>
      </c>
      <c r="K46" s="21">
        <v>119053</v>
      </c>
      <c r="L46" s="21">
        <v>0</v>
      </c>
      <c r="M46" s="21">
        <f t="shared" si="3"/>
        <v>3234180</v>
      </c>
      <c r="N46" s="21">
        <v>3433962</v>
      </c>
      <c r="O46" s="21">
        <v>25900</v>
      </c>
      <c r="P46" s="21">
        <v>317400</v>
      </c>
    </row>
    <row r="47" spans="2:16" ht="21.75" customHeight="1">
      <c r="B47" s="121" t="s">
        <v>144</v>
      </c>
      <c r="C47" s="21">
        <v>1145044</v>
      </c>
      <c r="D47" s="21">
        <v>365787</v>
      </c>
      <c r="E47" s="21">
        <v>9933</v>
      </c>
      <c r="F47" s="21">
        <v>79014</v>
      </c>
      <c r="G47" s="21">
        <v>417212</v>
      </c>
      <c r="H47" s="21">
        <v>598817</v>
      </c>
      <c r="I47" s="21">
        <v>0</v>
      </c>
      <c r="J47" s="21">
        <v>1200</v>
      </c>
      <c r="K47" s="21">
        <v>252163</v>
      </c>
      <c r="L47" s="21">
        <v>0</v>
      </c>
      <c r="M47" s="21">
        <f t="shared" si="3"/>
        <v>2869170</v>
      </c>
      <c r="N47" s="21">
        <v>2792207</v>
      </c>
      <c r="O47" s="21">
        <v>16000</v>
      </c>
      <c r="P47" s="21">
        <v>247700</v>
      </c>
    </row>
    <row r="48" spans="2:16" ht="21.75" customHeight="1">
      <c r="B48" s="121" t="s">
        <v>145</v>
      </c>
      <c r="C48" s="21">
        <v>1030436</v>
      </c>
      <c r="D48" s="21">
        <v>414544</v>
      </c>
      <c r="E48" s="21">
        <v>31639</v>
      </c>
      <c r="F48" s="21">
        <v>101324</v>
      </c>
      <c r="G48" s="21">
        <v>242071</v>
      </c>
      <c r="H48" s="21">
        <v>515001</v>
      </c>
      <c r="I48" s="21">
        <v>0</v>
      </c>
      <c r="J48" s="21">
        <v>0</v>
      </c>
      <c r="K48" s="21">
        <v>185279</v>
      </c>
      <c r="L48" s="21">
        <v>0</v>
      </c>
      <c r="M48" s="21">
        <f t="shared" si="3"/>
        <v>2520294</v>
      </c>
      <c r="N48" s="21">
        <v>2371650</v>
      </c>
      <c r="O48" s="21">
        <v>7300</v>
      </c>
      <c r="P48" s="21">
        <v>231600</v>
      </c>
    </row>
    <row r="49" spans="2:16" ht="21.75" customHeight="1">
      <c r="B49" s="121" t="s">
        <v>146</v>
      </c>
      <c r="C49" s="21">
        <v>610194</v>
      </c>
      <c r="D49" s="21">
        <v>311569</v>
      </c>
      <c r="E49" s="21">
        <v>15274</v>
      </c>
      <c r="F49" s="21">
        <v>81033</v>
      </c>
      <c r="G49" s="21">
        <v>285128</v>
      </c>
      <c r="H49" s="21">
        <v>178359</v>
      </c>
      <c r="I49" s="21">
        <v>0</v>
      </c>
      <c r="J49" s="21">
        <v>0</v>
      </c>
      <c r="K49" s="21">
        <v>163355</v>
      </c>
      <c r="L49" s="21">
        <v>0</v>
      </c>
      <c r="M49" s="21">
        <f>SUM(C49:L49)</f>
        <v>1644912</v>
      </c>
      <c r="N49" s="21">
        <v>1658396</v>
      </c>
      <c r="O49" s="21">
        <v>23800</v>
      </c>
      <c r="P49" s="21">
        <v>225100</v>
      </c>
    </row>
    <row r="50" spans="2:16" ht="21.75" customHeight="1">
      <c r="B50" s="121" t="s">
        <v>69</v>
      </c>
      <c r="C50" s="21">
        <v>794523</v>
      </c>
      <c r="D50" s="21">
        <v>278577</v>
      </c>
      <c r="E50" s="21">
        <v>39676</v>
      </c>
      <c r="F50" s="21">
        <v>72985</v>
      </c>
      <c r="G50" s="21">
        <v>256200</v>
      </c>
      <c r="H50" s="21">
        <v>388069</v>
      </c>
      <c r="I50" s="21">
        <v>0</v>
      </c>
      <c r="J50" s="21">
        <v>0</v>
      </c>
      <c r="K50" s="21">
        <v>164001</v>
      </c>
      <c r="L50" s="21">
        <v>0</v>
      </c>
      <c r="M50" s="21">
        <f>SUM(C50:L50)</f>
        <v>1994031</v>
      </c>
      <c r="N50" s="21">
        <v>2150018</v>
      </c>
      <c r="O50" s="21">
        <v>8600</v>
      </c>
      <c r="P50" s="21">
        <v>242800</v>
      </c>
    </row>
    <row r="51" spans="2:16" ht="21.75" customHeight="1">
      <c r="B51" s="121" t="s">
        <v>147</v>
      </c>
      <c r="C51" s="21">
        <v>1597747</v>
      </c>
      <c r="D51" s="21">
        <v>383938</v>
      </c>
      <c r="E51" s="21">
        <v>48564</v>
      </c>
      <c r="F51" s="21">
        <v>98252</v>
      </c>
      <c r="G51" s="21">
        <v>691494</v>
      </c>
      <c r="H51" s="21">
        <v>1166486</v>
      </c>
      <c r="I51" s="21">
        <v>0</v>
      </c>
      <c r="J51" s="21">
        <v>0</v>
      </c>
      <c r="K51" s="21">
        <v>250951</v>
      </c>
      <c r="L51" s="21">
        <v>0</v>
      </c>
      <c r="M51" s="21">
        <f>SUM(C51:L51)</f>
        <v>4237432</v>
      </c>
      <c r="N51" s="21">
        <v>3981348</v>
      </c>
      <c r="O51" s="21">
        <v>9200</v>
      </c>
      <c r="P51" s="21">
        <v>421400</v>
      </c>
    </row>
    <row r="52" spans="2:16" ht="21.75" customHeight="1">
      <c r="B52" s="120" t="s">
        <v>148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</row>
    <row r="53" spans="2:16" ht="21.75" customHeight="1">
      <c r="B53" s="120" t="s">
        <v>149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</row>
    <row r="54" spans="2:16" ht="21.75" customHeight="1">
      <c r="B54" s="121" t="s">
        <v>150</v>
      </c>
      <c r="C54" s="21">
        <v>916967</v>
      </c>
      <c r="D54" s="21">
        <v>367538</v>
      </c>
      <c r="E54" s="21">
        <v>24243</v>
      </c>
      <c r="F54" s="21">
        <v>117796</v>
      </c>
      <c r="G54" s="21">
        <v>552410</v>
      </c>
      <c r="H54" s="21">
        <v>565840</v>
      </c>
      <c r="I54" s="21">
        <v>0</v>
      </c>
      <c r="J54" s="21">
        <v>1780</v>
      </c>
      <c r="K54" s="21">
        <v>143713</v>
      </c>
      <c r="L54" s="21">
        <v>0</v>
      </c>
      <c r="M54" s="21">
        <f aca="true" t="shared" si="4" ref="M54:M60">SUM(C54:L54)</f>
        <v>2690287</v>
      </c>
      <c r="N54" s="21">
        <v>2654773</v>
      </c>
      <c r="O54" s="21">
        <v>10900</v>
      </c>
      <c r="P54" s="21">
        <v>255000</v>
      </c>
    </row>
    <row r="55" spans="2:16" ht="21.75" customHeight="1">
      <c r="B55" s="121" t="s">
        <v>151</v>
      </c>
      <c r="C55" s="21">
        <v>832766</v>
      </c>
      <c r="D55" s="21">
        <v>288311</v>
      </c>
      <c r="E55" s="21">
        <v>176</v>
      </c>
      <c r="F55" s="21">
        <v>62603</v>
      </c>
      <c r="G55" s="21">
        <v>469470</v>
      </c>
      <c r="H55" s="21">
        <v>689753</v>
      </c>
      <c r="I55" s="21">
        <v>0</v>
      </c>
      <c r="J55" s="21">
        <v>0</v>
      </c>
      <c r="K55" s="21">
        <v>329596</v>
      </c>
      <c r="L55" s="21">
        <v>0</v>
      </c>
      <c r="M55" s="21">
        <f t="shared" si="4"/>
        <v>2672675</v>
      </c>
      <c r="N55" s="21">
        <v>2553311</v>
      </c>
      <c r="O55" s="21">
        <v>9300</v>
      </c>
      <c r="P55" s="21">
        <v>254400</v>
      </c>
    </row>
    <row r="56" spans="2:16" ht="21.75" customHeight="1">
      <c r="B56" s="121" t="s">
        <v>82</v>
      </c>
      <c r="C56" s="21">
        <v>954700</v>
      </c>
      <c r="D56" s="21">
        <v>298632</v>
      </c>
      <c r="E56" s="21">
        <v>37062</v>
      </c>
      <c r="F56" s="21">
        <v>101298</v>
      </c>
      <c r="G56" s="21">
        <v>705525</v>
      </c>
      <c r="H56" s="21">
        <v>647285</v>
      </c>
      <c r="I56" s="21">
        <v>0</v>
      </c>
      <c r="J56" s="21">
        <v>0</v>
      </c>
      <c r="K56" s="21">
        <v>291680</v>
      </c>
      <c r="L56" s="21">
        <v>0</v>
      </c>
      <c r="M56" s="21">
        <f t="shared" si="4"/>
        <v>3036182</v>
      </c>
      <c r="N56" s="21">
        <v>2974797</v>
      </c>
      <c r="O56" s="21">
        <v>9000</v>
      </c>
      <c r="P56" s="21">
        <v>240600</v>
      </c>
    </row>
    <row r="57" spans="2:16" ht="21.75" customHeight="1">
      <c r="B57" s="120" t="s">
        <v>83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2:16" ht="21.75" customHeight="1">
      <c r="B58" s="121" t="s">
        <v>152</v>
      </c>
      <c r="C58" s="21">
        <v>818355</v>
      </c>
      <c r="D58" s="21">
        <v>256400</v>
      </c>
      <c r="E58" s="21">
        <v>44735</v>
      </c>
      <c r="F58" s="21">
        <v>80438</v>
      </c>
      <c r="G58" s="21">
        <v>345411</v>
      </c>
      <c r="H58" s="21">
        <v>421620</v>
      </c>
      <c r="I58" s="21">
        <v>0</v>
      </c>
      <c r="J58" s="21">
        <v>0</v>
      </c>
      <c r="K58" s="21">
        <v>174240</v>
      </c>
      <c r="L58" s="21">
        <v>0</v>
      </c>
      <c r="M58" s="21">
        <f t="shared" si="4"/>
        <v>2141199</v>
      </c>
      <c r="N58" s="21">
        <v>1920555</v>
      </c>
      <c r="O58" s="21">
        <v>10000</v>
      </c>
      <c r="P58" s="21">
        <v>220500</v>
      </c>
    </row>
    <row r="59" spans="2:16" ht="21.75" customHeight="1">
      <c r="B59" s="121" t="s">
        <v>153</v>
      </c>
      <c r="C59" s="21">
        <v>384794</v>
      </c>
      <c r="D59" s="21">
        <v>136051</v>
      </c>
      <c r="E59" s="21">
        <v>18282</v>
      </c>
      <c r="F59" s="21">
        <v>22146</v>
      </c>
      <c r="G59" s="21">
        <v>108953</v>
      </c>
      <c r="H59" s="21">
        <v>329449</v>
      </c>
      <c r="I59" s="21">
        <v>0</v>
      </c>
      <c r="J59" s="21">
        <v>0</v>
      </c>
      <c r="K59" s="21">
        <v>73398</v>
      </c>
      <c r="L59" s="21">
        <v>0</v>
      </c>
      <c r="M59" s="21">
        <f t="shared" si="4"/>
        <v>1073073</v>
      </c>
      <c r="N59" s="21">
        <v>1025709</v>
      </c>
      <c r="O59" s="21">
        <v>0</v>
      </c>
      <c r="P59" s="21">
        <v>95500</v>
      </c>
    </row>
    <row r="60" spans="2:16" ht="21.75" customHeight="1">
      <c r="B60" s="123" t="s">
        <v>154</v>
      </c>
      <c r="C60" s="22">
        <v>437422</v>
      </c>
      <c r="D60" s="22">
        <v>213200</v>
      </c>
      <c r="E60" s="22">
        <v>5250</v>
      </c>
      <c r="F60" s="22">
        <v>51900</v>
      </c>
      <c r="G60" s="22">
        <v>300672</v>
      </c>
      <c r="H60" s="22">
        <v>171998</v>
      </c>
      <c r="I60" s="22">
        <v>0</v>
      </c>
      <c r="J60" s="22">
        <v>0</v>
      </c>
      <c r="K60" s="22">
        <v>116024</v>
      </c>
      <c r="L60" s="22">
        <v>0</v>
      </c>
      <c r="M60" s="22">
        <f t="shared" si="4"/>
        <v>1296466</v>
      </c>
      <c r="N60" s="22">
        <v>1169747</v>
      </c>
      <c r="O60" s="22">
        <v>4600</v>
      </c>
      <c r="P60" s="22">
        <v>155900</v>
      </c>
    </row>
    <row r="61" spans="2:16" ht="21.75" customHeight="1">
      <c r="B61" s="124" t="s">
        <v>86</v>
      </c>
      <c r="C61" s="15">
        <f>SUM(C6:C23)</f>
        <v>96985442</v>
      </c>
      <c r="D61" s="15">
        <f aca="true" t="shared" si="5" ref="D61:P61">SUM(D6:D23)</f>
        <v>45734743</v>
      </c>
      <c r="E61" s="15">
        <f t="shared" si="5"/>
        <v>5527740</v>
      </c>
      <c r="F61" s="15">
        <f t="shared" si="5"/>
        <v>20234633</v>
      </c>
      <c r="G61" s="15">
        <f t="shared" si="5"/>
        <v>31260439</v>
      </c>
      <c r="H61" s="15">
        <f t="shared" si="5"/>
        <v>60756397</v>
      </c>
      <c r="I61" s="15">
        <f t="shared" si="5"/>
        <v>0</v>
      </c>
      <c r="J61" s="15">
        <f t="shared" si="5"/>
        <v>260742</v>
      </c>
      <c r="K61" s="15">
        <f t="shared" si="5"/>
        <v>25187003</v>
      </c>
      <c r="L61" s="15">
        <f t="shared" si="5"/>
        <v>0</v>
      </c>
      <c r="M61" s="15">
        <f t="shared" si="5"/>
        <v>285947139</v>
      </c>
      <c r="N61" s="15">
        <f t="shared" si="5"/>
        <v>293757427</v>
      </c>
      <c r="O61" s="15">
        <f t="shared" si="5"/>
        <v>3762100</v>
      </c>
      <c r="P61" s="15">
        <f t="shared" si="5"/>
        <v>21756100</v>
      </c>
    </row>
    <row r="62" spans="2:16" ht="21.75" customHeight="1">
      <c r="B62" s="124" t="s">
        <v>87</v>
      </c>
      <c r="C62" s="15">
        <f aca="true" t="shared" si="6" ref="C62:P62">SUM(C24:C60)</f>
        <v>28229071</v>
      </c>
      <c r="D62" s="15">
        <f t="shared" si="6"/>
        <v>12505057</v>
      </c>
      <c r="E62" s="15">
        <f t="shared" si="6"/>
        <v>1007085</v>
      </c>
      <c r="F62" s="15">
        <f t="shared" si="6"/>
        <v>2680681</v>
      </c>
      <c r="G62" s="15">
        <f t="shared" si="6"/>
        <v>13551427</v>
      </c>
      <c r="H62" s="15">
        <f t="shared" si="6"/>
        <v>17091107</v>
      </c>
      <c r="I62" s="15">
        <f t="shared" si="6"/>
        <v>0</v>
      </c>
      <c r="J62" s="15">
        <f t="shared" si="6"/>
        <v>130166</v>
      </c>
      <c r="K62" s="15">
        <f t="shared" si="6"/>
        <v>7292146</v>
      </c>
      <c r="L62" s="15">
        <f t="shared" si="6"/>
        <v>0</v>
      </c>
      <c r="M62" s="15">
        <f t="shared" si="6"/>
        <v>82486740</v>
      </c>
      <c r="N62" s="15">
        <f t="shared" si="6"/>
        <v>86767840</v>
      </c>
      <c r="O62" s="15">
        <f t="shared" si="6"/>
        <v>749200</v>
      </c>
      <c r="P62" s="15">
        <f t="shared" si="6"/>
        <v>7860800</v>
      </c>
    </row>
    <row r="63" spans="2:16" ht="21.75" customHeight="1">
      <c r="B63" s="124" t="s">
        <v>88</v>
      </c>
      <c r="C63" s="15">
        <f aca="true" t="shared" si="7" ref="C63:N63">SUM(C6:C60)</f>
        <v>125214513</v>
      </c>
      <c r="D63" s="15">
        <f t="shared" si="7"/>
        <v>58239800</v>
      </c>
      <c r="E63" s="15">
        <f t="shared" si="7"/>
        <v>6534825</v>
      </c>
      <c r="F63" s="15">
        <f t="shared" si="7"/>
        <v>22915314</v>
      </c>
      <c r="G63" s="15">
        <f t="shared" si="7"/>
        <v>44811866</v>
      </c>
      <c r="H63" s="15">
        <f t="shared" si="7"/>
        <v>77847504</v>
      </c>
      <c r="I63" s="15">
        <f t="shared" si="7"/>
        <v>0</v>
      </c>
      <c r="J63" s="15">
        <f t="shared" si="7"/>
        <v>390908</v>
      </c>
      <c r="K63" s="15">
        <f t="shared" si="7"/>
        <v>32479149</v>
      </c>
      <c r="L63" s="15">
        <f t="shared" si="7"/>
        <v>0</v>
      </c>
      <c r="M63" s="15">
        <f t="shared" si="7"/>
        <v>368433879</v>
      </c>
      <c r="N63" s="15">
        <f t="shared" si="7"/>
        <v>380525267</v>
      </c>
      <c r="O63" s="15">
        <f>O62+O61</f>
        <v>4511300</v>
      </c>
      <c r="P63" s="15">
        <f>P62+P61</f>
        <v>29616900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ゴシック,標準"&amp;24９　経常経費の状況（１６年度決算額）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75" zoomScaleNormal="50" zoomScaleSheetLayoutView="75" workbookViewId="0" topLeftCell="D16">
      <selection activeCell="C60" sqref="C60"/>
    </sheetView>
  </sheetViews>
  <sheetFormatPr defaultColWidth="8.66015625" defaultRowHeight="18"/>
  <cols>
    <col min="1" max="1" width="8.83203125" style="114" customWidth="1"/>
    <col min="2" max="2" width="11.5" style="114" bestFit="1" customWidth="1"/>
    <col min="3" max="3" width="13.66015625" style="0" bestFit="1" customWidth="1"/>
    <col min="4" max="5" width="11.5" style="0" bestFit="1" customWidth="1"/>
    <col min="6" max="6" width="10.41015625" style="0" bestFit="1" customWidth="1"/>
    <col min="7" max="8" width="11.5" style="0" bestFit="1" customWidth="1"/>
    <col min="9" max="9" width="9.41015625" style="0" bestFit="1" customWidth="1"/>
    <col min="10" max="11" width="13.66015625" style="0" bestFit="1" customWidth="1"/>
    <col min="12" max="12" width="9.41015625" style="0" bestFit="1" customWidth="1"/>
    <col min="13" max="13" width="13.33203125" style="0" customWidth="1"/>
    <col min="14" max="14" width="14.83203125" style="0" bestFit="1" customWidth="1"/>
    <col min="15" max="15" width="13.66015625" style="0" bestFit="1" customWidth="1"/>
    <col min="16" max="16" width="12.58203125" style="0" bestFit="1" customWidth="1"/>
  </cols>
  <sheetData>
    <row r="1" spans="1:15" ht="17.25">
      <c r="A1" s="125"/>
      <c r="B1" s="125" t="s">
        <v>98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115"/>
      <c r="C2" s="2"/>
      <c r="D2" s="2"/>
      <c r="E2" s="2"/>
      <c r="F2" s="2"/>
      <c r="G2" s="2"/>
      <c r="H2" s="2"/>
      <c r="I2" s="2"/>
      <c r="J2" s="6" t="s">
        <v>0</v>
      </c>
      <c r="K2" s="2"/>
      <c r="L2" s="2"/>
      <c r="M2" s="2"/>
      <c r="N2" s="2"/>
      <c r="O2" s="6" t="s">
        <v>114</v>
      </c>
      <c r="P2" t="s">
        <v>0</v>
      </c>
    </row>
    <row r="3" spans="1:16" ht="17.25">
      <c r="A3" s="126"/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3"/>
      <c r="P3" s="8"/>
    </row>
    <row r="4" spans="1:16" ht="17.25">
      <c r="A4" s="126"/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104</v>
      </c>
      <c r="P4" s="75" t="s">
        <v>113</v>
      </c>
    </row>
    <row r="5" spans="1:16" ht="17.25">
      <c r="A5" s="126"/>
      <c r="B5" s="11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10" t="s">
        <v>16</v>
      </c>
      <c r="O5" s="18"/>
      <c r="P5" s="14"/>
    </row>
    <row r="6" spans="1:16" ht="21.75" customHeight="1">
      <c r="A6" s="126"/>
      <c r="B6" s="119" t="s">
        <v>17</v>
      </c>
      <c r="C6" s="106">
        <f>+'当年度'!C6-'前年度'!C6</f>
        <v>20605671</v>
      </c>
      <c r="D6" s="106">
        <f>+'当年度'!D6-'前年度'!D6</f>
        <v>9834684</v>
      </c>
      <c r="E6" s="106">
        <f>+'当年度'!E6-'前年度'!E6</f>
        <v>1028020</v>
      </c>
      <c r="F6" s="106">
        <f>+'当年度'!F6-'前年度'!F6</f>
        <v>3738377</v>
      </c>
      <c r="G6" s="106">
        <f>+'当年度'!G6-'前年度'!G6</f>
        <v>2753204</v>
      </c>
      <c r="H6" s="106">
        <f>+'当年度'!H6-'前年度'!H6</f>
        <v>12855766</v>
      </c>
      <c r="I6" s="106">
        <f>+'当年度'!I6-'前年度'!I6</f>
        <v>0</v>
      </c>
      <c r="J6" s="106">
        <f>+'当年度'!J6-'前年度'!J6</f>
        <v>0</v>
      </c>
      <c r="K6" s="106">
        <f>+'当年度'!K6-'前年度'!K6</f>
        <v>5500235</v>
      </c>
      <c r="L6" s="106">
        <f>+'当年度'!L6-'前年度'!L6</f>
        <v>0</v>
      </c>
      <c r="M6" s="106">
        <f>+'当年度'!M6-'前年度'!M6</f>
        <v>56315957</v>
      </c>
      <c r="N6" s="106">
        <f>+'当年度'!N6-'前年度'!N6</f>
        <v>58058074</v>
      </c>
      <c r="O6" s="106">
        <f>+'当年度'!O6-'前年度'!O6</f>
        <v>588500</v>
      </c>
      <c r="P6" s="127">
        <f>+'当年度'!P6-'前年度'!P6</f>
        <v>3520500</v>
      </c>
    </row>
    <row r="7" spans="1:16" ht="21.75" customHeight="1">
      <c r="A7" s="126"/>
      <c r="B7" s="120" t="s">
        <v>123</v>
      </c>
      <c r="C7" s="106">
        <f>+'当年度'!C7-'前年度'!C7</f>
        <v>-9935596</v>
      </c>
      <c r="D7" s="106">
        <f>+'当年度'!D7-'前年度'!D7</f>
        <v>-4328149</v>
      </c>
      <c r="E7" s="106">
        <f>+'当年度'!E7-'前年度'!E7</f>
        <v>-329508</v>
      </c>
      <c r="F7" s="106">
        <f>+'当年度'!F7-'前年度'!F7</f>
        <v>-2314283</v>
      </c>
      <c r="G7" s="106">
        <f>+'当年度'!G7-'前年度'!G7</f>
        <v>-1483532</v>
      </c>
      <c r="H7" s="106">
        <f>+'当年度'!H7-'前年度'!H7</f>
        <v>-5039427</v>
      </c>
      <c r="I7" s="106">
        <f>+'当年度'!I7-'前年度'!I7</f>
        <v>0</v>
      </c>
      <c r="J7" s="106">
        <f>+'当年度'!J7-'前年度'!J7</f>
        <v>0</v>
      </c>
      <c r="K7" s="106">
        <f>+'当年度'!K7-'前年度'!K7</f>
        <v>-3281016</v>
      </c>
      <c r="L7" s="106">
        <f>+'当年度'!L7-'前年度'!L7</f>
        <v>0</v>
      </c>
      <c r="M7" s="106">
        <f>+'当年度'!M7-'前年度'!M7</f>
        <v>-26711511</v>
      </c>
      <c r="N7" s="106">
        <f>+'当年度'!N7-'前年度'!N7</f>
        <v>-28739747</v>
      </c>
      <c r="O7" s="106">
        <f>+'当年度'!O7-'前年度'!O7</f>
        <v>-508700</v>
      </c>
      <c r="P7" s="127">
        <f>+'当年度'!P7-'前年度'!P7</f>
        <v>-2103600</v>
      </c>
    </row>
    <row r="8" spans="1:16" ht="21.75" customHeight="1">
      <c r="A8" s="126"/>
      <c r="B8" s="120" t="s">
        <v>18</v>
      </c>
      <c r="C8" s="106">
        <f>+'当年度'!C8-'前年度'!C8</f>
        <v>-1086970</v>
      </c>
      <c r="D8" s="106">
        <f>+'当年度'!D8-'前年度'!D8</f>
        <v>-97704</v>
      </c>
      <c r="E8" s="106">
        <f>+'当年度'!E8-'前年度'!E8</f>
        <v>-12120</v>
      </c>
      <c r="F8" s="106">
        <f>+'当年度'!F8-'前年度'!F8</f>
        <v>-231742</v>
      </c>
      <c r="G8" s="106">
        <f>+'当年度'!G8-'前年度'!G8</f>
        <v>-50407</v>
      </c>
      <c r="H8" s="106">
        <f>+'当年度'!H8-'前年度'!H8</f>
        <v>-42847</v>
      </c>
      <c r="I8" s="106">
        <f>+'当年度'!I8-'前年度'!I8</f>
        <v>0</v>
      </c>
      <c r="J8" s="106">
        <f>+'当年度'!J8-'前年度'!J8</f>
        <v>-3944</v>
      </c>
      <c r="K8" s="106">
        <f>+'当年度'!K8-'前年度'!K8</f>
        <v>-113819</v>
      </c>
      <c r="L8" s="106">
        <f>+'当年度'!L8-'前年度'!L8</f>
        <v>0</v>
      </c>
      <c r="M8" s="106">
        <f>+'当年度'!M8-'前年度'!M8</f>
        <v>-1639553</v>
      </c>
      <c r="N8" s="106">
        <f>+'当年度'!N8-'前年度'!N8</f>
        <v>2644503</v>
      </c>
      <c r="O8" s="106">
        <f>+'当年度'!O8-'前年度'!O8</f>
        <v>-174100</v>
      </c>
      <c r="P8" s="107">
        <f>+'当年度'!P8-'前年度'!P8</f>
        <v>-980000</v>
      </c>
    </row>
    <row r="9" spans="1:16" ht="21.75" customHeight="1">
      <c r="A9" s="126"/>
      <c r="B9" s="120" t="s">
        <v>19</v>
      </c>
      <c r="C9" s="106">
        <f>+'当年度'!C9-'前年度'!C9</f>
        <v>8811403</v>
      </c>
      <c r="D9" s="106">
        <f>+'当年度'!D9-'前年度'!D9</f>
        <v>3680852</v>
      </c>
      <c r="E9" s="106">
        <f>+'当年度'!E9-'前年度'!E9</f>
        <v>194650</v>
      </c>
      <c r="F9" s="106">
        <f>+'当年度'!F9-'前年度'!F9</f>
        <v>1876274</v>
      </c>
      <c r="G9" s="106">
        <f>+'当年度'!G9-'前年度'!G9</f>
        <v>3134273</v>
      </c>
      <c r="H9" s="106">
        <f>+'当年度'!H9-'前年度'!H9</f>
        <v>5153683</v>
      </c>
      <c r="I9" s="106">
        <f>+'当年度'!I9-'前年度'!I9</f>
        <v>0</v>
      </c>
      <c r="J9" s="106">
        <f>+'当年度'!J9-'前年度'!J9</f>
        <v>0</v>
      </c>
      <c r="K9" s="106">
        <f>+'当年度'!K9-'前年度'!K9</f>
        <v>2187581</v>
      </c>
      <c r="L9" s="106">
        <f>+'当年度'!L9-'前年度'!L9</f>
        <v>0</v>
      </c>
      <c r="M9" s="106">
        <f>+'当年度'!M9-'前年度'!M9</f>
        <v>25038716</v>
      </c>
      <c r="N9" s="106">
        <f>+'当年度'!N9-'前年度'!N9</f>
        <v>25104634</v>
      </c>
      <c r="O9" s="106">
        <f>+'当年度'!O9-'前年度'!O9</f>
        <v>202600</v>
      </c>
      <c r="P9" s="107">
        <f>+'当年度'!P9-'前年度'!P9</f>
        <v>1642500</v>
      </c>
    </row>
    <row r="10" spans="1:16" ht="21.75" customHeight="1">
      <c r="A10" s="126"/>
      <c r="B10" s="121" t="s">
        <v>124</v>
      </c>
      <c r="C10" s="107">
        <f>+'当年度'!C10-'前年度'!C10</f>
        <v>-6622062</v>
      </c>
      <c r="D10" s="107">
        <f>+'当年度'!D10-'前年度'!D10</f>
        <v>-2471945</v>
      </c>
      <c r="E10" s="107">
        <f>+'当年度'!E10-'前年度'!E10</f>
        <v>-142180</v>
      </c>
      <c r="F10" s="107">
        <f>+'当年度'!F10-'前年度'!F10</f>
        <v>-1421909</v>
      </c>
      <c r="G10" s="107">
        <f>+'当年度'!G10-'前年度'!G10</f>
        <v>-1886493</v>
      </c>
      <c r="H10" s="107">
        <f>+'当年度'!H10-'前年度'!H10</f>
        <v>-3854473</v>
      </c>
      <c r="I10" s="107">
        <f>+'当年度'!I10-'前年度'!I10</f>
        <v>0</v>
      </c>
      <c r="J10" s="107">
        <f>+'当年度'!J10-'前年度'!J10</f>
        <v>0</v>
      </c>
      <c r="K10" s="107">
        <f>+'当年度'!K10-'前年度'!K10</f>
        <v>-1836977</v>
      </c>
      <c r="L10" s="107">
        <f>+'当年度'!L10-'前年度'!L10</f>
        <v>0</v>
      </c>
      <c r="M10" s="107">
        <f>+'当年度'!M10-'前年度'!M10</f>
        <v>-18236039</v>
      </c>
      <c r="N10" s="107">
        <f>+'当年度'!N10-'前年度'!N10</f>
        <v>-17432405</v>
      </c>
      <c r="O10" s="107">
        <f>+'当年度'!O10-'前年度'!O10</f>
        <v>-168800</v>
      </c>
      <c r="P10" s="107">
        <f>+'当年度'!P10-'前年度'!P10</f>
        <v>-1366000</v>
      </c>
    </row>
    <row r="11" spans="1:16" ht="21.75" customHeight="1">
      <c r="A11" s="126"/>
      <c r="B11" s="121" t="s">
        <v>20</v>
      </c>
      <c r="C11" s="107">
        <f>+'当年度'!C11-'前年度'!C11</f>
        <v>-1187433</v>
      </c>
      <c r="D11" s="107">
        <f>+'当年度'!D11-'前年度'!D11</f>
        <v>316667</v>
      </c>
      <c r="E11" s="107">
        <f>+'当年度'!E11-'前年度'!E11</f>
        <v>-41918</v>
      </c>
      <c r="F11" s="107">
        <f>+'当年度'!F11-'前年度'!F11</f>
        <v>278328</v>
      </c>
      <c r="G11" s="107">
        <f>+'当年度'!G11-'前年度'!G11</f>
        <v>916202</v>
      </c>
      <c r="H11" s="107">
        <f>+'当年度'!H11-'前年度'!H11</f>
        <v>-266369</v>
      </c>
      <c r="I11" s="107">
        <f>+'当年度'!I11-'前年度'!I11</f>
        <v>0</v>
      </c>
      <c r="J11" s="107">
        <f>+'当年度'!J11-'前年度'!J11</f>
        <v>42485</v>
      </c>
      <c r="K11" s="107">
        <f>+'当年度'!K11-'前年度'!K11</f>
        <v>-873484</v>
      </c>
      <c r="L11" s="107">
        <f>+'当年度'!L11-'前年度'!L11</f>
        <v>0</v>
      </c>
      <c r="M11" s="107">
        <f>+'当年度'!M11-'前年度'!M11</f>
        <v>-815522</v>
      </c>
      <c r="N11" s="107">
        <f>+'当年度'!N11-'前年度'!N11</f>
        <v>1013607</v>
      </c>
      <c r="O11" s="107">
        <f>+'当年度'!O11-'前年度'!O11</f>
        <v>-22200</v>
      </c>
      <c r="P11" s="107">
        <f>+'当年度'!P11-'前年度'!P11</f>
        <v>-584100</v>
      </c>
    </row>
    <row r="12" spans="1:16" ht="21.75" customHeight="1">
      <c r="A12" s="126"/>
      <c r="B12" s="121" t="s">
        <v>21</v>
      </c>
      <c r="C12" s="107">
        <f>+'当年度'!C12-'前年度'!C12</f>
        <v>484234</v>
      </c>
      <c r="D12" s="107">
        <f>+'当年度'!D12-'前年度'!D12</f>
        <v>125419</v>
      </c>
      <c r="E12" s="107">
        <f>+'当年度'!E12-'前年度'!E12</f>
        <v>-54400</v>
      </c>
      <c r="F12" s="107">
        <f>+'当年度'!F12-'前年度'!F12</f>
        <v>-269454</v>
      </c>
      <c r="G12" s="107">
        <f>+'当年度'!G12-'前年度'!G12</f>
        <v>448746</v>
      </c>
      <c r="H12" s="107">
        <f>+'当年度'!H12-'前年度'!H12</f>
        <v>-143037</v>
      </c>
      <c r="I12" s="107">
        <f>+'当年度'!I12-'前年度'!I12</f>
        <v>0</v>
      </c>
      <c r="J12" s="107">
        <f>+'当年度'!J12-'前年度'!J12</f>
        <v>0</v>
      </c>
      <c r="K12" s="107">
        <f>+'当年度'!K12-'前年度'!K12</f>
        <v>129256</v>
      </c>
      <c r="L12" s="107">
        <f>+'当年度'!L12-'前年度'!L12</f>
        <v>0</v>
      </c>
      <c r="M12" s="107">
        <f>+'当年度'!M12-'前年度'!M12</f>
        <v>720764</v>
      </c>
      <c r="N12" s="107">
        <f>+'当年度'!N12-'前年度'!N12</f>
        <v>1389320</v>
      </c>
      <c r="O12" s="107">
        <f>+'当年度'!O12-'前年度'!O12</f>
        <v>-28800</v>
      </c>
      <c r="P12" s="107">
        <f>+'当年度'!P12-'前年度'!P12</f>
        <v>-466100</v>
      </c>
    </row>
    <row r="13" spans="1:16" ht="21.75" customHeight="1">
      <c r="A13" s="126"/>
      <c r="B13" s="121" t="s">
        <v>23</v>
      </c>
      <c r="C13" s="107">
        <f>+'当年度'!C13-'前年度'!C13</f>
        <v>-329706</v>
      </c>
      <c r="D13" s="107">
        <f>+'当年度'!D13-'前年度'!D13</f>
        <v>419179</v>
      </c>
      <c r="E13" s="107">
        <f>+'当年度'!E13-'前年度'!E13</f>
        <v>-42558</v>
      </c>
      <c r="F13" s="107">
        <f>+'当年度'!F13-'前年度'!F13</f>
        <v>230065</v>
      </c>
      <c r="G13" s="107">
        <f>+'当年度'!G13-'前年度'!G13</f>
        <v>22064</v>
      </c>
      <c r="H13" s="107">
        <f>+'当年度'!H13-'前年度'!H13</f>
        <v>-2321575</v>
      </c>
      <c r="I13" s="107">
        <f>+'当年度'!I13-'前年度'!I13</f>
        <v>0</v>
      </c>
      <c r="J13" s="107">
        <f>+'当年度'!J13-'前年度'!J13</f>
        <v>0</v>
      </c>
      <c r="K13" s="107">
        <f>+'当年度'!K13-'前年度'!K13</f>
        <v>177467</v>
      </c>
      <c r="L13" s="107">
        <f>+'当年度'!L13-'前年度'!L13</f>
        <v>0</v>
      </c>
      <c r="M13" s="107">
        <f>+'当年度'!M13-'前年度'!M13</f>
        <v>-1845064</v>
      </c>
      <c r="N13" s="107">
        <f>+'当年度'!N13-'前年度'!N13</f>
        <v>575047</v>
      </c>
      <c r="O13" s="107">
        <f>+'当年度'!O13-'前年度'!O13</f>
        <v>16000</v>
      </c>
      <c r="P13" s="107">
        <f>+'当年度'!P13-'前年度'!P13</f>
        <v>-500000</v>
      </c>
    </row>
    <row r="14" spans="1:16" ht="21.75" customHeight="1">
      <c r="A14" s="126"/>
      <c r="B14" s="121" t="s">
        <v>24</v>
      </c>
      <c r="C14" s="107">
        <f>+'当年度'!C14-'前年度'!C14</f>
        <v>-247773</v>
      </c>
      <c r="D14" s="107">
        <f>+'当年度'!D14-'前年度'!D14</f>
        <v>-18545</v>
      </c>
      <c r="E14" s="107">
        <f>+'当年度'!E14-'前年度'!E14</f>
        <v>29996</v>
      </c>
      <c r="F14" s="107">
        <f>+'当年度'!F14-'前年度'!F14</f>
        <v>26731</v>
      </c>
      <c r="G14" s="107">
        <f>+'当年度'!G14-'前年度'!G14</f>
        <v>-133770</v>
      </c>
      <c r="H14" s="107">
        <f>+'当年度'!H14-'前年度'!H14</f>
        <v>-115858</v>
      </c>
      <c r="I14" s="107">
        <f>+'当年度'!I14-'前年度'!I14</f>
        <v>0</v>
      </c>
      <c r="J14" s="107">
        <f>+'当年度'!J14-'前年度'!J14</f>
        <v>-1804</v>
      </c>
      <c r="K14" s="107">
        <f>+'当年度'!K14-'前年度'!K14</f>
        <v>59541</v>
      </c>
      <c r="L14" s="107">
        <f>+'当年度'!L14-'前年度'!L14</f>
        <v>0</v>
      </c>
      <c r="M14" s="107">
        <f>+'当年度'!M14-'前年度'!M14</f>
        <v>-401482</v>
      </c>
      <c r="N14" s="107">
        <f>+'当年度'!N14-'前年度'!N14</f>
        <v>478597</v>
      </c>
      <c r="O14" s="107">
        <f>+'当年度'!O14-'前年度'!O14</f>
        <v>-39100</v>
      </c>
      <c r="P14" s="107">
        <f>+'当年度'!P14-'前年度'!P14</f>
        <v>-254800</v>
      </c>
    </row>
    <row r="15" spans="1:16" ht="21.75" customHeight="1">
      <c r="A15" s="126"/>
      <c r="B15" s="121" t="s">
        <v>25</v>
      </c>
      <c r="C15" s="107">
        <f>+'当年度'!C15-'前年度'!C15</f>
        <v>-8902</v>
      </c>
      <c r="D15" s="107">
        <f>+'当年度'!D15-'前年度'!D15</f>
        <v>-36673</v>
      </c>
      <c r="E15" s="107">
        <f>+'当年度'!E15-'前年度'!E15</f>
        <v>11033</v>
      </c>
      <c r="F15" s="107">
        <f>+'当年度'!F15-'前年度'!F15</f>
        <v>6588</v>
      </c>
      <c r="G15" s="107">
        <f>+'当年度'!G15-'前年度'!G15</f>
        <v>-24468</v>
      </c>
      <c r="H15" s="107">
        <f>+'当年度'!H15-'前年度'!H15</f>
        <v>-3236</v>
      </c>
      <c r="I15" s="107">
        <f>+'当年度'!I15-'前年度'!I15</f>
        <v>0</v>
      </c>
      <c r="J15" s="107">
        <f>+'当年度'!J15-'前年度'!J15</f>
        <v>2742</v>
      </c>
      <c r="K15" s="107">
        <f>+'当年度'!K15-'前年度'!K15</f>
        <v>42927</v>
      </c>
      <c r="L15" s="107">
        <f>+'当年度'!L15-'前年度'!L15</f>
        <v>0</v>
      </c>
      <c r="M15" s="107">
        <f>+'当年度'!M15-'前年度'!M15</f>
        <v>-9989</v>
      </c>
      <c r="N15" s="107">
        <f>+'当年度'!N15-'前年度'!N15</f>
        <v>55427</v>
      </c>
      <c r="O15" s="107">
        <f>+'当年度'!O15-'前年度'!O15</f>
        <v>-3600</v>
      </c>
      <c r="P15" s="107">
        <f>+'当年度'!P15-'前年度'!P15</f>
        <v>-88400</v>
      </c>
    </row>
    <row r="16" spans="1:16" ht="21.75" customHeight="1">
      <c r="A16" s="126"/>
      <c r="B16" s="121" t="s">
        <v>26</v>
      </c>
      <c r="C16" s="107">
        <f>+'当年度'!C16-'前年度'!C16</f>
        <v>-312974</v>
      </c>
      <c r="D16" s="107">
        <f>+'当年度'!D16-'前年度'!D16</f>
        <v>-4456</v>
      </c>
      <c r="E16" s="107">
        <f>+'当年度'!E16-'前年度'!E16</f>
        <v>55749</v>
      </c>
      <c r="F16" s="107">
        <f>+'当年度'!F16-'前年度'!F16</f>
        <v>-74047</v>
      </c>
      <c r="G16" s="107">
        <f>+'当年度'!G16-'前年度'!G16</f>
        <v>15068</v>
      </c>
      <c r="H16" s="107">
        <f>+'当年度'!H16-'前年度'!H16</f>
        <v>-138778</v>
      </c>
      <c r="I16" s="107">
        <f>+'当年度'!I16-'前年度'!I16</f>
        <v>0</v>
      </c>
      <c r="J16" s="107">
        <f>+'当年度'!J16-'前年度'!J16</f>
        <v>0</v>
      </c>
      <c r="K16" s="107">
        <f>+'当年度'!K16-'前年度'!K16</f>
        <v>371042</v>
      </c>
      <c r="L16" s="107">
        <f>+'当年度'!L16-'前年度'!L16</f>
        <v>0</v>
      </c>
      <c r="M16" s="107">
        <f>+'当年度'!M16-'前年度'!M16</f>
        <v>-88396</v>
      </c>
      <c r="N16" s="107">
        <f>+'当年度'!N16-'前年度'!N16</f>
        <v>1331138</v>
      </c>
      <c r="O16" s="107">
        <f>+'当年度'!O16-'前年度'!O16</f>
        <v>-31400</v>
      </c>
      <c r="P16" s="107">
        <f>+'当年度'!P16-'前年度'!P16</f>
        <v>-178600</v>
      </c>
    </row>
    <row r="17" spans="1:16" ht="21.75" customHeight="1">
      <c r="A17" s="126"/>
      <c r="B17" s="121" t="s">
        <v>27</v>
      </c>
      <c r="C17" s="107">
        <f>+'当年度'!C17-'前年度'!C17</f>
        <v>-214011</v>
      </c>
      <c r="D17" s="107">
        <f>+'当年度'!D17-'前年度'!D17</f>
        <v>-39056</v>
      </c>
      <c r="E17" s="107">
        <f>+'当年度'!E17-'前年度'!E17</f>
        <v>-42264</v>
      </c>
      <c r="F17" s="107">
        <f>+'当年度'!F17-'前年度'!F17</f>
        <v>36503</v>
      </c>
      <c r="G17" s="107">
        <f>+'当年度'!G17-'前年度'!G17</f>
        <v>-14933</v>
      </c>
      <c r="H17" s="107">
        <f>+'当年度'!H17-'前年度'!H17</f>
        <v>39119</v>
      </c>
      <c r="I17" s="107">
        <f>+'当年度'!I17-'前年度'!I17</f>
        <v>0</v>
      </c>
      <c r="J17" s="107">
        <f>+'当年度'!J17-'前年度'!J17</f>
        <v>0</v>
      </c>
      <c r="K17" s="107">
        <f>+'当年度'!K17-'前年度'!K17</f>
        <v>31559</v>
      </c>
      <c r="L17" s="107">
        <f>+'当年度'!L17-'前年度'!L17</f>
        <v>0</v>
      </c>
      <c r="M17" s="107">
        <f>+'当年度'!M17-'前年度'!M17</f>
        <v>-203083</v>
      </c>
      <c r="N17" s="107">
        <f>+'当年度'!N17-'前年度'!N17</f>
        <v>23440</v>
      </c>
      <c r="O17" s="107">
        <f>+'当年度'!O17-'前年度'!O17</f>
        <v>-20800</v>
      </c>
      <c r="P17" s="107">
        <f>+'当年度'!P17-'前年度'!P17</f>
        <v>-91100</v>
      </c>
    </row>
    <row r="18" spans="1:16" ht="21.75" customHeight="1">
      <c r="A18" s="126"/>
      <c r="B18" s="120" t="s">
        <v>28</v>
      </c>
      <c r="C18" s="107">
        <f>+'当年度'!C18-'前年度'!C18</f>
        <v>2749995</v>
      </c>
      <c r="D18" s="107">
        <f>+'当年度'!D18-'前年度'!D18</f>
        <v>729066</v>
      </c>
      <c r="E18" s="107">
        <f>+'当年度'!E18-'前年度'!E18</f>
        <v>45122</v>
      </c>
      <c r="F18" s="107">
        <f>+'当年度'!F18-'前年度'!F18</f>
        <v>286305</v>
      </c>
      <c r="G18" s="107">
        <f>+'当年度'!G18-'前年度'!G18</f>
        <v>216196</v>
      </c>
      <c r="H18" s="107">
        <f>+'当年度'!H18-'前年度'!H18</f>
        <v>1555510</v>
      </c>
      <c r="I18" s="107">
        <f>+'当年度'!I18-'前年度'!I18</f>
        <v>0</v>
      </c>
      <c r="J18" s="107">
        <f>+'当年度'!J18-'前年度'!J18</f>
        <v>9070</v>
      </c>
      <c r="K18" s="107">
        <f>+'当年度'!K18-'前年度'!K18</f>
        <v>506925</v>
      </c>
      <c r="L18" s="107">
        <f>+'当年度'!L18-'前年度'!L18</f>
        <v>0</v>
      </c>
      <c r="M18" s="107">
        <f>+'当年度'!M18-'前年度'!M18</f>
        <v>6098189</v>
      </c>
      <c r="N18" s="107">
        <f>+'当年度'!N18-'前年度'!N18</f>
        <v>6338842</v>
      </c>
      <c r="O18" s="107">
        <f>+'当年度'!O18-'前年度'!O18</f>
        <v>18700</v>
      </c>
      <c r="P18" s="107">
        <f>+'当年度'!P18-'前年度'!P18</f>
        <v>357600</v>
      </c>
    </row>
    <row r="19" spans="1:16" ht="21.75" customHeight="1">
      <c r="A19" s="126"/>
      <c r="B19" s="121" t="s">
        <v>125</v>
      </c>
      <c r="C19" s="107">
        <f>+'当年度'!C19-'前年度'!C19</f>
        <v>-2073409</v>
      </c>
      <c r="D19" s="107">
        <f>+'当年度'!D19-'前年度'!D19</f>
        <v>-640854</v>
      </c>
      <c r="E19" s="107">
        <f>+'当年度'!E19-'前年度'!E19</f>
        <v>-62229</v>
      </c>
      <c r="F19" s="107">
        <f>+'当年度'!F19-'前年度'!F19</f>
        <v>-266494</v>
      </c>
      <c r="G19" s="107">
        <f>+'当年度'!G19-'前年度'!G19</f>
        <v>-134717</v>
      </c>
      <c r="H19" s="107">
        <f>+'当年度'!H19-'前年度'!H19</f>
        <v>-1229979</v>
      </c>
      <c r="I19" s="107">
        <f>+'当年度'!I19-'前年度'!I19</f>
        <v>0</v>
      </c>
      <c r="J19" s="107">
        <f>+'当年度'!J19-'前年度'!J19</f>
        <v>-15670</v>
      </c>
      <c r="K19" s="107">
        <f>+'当年度'!K19-'前年度'!K19</f>
        <v>-387546</v>
      </c>
      <c r="L19" s="107">
        <f>+'当年度'!L19-'前年度'!L19</f>
        <v>0</v>
      </c>
      <c r="M19" s="107">
        <f>+'当年度'!M19-'前年度'!M19</f>
        <v>-4810898</v>
      </c>
      <c r="N19" s="107">
        <f>+'当年度'!N19-'前年度'!N19</f>
        <v>-5221871</v>
      </c>
      <c r="O19" s="107">
        <f>+'当年度'!O19-'前年度'!O19</f>
        <v>-19100</v>
      </c>
      <c r="P19" s="107">
        <f>+'当年度'!P19-'前年度'!P19</f>
        <v>-365700</v>
      </c>
    </row>
    <row r="20" spans="1:16" ht="21.75" customHeight="1">
      <c r="A20" s="126"/>
      <c r="B20" s="122" t="s">
        <v>126</v>
      </c>
      <c r="C20" s="108">
        <f>+'当年度'!C20-'前年度'!C20</f>
        <v>-2492839</v>
      </c>
      <c r="D20" s="108">
        <f>+'当年度'!D20-'前年度'!D20</f>
        <v>-984194</v>
      </c>
      <c r="E20" s="108">
        <f>+'当年度'!E20-'前年度'!E20</f>
        <v>-222338</v>
      </c>
      <c r="F20" s="108">
        <f>+'当年度'!F20-'前年度'!F20</f>
        <v>-512791</v>
      </c>
      <c r="G20" s="108">
        <f>+'当年度'!G20-'前年度'!G20</f>
        <v>-1214271</v>
      </c>
      <c r="H20" s="108">
        <f>+'当年度'!H20-'前年度'!H20</f>
        <v>-1439948</v>
      </c>
      <c r="I20" s="108">
        <f>+'当年度'!I20-'前年度'!I20</f>
        <v>0</v>
      </c>
      <c r="J20" s="108">
        <f>+'当年度'!J20-'前年度'!J20</f>
        <v>0</v>
      </c>
      <c r="K20" s="108">
        <f>+'当年度'!K20-'前年度'!K20</f>
        <v>-743511</v>
      </c>
      <c r="L20" s="108">
        <f>+'当年度'!L20-'前年度'!L20</f>
        <v>0</v>
      </c>
      <c r="M20" s="108">
        <f>+'当年度'!M20-'前年度'!M20</f>
        <v>-7609892</v>
      </c>
      <c r="N20" s="108">
        <f>+'当年度'!N20-'前年度'!N20</f>
        <v>-7894100</v>
      </c>
      <c r="O20" s="108">
        <f>+'当年度'!O20-'前年度'!O20</f>
        <v>-72800</v>
      </c>
      <c r="P20" s="107">
        <f>+'当年度'!P20-'前年度'!P20</f>
        <v>-592100</v>
      </c>
    </row>
    <row r="21" spans="1:16" ht="21.75" customHeight="1">
      <c r="A21" s="126"/>
      <c r="B21" s="121" t="s">
        <v>127</v>
      </c>
      <c r="C21" s="107">
        <f>+'当年度'!C21-'前年度'!C21</f>
        <v>-148623</v>
      </c>
      <c r="D21" s="107">
        <f>+'当年度'!D21-'前年度'!D21</f>
        <v>143142</v>
      </c>
      <c r="E21" s="107">
        <f>+'当年度'!E21-'前年度'!E21</f>
        <v>-32776</v>
      </c>
      <c r="F21" s="107">
        <f>+'当年度'!F21-'前年度'!F21</f>
        <v>58592</v>
      </c>
      <c r="G21" s="107">
        <f>+'当年度'!G21-'前年度'!G21</f>
        <v>105191</v>
      </c>
      <c r="H21" s="107">
        <f>+'当年度'!H21-'前年度'!H21</f>
        <v>-39529</v>
      </c>
      <c r="I21" s="107">
        <f>+'当年度'!I21-'前年度'!I21</f>
        <v>0</v>
      </c>
      <c r="J21" s="107">
        <f>+'当年度'!J21-'前年度'!J21</f>
        <v>0</v>
      </c>
      <c r="K21" s="107">
        <f>+'当年度'!K21-'前年度'!K21</f>
        <v>272934</v>
      </c>
      <c r="L21" s="107">
        <f>+'当年度'!L21-'前年度'!L21</f>
        <v>0</v>
      </c>
      <c r="M21" s="107">
        <f>+'当年度'!M21-'前年度'!M21</f>
        <v>358931</v>
      </c>
      <c r="N21" s="107">
        <f>+'当年度'!N21-'前年度'!N21</f>
        <v>209197</v>
      </c>
      <c r="O21" s="107">
        <f>+'当年度'!O21-'前年度'!O21</f>
        <v>-56200</v>
      </c>
      <c r="P21" s="107">
        <f>+'当年度'!P21-'前年度'!P21</f>
        <v>-234200</v>
      </c>
    </row>
    <row r="22" spans="1:16" ht="21.75" customHeight="1">
      <c r="A22" s="126"/>
      <c r="B22" s="121" t="s">
        <v>128</v>
      </c>
      <c r="C22" s="107">
        <f>+'当年度'!C22-'前年度'!C22</f>
        <v>-260677</v>
      </c>
      <c r="D22" s="107">
        <f>+'当年度'!D22-'前年度'!D22</f>
        <v>-12046</v>
      </c>
      <c r="E22" s="107">
        <f>+'当年度'!E22-'前年度'!E22</f>
        <v>31277</v>
      </c>
      <c r="F22" s="107">
        <f>+'当年度'!F22-'前年度'!F22</f>
        <v>283109</v>
      </c>
      <c r="G22" s="107">
        <f>+'当年度'!G22-'前年度'!G22</f>
        <v>90143</v>
      </c>
      <c r="H22" s="107">
        <f>+'当年度'!H22-'前年度'!H22</f>
        <v>121138</v>
      </c>
      <c r="I22" s="107">
        <f>+'当年度'!I22-'前年度'!I22</f>
        <v>0</v>
      </c>
      <c r="J22" s="107">
        <f>+'当年度'!J22-'前年度'!J22</f>
        <v>0</v>
      </c>
      <c r="K22" s="107">
        <f>+'当年度'!K22-'前年度'!K22</f>
        <v>135967</v>
      </c>
      <c r="L22" s="107">
        <f>+'当年度'!L22-'前年度'!L22</f>
        <v>0</v>
      </c>
      <c r="M22" s="107">
        <f>+'当年度'!M22-'前年度'!M22</f>
        <v>388911</v>
      </c>
      <c r="N22" s="107">
        <f>+'当年度'!N22-'前年度'!N22</f>
        <v>1471614</v>
      </c>
      <c r="O22" s="107">
        <f>+'当年度'!O22-'前年度'!O22</f>
        <v>-62000</v>
      </c>
      <c r="P22" s="107">
        <f>+'当年度'!P22-'前年度'!P22</f>
        <v>-288700</v>
      </c>
    </row>
    <row r="23" spans="1:16" ht="21.75" customHeight="1">
      <c r="A23" s="126"/>
      <c r="B23" s="123" t="s">
        <v>129</v>
      </c>
      <c r="C23" s="109">
        <f>+'当年度'!C23-'前年度'!C23</f>
        <v>74982</v>
      </c>
      <c r="D23" s="109">
        <f>+'当年度'!D23-'前年度'!D23</f>
        <v>283494</v>
      </c>
      <c r="E23" s="109">
        <f>+'当年度'!E23-'前年度'!E23</f>
        <v>145144</v>
      </c>
      <c r="F23" s="109">
        <f>+'当年度'!F23-'前年度'!F23</f>
        <v>260203</v>
      </c>
      <c r="G23" s="109">
        <f>+'当年度'!G23-'前年度'!G23</f>
        <v>144973</v>
      </c>
      <c r="H23" s="109">
        <f>+'当年度'!H23-'前年度'!H23</f>
        <v>332596</v>
      </c>
      <c r="I23" s="109">
        <f>+'当年度'!I23-'前年度'!I23</f>
        <v>0</v>
      </c>
      <c r="J23" s="109">
        <f>+'当年度'!J23-'前年度'!J23</f>
        <v>0</v>
      </c>
      <c r="K23" s="109">
        <f>+'当年度'!K23-'前年度'!K23</f>
        <v>217903</v>
      </c>
      <c r="L23" s="109">
        <f>+'当年度'!L23-'前年度'!L23</f>
        <v>0</v>
      </c>
      <c r="M23" s="109">
        <f>+'当年度'!M23-'前年度'!M23</f>
        <v>1459295</v>
      </c>
      <c r="N23" s="109">
        <f>+'当年度'!N23-'前年度'!N23</f>
        <v>1458260</v>
      </c>
      <c r="O23" s="109">
        <f>+'当年度'!O23-'前年度'!O23</f>
        <v>-118400</v>
      </c>
      <c r="P23" s="109">
        <f>+'当年度'!P23-'前年度'!P23</f>
        <v>-427700</v>
      </c>
    </row>
    <row r="24" spans="1:16" ht="21.75" customHeight="1">
      <c r="A24" s="126"/>
      <c r="B24" s="121" t="s">
        <v>32</v>
      </c>
      <c r="C24" s="107">
        <f>+'当年度'!C24-'前年度'!C24</f>
        <v>-31877</v>
      </c>
      <c r="D24" s="107">
        <f>+'当年度'!D24-'前年度'!D24</f>
        <v>33511</v>
      </c>
      <c r="E24" s="107">
        <f>+'当年度'!E24-'前年度'!E24</f>
        <v>211</v>
      </c>
      <c r="F24" s="107">
        <f>+'当年度'!F24-'前年度'!F24</f>
        <v>4440</v>
      </c>
      <c r="G24" s="107">
        <f>+'当年度'!G24-'前年度'!G24</f>
        <v>20791</v>
      </c>
      <c r="H24" s="107">
        <f>+'当年度'!H24-'前年度'!H24</f>
        <v>-7465</v>
      </c>
      <c r="I24" s="107">
        <f>+'当年度'!I24-'前年度'!I24</f>
        <v>0</v>
      </c>
      <c r="J24" s="107">
        <f>+'当年度'!J24-'前年度'!J24</f>
        <v>0</v>
      </c>
      <c r="K24" s="107">
        <f>+'当年度'!K24-'前年度'!K24</f>
        <v>4941</v>
      </c>
      <c r="L24" s="107">
        <f>+'当年度'!L24-'前年度'!L24</f>
        <v>0</v>
      </c>
      <c r="M24" s="107">
        <f>+'当年度'!M24-'前年度'!M24</f>
        <v>24552</v>
      </c>
      <c r="N24" s="107">
        <f>+'当年度'!N24-'前年度'!N24</f>
        <v>-4350</v>
      </c>
      <c r="O24" s="107">
        <f>+'当年度'!O24-'前年度'!O24</f>
        <v>500</v>
      </c>
      <c r="P24" s="107">
        <f>+'当年度'!P24-'前年度'!P24</f>
        <v>-49700</v>
      </c>
    </row>
    <row r="25" spans="1:16" ht="21.75" customHeight="1">
      <c r="A25" s="126"/>
      <c r="B25" s="121" t="s">
        <v>36</v>
      </c>
      <c r="C25" s="107">
        <f>+'当年度'!C25-'前年度'!C25</f>
        <v>-13124</v>
      </c>
      <c r="D25" s="107">
        <f>+'当年度'!D25-'前年度'!D25</f>
        <v>-52610</v>
      </c>
      <c r="E25" s="107">
        <f>+'当年度'!E25-'前年度'!E25</f>
        <v>-14003</v>
      </c>
      <c r="F25" s="107">
        <f>+'当年度'!F25-'前年度'!F25</f>
        <v>31243</v>
      </c>
      <c r="G25" s="107">
        <f>+'当年度'!G25-'前年度'!G25</f>
        <v>-4673</v>
      </c>
      <c r="H25" s="107">
        <f>+'当年度'!H25-'前年度'!H25</f>
        <v>-9233</v>
      </c>
      <c r="I25" s="107">
        <f>+'当年度'!I25-'前年度'!I25</f>
        <v>0</v>
      </c>
      <c r="J25" s="107">
        <f>+'当年度'!J25-'前年度'!J25</f>
        <v>0</v>
      </c>
      <c r="K25" s="107">
        <f>+'当年度'!K25-'前年度'!K25</f>
        <v>27094</v>
      </c>
      <c r="L25" s="107">
        <f>+'当年度'!L25-'前年度'!L25</f>
        <v>0</v>
      </c>
      <c r="M25" s="107">
        <f>+'当年度'!M25-'前年度'!M25</f>
        <v>-35306</v>
      </c>
      <c r="N25" s="107">
        <f>+'当年度'!N25-'前年度'!N25</f>
        <v>171917</v>
      </c>
      <c r="O25" s="107">
        <f>+'当年度'!O25-'前年度'!O25</f>
        <v>-3000</v>
      </c>
      <c r="P25" s="107">
        <f>+'当年度'!P25-'前年度'!P25</f>
        <v>-105000</v>
      </c>
    </row>
    <row r="26" spans="1:16" ht="21.75" customHeight="1">
      <c r="A26" s="126"/>
      <c r="B26" s="121" t="s">
        <v>38</v>
      </c>
      <c r="C26" s="107">
        <f>+'当年度'!C26-'前年度'!C26</f>
        <v>43228</v>
      </c>
      <c r="D26" s="107">
        <f>+'当年度'!D26-'前年度'!D26</f>
        <v>40029</v>
      </c>
      <c r="E26" s="107">
        <f>+'当年度'!E26-'前年度'!E26</f>
        <v>2666</v>
      </c>
      <c r="F26" s="107">
        <f>+'当年度'!F26-'前年度'!F26</f>
        <v>55510</v>
      </c>
      <c r="G26" s="107">
        <f>+'当年度'!G26-'前年度'!G26</f>
        <v>-14916</v>
      </c>
      <c r="H26" s="107">
        <f>+'当年度'!H26-'前年度'!H26</f>
        <v>-43033</v>
      </c>
      <c r="I26" s="107">
        <f>+'当年度'!I26-'前年度'!I26</f>
        <v>0</v>
      </c>
      <c r="J26" s="107">
        <f>+'当年度'!J26-'前年度'!J26</f>
        <v>0</v>
      </c>
      <c r="K26" s="107">
        <f>+'当年度'!K26-'前年度'!K26</f>
        <v>8671</v>
      </c>
      <c r="L26" s="107">
        <f>+'当年度'!L26-'前年度'!L26</f>
        <v>0</v>
      </c>
      <c r="M26" s="107">
        <f>+'当年度'!M26-'前年度'!M26</f>
        <v>92155</v>
      </c>
      <c r="N26" s="107">
        <f>+'当年度'!N26-'前年度'!N26</f>
        <v>214522</v>
      </c>
      <c r="O26" s="107">
        <f>+'当年度'!O26-'前年度'!O26</f>
        <v>-55000</v>
      </c>
      <c r="P26" s="107">
        <f>+'当年度'!P26-'前年度'!P26</f>
        <v>-130000</v>
      </c>
    </row>
    <row r="27" spans="1:16" ht="21.75" customHeight="1">
      <c r="A27" s="126"/>
      <c r="B27" s="121" t="s">
        <v>40</v>
      </c>
      <c r="C27" s="107">
        <f>+'当年度'!C27-'前年度'!C27</f>
        <v>-33786</v>
      </c>
      <c r="D27" s="107">
        <f>+'当年度'!D27-'前年度'!D27</f>
        <v>41286</v>
      </c>
      <c r="E27" s="107">
        <f>+'当年度'!E27-'前年度'!E27</f>
        <v>-99</v>
      </c>
      <c r="F27" s="107">
        <f>+'当年度'!F27-'前年度'!F27</f>
        <v>9547</v>
      </c>
      <c r="G27" s="107">
        <f>+'当年度'!G27-'前年度'!G27</f>
        <v>110719</v>
      </c>
      <c r="H27" s="107">
        <f>+'当年度'!H27-'前年度'!H27</f>
        <v>-13499</v>
      </c>
      <c r="I27" s="107">
        <f>+'当年度'!I27-'前年度'!I27</f>
        <v>0</v>
      </c>
      <c r="J27" s="107">
        <f>+'当年度'!J27-'前年度'!J27</f>
        <v>0</v>
      </c>
      <c r="K27" s="107">
        <f>+'当年度'!K27-'前年度'!K27</f>
        <v>61660</v>
      </c>
      <c r="L27" s="107">
        <f>+'当年度'!L27-'前年度'!L27</f>
        <v>0</v>
      </c>
      <c r="M27" s="107">
        <f>+'当年度'!M27-'前年度'!M27</f>
        <v>175828</v>
      </c>
      <c r="N27" s="107">
        <f>+'当年度'!N27-'前年度'!N27</f>
        <v>77178</v>
      </c>
      <c r="O27" s="107">
        <f>+'当年度'!O27-'前年度'!O27</f>
        <v>-5700</v>
      </c>
      <c r="P27" s="107">
        <f>+'当年度'!P27-'前年度'!P27</f>
        <v>-47700</v>
      </c>
    </row>
    <row r="28" spans="1:16" ht="21.75" customHeight="1">
      <c r="A28" s="126"/>
      <c r="B28" s="121" t="s">
        <v>41</v>
      </c>
      <c r="C28" s="107">
        <f>+'当年度'!C28-'前年度'!C28</f>
        <v>-18403</v>
      </c>
      <c r="D28" s="107">
        <f>+'当年度'!D28-'前年度'!D28</f>
        <v>1899</v>
      </c>
      <c r="E28" s="107">
        <f>+'当年度'!E28-'前年度'!E28</f>
        <v>-1462</v>
      </c>
      <c r="F28" s="107">
        <f>+'当年度'!F28-'前年度'!F28</f>
        <v>28041</v>
      </c>
      <c r="G28" s="107">
        <f>+'当年度'!G28-'前年度'!G28</f>
        <v>114535</v>
      </c>
      <c r="H28" s="107">
        <f>+'当年度'!H28-'前年度'!H28</f>
        <v>-5755</v>
      </c>
      <c r="I28" s="107">
        <f>+'当年度'!I28-'前年度'!I28</f>
        <v>0</v>
      </c>
      <c r="J28" s="107">
        <f>+'当年度'!J28-'前年度'!J28</f>
        <v>0</v>
      </c>
      <c r="K28" s="107">
        <f>+'当年度'!K28-'前年度'!K28</f>
        <v>87949</v>
      </c>
      <c r="L28" s="107">
        <f>+'当年度'!L28-'前年度'!L28</f>
        <v>0</v>
      </c>
      <c r="M28" s="107">
        <f>+'当年度'!M28-'前年度'!M28</f>
        <v>206804</v>
      </c>
      <c r="N28" s="107">
        <f>+'当年度'!N28-'前年度'!N28</f>
        <v>123572</v>
      </c>
      <c r="O28" s="107">
        <f>+'当年度'!O28-'前年度'!O28</f>
        <v>0</v>
      </c>
      <c r="P28" s="107">
        <f>+'当年度'!P28-'前年度'!P28</f>
        <v>0</v>
      </c>
    </row>
    <row r="29" spans="1:16" ht="21.75" customHeight="1">
      <c r="A29" s="126"/>
      <c r="B29" s="121" t="s">
        <v>130</v>
      </c>
      <c r="C29" s="107">
        <f>+'当年度'!C29-'前年度'!C29</f>
        <v>-1014794</v>
      </c>
      <c r="D29" s="107">
        <f>+'当年度'!D29-'前年度'!D29</f>
        <v>-480354</v>
      </c>
      <c r="E29" s="107">
        <f>+'当年度'!E29-'前年度'!E29</f>
        <v>-17142</v>
      </c>
      <c r="F29" s="107">
        <f>+'当年度'!F29-'前年度'!F29</f>
        <v>-163718</v>
      </c>
      <c r="G29" s="107">
        <f>+'当年度'!G29-'前年度'!G29</f>
        <v>-430722</v>
      </c>
      <c r="H29" s="107">
        <f>+'当年度'!H29-'前年度'!H29</f>
        <v>-672558</v>
      </c>
      <c r="I29" s="107">
        <f>+'当年度'!I29-'前年度'!I29</f>
        <v>0</v>
      </c>
      <c r="J29" s="107">
        <f>+'当年度'!J29-'前年度'!J29</f>
        <v>0</v>
      </c>
      <c r="K29" s="107">
        <f>+'当年度'!K29-'前年度'!K29</f>
        <v>-209855</v>
      </c>
      <c r="L29" s="107">
        <f>+'当年度'!L29-'前年度'!L29</f>
        <v>0</v>
      </c>
      <c r="M29" s="107">
        <f>+'当年度'!M29-'前年度'!M29</f>
        <v>-2989143</v>
      </c>
      <c r="N29" s="107">
        <f>+'当年度'!N29-'前年度'!N29</f>
        <v>-3168809</v>
      </c>
      <c r="O29" s="107">
        <f>+'当年度'!O29-'前年度'!O29</f>
        <v>-35700</v>
      </c>
      <c r="P29" s="107">
        <f>+'当年度'!P29-'前年度'!P29</f>
        <v>-310900</v>
      </c>
    </row>
    <row r="30" spans="1:16" ht="21.75" customHeight="1">
      <c r="A30" s="126"/>
      <c r="B30" s="121" t="s">
        <v>131</v>
      </c>
      <c r="C30" s="107">
        <f>+'当年度'!C30-'前年度'!C30</f>
        <v>-722999</v>
      </c>
      <c r="D30" s="107">
        <f>+'当年度'!D30-'前年度'!D30</f>
        <v>-340837</v>
      </c>
      <c r="E30" s="107">
        <f>+'当年度'!E30-'前年度'!E30</f>
        <v>-32641</v>
      </c>
      <c r="F30" s="107">
        <f>+'当年度'!F30-'前年度'!F30</f>
        <v>-53588</v>
      </c>
      <c r="G30" s="107">
        <f>+'当年度'!G30-'前年度'!G30</f>
        <v>-343384</v>
      </c>
      <c r="H30" s="107">
        <f>+'当年度'!H30-'前年度'!H30</f>
        <v>-622230</v>
      </c>
      <c r="I30" s="107">
        <f>+'当年度'!I30-'前年度'!I30</f>
        <v>0</v>
      </c>
      <c r="J30" s="107">
        <f>+'当年度'!J30-'前年度'!J30</f>
        <v>0</v>
      </c>
      <c r="K30" s="107">
        <f>+'当年度'!K30-'前年度'!K30</f>
        <v>-184401</v>
      </c>
      <c r="L30" s="107">
        <f>+'当年度'!L30-'前年度'!L30</f>
        <v>0</v>
      </c>
      <c r="M30" s="107">
        <f>+'当年度'!M30-'前年度'!M30</f>
        <v>-2300080</v>
      </c>
      <c r="N30" s="107">
        <f>+'当年度'!N30-'前年度'!N30</f>
        <v>-2461013</v>
      </c>
      <c r="O30" s="107">
        <f>+'当年度'!O30-'前年度'!O30</f>
        <v>-25800</v>
      </c>
      <c r="P30" s="107">
        <f>+'当年度'!P30-'前年度'!P30</f>
        <v>-224700</v>
      </c>
    </row>
    <row r="31" spans="1:16" ht="21.75" customHeight="1">
      <c r="A31" s="126"/>
      <c r="B31" s="121" t="s">
        <v>132</v>
      </c>
      <c r="C31" s="107">
        <f>+'当年度'!C31-'前年度'!C31</f>
        <v>-525145</v>
      </c>
      <c r="D31" s="107">
        <f>+'当年度'!D31-'前年度'!D31</f>
        <v>-200936</v>
      </c>
      <c r="E31" s="107">
        <f>+'当年度'!E31-'前年度'!E31</f>
        <v>-52143</v>
      </c>
      <c r="F31" s="107">
        <f>+'当年度'!F31-'前年度'!F31</f>
        <v>-39243</v>
      </c>
      <c r="G31" s="107">
        <f>+'当年度'!G31-'前年度'!G31</f>
        <v>-214670</v>
      </c>
      <c r="H31" s="107">
        <f>+'当年度'!H31-'前年度'!H31</f>
        <v>-283053</v>
      </c>
      <c r="I31" s="107">
        <f>+'当年度'!I31-'前年度'!I31</f>
        <v>0</v>
      </c>
      <c r="J31" s="107">
        <f>+'当年度'!J31-'前年度'!J31</f>
        <v>0</v>
      </c>
      <c r="K31" s="107">
        <f>+'当年度'!K31-'前年度'!K31</f>
        <v>-139461</v>
      </c>
      <c r="L31" s="107">
        <f>+'当年度'!L31-'前年度'!L31</f>
        <v>0</v>
      </c>
      <c r="M31" s="107">
        <f>+'当年度'!M31-'前年度'!M31</f>
        <v>-1454651</v>
      </c>
      <c r="N31" s="107">
        <f>+'当年度'!N31-'前年度'!N31</f>
        <v>-1325793</v>
      </c>
      <c r="O31" s="107">
        <f>+'当年度'!O31-'前年度'!O31</f>
        <v>-7300</v>
      </c>
      <c r="P31" s="107">
        <f>+'当年度'!P31-'前年度'!P31</f>
        <v>-151800</v>
      </c>
    </row>
    <row r="32" spans="1:16" ht="21.75" customHeight="1">
      <c r="A32" s="126"/>
      <c r="B32" s="121" t="s">
        <v>133</v>
      </c>
      <c r="C32" s="107">
        <f>+'当年度'!C32-'前年度'!C32</f>
        <v>-800639</v>
      </c>
      <c r="D32" s="107">
        <f>+'当年度'!D32-'前年度'!D32</f>
        <v>-391406</v>
      </c>
      <c r="E32" s="107">
        <f>+'当年度'!E32-'前年度'!E32</f>
        <v>-75433</v>
      </c>
      <c r="F32" s="107">
        <f>+'当年度'!F32-'前年度'!F32</f>
        <v>-728</v>
      </c>
      <c r="G32" s="107">
        <f>+'当年度'!G32-'前年度'!G32</f>
        <v>-454938</v>
      </c>
      <c r="H32" s="107">
        <f>+'当年度'!H32-'前年度'!H32</f>
        <v>-828187</v>
      </c>
      <c r="I32" s="107">
        <f>+'当年度'!I32-'前年度'!I32</f>
        <v>0</v>
      </c>
      <c r="J32" s="107">
        <f>+'当年度'!J32-'前年度'!J32</f>
        <v>0</v>
      </c>
      <c r="K32" s="107">
        <f>+'当年度'!K32-'前年度'!K32</f>
        <v>-269943</v>
      </c>
      <c r="L32" s="107">
        <f>+'当年度'!L32-'前年度'!L32</f>
        <v>0</v>
      </c>
      <c r="M32" s="107">
        <f>+'当年度'!M32-'前年度'!M32</f>
        <v>-2821274</v>
      </c>
      <c r="N32" s="107">
        <f>+'当年度'!N32-'前年度'!N32</f>
        <v>-3019022</v>
      </c>
      <c r="O32" s="107">
        <f>+'当年度'!O32-'前年度'!O32</f>
        <v>-52800</v>
      </c>
      <c r="P32" s="107">
        <f>+'当年度'!P32-'前年度'!P32</f>
        <v>-247700</v>
      </c>
    </row>
    <row r="33" spans="1:16" ht="21.75" customHeight="1">
      <c r="A33" s="126"/>
      <c r="B33" s="121" t="s">
        <v>134</v>
      </c>
      <c r="C33" s="107">
        <f>+'当年度'!C33-'前年度'!C33</f>
        <v>-577752</v>
      </c>
      <c r="D33" s="107">
        <f>+'当年度'!D33-'前年度'!D33</f>
        <v>-202157</v>
      </c>
      <c r="E33" s="107">
        <f>+'当年度'!E33-'前年度'!E33</f>
        <v>-10642</v>
      </c>
      <c r="F33" s="107">
        <f>+'当年度'!F33-'前年度'!F33</f>
        <v>-29445</v>
      </c>
      <c r="G33" s="107">
        <f>+'当年度'!G33-'前年度'!G33</f>
        <v>-219834</v>
      </c>
      <c r="H33" s="107">
        <f>+'当年度'!H33-'前年度'!H33</f>
        <v>-348856</v>
      </c>
      <c r="I33" s="107">
        <f>+'当年度'!I33-'前年度'!I33</f>
        <v>0</v>
      </c>
      <c r="J33" s="107">
        <f>+'当年度'!J33-'前年度'!J33</f>
        <v>0</v>
      </c>
      <c r="K33" s="107">
        <f>+'当年度'!K33-'前年度'!K33</f>
        <v>-59031</v>
      </c>
      <c r="L33" s="107">
        <f>+'当年度'!L33-'前年度'!L33</f>
        <v>0</v>
      </c>
      <c r="M33" s="107">
        <f>+'当年度'!M33-'前年度'!M33</f>
        <v>-1447717</v>
      </c>
      <c r="N33" s="107">
        <f>+'当年度'!N33-'前年度'!N33</f>
        <v>-1555328</v>
      </c>
      <c r="O33" s="107">
        <f>+'当年度'!O33-'前年度'!O33</f>
        <v>-8100</v>
      </c>
      <c r="P33" s="107">
        <f>+'当年度'!P33-'前年度'!P33</f>
        <v>-163600</v>
      </c>
    </row>
    <row r="34" spans="1:16" ht="21.75" customHeight="1">
      <c r="A34" s="126"/>
      <c r="B34" s="121" t="s">
        <v>135</v>
      </c>
      <c r="C34" s="107">
        <f>+'当年度'!C34-'前年度'!C34</f>
        <v>-946857</v>
      </c>
      <c r="D34" s="107">
        <f>+'当年度'!D34-'前年度'!D34</f>
        <v>-697621</v>
      </c>
      <c r="E34" s="107">
        <f>+'当年度'!E34-'前年度'!E34</f>
        <v>-50771</v>
      </c>
      <c r="F34" s="107">
        <f>+'当年度'!F34-'前年度'!F34</f>
        <v>-64939</v>
      </c>
      <c r="G34" s="107">
        <f>+'当年度'!G34-'前年度'!G34</f>
        <v>-566568</v>
      </c>
      <c r="H34" s="107">
        <f>+'当年度'!H34-'前年度'!H34</f>
        <v>-804518</v>
      </c>
      <c r="I34" s="107">
        <f>+'当年度'!I34-'前年度'!I34</f>
        <v>0</v>
      </c>
      <c r="J34" s="107">
        <f>+'当年度'!J34-'前年度'!J34</f>
        <v>0</v>
      </c>
      <c r="K34" s="107">
        <f>+'当年度'!K34-'前年度'!K34</f>
        <v>-280755</v>
      </c>
      <c r="L34" s="107">
        <f>+'当年度'!L34-'前年度'!L34</f>
        <v>0</v>
      </c>
      <c r="M34" s="107">
        <f>+'当年度'!M34-'前年度'!M34</f>
        <v>-3412029</v>
      </c>
      <c r="N34" s="107">
        <f>+'当年度'!N34-'前年度'!N34</f>
        <v>-3317418</v>
      </c>
      <c r="O34" s="107">
        <f>+'当年度'!O34-'前年度'!O34</f>
        <v>-25100</v>
      </c>
      <c r="P34" s="107">
        <f>+'当年度'!P34-'前年度'!P34</f>
        <v>-280800</v>
      </c>
    </row>
    <row r="35" spans="1:16" ht="21.75" customHeight="1">
      <c r="A35" s="126"/>
      <c r="B35" s="121" t="s">
        <v>136</v>
      </c>
      <c r="C35" s="107">
        <f>+'当年度'!C35-'前年度'!C35</f>
        <v>-1092026</v>
      </c>
      <c r="D35" s="107">
        <f>+'当年度'!D35-'前年度'!D35</f>
        <v>-585148</v>
      </c>
      <c r="E35" s="107">
        <f>+'当年度'!E35-'前年度'!E35</f>
        <v>-61121</v>
      </c>
      <c r="F35" s="107">
        <f>+'当年度'!F35-'前年度'!F35</f>
        <v>-148660</v>
      </c>
      <c r="G35" s="107">
        <f>+'当年度'!G35-'前年度'!G35</f>
        <v>-588090</v>
      </c>
      <c r="H35" s="107">
        <f>+'当年度'!H35-'前年度'!H35</f>
        <v>-700983</v>
      </c>
      <c r="I35" s="107">
        <f>+'当年度'!I35-'前年度'!I35</f>
        <v>0</v>
      </c>
      <c r="J35" s="107">
        <f>+'当年度'!J35-'前年度'!J35</f>
        <v>0</v>
      </c>
      <c r="K35" s="107">
        <f>+'当年度'!K35-'前年度'!K35</f>
        <v>-280999</v>
      </c>
      <c r="L35" s="107">
        <f>+'当年度'!L35-'前年度'!L35</f>
        <v>0</v>
      </c>
      <c r="M35" s="107">
        <f>+'当年度'!M35-'前年度'!M35</f>
        <v>-3457027</v>
      </c>
      <c r="N35" s="107">
        <f>+'当年度'!N35-'前年度'!N35</f>
        <v>-3225031</v>
      </c>
      <c r="O35" s="107">
        <f>+'当年度'!O35-'前年度'!O35</f>
        <v>-30300</v>
      </c>
      <c r="P35" s="107">
        <f>+'当年度'!P35-'前年度'!P35</f>
        <v>-274300</v>
      </c>
    </row>
    <row r="36" spans="1:16" ht="21.75" customHeight="1">
      <c r="A36" s="126"/>
      <c r="B36" s="121" t="s">
        <v>137</v>
      </c>
      <c r="C36" s="107">
        <f>+'当年度'!C36-'前年度'!C36</f>
        <v>-866090</v>
      </c>
      <c r="D36" s="107">
        <f>+'当年度'!D36-'前年度'!D36</f>
        <v>-154003</v>
      </c>
      <c r="E36" s="107">
        <f>+'当年度'!E36-'前年度'!E36</f>
        <v>-32105</v>
      </c>
      <c r="F36" s="107">
        <f>+'当年度'!F36-'前年度'!F36</f>
        <v>-52618</v>
      </c>
      <c r="G36" s="107">
        <f>+'当年度'!G36-'前年度'!G36</f>
        <v>-379498</v>
      </c>
      <c r="H36" s="107">
        <f>+'当年度'!H36-'前年度'!H36</f>
        <v>-829073</v>
      </c>
      <c r="I36" s="107">
        <f>+'当年度'!I36-'前年度'!I36</f>
        <v>0</v>
      </c>
      <c r="J36" s="107">
        <f>+'当年度'!J36-'前年度'!J36</f>
        <v>0</v>
      </c>
      <c r="K36" s="107">
        <f>+'当年度'!K36-'前年度'!K36</f>
        <v>-233092</v>
      </c>
      <c r="L36" s="107">
        <f>+'当年度'!L36-'前年度'!L36</f>
        <v>0</v>
      </c>
      <c r="M36" s="107">
        <f>+'当年度'!M36-'前年度'!M36</f>
        <v>-2546479</v>
      </c>
      <c r="N36" s="107">
        <f>+'当年度'!N36-'前年度'!N36</f>
        <v>-2574989</v>
      </c>
      <c r="O36" s="107">
        <f>+'当年度'!O36-'前年度'!O36</f>
        <v>-5900</v>
      </c>
      <c r="P36" s="107">
        <f>+'当年度'!P36-'前年度'!P36</f>
        <v>-227600</v>
      </c>
    </row>
    <row r="37" spans="1:16" ht="21.75" customHeight="1">
      <c r="A37" s="126"/>
      <c r="B37" s="120" t="s">
        <v>55</v>
      </c>
      <c r="C37" s="107">
        <f>+'当年度'!C37-'前年度'!C37</f>
        <v>1407370</v>
      </c>
      <c r="D37" s="107">
        <f>+'当年度'!D37-'前年度'!D37</f>
        <v>754213</v>
      </c>
      <c r="E37" s="107">
        <f>+'当年度'!E37-'前年度'!E37</f>
        <v>33399</v>
      </c>
      <c r="F37" s="107">
        <f>+'当年度'!F37-'前年度'!F37</f>
        <v>89812</v>
      </c>
      <c r="G37" s="107">
        <f>+'当年度'!G37-'前年度'!G37</f>
        <v>820096</v>
      </c>
      <c r="H37" s="107">
        <f>+'当年度'!H37-'前年度'!H37</f>
        <v>819885</v>
      </c>
      <c r="I37" s="107">
        <f>+'当年度'!I37-'前年度'!I37</f>
        <v>0</v>
      </c>
      <c r="J37" s="107">
        <f>+'当年度'!J37-'前年度'!J37</f>
        <v>0</v>
      </c>
      <c r="K37" s="107">
        <f>+'当年度'!K37-'前年度'!K37</f>
        <v>417104</v>
      </c>
      <c r="L37" s="107">
        <f>+'当年度'!L37-'前年度'!L37</f>
        <v>0</v>
      </c>
      <c r="M37" s="107">
        <f>+'当年度'!M37-'前年度'!M37</f>
        <v>4341879</v>
      </c>
      <c r="N37" s="107">
        <f>+'当年度'!N37-'前年度'!N37</f>
        <v>4601385</v>
      </c>
      <c r="O37" s="107">
        <f>+'当年度'!O37-'前年度'!O37</f>
        <v>67700</v>
      </c>
      <c r="P37" s="107">
        <f>+'当年度'!P37-'前年度'!P37</f>
        <v>320500</v>
      </c>
    </row>
    <row r="38" spans="1:16" ht="21.75" customHeight="1">
      <c r="A38" s="126"/>
      <c r="B38" s="121" t="s">
        <v>138</v>
      </c>
      <c r="C38" s="107">
        <f>+'当年度'!C38-'前年度'!C38</f>
        <v>-769032</v>
      </c>
      <c r="D38" s="107">
        <f>+'当年度'!D38-'前年度'!D38</f>
        <v>-518156</v>
      </c>
      <c r="E38" s="107">
        <f>+'当年度'!E38-'前年度'!E38</f>
        <v>-21174</v>
      </c>
      <c r="F38" s="107">
        <f>+'当年度'!F38-'前年度'!F38</f>
        <v>-57914</v>
      </c>
      <c r="G38" s="107">
        <f>+'当年度'!G38-'前年度'!G38</f>
        <v>-440266</v>
      </c>
      <c r="H38" s="107">
        <f>+'当年度'!H38-'前年度'!H38</f>
        <v>-456910</v>
      </c>
      <c r="I38" s="107">
        <f>+'当年度'!I38-'前年度'!I38</f>
        <v>0</v>
      </c>
      <c r="J38" s="107">
        <f>+'当年度'!J38-'前年度'!J38</f>
        <v>0</v>
      </c>
      <c r="K38" s="107">
        <f>+'当年度'!K38-'前年度'!K38</f>
        <v>-272324</v>
      </c>
      <c r="L38" s="107">
        <f>+'当年度'!L38-'前年度'!L38</f>
        <v>0</v>
      </c>
      <c r="M38" s="107">
        <f>+'当年度'!M38-'前年度'!M38</f>
        <v>-2535776</v>
      </c>
      <c r="N38" s="107">
        <f>+'当年度'!N38-'前年度'!N38</f>
        <v>-2568197</v>
      </c>
      <c r="O38" s="107">
        <f>+'当年度'!O38-'前年度'!O38</f>
        <v>-75000</v>
      </c>
      <c r="P38" s="107">
        <f>+'当年度'!P38-'前年度'!P38</f>
        <v>-243400</v>
      </c>
    </row>
    <row r="39" spans="1:16" ht="21.75" customHeight="1">
      <c r="A39" s="126"/>
      <c r="B39" s="121" t="s">
        <v>56</v>
      </c>
      <c r="C39" s="107">
        <f>+'当年度'!C39-'前年度'!C39</f>
        <v>46963</v>
      </c>
      <c r="D39" s="107">
        <f>+'当年度'!D39-'前年度'!D39</f>
        <v>-43676</v>
      </c>
      <c r="E39" s="107">
        <f>+'当年度'!E39-'前年度'!E39</f>
        <v>-1884</v>
      </c>
      <c r="F39" s="107">
        <f>+'当年度'!F39-'前年度'!F39</f>
        <v>7600</v>
      </c>
      <c r="G39" s="107">
        <f>+'当年度'!G39-'前年度'!G39</f>
        <v>-5978</v>
      </c>
      <c r="H39" s="107">
        <f>+'当年度'!H39-'前年度'!H39</f>
        <v>25776</v>
      </c>
      <c r="I39" s="107">
        <f>+'当年度'!I39-'前年度'!I39</f>
        <v>0</v>
      </c>
      <c r="J39" s="107">
        <f>+'当年度'!J39-'前年度'!J39</f>
        <v>3662</v>
      </c>
      <c r="K39" s="107">
        <f>+'当年度'!K39-'前年度'!K39</f>
        <v>-42384</v>
      </c>
      <c r="L39" s="107">
        <f>+'当年度'!L39-'前年度'!L39</f>
        <v>0</v>
      </c>
      <c r="M39" s="107">
        <f>+'当年度'!M39-'前年度'!M39</f>
        <v>-9921</v>
      </c>
      <c r="N39" s="107">
        <f>+'当年度'!N39-'前年度'!N39</f>
        <v>81377</v>
      </c>
      <c r="O39" s="107">
        <f>+'当年度'!O39-'前年度'!O39</f>
        <v>2300</v>
      </c>
      <c r="P39" s="107">
        <f>+'当年度'!P39-'前年度'!P39</f>
        <v>-82100</v>
      </c>
    </row>
    <row r="40" spans="1:16" ht="21.75" customHeight="1">
      <c r="A40" s="126"/>
      <c r="B40" s="120" t="s">
        <v>57</v>
      </c>
      <c r="C40" s="107">
        <f>+'当年度'!C40-'前年度'!C40</f>
        <v>1282100</v>
      </c>
      <c r="D40" s="107">
        <f>+'当年度'!D40-'前年度'!D40</f>
        <v>483686</v>
      </c>
      <c r="E40" s="107">
        <f>+'当年度'!E40-'前年度'!E40</f>
        <v>15928</v>
      </c>
      <c r="F40" s="107">
        <f>+'当年度'!F40-'前年度'!F40</f>
        <v>203466</v>
      </c>
      <c r="G40" s="107">
        <f>+'当年度'!G40-'前年度'!G40</f>
        <v>698873</v>
      </c>
      <c r="H40" s="107">
        <f>+'当年度'!H40-'前年度'!H40</f>
        <v>1121018</v>
      </c>
      <c r="I40" s="107">
        <f>+'当年度'!I40-'前年度'!I40</f>
        <v>0</v>
      </c>
      <c r="J40" s="107">
        <f>+'当年度'!J40-'前年度'!J40</f>
        <v>0</v>
      </c>
      <c r="K40" s="107">
        <f>+'当年度'!K40-'前年度'!K40</f>
        <v>318706</v>
      </c>
      <c r="L40" s="107">
        <f>+'当年度'!L40-'前年度'!L40</f>
        <v>0</v>
      </c>
      <c r="M40" s="107">
        <f>+'当年度'!M40-'前年度'!M40</f>
        <v>4123777</v>
      </c>
      <c r="N40" s="107">
        <f>+'当年度'!N40-'前年度'!N40</f>
        <v>4005343</v>
      </c>
      <c r="O40" s="107">
        <f>+'当年度'!O40-'前年度'!O40</f>
        <v>11500</v>
      </c>
      <c r="P40" s="107">
        <f>+'当年度'!P40-'前年度'!P40</f>
        <v>306000</v>
      </c>
    </row>
    <row r="41" spans="1:16" ht="21.75" customHeight="1">
      <c r="A41" s="126"/>
      <c r="B41" s="121" t="s">
        <v>139</v>
      </c>
      <c r="C41" s="107">
        <f>+'当年度'!C41-'前年度'!C41</f>
        <v>-733409</v>
      </c>
      <c r="D41" s="107">
        <f>+'当年度'!D41-'前年度'!D41</f>
        <v>-161656</v>
      </c>
      <c r="E41" s="107">
        <f>+'当年度'!E41-'前年度'!E41</f>
        <v>-23305</v>
      </c>
      <c r="F41" s="107">
        <f>+'当年度'!F41-'前年度'!F41</f>
        <v>-82376</v>
      </c>
      <c r="G41" s="107">
        <f>+'当年度'!G41-'前年度'!G41</f>
        <v>-417332</v>
      </c>
      <c r="H41" s="107">
        <f>+'当年度'!H41-'前年度'!H41</f>
        <v>-468041</v>
      </c>
      <c r="I41" s="107">
        <f>+'当年度'!I41-'前年度'!I41</f>
        <v>0</v>
      </c>
      <c r="J41" s="107">
        <f>+'当年度'!J41-'前年度'!J41</f>
        <v>0</v>
      </c>
      <c r="K41" s="107">
        <f>+'当年度'!K41-'前年度'!K41</f>
        <v>-218212</v>
      </c>
      <c r="L41" s="107">
        <f>+'当年度'!L41-'前年度'!L41</f>
        <v>0</v>
      </c>
      <c r="M41" s="107">
        <f>+'当年度'!M41-'前年度'!M41</f>
        <v>-2104331</v>
      </c>
      <c r="N41" s="107">
        <f>+'当年度'!N41-'前年度'!N41</f>
        <v>-1906858</v>
      </c>
      <c r="O41" s="107">
        <f>+'当年度'!O41-'前年度'!O41</f>
        <v>-7800</v>
      </c>
      <c r="P41" s="107">
        <f>+'当年度'!P41-'前年度'!P41</f>
        <v>-203500</v>
      </c>
    </row>
    <row r="42" spans="1:16" ht="21.75" customHeight="1">
      <c r="A42" s="126"/>
      <c r="B42" s="121" t="s">
        <v>140</v>
      </c>
      <c r="C42" s="107">
        <f>+'当年度'!C42-'前年度'!C42</f>
        <v>-627356</v>
      </c>
      <c r="D42" s="107">
        <f>+'当年度'!D42-'前年度'!D42</f>
        <v>-211007</v>
      </c>
      <c r="E42" s="107">
        <f>+'当年度'!E42-'前年度'!E42</f>
        <v>-6034</v>
      </c>
      <c r="F42" s="107">
        <f>+'当年度'!F42-'前年度'!F42</f>
        <v>-16732</v>
      </c>
      <c r="G42" s="107">
        <f>+'当年度'!G42-'前年度'!G42</f>
        <v>-284986</v>
      </c>
      <c r="H42" s="107">
        <f>+'当年度'!H42-'前年度'!H42</f>
        <v>-379528</v>
      </c>
      <c r="I42" s="107">
        <f>+'当年度'!I42-'前年度'!I42</f>
        <v>0</v>
      </c>
      <c r="J42" s="107">
        <f>+'当年度'!J42-'前年度'!J42</f>
        <v>-12000</v>
      </c>
      <c r="K42" s="107">
        <f>+'当年度'!K42-'前年度'!K42</f>
        <v>-154591</v>
      </c>
      <c r="L42" s="107">
        <f>+'当年度'!L42-'前年度'!L42</f>
        <v>0</v>
      </c>
      <c r="M42" s="107">
        <f>+'当年度'!M42-'前年度'!M42</f>
        <v>-1692234</v>
      </c>
      <c r="N42" s="107">
        <f>+'当年度'!N42-'前年度'!N42</f>
        <v>-1679500</v>
      </c>
      <c r="O42" s="107">
        <f>+'当年度'!O42-'前年度'!O42</f>
        <v>-5000</v>
      </c>
      <c r="P42" s="107">
        <f>+'当年度'!P42-'前年度'!P42</f>
        <v>-169900</v>
      </c>
    </row>
    <row r="43" spans="1:16" ht="21.75" customHeight="1">
      <c r="A43" s="126"/>
      <c r="B43" s="121" t="s">
        <v>141</v>
      </c>
      <c r="C43" s="107">
        <f>+'当年度'!C43-'前年度'!C43</f>
        <v>-580223</v>
      </c>
      <c r="D43" s="107">
        <f>+'当年度'!D43-'前年度'!D43</f>
        <v>-247889</v>
      </c>
      <c r="E43" s="107">
        <f>+'当年度'!E43-'前年度'!E43</f>
        <v>-5613</v>
      </c>
      <c r="F43" s="107">
        <f>+'当年度'!F43-'前年度'!F43</f>
        <v>-65052</v>
      </c>
      <c r="G43" s="107">
        <f>+'当年度'!G43-'前年度'!G43</f>
        <v>-301140</v>
      </c>
      <c r="H43" s="107">
        <f>+'当年度'!H43-'前年度'!H43</f>
        <v>-684241</v>
      </c>
      <c r="I43" s="107">
        <f>+'当年度'!I43-'前年度'!I43</f>
        <v>0</v>
      </c>
      <c r="J43" s="107">
        <f>+'当年度'!J43-'前年度'!J43</f>
        <v>0</v>
      </c>
      <c r="K43" s="107">
        <f>+'当年度'!K43-'前年度'!K43</f>
        <v>-151183</v>
      </c>
      <c r="L43" s="107">
        <f>+'当年度'!L43-'前年度'!L43</f>
        <v>0</v>
      </c>
      <c r="M43" s="107">
        <f>+'当年度'!M43-'前年度'!M43</f>
        <v>-2035341</v>
      </c>
      <c r="N43" s="107">
        <f>+'当年度'!N43-'前年度'!N43</f>
        <v>-1993437</v>
      </c>
      <c r="O43" s="107">
        <f>+'当年度'!O43-'前年度'!O43</f>
        <v>-3200</v>
      </c>
      <c r="P43" s="107">
        <f>+'当年度'!P43-'前年度'!P43</f>
        <v>-192300</v>
      </c>
    </row>
    <row r="44" spans="1:16" ht="21.75" customHeight="1">
      <c r="A44" s="126"/>
      <c r="B44" s="121" t="s">
        <v>60</v>
      </c>
      <c r="C44" s="107">
        <f>+'当年度'!C44-'前年度'!C44</f>
        <v>-21957</v>
      </c>
      <c r="D44" s="107">
        <f>+'当年度'!D44-'前年度'!D44</f>
        <v>-13160</v>
      </c>
      <c r="E44" s="107">
        <f>+'当年度'!E44-'前年度'!E44</f>
        <v>-55</v>
      </c>
      <c r="F44" s="107">
        <f>+'当年度'!F44-'前年度'!F44</f>
        <v>13986</v>
      </c>
      <c r="G44" s="107">
        <f>+'当年度'!G44-'前年度'!G44</f>
        <v>-12251</v>
      </c>
      <c r="H44" s="107">
        <f>+'当年度'!H44-'前年度'!H44</f>
        <v>24698</v>
      </c>
      <c r="I44" s="107">
        <f>+'当年度'!I44-'前年度'!I44</f>
        <v>0</v>
      </c>
      <c r="J44" s="107">
        <f>+'当年度'!J44-'前年度'!J44</f>
        <v>0</v>
      </c>
      <c r="K44" s="107">
        <f>+'当年度'!K44-'前年度'!K44</f>
        <v>1343</v>
      </c>
      <c r="L44" s="107">
        <f>+'当年度'!L44-'前年度'!L44</f>
        <v>0</v>
      </c>
      <c r="M44" s="107">
        <f>+'当年度'!M44-'前年度'!M44</f>
        <v>-7396</v>
      </c>
      <c r="N44" s="107">
        <f>+'当年度'!N44-'前年度'!N44</f>
        <v>179586</v>
      </c>
      <c r="O44" s="107">
        <f>+'当年度'!O44-'前年度'!O44</f>
        <v>-29400</v>
      </c>
      <c r="P44" s="107">
        <f>+'当年度'!P44-'前年度'!P44</f>
        <v>-61800</v>
      </c>
    </row>
    <row r="45" spans="1:16" ht="21.75" customHeight="1">
      <c r="A45" s="126"/>
      <c r="B45" s="121" t="s">
        <v>142</v>
      </c>
      <c r="C45" s="107">
        <f>+'当年度'!C45-'前年度'!C45</f>
        <v>-736428</v>
      </c>
      <c r="D45" s="107">
        <f>+'当年度'!D45-'前年度'!D45</f>
        <v>-100707</v>
      </c>
      <c r="E45" s="107">
        <f>+'当年度'!E45-'前年度'!E45</f>
        <v>-4626</v>
      </c>
      <c r="F45" s="107">
        <f>+'当年度'!F45-'前年度'!F45</f>
        <v>-55617</v>
      </c>
      <c r="G45" s="107">
        <f>+'当年度'!G45-'前年度'!G45</f>
        <v>-195533</v>
      </c>
      <c r="H45" s="107">
        <f>+'当年度'!H45-'前年度'!H45</f>
        <v>-423741</v>
      </c>
      <c r="I45" s="107">
        <f>+'当年度'!I45-'前年度'!I45</f>
        <v>0</v>
      </c>
      <c r="J45" s="107">
        <f>+'当年度'!J45-'前年度'!J45</f>
        <v>0</v>
      </c>
      <c r="K45" s="107">
        <f>+'当年度'!K45-'前年度'!K45</f>
        <v>-146756</v>
      </c>
      <c r="L45" s="107">
        <f>+'当年度'!L45-'前年度'!L45</f>
        <v>0</v>
      </c>
      <c r="M45" s="107">
        <f>+'当年度'!M45-'前年度'!M45</f>
        <v>-1663408</v>
      </c>
      <c r="N45" s="107">
        <f>+'当年度'!N45-'前年度'!N45</f>
        <v>-1854293</v>
      </c>
      <c r="O45" s="107">
        <f>+'当年度'!O45-'前年度'!O45</f>
        <v>-9000</v>
      </c>
      <c r="P45" s="107">
        <f>+'当年度'!P45-'前年度'!P45</f>
        <v>-223900</v>
      </c>
    </row>
    <row r="46" spans="1:16" ht="21.75" customHeight="1">
      <c r="A46" s="126"/>
      <c r="B46" s="121" t="s">
        <v>143</v>
      </c>
      <c r="C46" s="107">
        <f>+'当年度'!C46-'前年度'!C46</f>
        <v>-775380</v>
      </c>
      <c r="D46" s="107">
        <f>+'当年度'!D46-'前年度'!D46</f>
        <v>-555995</v>
      </c>
      <c r="E46" s="107">
        <f>+'当年度'!E46-'前年度'!E46</f>
        <v>-10115</v>
      </c>
      <c r="F46" s="107">
        <f>+'当年度'!F46-'前年度'!F46</f>
        <v>-111650</v>
      </c>
      <c r="G46" s="107">
        <f>+'当年度'!G46-'前年度'!G46</f>
        <v>-819651</v>
      </c>
      <c r="H46" s="107">
        <f>+'当年度'!H46-'前年度'!H46</f>
        <v>-759173</v>
      </c>
      <c r="I46" s="107">
        <f>+'当年度'!I46-'前年度'!I46</f>
        <v>0</v>
      </c>
      <c r="J46" s="107">
        <f>+'当年度'!J46-'前年度'!J46</f>
        <v>-83163</v>
      </c>
      <c r="K46" s="107">
        <f>+'当年度'!K46-'前年度'!K46</f>
        <v>-119053</v>
      </c>
      <c r="L46" s="107">
        <f>+'当年度'!L46-'前年度'!L46</f>
        <v>0</v>
      </c>
      <c r="M46" s="107">
        <f>+'当年度'!M46-'前年度'!M46</f>
        <v>-3234180</v>
      </c>
      <c r="N46" s="107">
        <f>+'当年度'!N46-'前年度'!N46</f>
        <v>-3433962</v>
      </c>
      <c r="O46" s="107">
        <f>+'当年度'!O46-'前年度'!O46</f>
        <v>-25900</v>
      </c>
      <c r="P46" s="107">
        <f>+'当年度'!P46-'前年度'!P46</f>
        <v>-317400</v>
      </c>
    </row>
    <row r="47" spans="1:16" ht="21.75" customHeight="1">
      <c r="A47" s="126"/>
      <c r="B47" s="121" t="s">
        <v>144</v>
      </c>
      <c r="C47" s="107">
        <f>+'当年度'!C47-'前年度'!C47</f>
        <v>-1145044</v>
      </c>
      <c r="D47" s="107">
        <f>+'当年度'!D47-'前年度'!D47</f>
        <v>-365787</v>
      </c>
      <c r="E47" s="107">
        <f>+'当年度'!E47-'前年度'!E47</f>
        <v>-9933</v>
      </c>
      <c r="F47" s="107">
        <f>+'当年度'!F47-'前年度'!F47</f>
        <v>-79014</v>
      </c>
      <c r="G47" s="107">
        <f>+'当年度'!G47-'前年度'!G47</f>
        <v>-417212</v>
      </c>
      <c r="H47" s="107">
        <f>+'当年度'!H47-'前年度'!H47</f>
        <v>-598817</v>
      </c>
      <c r="I47" s="107">
        <f>+'当年度'!I47-'前年度'!I47</f>
        <v>0</v>
      </c>
      <c r="J47" s="107">
        <f>+'当年度'!J47-'前年度'!J47</f>
        <v>-1200</v>
      </c>
      <c r="K47" s="107">
        <f>+'当年度'!K47-'前年度'!K47</f>
        <v>-252163</v>
      </c>
      <c r="L47" s="107">
        <f>+'当年度'!L47-'前年度'!L47</f>
        <v>0</v>
      </c>
      <c r="M47" s="107">
        <f>+'当年度'!M47-'前年度'!M47</f>
        <v>-2869170</v>
      </c>
      <c r="N47" s="107">
        <f>+'当年度'!N47-'前年度'!N47</f>
        <v>-2792207</v>
      </c>
      <c r="O47" s="107">
        <f>+'当年度'!O47-'前年度'!O47</f>
        <v>-16000</v>
      </c>
      <c r="P47" s="107">
        <f>+'当年度'!P47-'前年度'!P47</f>
        <v>-247700</v>
      </c>
    </row>
    <row r="48" spans="1:16" ht="21.75" customHeight="1">
      <c r="A48" s="126"/>
      <c r="B48" s="121" t="s">
        <v>145</v>
      </c>
      <c r="C48" s="107">
        <f>+'当年度'!C48-'前年度'!C48</f>
        <v>-1030436</v>
      </c>
      <c r="D48" s="107">
        <f>+'当年度'!D48-'前年度'!D48</f>
        <v>-414544</v>
      </c>
      <c r="E48" s="107">
        <f>+'当年度'!E48-'前年度'!E48</f>
        <v>-31639</v>
      </c>
      <c r="F48" s="107">
        <f>+'当年度'!F48-'前年度'!F48</f>
        <v>-101324</v>
      </c>
      <c r="G48" s="107">
        <f>+'当年度'!G48-'前年度'!G48</f>
        <v>-242071</v>
      </c>
      <c r="H48" s="107">
        <f>+'当年度'!H48-'前年度'!H48</f>
        <v>-515001</v>
      </c>
      <c r="I48" s="107">
        <f>+'当年度'!I48-'前年度'!I48</f>
        <v>0</v>
      </c>
      <c r="J48" s="107">
        <f>+'当年度'!J48-'前年度'!J48</f>
        <v>0</v>
      </c>
      <c r="K48" s="107">
        <f>+'当年度'!K48-'前年度'!K48</f>
        <v>-185279</v>
      </c>
      <c r="L48" s="107">
        <f>+'当年度'!L48-'前年度'!L48</f>
        <v>0</v>
      </c>
      <c r="M48" s="107">
        <f>+'当年度'!M48-'前年度'!M48</f>
        <v>-2520294</v>
      </c>
      <c r="N48" s="107">
        <f>+'当年度'!N48-'前年度'!N48</f>
        <v>-2371650</v>
      </c>
      <c r="O48" s="107">
        <f>+'当年度'!O48-'前年度'!O48</f>
        <v>-7300</v>
      </c>
      <c r="P48" s="107">
        <f>+'当年度'!P48-'前年度'!P48</f>
        <v>-231600</v>
      </c>
    </row>
    <row r="49" spans="1:16" ht="21.75" customHeight="1">
      <c r="A49" s="126"/>
      <c r="B49" s="121" t="s">
        <v>146</v>
      </c>
      <c r="C49" s="107">
        <f>+'当年度'!C49-'前年度'!C49</f>
        <v>-610194</v>
      </c>
      <c r="D49" s="107">
        <f>+'当年度'!D49-'前年度'!D49</f>
        <v>-311569</v>
      </c>
      <c r="E49" s="107">
        <f>+'当年度'!E49-'前年度'!E49</f>
        <v>-15274</v>
      </c>
      <c r="F49" s="107">
        <f>+'当年度'!F49-'前年度'!F49</f>
        <v>-81033</v>
      </c>
      <c r="G49" s="107">
        <f>+'当年度'!G49-'前年度'!G49</f>
        <v>-285128</v>
      </c>
      <c r="H49" s="107">
        <f>+'当年度'!H49-'前年度'!H49</f>
        <v>-178359</v>
      </c>
      <c r="I49" s="107">
        <f>+'当年度'!I49-'前年度'!I49</f>
        <v>0</v>
      </c>
      <c r="J49" s="107">
        <f>+'当年度'!J49-'前年度'!J49</f>
        <v>0</v>
      </c>
      <c r="K49" s="107">
        <f>+'当年度'!K49-'前年度'!K49</f>
        <v>-163355</v>
      </c>
      <c r="L49" s="107">
        <f>+'当年度'!L49-'前年度'!L49</f>
        <v>0</v>
      </c>
      <c r="M49" s="107">
        <f>+'当年度'!M49-'前年度'!M49</f>
        <v>-1644912</v>
      </c>
      <c r="N49" s="107">
        <f>+'当年度'!N49-'前年度'!N49</f>
        <v>-1658396</v>
      </c>
      <c r="O49" s="107">
        <f>+'当年度'!O49-'前年度'!O49</f>
        <v>-23800</v>
      </c>
      <c r="P49" s="107">
        <f>+'当年度'!P49-'前年度'!P49</f>
        <v>-225100</v>
      </c>
    </row>
    <row r="50" spans="1:16" ht="21.75" customHeight="1">
      <c r="A50" s="126"/>
      <c r="B50" s="121" t="s">
        <v>69</v>
      </c>
      <c r="C50" s="107">
        <f>+'当年度'!C50-'前年度'!C50</f>
        <v>-48406</v>
      </c>
      <c r="D50" s="107">
        <f>+'当年度'!D50-'前年度'!D50</f>
        <v>-27210</v>
      </c>
      <c r="E50" s="107">
        <f>+'当年度'!E50-'前年度'!E50</f>
        <v>-5631</v>
      </c>
      <c r="F50" s="107">
        <f>+'当年度'!F50-'前年度'!F50</f>
        <v>3878</v>
      </c>
      <c r="G50" s="107">
        <f>+'当年度'!G50-'前年度'!G50</f>
        <v>4463</v>
      </c>
      <c r="H50" s="107">
        <f>+'当年度'!H50-'前年度'!H50</f>
        <v>-5328</v>
      </c>
      <c r="I50" s="107">
        <f>+'当年度'!I50-'前年度'!I50</f>
        <v>0</v>
      </c>
      <c r="J50" s="107">
        <f>+'当年度'!J50-'前年度'!J50</f>
        <v>0</v>
      </c>
      <c r="K50" s="107">
        <f>+'当年度'!K50-'前年度'!K50</f>
        <v>7295</v>
      </c>
      <c r="L50" s="107">
        <f>+'当年度'!L50-'前年度'!L50</f>
        <v>0</v>
      </c>
      <c r="M50" s="107">
        <f>+'当年度'!M50-'前年度'!M50</f>
        <v>-70939</v>
      </c>
      <c r="N50" s="107">
        <f>+'当年度'!N50-'前年度'!N50</f>
        <v>77336</v>
      </c>
      <c r="O50" s="107">
        <f>+'当年度'!O50-'前年度'!O50</f>
        <v>600</v>
      </c>
      <c r="P50" s="107">
        <f>+'当年度'!P50-'前年度'!P50</f>
        <v>-54500</v>
      </c>
    </row>
    <row r="51" spans="1:16" ht="21.75" customHeight="1">
      <c r="A51" s="126"/>
      <c r="B51" s="121" t="s">
        <v>147</v>
      </c>
      <c r="C51" s="107">
        <f>+'当年度'!C51-'前年度'!C51</f>
        <v>-150302</v>
      </c>
      <c r="D51" s="107">
        <f>+'当年度'!D51-'前年度'!D51</f>
        <v>49827</v>
      </c>
      <c r="E51" s="107">
        <f>+'当年度'!E51-'前年度'!E51</f>
        <v>-11472</v>
      </c>
      <c r="F51" s="107">
        <f>+'当年度'!F51-'前年度'!F51</f>
        <v>16755</v>
      </c>
      <c r="G51" s="107">
        <f>+'当年度'!G51-'前年度'!G51</f>
        <v>111900</v>
      </c>
      <c r="H51" s="107">
        <f>+'当年度'!H51-'前年度'!H51</f>
        <v>-7196</v>
      </c>
      <c r="I51" s="107">
        <f>+'当年度'!I51-'前年度'!I51</f>
        <v>0</v>
      </c>
      <c r="J51" s="107">
        <f>+'当年度'!J51-'前年度'!J51</f>
        <v>0</v>
      </c>
      <c r="K51" s="107">
        <f>+'当年度'!K51-'前年度'!K51</f>
        <v>23835</v>
      </c>
      <c r="L51" s="107">
        <f>+'当年度'!L51-'前年度'!L51</f>
        <v>0</v>
      </c>
      <c r="M51" s="107">
        <f>+'当年度'!M51-'前年度'!M51</f>
        <v>33347</v>
      </c>
      <c r="N51" s="107">
        <f>+'当年度'!N51-'前年度'!N51</f>
        <v>157879</v>
      </c>
      <c r="O51" s="107">
        <f>+'当年度'!O51-'前年度'!O51</f>
        <v>900</v>
      </c>
      <c r="P51" s="107">
        <f>+'当年度'!P51-'前年度'!P51</f>
        <v>-95700</v>
      </c>
    </row>
    <row r="52" spans="1:16" ht="21.75" customHeight="1">
      <c r="A52" s="126"/>
      <c r="B52" s="120" t="s">
        <v>148</v>
      </c>
      <c r="C52" s="107">
        <f>+'当年度'!C52-'前年度'!C52</f>
        <v>2061671</v>
      </c>
      <c r="D52" s="107">
        <f>+'当年度'!D52-'前年度'!D52</f>
        <v>781274</v>
      </c>
      <c r="E52" s="107">
        <f>+'当年度'!E52-'前年度'!E52</f>
        <v>24297</v>
      </c>
      <c r="F52" s="107">
        <f>+'当年度'!F52-'前年度'!F52</f>
        <v>207616</v>
      </c>
      <c r="G52" s="107">
        <f>+'当年度'!G52-'前年度'!G52</f>
        <v>686057</v>
      </c>
      <c r="H52" s="107">
        <f>+'当年度'!H52-'前年度'!H52</f>
        <v>1045480</v>
      </c>
      <c r="I52" s="107">
        <f>+'当年度'!I52-'前年度'!I52</f>
        <v>0</v>
      </c>
      <c r="J52" s="107">
        <f>+'当年度'!J52-'前年度'!J52</f>
        <v>0</v>
      </c>
      <c r="K52" s="107">
        <f>+'当年度'!K52-'前年度'!K52</f>
        <v>598474</v>
      </c>
      <c r="L52" s="107">
        <f>+'当年度'!L52-'前年度'!L52</f>
        <v>0</v>
      </c>
      <c r="M52" s="107">
        <f>+'当年度'!M52-'前年度'!M52</f>
        <v>5404869</v>
      </c>
      <c r="N52" s="107">
        <f>+'当年度'!N52-'前年度'!N52</f>
        <v>5344395</v>
      </c>
      <c r="O52" s="107">
        <f>+'当年度'!O52-'前年度'!O52</f>
        <v>14500</v>
      </c>
      <c r="P52" s="107">
        <f>+'当年度'!P52-'前年度'!P52</f>
        <v>371300</v>
      </c>
    </row>
    <row r="53" spans="1:16" ht="21.75" customHeight="1">
      <c r="A53" s="126"/>
      <c r="B53" s="120" t="s">
        <v>149</v>
      </c>
      <c r="C53" s="107">
        <f>+'当年度'!C53-'前年度'!C53</f>
        <v>1804167</v>
      </c>
      <c r="D53" s="107">
        <f>+'当年度'!D53-'前年度'!D53</f>
        <v>693592</v>
      </c>
      <c r="E53" s="107">
        <f>+'当年度'!E53-'前年度'!E53</f>
        <v>54511</v>
      </c>
      <c r="F53" s="107">
        <f>+'当年度'!F53-'前年度'!F53</f>
        <v>252216</v>
      </c>
      <c r="G53" s="107">
        <f>+'当年度'!G53-'前年度'!G53</f>
        <v>665467</v>
      </c>
      <c r="H53" s="107">
        <f>+'当年度'!H53-'前年度'!H53</f>
        <v>1424315</v>
      </c>
      <c r="I53" s="107">
        <f>+'当年度'!I53-'前年度'!I53</f>
        <v>0</v>
      </c>
      <c r="J53" s="107">
        <f>+'当年度'!J53-'前年度'!J53</f>
        <v>0</v>
      </c>
      <c r="K53" s="107">
        <f>+'当年度'!K53-'前年度'!K53</f>
        <v>573920</v>
      </c>
      <c r="L53" s="107">
        <f>+'当年度'!L53-'前年度'!L53</f>
        <v>0</v>
      </c>
      <c r="M53" s="107">
        <f>+'当年度'!M53-'前年度'!M53</f>
        <v>5468188</v>
      </c>
      <c r="N53" s="107">
        <f>+'当年度'!N53-'前年度'!N53</f>
        <v>5423023</v>
      </c>
      <c r="O53" s="107">
        <f>+'当年度'!O53-'前年度'!O53</f>
        <v>20400</v>
      </c>
      <c r="P53" s="107">
        <f>+'当年度'!P53-'前年度'!P53</f>
        <v>395500</v>
      </c>
    </row>
    <row r="54" spans="1:16" ht="21.75" customHeight="1">
      <c r="A54" s="126"/>
      <c r="B54" s="121" t="s">
        <v>150</v>
      </c>
      <c r="C54" s="107">
        <f>+'当年度'!C54-'前年度'!C54</f>
        <v>-916967</v>
      </c>
      <c r="D54" s="107">
        <f>+'当年度'!D54-'前年度'!D54</f>
        <v>-367538</v>
      </c>
      <c r="E54" s="107">
        <f>+'当年度'!E54-'前年度'!E54</f>
        <v>-24243</v>
      </c>
      <c r="F54" s="107">
        <f>+'当年度'!F54-'前年度'!F54</f>
        <v>-117796</v>
      </c>
      <c r="G54" s="107">
        <f>+'当年度'!G54-'前年度'!G54</f>
        <v>-552410</v>
      </c>
      <c r="H54" s="107">
        <f>+'当年度'!H54-'前年度'!H54</f>
        <v>-565840</v>
      </c>
      <c r="I54" s="107">
        <f>+'当年度'!I54-'前年度'!I54</f>
        <v>0</v>
      </c>
      <c r="J54" s="107">
        <f>+'当年度'!J54-'前年度'!J54</f>
        <v>-1780</v>
      </c>
      <c r="K54" s="107">
        <f>+'当年度'!K54-'前年度'!K54</f>
        <v>-143713</v>
      </c>
      <c r="L54" s="107">
        <f>+'当年度'!L54-'前年度'!L54</f>
        <v>0</v>
      </c>
      <c r="M54" s="107">
        <f>+'当年度'!M54-'前年度'!M54</f>
        <v>-2690287</v>
      </c>
      <c r="N54" s="107">
        <f>+'当年度'!N54-'前年度'!N54</f>
        <v>-2654773</v>
      </c>
      <c r="O54" s="107">
        <f>+'当年度'!O54-'前年度'!O54</f>
        <v>-10900</v>
      </c>
      <c r="P54" s="107">
        <f>+'当年度'!P54-'前年度'!P54</f>
        <v>-255000</v>
      </c>
    </row>
    <row r="55" spans="1:16" ht="21.75" customHeight="1">
      <c r="A55" s="126"/>
      <c r="B55" s="121" t="s">
        <v>151</v>
      </c>
      <c r="C55" s="107">
        <f>+'当年度'!C55-'前年度'!C55</f>
        <v>-832766</v>
      </c>
      <c r="D55" s="107">
        <f>+'当年度'!D55-'前年度'!D55</f>
        <v>-288311</v>
      </c>
      <c r="E55" s="107">
        <f>+'当年度'!E55-'前年度'!E55</f>
        <v>-176</v>
      </c>
      <c r="F55" s="107">
        <f>+'当年度'!F55-'前年度'!F55</f>
        <v>-62603</v>
      </c>
      <c r="G55" s="107">
        <f>+'当年度'!G55-'前年度'!G55</f>
        <v>-469470</v>
      </c>
      <c r="H55" s="107">
        <f>+'当年度'!H55-'前年度'!H55</f>
        <v>-689753</v>
      </c>
      <c r="I55" s="107">
        <f>+'当年度'!I55-'前年度'!I55</f>
        <v>0</v>
      </c>
      <c r="J55" s="107">
        <f>+'当年度'!J55-'前年度'!J55</f>
        <v>0</v>
      </c>
      <c r="K55" s="107">
        <f>+'当年度'!K55-'前年度'!K55</f>
        <v>-329596</v>
      </c>
      <c r="L55" s="107">
        <f>+'当年度'!L55-'前年度'!L55</f>
        <v>0</v>
      </c>
      <c r="M55" s="107">
        <f>+'当年度'!M55-'前年度'!M55</f>
        <v>-2672675</v>
      </c>
      <c r="N55" s="107">
        <f>+'当年度'!N55-'前年度'!N55</f>
        <v>-2553311</v>
      </c>
      <c r="O55" s="107">
        <f>+'当年度'!O55-'前年度'!O55</f>
        <v>-9300</v>
      </c>
      <c r="P55" s="107">
        <f>+'当年度'!P55-'前年度'!P55</f>
        <v>-254400</v>
      </c>
    </row>
    <row r="56" spans="1:16" ht="21.75" customHeight="1">
      <c r="A56" s="126"/>
      <c r="B56" s="121" t="s">
        <v>82</v>
      </c>
      <c r="C56" s="107">
        <f>+'当年度'!C56-'前年度'!C56</f>
        <v>-85214</v>
      </c>
      <c r="D56" s="107">
        <f>+'当年度'!D56-'前年度'!D56</f>
        <v>-30873</v>
      </c>
      <c r="E56" s="107">
        <f>+'当年度'!E56-'前年度'!E56</f>
        <v>-5267</v>
      </c>
      <c r="F56" s="107">
        <f>+'当年度'!F56-'前年度'!F56</f>
        <v>12171</v>
      </c>
      <c r="G56" s="107">
        <f>+'当年度'!G56-'前年度'!G56</f>
        <v>141948</v>
      </c>
      <c r="H56" s="107">
        <f>+'当年度'!H56-'前年度'!H56</f>
        <v>-14209</v>
      </c>
      <c r="I56" s="107">
        <f>+'当年度'!I56-'前年度'!I56</f>
        <v>0</v>
      </c>
      <c r="J56" s="107">
        <f>+'当年度'!J56-'前年度'!J56</f>
        <v>850</v>
      </c>
      <c r="K56" s="107">
        <f>+'当年度'!K56-'前年度'!K56</f>
        <v>28908</v>
      </c>
      <c r="L56" s="107">
        <f>+'当年度'!L56-'前年度'!L56</f>
        <v>0</v>
      </c>
      <c r="M56" s="107">
        <f>+'当年度'!M56-'前年度'!M56</f>
        <v>48314</v>
      </c>
      <c r="N56" s="107">
        <f>+'当年度'!N56-'前年度'!N56</f>
        <v>129363</v>
      </c>
      <c r="O56" s="107">
        <f>+'当年度'!O56-'前年度'!O56</f>
        <v>-300</v>
      </c>
      <c r="P56" s="107">
        <f>+'当年度'!P56-'前年度'!P56</f>
        <v>-53900</v>
      </c>
    </row>
    <row r="57" spans="1:16" ht="21.75" customHeight="1">
      <c r="A57" s="126"/>
      <c r="B57" s="120" t="s">
        <v>83</v>
      </c>
      <c r="C57" s="107">
        <f>+'当年度'!C57-'前年度'!C57</f>
        <v>1211249</v>
      </c>
      <c r="D57" s="107">
        <f>+'当年度'!D57-'前年度'!D57</f>
        <v>576774</v>
      </c>
      <c r="E57" s="107">
        <f>+'当年度'!E57-'前年度'!E57</f>
        <v>43941</v>
      </c>
      <c r="F57" s="107">
        <f>+'当年度'!F57-'前年度'!F57</f>
        <v>118914</v>
      </c>
      <c r="G57" s="107">
        <f>+'当年度'!G57-'前年度'!G57</f>
        <v>622905</v>
      </c>
      <c r="H57" s="107">
        <f>+'当年度'!H57-'前年度'!H57</f>
        <v>587670</v>
      </c>
      <c r="I57" s="107">
        <f>+'当年度'!I57-'前年度'!I57</f>
        <v>0</v>
      </c>
      <c r="J57" s="107">
        <f>+'当年度'!J57-'前年度'!J57</f>
        <v>0</v>
      </c>
      <c r="K57" s="107">
        <f>+'当年度'!K57-'前年度'!K57</f>
        <v>323409</v>
      </c>
      <c r="L57" s="107">
        <f>+'当年度'!L57-'前年度'!L57</f>
        <v>0</v>
      </c>
      <c r="M57" s="107">
        <f>+'当年度'!M57-'前年度'!M57</f>
        <v>3484862</v>
      </c>
      <c r="N57" s="107">
        <f>+'当年度'!N57-'前年度'!N57</f>
        <v>3200843</v>
      </c>
      <c r="O57" s="107">
        <f>+'当年度'!O57-'前年度'!O57</f>
        <v>12200</v>
      </c>
      <c r="P57" s="107">
        <f>+'当年度'!P57-'前年度'!P57</f>
        <v>291100</v>
      </c>
    </row>
    <row r="58" spans="1:16" ht="21.75" customHeight="1">
      <c r="A58" s="126"/>
      <c r="B58" s="121" t="s">
        <v>152</v>
      </c>
      <c r="C58" s="107">
        <f>+'当年度'!C58-'前年度'!C58</f>
        <v>-818355</v>
      </c>
      <c r="D58" s="107">
        <f>+'当年度'!D58-'前年度'!D58</f>
        <v>-256400</v>
      </c>
      <c r="E58" s="107">
        <f>+'当年度'!E58-'前年度'!E58</f>
        <v>-44735</v>
      </c>
      <c r="F58" s="107">
        <f>+'当年度'!F58-'前年度'!F58</f>
        <v>-80438</v>
      </c>
      <c r="G58" s="107">
        <f>+'当年度'!G58-'前年度'!G58</f>
        <v>-345411</v>
      </c>
      <c r="H58" s="107">
        <f>+'当年度'!H58-'前年度'!H58</f>
        <v>-421620</v>
      </c>
      <c r="I58" s="107">
        <f>+'当年度'!I58-'前年度'!I58</f>
        <v>0</v>
      </c>
      <c r="J58" s="107">
        <f>+'当年度'!J58-'前年度'!J58</f>
        <v>0</v>
      </c>
      <c r="K58" s="107">
        <f>+'当年度'!K58-'前年度'!K58</f>
        <v>-174240</v>
      </c>
      <c r="L58" s="107">
        <f>+'当年度'!L58-'前年度'!L58</f>
        <v>0</v>
      </c>
      <c r="M58" s="107">
        <f>+'当年度'!M58-'前年度'!M58</f>
        <v>-2141199</v>
      </c>
      <c r="N58" s="107">
        <f>+'当年度'!N58-'前年度'!N58</f>
        <v>-1920555</v>
      </c>
      <c r="O58" s="107">
        <f>+'当年度'!O58-'前年度'!O58</f>
        <v>-10000</v>
      </c>
      <c r="P58" s="107">
        <f>+'当年度'!P58-'前年度'!P58</f>
        <v>-220500</v>
      </c>
    </row>
    <row r="59" spans="1:16" ht="21.75" customHeight="1">
      <c r="A59" s="126"/>
      <c r="B59" s="121" t="s">
        <v>153</v>
      </c>
      <c r="C59" s="107">
        <f>+'当年度'!C59-'前年度'!C59</f>
        <v>-384794</v>
      </c>
      <c r="D59" s="107">
        <f>+'当年度'!D59-'前年度'!D59</f>
        <v>-136051</v>
      </c>
      <c r="E59" s="107">
        <f>+'当年度'!E59-'前年度'!E59</f>
        <v>-18282</v>
      </c>
      <c r="F59" s="107">
        <f>+'当年度'!F59-'前年度'!F59</f>
        <v>-22146</v>
      </c>
      <c r="G59" s="107">
        <f>+'当年度'!G59-'前年度'!G59</f>
        <v>-108953</v>
      </c>
      <c r="H59" s="107">
        <f>+'当年度'!H59-'前年度'!H59</f>
        <v>-329449</v>
      </c>
      <c r="I59" s="107">
        <f>+'当年度'!I59-'前年度'!I59</f>
        <v>0</v>
      </c>
      <c r="J59" s="107">
        <f>+'当年度'!J59-'前年度'!J59</f>
        <v>0</v>
      </c>
      <c r="K59" s="107">
        <f>+'当年度'!K59-'前年度'!K59</f>
        <v>-73398</v>
      </c>
      <c r="L59" s="107">
        <f>+'当年度'!L59-'前年度'!L59</f>
        <v>0</v>
      </c>
      <c r="M59" s="107">
        <f>+'当年度'!M59-'前年度'!M59</f>
        <v>-1073073</v>
      </c>
      <c r="N59" s="107">
        <f>+'当年度'!N59-'前年度'!N59</f>
        <v>-1025709</v>
      </c>
      <c r="O59" s="107">
        <f>+'当年度'!O59-'前年度'!O59</f>
        <v>0</v>
      </c>
      <c r="P59" s="107">
        <f>+'当年度'!P59-'前年度'!P59</f>
        <v>-95500</v>
      </c>
    </row>
    <row r="60" spans="1:16" ht="21.75" customHeight="1">
      <c r="A60" s="126"/>
      <c r="B60" s="123" t="s">
        <v>154</v>
      </c>
      <c r="C60" s="109">
        <f>+'当年度'!C60-'前年度'!C60</f>
        <v>-437422</v>
      </c>
      <c r="D60" s="109">
        <f>+'当年度'!D60-'前年度'!D60</f>
        <v>-213200</v>
      </c>
      <c r="E60" s="109">
        <f>+'当年度'!E60-'前年度'!E60</f>
        <v>-5250</v>
      </c>
      <c r="F60" s="109">
        <f>+'当年度'!F60-'前年度'!F60</f>
        <v>-51900</v>
      </c>
      <c r="G60" s="109">
        <f>+'当年度'!G60-'前年度'!G60</f>
        <v>-300672</v>
      </c>
      <c r="H60" s="109">
        <f>+'当年度'!H60-'前年度'!H60</f>
        <v>-171998</v>
      </c>
      <c r="I60" s="109">
        <f>+'当年度'!I60-'前年度'!I60</f>
        <v>0</v>
      </c>
      <c r="J60" s="109">
        <f>+'当年度'!J60-'前年度'!J60</f>
        <v>0</v>
      </c>
      <c r="K60" s="109">
        <f>+'当年度'!K60-'前年度'!K60</f>
        <v>-116024</v>
      </c>
      <c r="L60" s="109">
        <f>+'当年度'!L60-'前年度'!L60</f>
        <v>0</v>
      </c>
      <c r="M60" s="109">
        <f>+'当年度'!M60-'前年度'!M60</f>
        <v>-1296466</v>
      </c>
      <c r="N60" s="109">
        <f>+'当年度'!N60-'前年度'!N60</f>
        <v>-1169747</v>
      </c>
      <c r="O60" s="109">
        <f>+'当年度'!O60-'前年度'!O60</f>
        <v>-4600</v>
      </c>
      <c r="P60" s="108">
        <f>+'当年度'!P60-'前年度'!P60</f>
        <v>-155900</v>
      </c>
    </row>
    <row r="61" spans="1:16" ht="21.75" customHeight="1">
      <c r="A61" s="126"/>
      <c r="B61" s="124" t="s">
        <v>86</v>
      </c>
      <c r="C61" s="110">
        <f>+'当年度'!C61-'前年度'!C61</f>
        <v>7805310</v>
      </c>
      <c r="D61" s="110">
        <f>+'当年度'!D61-'前年度'!D61</f>
        <v>6898881</v>
      </c>
      <c r="E61" s="110">
        <f>+'当年度'!E61-'前年度'!E61</f>
        <v>558700</v>
      </c>
      <c r="F61" s="110">
        <f>+'当年度'!F61-'前年度'!F61</f>
        <v>1990355</v>
      </c>
      <c r="G61" s="110">
        <f>+'当年度'!G61-'前年度'!G61</f>
        <v>2903469</v>
      </c>
      <c r="H61" s="110">
        <f>+'当年度'!H61-'前年度'!H61</f>
        <v>5422756</v>
      </c>
      <c r="I61" s="110">
        <f>+'当年度'!I61-'前年度'!I61</f>
        <v>0</v>
      </c>
      <c r="J61" s="110">
        <f>+'当年度'!J61-'前年度'!J61</f>
        <v>32879</v>
      </c>
      <c r="K61" s="110">
        <f>+'当年度'!K61-'前年度'!K61</f>
        <v>2396984</v>
      </c>
      <c r="L61" s="110">
        <f>+'当年度'!L61-'前年度'!L61</f>
        <v>0</v>
      </c>
      <c r="M61" s="110">
        <f>+'当年度'!M61-'前年度'!M61</f>
        <v>28009334</v>
      </c>
      <c r="N61" s="110">
        <f>+'当年度'!N61-'前年度'!N61</f>
        <v>40863577</v>
      </c>
      <c r="O61" s="110">
        <f>+'当年度'!O61-'前年度'!O61</f>
        <v>-500200</v>
      </c>
      <c r="P61" s="110">
        <f>+'当年度'!P61-'前年度'!P61</f>
        <v>-3000500</v>
      </c>
    </row>
    <row r="62" spans="1:16" ht="21.75" customHeight="1">
      <c r="A62" s="126"/>
      <c r="B62" s="124" t="s">
        <v>87</v>
      </c>
      <c r="C62" s="110">
        <f>+'当年度'!C62-'前年度'!C62</f>
        <v>-9490429</v>
      </c>
      <c r="D62" s="110">
        <f>+'当年度'!D62-'前年度'!D62</f>
        <v>-3912710</v>
      </c>
      <c r="E62" s="110">
        <f>+'当年度'!E62-'前年度'!E62</f>
        <v>-417317</v>
      </c>
      <c r="F62" s="110">
        <f>+'当年度'!F62-'前年度'!F62</f>
        <v>-483339</v>
      </c>
      <c r="G62" s="110">
        <f>+'当年度'!G62-'前年度'!G62</f>
        <v>-4418003</v>
      </c>
      <c r="H62" s="110">
        <f>+'当年度'!H62-'前年度'!H62</f>
        <v>-6788805</v>
      </c>
      <c r="I62" s="110">
        <f>+'当年度'!I62-'前年度'!I62</f>
        <v>0</v>
      </c>
      <c r="J62" s="110">
        <f>+'当年度'!J62-'前年度'!J62</f>
        <v>-93631</v>
      </c>
      <c r="K62" s="110">
        <f>+'当年度'!K62-'前年度'!K62</f>
        <v>-1716499</v>
      </c>
      <c r="L62" s="110">
        <f>+'当年度'!L62-'前年度'!L62</f>
        <v>0</v>
      </c>
      <c r="M62" s="110">
        <f>+'当年度'!M62-'前年度'!M62</f>
        <v>-27320733</v>
      </c>
      <c r="N62" s="110">
        <f>+'当年度'!N62-'前年度'!N62</f>
        <v>-26446629</v>
      </c>
      <c r="O62" s="110">
        <f>+'当年度'!O62-'前年度'!O62</f>
        <v>-361600</v>
      </c>
      <c r="P62" s="110">
        <f>+'当年度'!P62-'前年度'!P62</f>
        <v>-3913500</v>
      </c>
    </row>
    <row r="63" spans="1:16" ht="21.75" customHeight="1">
      <c r="A63" s="126"/>
      <c r="B63" s="124" t="s">
        <v>88</v>
      </c>
      <c r="C63" s="110">
        <f>+'当年度'!C63-'前年度'!C63</f>
        <v>-1685119</v>
      </c>
      <c r="D63" s="110">
        <f>+'当年度'!D63-'前年度'!D63</f>
        <v>2986171</v>
      </c>
      <c r="E63" s="110">
        <f>+'当年度'!E63-'前年度'!E63</f>
        <v>141383</v>
      </c>
      <c r="F63" s="110">
        <f>+'当年度'!F63-'前年度'!F63</f>
        <v>1507016</v>
      </c>
      <c r="G63" s="110">
        <f>+'当年度'!G63-'前年度'!G63</f>
        <v>-1514534</v>
      </c>
      <c r="H63" s="110">
        <f>+'当年度'!H63-'前年度'!H63</f>
        <v>-1366049</v>
      </c>
      <c r="I63" s="110">
        <f>+'当年度'!I63-'前年度'!I63</f>
        <v>0</v>
      </c>
      <c r="J63" s="110">
        <f>+'当年度'!J63-'前年度'!J63</f>
        <v>-60752</v>
      </c>
      <c r="K63" s="110">
        <f>+'当年度'!K63-'前年度'!K63</f>
        <v>680485</v>
      </c>
      <c r="L63" s="110">
        <f>+'当年度'!L63-'前年度'!L63</f>
        <v>0</v>
      </c>
      <c r="M63" s="110">
        <f>+'当年度'!M63-'前年度'!M63</f>
        <v>688601</v>
      </c>
      <c r="N63" s="110">
        <f>+'当年度'!N63-'前年度'!N63</f>
        <v>14416948</v>
      </c>
      <c r="O63" s="110">
        <f>+'当年度'!O63-'前年度'!O63</f>
        <v>-861800</v>
      </c>
      <c r="P63" s="110">
        <f>+'当年度'!P63-'前年度'!P63</f>
        <v>-6914000</v>
      </c>
    </row>
  </sheetData>
  <printOptions verticalCentered="1"/>
  <pageMargins left="0.7874015748031497" right="0.7874015748031497" top="0.7874015748031497" bottom="0.26" header="0.5118110236220472" footer="0.5118110236220472"/>
  <pageSetup horizontalDpi="300" verticalDpi="300" orientation="portrait" paperSize="9" scale="60" r:id="rId1"/>
  <headerFooter alignWithMargins="0">
    <oddHeader>&amp;L&amp;"ＭＳ ゴシック,標準"&amp;24９　経常経費の状況（対前年度増減額）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75" zoomScaleNormal="50" zoomScaleSheetLayoutView="75" workbookViewId="0" topLeftCell="A24">
      <selection activeCell="C60" sqref="C60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6" width="12.66015625" style="0" customWidth="1"/>
  </cols>
  <sheetData>
    <row r="1" spans="1:15" ht="17.25">
      <c r="A1" s="125"/>
      <c r="B1" s="125" t="s">
        <v>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7.25">
      <c r="B2" s="115"/>
      <c r="C2" s="2"/>
      <c r="D2" s="2"/>
      <c r="E2" s="2"/>
      <c r="F2" s="2"/>
      <c r="G2" s="2"/>
      <c r="H2" s="2"/>
      <c r="I2" s="2"/>
      <c r="J2" s="6" t="s">
        <v>1</v>
      </c>
      <c r="K2" s="2"/>
      <c r="L2" s="2"/>
      <c r="M2" s="2"/>
      <c r="N2" s="2"/>
      <c r="O2" s="6" t="s">
        <v>111</v>
      </c>
      <c r="P2" s="6" t="s">
        <v>1</v>
      </c>
    </row>
    <row r="3" spans="1:16" ht="17.25">
      <c r="A3" s="126"/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3"/>
      <c r="P3" s="23"/>
    </row>
    <row r="4" spans="1:16" ht="17.25">
      <c r="A4" s="126"/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104</v>
      </c>
      <c r="P4" s="76" t="s">
        <v>113</v>
      </c>
    </row>
    <row r="5" spans="1:16" ht="17.25">
      <c r="A5" s="126"/>
      <c r="B5" s="11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15</v>
      </c>
      <c r="N5" s="10" t="s">
        <v>16</v>
      </c>
      <c r="O5" s="18"/>
      <c r="P5" s="18"/>
    </row>
    <row r="6" spans="1:16" ht="21.75" customHeight="1">
      <c r="A6" s="126"/>
      <c r="B6" s="119" t="s">
        <v>17</v>
      </c>
      <c r="C6" s="27" t="str">
        <f>IF(AND('当年度'!C6=0,'前年度'!C6=0),"",IF('前年度'!C6=0,"皆増",IF('当年度'!C6=0,"皆減",ROUND('増減額'!C6/'前年度'!C6*100,1))))</f>
        <v>皆増</v>
      </c>
      <c r="D6" s="27" t="str">
        <f>IF(AND('当年度'!D6=0,'前年度'!D6=0),"",IF('前年度'!D6=0,"皆増",IF('当年度'!D6=0,"皆減",ROUND('増減額'!D6/'前年度'!D6*100,1))))</f>
        <v>皆増</v>
      </c>
      <c r="E6" s="27" t="str">
        <f>IF(AND('当年度'!E6=0,'前年度'!E6=0),"",IF('前年度'!E6=0,"皆増",IF('当年度'!E6=0,"皆減",ROUND('増減額'!E6/'前年度'!E6*100,1))))</f>
        <v>皆増</v>
      </c>
      <c r="F6" s="27" t="str">
        <f>IF(AND('当年度'!F6=0,'前年度'!F6=0),"",IF('前年度'!F6=0,"皆増",IF('当年度'!F6=0,"皆減",ROUND('増減額'!F6/'前年度'!F6*100,1))))</f>
        <v>皆増</v>
      </c>
      <c r="G6" s="27" t="str">
        <f>IF(AND('当年度'!G6=0,'前年度'!G6=0),"",IF('前年度'!G6=0,"皆増",IF('当年度'!G6=0,"皆減",ROUND('増減額'!G6/'前年度'!G6*100,1))))</f>
        <v>皆増</v>
      </c>
      <c r="H6" s="27" t="str">
        <f>IF(AND('当年度'!H6=0,'前年度'!H6=0),"",IF('前年度'!H6=0,"皆増",IF('当年度'!H6=0,"皆減",ROUND('増減額'!H6/'前年度'!H6*100,1))))</f>
        <v>皆増</v>
      </c>
      <c r="I6" s="27">
        <f>IF(AND('当年度'!I6=0,'前年度'!I6=0),"",IF('前年度'!I6=0,"皆増",IF('当年度'!I6=0,"皆減",ROUND('増減額'!I6/'前年度'!I6*100,1))))</f>
      </c>
      <c r="J6" s="27">
        <f>IF(AND('当年度'!J6=0,'前年度'!J6=0),"",IF('前年度'!J6=0,"皆増",IF('当年度'!J6=0,"皆減",ROUND('増減額'!J6/'前年度'!J6*100,1))))</f>
      </c>
      <c r="K6" s="27" t="str">
        <f>IF(AND('当年度'!K6=0,'前年度'!K6=0),"",IF('前年度'!K6=0,"皆増",IF('当年度'!K6=0,"皆減",ROUND('増減額'!K6/'前年度'!K6*100,1))))</f>
        <v>皆増</v>
      </c>
      <c r="L6" s="27">
        <f>IF(AND('当年度'!L6=0,'前年度'!L6=0),"",IF('前年度'!L6=0,"皆増",IF('当年度'!L6=0,"皆減",ROUND('増減額'!L6/'前年度'!L6*100,1))))</f>
      </c>
      <c r="M6" s="27" t="str">
        <f>IF(AND('当年度'!M6=0,'前年度'!M6=0),"",IF('前年度'!M6=0,"皆増",IF('当年度'!M6=0,"皆減",ROUND('増減額'!M6/'前年度'!M6*100,1))))</f>
        <v>皆増</v>
      </c>
      <c r="N6" s="27" t="str">
        <f>IF(AND('当年度'!N6=0,'前年度'!N6=0),"",IF('前年度'!N6=0,"皆増",IF('当年度'!N6=0,"皆減",ROUND('増減額'!N6/'前年度'!N6*100,1))))</f>
        <v>皆増</v>
      </c>
      <c r="O6" s="27" t="str">
        <f>IF(AND('当年度'!O6=0,'前年度'!O6=0),"",IF('前年度'!O6=0,"皆増",IF('当年度'!O6=0,"皆減",ROUND('増減額'!O6/'前年度'!O6*100,1))))</f>
        <v>皆増</v>
      </c>
      <c r="P6" s="27" t="str">
        <f>IF(AND('当年度'!P6=0,'前年度'!P6=0),"",IF('前年度'!P6=0,"皆増",IF('当年度'!P6=0,"皆減",ROUND('増減額'!P6/'前年度'!P6*100,1))))</f>
        <v>皆増</v>
      </c>
    </row>
    <row r="7" spans="1:16" ht="21.75" customHeight="1">
      <c r="A7" s="126"/>
      <c r="B7" s="120" t="s">
        <v>123</v>
      </c>
      <c r="C7" s="27" t="str">
        <f>IF(AND('当年度'!C7=0,'前年度'!C7=0),"",IF('前年度'!C7=0,"皆増",IF('当年度'!C7=0,"皆減",ROUND('増減額'!C7/'前年度'!C7*100,1))))</f>
        <v>皆減</v>
      </c>
      <c r="D7" s="27" t="str">
        <f>IF(AND('当年度'!D7=0,'前年度'!D7=0),"",IF('前年度'!D7=0,"皆増",IF('当年度'!D7=0,"皆減",ROUND('増減額'!D7/'前年度'!D7*100,1))))</f>
        <v>皆減</v>
      </c>
      <c r="E7" s="27" t="str">
        <f>IF(AND('当年度'!E7=0,'前年度'!E7=0),"",IF('前年度'!E7=0,"皆増",IF('当年度'!E7=0,"皆減",ROUND('増減額'!E7/'前年度'!E7*100,1))))</f>
        <v>皆減</v>
      </c>
      <c r="F7" s="27" t="str">
        <f>IF(AND('当年度'!F7=0,'前年度'!F7=0),"",IF('前年度'!F7=0,"皆増",IF('当年度'!F7=0,"皆減",ROUND('増減額'!F7/'前年度'!F7*100,1))))</f>
        <v>皆減</v>
      </c>
      <c r="G7" s="27" t="str">
        <f>IF(AND('当年度'!G7=0,'前年度'!G7=0),"",IF('前年度'!G7=0,"皆増",IF('当年度'!G7=0,"皆減",ROUND('増減額'!G7/'前年度'!G7*100,1))))</f>
        <v>皆減</v>
      </c>
      <c r="H7" s="27" t="str">
        <f>IF(AND('当年度'!H7=0,'前年度'!H7=0),"",IF('前年度'!H7=0,"皆増",IF('当年度'!H7=0,"皆減",ROUND('増減額'!H7/'前年度'!H7*100,1))))</f>
        <v>皆減</v>
      </c>
      <c r="I7" s="27">
        <f>IF(AND('当年度'!I7=0,'前年度'!I7=0),"",IF('前年度'!I7=0,"皆増",IF('当年度'!I7=0,"皆減",ROUND('増減額'!I7/'前年度'!I7*100,1))))</f>
      </c>
      <c r="J7" s="27">
        <f>IF(AND('当年度'!J7=0,'前年度'!J7=0),"",IF('前年度'!J7=0,"皆増",IF('当年度'!J7=0,"皆減",ROUND('増減額'!J7/'前年度'!J7*100,1))))</f>
      </c>
      <c r="K7" s="27" t="str">
        <f>IF(AND('当年度'!K7=0,'前年度'!K7=0),"",IF('前年度'!K7=0,"皆増",IF('当年度'!K7=0,"皆減",ROUND('増減額'!K7/'前年度'!K7*100,1))))</f>
        <v>皆減</v>
      </c>
      <c r="L7" s="27">
        <f>IF(AND('当年度'!L7=0,'前年度'!L7=0),"",IF('前年度'!L7=0,"皆増",IF('当年度'!L7=0,"皆減",ROUND('増減額'!L7/'前年度'!L7*100,1))))</f>
      </c>
      <c r="M7" s="27" t="str">
        <f>IF(AND('当年度'!M7=0,'前年度'!M7=0),"",IF('前年度'!M7=0,"皆増",IF('当年度'!M7=0,"皆減",ROUND('増減額'!M7/'前年度'!M7*100,1))))</f>
        <v>皆減</v>
      </c>
      <c r="N7" s="27" t="str">
        <f>IF(AND('当年度'!N7=0,'前年度'!N7=0),"",IF('前年度'!N7=0,"皆増",IF('当年度'!N7=0,"皆減",ROUND('増減額'!N7/'前年度'!N7*100,1))))</f>
        <v>皆減</v>
      </c>
      <c r="O7" s="27" t="str">
        <f>IF(AND('当年度'!O7=0,'前年度'!O7=0),"",IF('前年度'!O7=0,"皆増",IF('当年度'!O7=0,"皆減",ROUND('増減額'!O7/'前年度'!O7*100,1))))</f>
        <v>皆減</v>
      </c>
      <c r="P7" s="27" t="str">
        <f>IF(AND('当年度'!P7=0,'前年度'!P7=0),"",IF('前年度'!P7=0,"皆増",IF('当年度'!P7=0,"皆減",ROUND('増減額'!P7/'前年度'!P7*100,1))))</f>
        <v>皆減</v>
      </c>
    </row>
    <row r="8" spans="1:16" ht="21.75" customHeight="1">
      <c r="A8" s="126"/>
      <c r="B8" s="120" t="s">
        <v>18</v>
      </c>
      <c r="C8" s="27">
        <f>IF(AND('当年度'!C8=0,'前年度'!C8=0),"",IF('前年度'!C8=0,"皆増",IF('当年度'!C8=0,"皆減",ROUND('増減額'!C8/'前年度'!C8*100,1))))</f>
        <v>-6.5</v>
      </c>
      <c r="D8" s="27">
        <f>IF(AND('当年度'!D8=0,'前年度'!D8=0),"",IF('前年度'!D8=0,"皆増",IF('当年度'!D8=0,"皆減",ROUND('増減額'!D8/'前年度'!D8*100,1))))</f>
        <v>-1.1</v>
      </c>
      <c r="E8" s="27">
        <f>IF(AND('当年度'!E8=0,'前年度'!E8=0),"",IF('前年度'!E8=0,"皆増",IF('当年度'!E8=0,"皆減",ROUND('増減額'!E8/'前年度'!E8*100,1))))</f>
        <v>-0.9</v>
      </c>
      <c r="F8" s="27">
        <f>IF(AND('当年度'!F8=0,'前年度'!F8=0),"",IF('前年度'!F8=0,"皆増",IF('当年度'!F8=0,"皆減",ROUND('増減額'!F8/'前年度'!F8*100,1))))</f>
        <v>-5</v>
      </c>
      <c r="G8" s="27">
        <f>IF(AND('当年度'!G8=0,'前年度'!G8=0),"",IF('前年度'!G8=0,"皆増",IF('当年度'!G8=0,"皆減",ROUND('増減額'!G8/'前年度'!G8*100,1))))</f>
        <v>-0.6</v>
      </c>
      <c r="H8" s="27">
        <f>IF(AND('当年度'!H8=0,'前年度'!H8=0),"",IF('前年度'!H8=0,"皆増",IF('当年度'!H8=0,"皆減",ROUND('増減額'!H8/'前年度'!H8*100,1))))</f>
        <v>-0.3</v>
      </c>
      <c r="I8" s="27">
        <f>IF(AND('当年度'!I8=0,'前年度'!I8=0),"",IF('前年度'!I8=0,"皆増",IF('当年度'!I8=0,"皆減",ROUND('増減額'!I8/'前年度'!I8*100,1))))</f>
      </c>
      <c r="J8" s="27">
        <f>IF(AND('当年度'!J8=0,'前年度'!J8=0),"",IF('前年度'!J8=0,"皆増",IF('当年度'!J8=0,"皆減",ROUND('増減額'!J8/'前年度'!J8*100,1))))</f>
        <v>-88</v>
      </c>
      <c r="K8" s="27">
        <f>IF(AND('当年度'!K8=0,'前年度'!K8=0),"",IF('前年度'!K8=0,"皆増",IF('当年度'!K8=0,"皆減",ROUND('増減額'!K8/'前年度'!K8*100,1))))</f>
        <v>-2.8</v>
      </c>
      <c r="L8" s="27">
        <f>IF(AND('当年度'!L8=0,'前年度'!L8=0),"",IF('前年度'!L8=0,"皆増",IF('当年度'!L8=0,"皆減",ROUND('増減額'!L8/'前年度'!L8*100,1))))</f>
      </c>
      <c r="M8" s="27">
        <f>IF(AND('当年度'!M8=0,'前年度'!M8=0),"",IF('前年度'!M8=0,"皆増",IF('当年度'!M8=0,"皆減",ROUND('増減額'!M8/'前年度'!M8*100,1))))</f>
        <v>-2.9</v>
      </c>
      <c r="N8" s="27">
        <f>IF(AND('当年度'!N8=0,'前年度'!N8=0),"",IF('前年度'!N8=0,"皆増",IF('当年度'!N8=0,"皆減",ROUND('増減額'!N8/'前年度'!N8*100,1))))</f>
        <v>4.5</v>
      </c>
      <c r="O8" s="27">
        <f>IF(AND('当年度'!O8=0,'前年度'!O8=0),"",IF('前年度'!O8=0,"皆増",IF('当年度'!O8=0,"皆減",ROUND('増減額'!O8/'前年度'!O8*100,1))))</f>
        <v>-21</v>
      </c>
      <c r="P8" s="27">
        <f>IF(AND('当年度'!P8=0,'前年度'!P8=0),"",IF('前年度'!P8=0,"皆増",IF('当年度'!P8=0,"皆減",ROUND('増減額'!P8/'前年度'!P8*100,1))))</f>
        <v>-26.1</v>
      </c>
    </row>
    <row r="9" spans="1:16" ht="21.75" customHeight="1">
      <c r="A9" s="126"/>
      <c r="B9" s="120" t="s">
        <v>19</v>
      </c>
      <c r="C9" s="27" t="str">
        <f>IF(AND('当年度'!C9=0,'前年度'!C9=0),"",IF('前年度'!C9=0,"皆増",IF('当年度'!C9=0,"皆減",ROUND('増減額'!C9/'前年度'!C9*100,1))))</f>
        <v>皆増</v>
      </c>
      <c r="D9" s="27" t="str">
        <f>IF(AND('当年度'!D9=0,'前年度'!D9=0),"",IF('前年度'!D9=0,"皆増",IF('当年度'!D9=0,"皆減",ROUND('増減額'!D9/'前年度'!D9*100,1))))</f>
        <v>皆増</v>
      </c>
      <c r="E9" s="27" t="str">
        <f>IF(AND('当年度'!E9=0,'前年度'!E9=0),"",IF('前年度'!E9=0,"皆増",IF('当年度'!E9=0,"皆減",ROUND('増減額'!E9/'前年度'!E9*100,1))))</f>
        <v>皆増</v>
      </c>
      <c r="F9" s="27" t="str">
        <f>IF(AND('当年度'!F9=0,'前年度'!F9=0),"",IF('前年度'!F9=0,"皆増",IF('当年度'!F9=0,"皆減",ROUND('増減額'!F9/'前年度'!F9*100,1))))</f>
        <v>皆増</v>
      </c>
      <c r="G9" s="27" t="str">
        <f>IF(AND('当年度'!G9=0,'前年度'!G9=0),"",IF('前年度'!G9=0,"皆増",IF('当年度'!G9=0,"皆減",ROUND('増減額'!G9/'前年度'!G9*100,1))))</f>
        <v>皆増</v>
      </c>
      <c r="H9" s="27" t="str">
        <f>IF(AND('当年度'!H9=0,'前年度'!H9=0),"",IF('前年度'!H9=0,"皆増",IF('当年度'!H9=0,"皆減",ROUND('増減額'!H9/'前年度'!H9*100,1))))</f>
        <v>皆増</v>
      </c>
      <c r="I9" s="27">
        <f>IF(AND('当年度'!I9=0,'前年度'!I9=0),"",IF('前年度'!I9=0,"皆増",IF('当年度'!I9=0,"皆減",ROUND('増減額'!I9/'前年度'!I9*100,1))))</f>
      </c>
      <c r="J9" s="27">
        <f>IF(AND('当年度'!J9=0,'前年度'!J9=0),"",IF('前年度'!J9=0,"皆増",IF('当年度'!J9=0,"皆減",ROUND('増減額'!J9/'前年度'!J9*100,1))))</f>
      </c>
      <c r="K9" s="27" t="str">
        <f>IF(AND('当年度'!K9=0,'前年度'!K9=0),"",IF('前年度'!K9=0,"皆増",IF('当年度'!K9=0,"皆減",ROUND('増減額'!K9/'前年度'!K9*100,1))))</f>
        <v>皆増</v>
      </c>
      <c r="L9" s="27">
        <f>IF(AND('当年度'!L9=0,'前年度'!L9=0),"",IF('前年度'!L9=0,"皆増",IF('当年度'!L9=0,"皆減",ROUND('増減額'!L9/'前年度'!L9*100,1))))</f>
      </c>
      <c r="M9" s="27" t="str">
        <f>IF(AND('当年度'!M9=0,'前年度'!M9=0),"",IF('前年度'!M9=0,"皆増",IF('当年度'!M9=0,"皆減",ROUND('増減額'!M9/'前年度'!M9*100,1))))</f>
        <v>皆増</v>
      </c>
      <c r="N9" s="27" t="str">
        <f>IF(AND('当年度'!N9=0,'前年度'!N9=0),"",IF('前年度'!N9=0,"皆増",IF('当年度'!N9=0,"皆減",ROUND('増減額'!N9/'前年度'!N9*100,1))))</f>
        <v>皆増</v>
      </c>
      <c r="O9" s="27" t="str">
        <f>IF(AND('当年度'!O9=0,'前年度'!O9=0),"",IF('前年度'!O9=0,"皆増",IF('当年度'!O9=0,"皆減",ROUND('増減額'!O9/'前年度'!O9*100,1))))</f>
        <v>皆増</v>
      </c>
      <c r="P9" s="27" t="str">
        <f>IF(AND('当年度'!P9=0,'前年度'!P9=0),"",IF('前年度'!P9=0,"皆増",IF('当年度'!P9=0,"皆減",ROUND('増減額'!P9/'前年度'!P9*100,1))))</f>
        <v>皆増</v>
      </c>
    </row>
    <row r="10" spans="1:16" ht="21.75" customHeight="1">
      <c r="A10" s="126"/>
      <c r="B10" s="121" t="s">
        <v>124</v>
      </c>
      <c r="C10" s="27" t="str">
        <f>IF(AND('当年度'!C10=0,'前年度'!C10=0),"",IF('前年度'!C10=0,"皆増",IF('当年度'!C10=0,"皆減",ROUND('増減額'!C10/'前年度'!C10*100,1))))</f>
        <v>皆減</v>
      </c>
      <c r="D10" s="27" t="str">
        <f>IF(AND('当年度'!D10=0,'前年度'!D10=0),"",IF('前年度'!D10=0,"皆増",IF('当年度'!D10=0,"皆減",ROUND('増減額'!D10/'前年度'!D10*100,1))))</f>
        <v>皆減</v>
      </c>
      <c r="E10" s="27" t="str">
        <f>IF(AND('当年度'!E10=0,'前年度'!E10=0),"",IF('前年度'!E10=0,"皆増",IF('当年度'!E10=0,"皆減",ROUND('増減額'!E10/'前年度'!E10*100,1))))</f>
        <v>皆減</v>
      </c>
      <c r="F10" s="27" t="str">
        <f>IF(AND('当年度'!F10=0,'前年度'!F10=0),"",IF('前年度'!F10=0,"皆増",IF('当年度'!F10=0,"皆減",ROUND('増減額'!F10/'前年度'!F10*100,1))))</f>
        <v>皆減</v>
      </c>
      <c r="G10" s="27" t="str">
        <f>IF(AND('当年度'!G10=0,'前年度'!G10=0),"",IF('前年度'!G10=0,"皆増",IF('当年度'!G10=0,"皆減",ROUND('増減額'!G10/'前年度'!G10*100,1))))</f>
        <v>皆減</v>
      </c>
      <c r="H10" s="27" t="str">
        <f>IF(AND('当年度'!H10=0,'前年度'!H10=0),"",IF('前年度'!H10=0,"皆増",IF('当年度'!H10=0,"皆減",ROUND('増減額'!H10/'前年度'!H10*100,1))))</f>
        <v>皆減</v>
      </c>
      <c r="I10" s="27">
        <f>IF(AND('当年度'!I10=0,'前年度'!I10=0),"",IF('前年度'!I10=0,"皆増",IF('当年度'!I10=0,"皆減",ROUND('増減額'!I10/'前年度'!I10*100,1))))</f>
      </c>
      <c r="J10" s="27">
        <f>IF(AND('当年度'!J10=0,'前年度'!J10=0),"",IF('前年度'!J10=0,"皆増",IF('当年度'!J10=0,"皆減",ROUND('増減額'!J10/'前年度'!J10*100,1))))</f>
      </c>
      <c r="K10" s="27" t="str">
        <f>IF(AND('当年度'!K10=0,'前年度'!K10=0),"",IF('前年度'!K10=0,"皆増",IF('当年度'!K10=0,"皆減",ROUND('増減額'!K10/'前年度'!K10*100,1))))</f>
        <v>皆減</v>
      </c>
      <c r="L10" s="27">
        <f>IF(AND('当年度'!L10=0,'前年度'!L10=0),"",IF('前年度'!L10=0,"皆増",IF('当年度'!L10=0,"皆減",ROUND('増減額'!L10/'前年度'!L10*100,1))))</f>
      </c>
      <c r="M10" s="27" t="str">
        <f>IF(AND('当年度'!M10=0,'前年度'!M10=0),"",IF('前年度'!M10=0,"皆増",IF('当年度'!M10=0,"皆減",ROUND('増減額'!M10/'前年度'!M10*100,1))))</f>
        <v>皆減</v>
      </c>
      <c r="N10" s="27" t="str">
        <f>IF(AND('当年度'!N10=0,'前年度'!N10=0),"",IF('前年度'!N10=0,"皆増",IF('当年度'!N10=0,"皆減",ROUND('増減額'!N10/'前年度'!N10*100,1))))</f>
        <v>皆減</v>
      </c>
      <c r="O10" s="27" t="str">
        <f>IF(AND('当年度'!O10=0,'前年度'!O10=0),"",IF('前年度'!O10=0,"皆増",IF('当年度'!O10=0,"皆減",ROUND('増減額'!O10/'前年度'!O10*100,1))))</f>
        <v>皆減</v>
      </c>
      <c r="P10" s="27" t="str">
        <f>IF(AND('当年度'!P10=0,'前年度'!P10=0),"",IF('前年度'!P10=0,"皆増",IF('当年度'!P10=0,"皆減",ROUND('増減額'!P10/'前年度'!P10*100,1))))</f>
        <v>皆減</v>
      </c>
    </row>
    <row r="11" spans="1:16" ht="21.75" customHeight="1">
      <c r="A11" s="126"/>
      <c r="B11" s="121" t="s">
        <v>20</v>
      </c>
      <c r="C11" s="27">
        <f>IF(AND('当年度'!C11=0,'前年度'!C11=0),"",IF('前年度'!C11=0,"皆増",IF('当年度'!C11=0,"皆減",ROUND('増減額'!C11/'前年度'!C11*100,1))))</f>
        <v>-10.5</v>
      </c>
      <c r="D11" s="27">
        <f>IF(AND('当年度'!D11=0,'前年度'!D11=0),"",IF('前年度'!D11=0,"皆増",IF('当年度'!D11=0,"皆減",ROUND('増減額'!D11/'前年度'!D11*100,1))))</f>
        <v>7.1</v>
      </c>
      <c r="E11" s="27">
        <f>IF(AND('当年度'!E11=0,'前年度'!E11=0),"",IF('前年度'!E11=0,"皆増",IF('当年度'!E11=0,"皆減",ROUND('増減額'!E11/'前年度'!E11*100,1))))</f>
        <v>-5.4</v>
      </c>
      <c r="F11" s="27">
        <f>IF(AND('当年度'!F11=0,'前年度'!F11=0),"",IF('前年度'!F11=0,"皆増",IF('当年度'!F11=0,"皆減",ROUND('増減額'!F11/'前年度'!F11*100,1))))</f>
        <v>12.7</v>
      </c>
      <c r="G11" s="27">
        <f>IF(AND('当年度'!G11=0,'前年度'!G11=0),"",IF('前年度'!G11=0,"皆増",IF('当年度'!G11=0,"皆減",ROUND('増減額'!G11/'前年度'!G11*100,1))))</f>
        <v>20.1</v>
      </c>
      <c r="H11" s="27">
        <f>IF(AND('当年度'!H11=0,'前年度'!H11=0),"",IF('前年度'!H11=0,"皆増",IF('当年度'!H11=0,"皆減",ROUND('増減額'!H11/'前年度'!H11*100,1))))</f>
        <v>-3.8</v>
      </c>
      <c r="I11" s="27">
        <f>IF(AND('当年度'!I11=0,'前年度'!I11=0),"",IF('前年度'!I11=0,"皆増",IF('当年度'!I11=0,"皆減",ROUND('増減額'!I11/'前年度'!I11*100,1))))</f>
      </c>
      <c r="J11" s="27">
        <f>IF(AND('当年度'!J11=0,'前年度'!J11=0),"",IF('前年度'!J11=0,"皆増",IF('当年度'!J11=0,"皆減",ROUND('増減額'!J11/'前年度'!J11*100,1))))</f>
        <v>18</v>
      </c>
      <c r="K11" s="27">
        <f>IF(AND('当年度'!K11=0,'前年度'!K11=0),"",IF('前年度'!K11=0,"皆増",IF('当年度'!K11=0,"皆減",ROUND('増減額'!K11/'前年度'!K11*100,1))))</f>
        <v>-29.5</v>
      </c>
      <c r="L11" s="27">
        <f>IF(AND('当年度'!L11=0,'前年度'!L11=0),"",IF('前年度'!L11=0,"皆増",IF('当年度'!L11=0,"皆減",ROUND('増減額'!L11/'前年度'!L11*100,1))))</f>
      </c>
      <c r="M11" s="27">
        <f>IF(AND('当年度'!M11=0,'前年度'!M11=0),"",IF('前年度'!M11=0,"皆増",IF('当年度'!M11=0,"皆減",ROUND('増減額'!M11/'前年度'!M11*100,1))))</f>
        <v>-2.4</v>
      </c>
      <c r="N11" s="27">
        <f>IF(AND('当年度'!N11=0,'前年度'!N11=0),"",IF('前年度'!N11=0,"皆増",IF('当年度'!N11=0,"皆減",ROUND('増減額'!N11/'前年度'!N11*100,1))))</f>
        <v>3</v>
      </c>
      <c r="O11" s="27">
        <f>IF(AND('当年度'!O11=0,'前年度'!O11=0),"",IF('前年度'!O11=0,"皆増",IF('当年度'!O11=0,"皆減",ROUND('増減額'!O11/'前年度'!O11*100,1))))</f>
        <v>-7.5</v>
      </c>
      <c r="P11" s="27">
        <f>IF(AND('当年度'!P11=0,'前年度'!P11=0),"",IF('前年度'!P11=0,"皆増",IF('当年度'!P11=0,"皆減",ROUND('増減額'!P11/'前年度'!P11*100,1))))</f>
        <v>-22.9</v>
      </c>
    </row>
    <row r="12" spans="1:16" ht="21.75" customHeight="1">
      <c r="A12" s="126"/>
      <c r="B12" s="121" t="s">
        <v>21</v>
      </c>
      <c r="C12" s="27">
        <f>IF(AND('当年度'!C12=0,'前年度'!C12=0),"",IF('前年度'!C12=0,"皆増",IF('当年度'!C12=0,"皆減",ROUND('増減額'!C12/'前年度'!C12*100,1))))</f>
        <v>5.9</v>
      </c>
      <c r="D12" s="27">
        <f>IF(AND('当年度'!D12=0,'前年度'!D12=0),"",IF('前年度'!D12=0,"皆増",IF('当年度'!D12=0,"皆減",ROUND('増減額'!D12/'前年度'!D12*100,1))))</f>
        <v>2.7</v>
      </c>
      <c r="E12" s="27">
        <f>IF(AND('当年度'!E12=0,'前年度'!E12=0),"",IF('前年度'!E12=0,"皆増",IF('当年度'!E12=0,"皆減",ROUND('増減額'!E12/'前年度'!E12*100,1))))</f>
        <v>-10.1</v>
      </c>
      <c r="F12" s="27">
        <f>IF(AND('当年度'!F12=0,'前年度'!F12=0),"",IF('前年度'!F12=0,"皆増",IF('当年度'!F12=0,"皆減",ROUND('増減額'!F12/'前年度'!F12*100,1))))</f>
        <v>-14</v>
      </c>
      <c r="G12" s="27">
        <f>IF(AND('当年度'!G12=0,'前年度'!G12=0),"",IF('前年度'!G12=0,"皆増",IF('当年度'!G12=0,"皆減",ROUND('増減額'!G12/'前年度'!G12*100,1))))</f>
        <v>18.1</v>
      </c>
      <c r="H12" s="27">
        <f>IF(AND('当年度'!H12=0,'前年度'!H12=0),"",IF('前年度'!H12=0,"皆増",IF('当年度'!H12=0,"皆減",ROUND('増減額'!H12/'前年度'!H12*100,1))))</f>
        <v>-4</v>
      </c>
      <c r="I12" s="27">
        <f>IF(AND('当年度'!I12=0,'前年度'!I12=0),"",IF('前年度'!I12=0,"皆増",IF('当年度'!I12=0,"皆減",ROUND('増減額'!I12/'前年度'!I12*100,1))))</f>
      </c>
      <c r="J12" s="27">
        <f>IF(AND('当年度'!J12=0,'前年度'!J12=0),"",IF('前年度'!J12=0,"皆増",IF('当年度'!J12=0,"皆減",ROUND('増減額'!J12/'前年度'!J12*100,1))))</f>
      </c>
      <c r="K12" s="27">
        <f>IF(AND('当年度'!K12=0,'前年度'!K12=0),"",IF('前年度'!K12=0,"皆増",IF('当年度'!K12=0,"皆減",ROUND('増減額'!K12/'前年度'!K12*100,1))))</f>
        <v>4.6</v>
      </c>
      <c r="L12" s="27">
        <f>IF(AND('当年度'!L12=0,'前年度'!L12=0),"",IF('前年度'!L12=0,"皆増",IF('当年度'!L12=0,"皆減",ROUND('増減額'!L12/'前年度'!L12*100,1))))</f>
      </c>
      <c r="M12" s="27">
        <f>IF(AND('当年度'!M12=0,'前年度'!M12=0),"",IF('前年度'!M12=0,"皆増",IF('当年度'!M12=0,"皆減",ROUND('増減額'!M12/'前年度'!M12*100,1))))</f>
        <v>3</v>
      </c>
      <c r="N12" s="27">
        <f>IF(AND('当年度'!N12=0,'前年度'!N12=0),"",IF('前年度'!N12=0,"皆増",IF('当年度'!N12=0,"皆減",ROUND('増減額'!N12/'前年度'!N12*100,1))))</f>
        <v>5.7</v>
      </c>
      <c r="O12" s="27">
        <f>IF(AND('当年度'!O12=0,'前年度'!O12=0),"",IF('前年度'!O12=0,"皆増",IF('当年度'!O12=0,"皆減",ROUND('増減額'!O12/'前年度'!O12*100,1))))</f>
        <v>-9.7</v>
      </c>
      <c r="P12" s="27">
        <f>IF(AND('当年度'!P12=0,'前年度'!P12=0),"",IF('前年度'!P12=0,"皆増",IF('当年度'!P12=0,"皆減",ROUND('増減額'!P12/'前年度'!P12*100,1))))</f>
        <v>-23.1</v>
      </c>
    </row>
    <row r="13" spans="1:16" ht="21.75" customHeight="1">
      <c r="A13" s="126"/>
      <c r="B13" s="121" t="s">
        <v>23</v>
      </c>
      <c r="C13" s="27">
        <f>IF(AND('当年度'!C13=0,'前年度'!C13=0),"",IF('前年度'!C13=0,"皆増",IF('当年度'!C13=0,"皆減",ROUND('増減額'!C13/'前年度'!C13*100,1))))</f>
        <v>-3.2</v>
      </c>
      <c r="D13" s="27">
        <f>IF(AND('当年度'!D13=0,'前年度'!D13=0),"",IF('前年度'!D13=0,"皆増",IF('当年度'!D13=0,"皆減",ROUND('増減額'!D13/'前年度'!D13*100,1))))</f>
        <v>7.5</v>
      </c>
      <c r="E13" s="27">
        <f>IF(AND('当年度'!E13=0,'前年度'!E13=0),"",IF('前年度'!E13=0,"皆増",IF('当年度'!E13=0,"皆減",ROUND('増減額'!E13/'前年度'!E13*100,1))))</f>
        <v>-4.3</v>
      </c>
      <c r="F13" s="27">
        <f>IF(AND('当年度'!F13=0,'前年度'!F13=0),"",IF('前年度'!F13=0,"皆増",IF('当年度'!F13=0,"皆減",ROUND('増減額'!F13/'前年度'!F13*100,1))))</f>
        <v>8.6</v>
      </c>
      <c r="G13" s="27">
        <f>IF(AND('当年度'!G13=0,'前年度'!G13=0),"",IF('前年度'!G13=0,"皆増",IF('当年度'!G13=0,"皆減",ROUND('増減額'!G13/'前年度'!G13*100,1))))</f>
        <v>2</v>
      </c>
      <c r="H13" s="27">
        <f>IF(AND('当年度'!H13=0,'前年度'!H13=0),"",IF('前年度'!H13=0,"皆増",IF('当年度'!H13=0,"皆減",ROUND('増減額'!H13/'前年度'!H13*100,1))))</f>
        <v>-26.5</v>
      </c>
      <c r="I13" s="27">
        <f>IF(AND('当年度'!I13=0,'前年度'!I13=0),"",IF('前年度'!I13=0,"皆増",IF('当年度'!I13=0,"皆減",ROUND('増減額'!I13/'前年度'!I13*100,1))))</f>
      </c>
      <c r="J13" s="27">
        <f>IF(AND('当年度'!J13=0,'前年度'!J13=0),"",IF('前年度'!J13=0,"皆増",IF('当年度'!J13=0,"皆減",ROUND('増減額'!J13/'前年度'!J13*100,1))))</f>
      </c>
      <c r="K13" s="27">
        <f>IF(AND('当年度'!K13=0,'前年度'!K13=0),"",IF('前年度'!K13=0,"皆増",IF('当年度'!K13=0,"皆減",ROUND('増減額'!K13/'前年度'!K13*100,1))))</f>
        <v>8.2</v>
      </c>
      <c r="L13" s="27">
        <f>IF(AND('当年度'!L13=0,'前年度'!L13=0),"",IF('前年度'!L13=0,"皆増",IF('当年度'!L13=0,"皆減",ROUND('増減額'!L13/'前年度'!L13*100,1))))</f>
      </c>
      <c r="M13" s="27">
        <f>IF(AND('当年度'!M13=0,'前年度'!M13=0),"",IF('前年度'!M13=0,"皆増",IF('当年度'!M13=0,"皆減",ROUND('増減額'!M13/'前年度'!M13*100,1))))</f>
        <v>-5.9</v>
      </c>
      <c r="N13" s="27">
        <f>IF(AND('当年度'!N13=0,'前年度'!N13=0),"",IF('前年度'!N13=0,"皆増",IF('当年度'!N13=0,"皆減",ROUND('増減額'!N13/'前年度'!N13*100,1))))</f>
        <v>1.7</v>
      </c>
      <c r="O13" s="27">
        <f>IF(AND('当年度'!O13=0,'前年度'!O13=0),"",IF('前年度'!O13=0,"皆増",IF('当年度'!O13=0,"皆減",ROUND('増減額'!O13/'前年度'!O13*100,1))))</f>
        <v>4</v>
      </c>
      <c r="P13" s="27">
        <f>IF(AND('当年度'!P13=0,'前年度'!P13=0),"",IF('前年度'!P13=0,"皆増",IF('当年度'!P13=0,"皆減",ROUND('増減額'!P13/'前年度'!P13*100,1))))</f>
        <v>-22.7</v>
      </c>
    </row>
    <row r="14" spans="1:16" ht="21.75" customHeight="1">
      <c r="A14" s="126"/>
      <c r="B14" s="121" t="s">
        <v>24</v>
      </c>
      <c r="C14" s="27">
        <f>IF(AND('当年度'!C14=0,'前年度'!C14=0),"",IF('前年度'!C14=0,"皆増",IF('当年度'!C14=0,"皆減",ROUND('増減額'!C14/'前年度'!C14*100,1))))</f>
        <v>-6.2</v>
      </c>
      <c r="D14" s="27">
        <f>IF(AND('当年度'!D14=0,'前年度'!D14=0),"",IF('前年度'!D14=0,"皆増",IF('当年度'!D14=0,"皆減",ROUND('増減額'!D14/'前年度'!D14*100,1))))</f>
        <v>-1.2</v>
      </c>
      <c r="E14" s="27">
        <f>IF(AND('当年度'!E14=0,'前年度'!E14=0),"",IF('前年度'!E14=0,"皆増",IF('当年度'!E14=0,"皆減",ROUND('増減額'!E14/'前年度'!E14*100,1))))</f>
        <v>13.7</v>
      </c>
      <c r="F14" s="27">
        <f>IF(AND('当年度'!F14=0,'前年度'!F14=0),"",IF('前年度'!F14=0,"皆増",IF('当年度'!F14=0,"皆減",ROUND('増減額'!F14/'前年度'!F14*100,1))))</f>
        <v>3.2</v>
      </c>
      <c r="G14" s="27">
        <f>IF(AND('当年度'!G14=0,'前年度'!G14=0),"",IF('前年度'!G14=0,"皆増",IF('当年度'!G14=0,"皆減",ROUND('増減額'!G14/'前年度'!G14*100,1))))</f>
        <v>-3.9</v>
      </c>
      <c r="H14" s="27">
        <f>IF(AND('当年度'!H14=0,'前年度'!H14=0),"",IF('前年度'!H14=0,"皆増",IF('当年度'!H14=0,"皆減",ROUND('増減額'!H14/'前年度'!H14*100,1))))</f>
        <v>-3.7</v>
      </c>
      <c r="I14" s="27">
        <f>IF(AND('当年度'!I14=0,'前年度'!I14=0),"",IF('前年度'!I14=0,"皆増",IF('当年度'!I14=0,"皆減",ROUND('増減額'!I14/'前年度'!I14*100,1))))</f>
      </c>
      <c r="J14" s="27" t="str">
        <f>IF(AND('当年度'!J14=0,'前年度'!J14=0),"",IF('前年度'!J14=0,"皆増",IF('当年度'!J14=0,"皆減",ROUND('増減額'!J14/'前年度'!J14*100,1))))</f>
        <v>皆減</v>
      </c>
      <c r="K14" s="27">
        <f>IF(AND('当年度'!K14=0,'前年度'!K14=0),"",IF('前年度'!K14=0,"皆増",IF('当年度'!K14=0,"皆減",ROUND('増減額'!K14/'前年度'!K14*100,1))))</f>
        <v>4.7</v>
      </c>
      <c r="L14" s="27">
        <f>IF(AND('当年度'!L14=0,'前年度'!L14=0),"",IF('前年度'!L14=0,"皆増",IF('当年度'!L14=0,"皆減",ROUND('増減額'!L14/'前年度'!L14*100,1))))</f>
      </c>
      <c r="M14" s="27">
        <f>IF(AND('当年度'!M14=0,'前年度'!M14=0),"",IF('前年度'!M14=0,"皆増",IF('当年度'!M14=0,"皆減",ROUND('増減額'!M14/'前年度'!M14*100,1))))</f>
        <v>-2.8</v>
      </c>
      <c r="N14" s="27">
        <f>IF(AND('当年度'!N14=0,'前年度'!N14=0),"",IF('前年度'!N14=0,"皆増",IF('当年度'!N14=0,"皆減",ROUND('増減額'!N14/'前年度'!N14*100,1))))</f>
        <v>3.4</v>
      </c>
      <c r="O14" s="27">
        <f>IF(AND('当年度'!O14=0,'前年度'!O14=0),"",IF('前年度'!O14=0,"皆増",IF('当年度'!O14=0,"皆減",ROUND('増減額'!O14/'前年度'!O14*100,1))))</f>
        <v>-21.9</v>
      </c>
      <c r="P14" s="27">
        <f>IF(AND('当年度'!P14=0,'前年度'!P14=0),"",IF('前年度'!P14=0,"皆増",IF('当年度'!P14=0,"皆減",ROUND('増減額'!P14/'前年度'!P14*100,1))))</f>
        <v>-23.3</v>
      </c>
    </row>
    <row r="15" spans="1:16" ht="21.75" customHeight="1">
      <c r="A15" s="126"/>
      <c r="B15" s="121" t="s">
        <v>25</v>
      </c>
      <c r="C15" s="27">
        <f>IF(AND('当年度'!C15=0,'前年度'!C15=0),"",IF('前年度'!C15=0,"皆増",IF('当年度'!C15=0,"皆減",ROUND('増減額'!C15/'前年度'!C15*100,1))))</f>
        <v>-0.5</v>
      </c>
      <c r="D15" s="27">
        <f>IF(AND('当年度'!D15=0,'前年度'!D15=0),"",IF('前年度'!D15=0,"皆増",IF('当年度'!D15=0,"皆減",ROUND('増減額'!D15/'前年度'!D15*100,1))))</f>
        <v>-3.9</v>
      </c>
      <c r="E15" s="27">
        <f>IF(AND('当年度'!E15=0,'前年度'!E15=0),"",IF('前年度'!E15=0,"皆増",IF('当年度'!E15=0,"皆減",ROUND('増減額'!E15/'前年度'!E15*100,1))))</f>
        <v>26.5</v>
      </c>
      <c r="F15" s="27">
        <f>IF(AND('当年度'!F15=0,'前年度'!F15=0),"",IF('前年度'!F15=0,"皆増",IF('当年度'!F15=0,"皆減",ROUND('増減額'!F15/'前年度'!F15*100,1))))</f>
        <v>1.5</v>
      </c>
      <c r="G15" s="27">
        <f>IF(AND('当年度'!G15=0,'前年度'!G15=0),"",IF('前年度'!G15=0,"皆増",IF('当年度'!G15=0,"皆減",ROUND('増減額'!G15/'前年度'!G15*100,1))))</f>
        <v>-2.2</v>
      </c>
      <c r="H15" s="27">
        <f>IF(AND('当年度'!H15=0,'前年度'!H15=0),"",IF('前年度'!H15=0,"皆増",IF('当年度'!H15=0,"皆減",ROUND('増減額'!H15/'前年度'!H15*100,1))))</f>
        <v>-0.3</v>
      </c>
      <c r="I15" s="27">
        <f>IF(AND('当年度'!I15=0,'前年度'!I15=0),"",IF('前年度'!I15=0,"皆増",IF('当年度'!I15=0,"皆減",ROUND('増減額'!I15/'前年度'!I15*100,1))))</f>
      </c>
      <c r="J15" s="27">
        <f>IF(AND('当年度'!J15=0,'前年度'!J15=0),"",IF('前年度'!J15=0,"皆増",IF('当年度'!J15=0,"皆減",ROUND('増減額'!J15/'前年度'!J15*100,1))))</f>
        <v>117.9</v>
      </c>
      <c r="K15" s="27">
        <f>IF(AND('当年度'!K15=0,'前年度'!K15=0),"",IF('前年度'!K15=0,"皆増",IF('当年度'!K15=0,"皆減",ROUND('増減額'!K15/'前年度'!K15*100,1))))</f>
        <v>14.5</v>
      </c>
      <c r="L15" s="27">
        <f>IF(AND('当年度'!L15=0,'前年度'!L15=0),"",IF('前年度'!L15=0,"皆増",IF('当年度'!L15=0,"皆減",ROUND('増減額'!L15/'前年度'!L15*100,1))))</f>
      </c>
      <c r="M15" s="27">
        <f>IF(AND('当年度'!M15=0,'前年度'!M15=0),"",IF('前年度'!M15=0,"皆増",IF('当年度'!M15=0,"皆減",ROUND('増減額'!M15/'前年度'!M15*100,1))))</f>
        <v>-0.2</v>
      </c>
      <c r="N15" s="27">
        <f>IF(AND('当年度'!N15=0,'前年度'!N15=0),"",IF('前年度'!N15=0,"皆増",IF('当年度'!N15=0,"皆減",ROUND('増減額'!N15/'前年度'!N15*100,1))))</f>
        <v>1.1</v>
      </c>
      <c r="O15" s="27">
        <f>IF(AND('当年度'!O15=0,'前年度'!O15=0),"",IF('前年度'!O15=0,"皆増",IF('当年度'!O15=0,"皆減",ROUND('増減額'!O15/'前年度'!O15*100,1))))</f>
        <v>-10.9</v>
      </c>
      <c r="P15" s="27">
        <f>IF(AND('当年度'!P15=0,'前年度'!P15=0),"",IF('前年度'!P15=0,"皆増",IF('当年度'!P15=0,"皆減",ROUND('増減額'!P15/'前年度'!P15*100,1))))</f>
        <v>-22.9</v>
      </c>
    </row>
    <row r="16" spans="1:16" ht="21.75" customHeight="1">
      <c r="A16" s="126"/>
      <c r="B16" s="121" t="s">
        <v>26</v>
      </c>
      <c r="C16" s="27">
        <f>IF(AND('当年度'!C16=0,'前年度'!C16=0),"",IF('前年度'!C16=0,"皆増",IF('当年度'!C16=0,"皆減",ROUND('増減額'!C16/'前年度'!C16*100,1))))</f>
        <v>-8.3</v>
      </c>
      <c r="D16" s="27">
        <f>IF(AND('当年度'!D16=0,'前年度'!D16=0),"",IF('前年度'!D16=0,"皆増",IF('当年度'!D16=0,"皆減",ROUND('増減額'!D16/'前年度'!D16*100,1))))</f>
        <v>-0.2</v>
      </c>
      <c r="E16" s="27">
        <f>IF(AND('当年度'!E16=0,'前年度'!E16=0),"",IF('前年度'!E16=0,"皆増",IF('当年度'!E16=0,"皆減",ROUND('増減額'!E16/'前年度'!E16*100,1))))</f>
        <v>46.6</v>
      </c>
      <c r="F16" s="27">
        <f>IF(AND('当年度'!F16=0,'前年度'!F16=0),"",IF('前年度'!F16=0,"皆増",IF('当年度'!F16=0,"皆減",ROUND('増減額'!F16/'前年度'!F16*100,1))))</f>
        <v>-13.8</v>
      </c>
      <c r="G16" s="27">
        <f>IF(AND('当年度'!G16=0,'前年度'!G16=0),"",IF('前年度'!G16=0,"皆増",IF('当年度'!G16=0,"皆減",ROUND('増減額'!G16/'前年度'!G16*100,1))))</f>
        <v>2.5</v>
      </c>
      <c r="H16" s="27">
        <f>IF(AND('当年度'!H16=0,'前年度'!H16=0),"",IF('前年度'!H16=0,"皆増",IF('当年度'!H16=0,"皆減",ROUND('増減額'!H16/'前年度'!H16*100,1))))</f>
        <v>-6</v>
      </c>
      <c r="I16" s="27">
        <f>IF(AND('当年度'!I16=0,'前年度'!I16=0),"",IF('前年度'!I16=0,"皆増",IF('当年度'!I16=0,"皆減",ROUND('増減額'!I16/'前年度'!I16*100,1))))</f>
      </c>
      <c r="J16" s="27">
        <f>IF(AND('当年度'!J16=0,'前年度'!J16=0),"",IF('前年度'!J16=0,"皆増",IF('当年度'!J16=0,"皆減",ROUND('増減額'!J16/'前年度'!J16*100,1))))</f>
      </c>
      <c r="K16" s="27">
        <f>IF(AND('当年度'!K16=0,'前年度'!K16=0),"",IF('前年度'!K16=0,"皆増",IF('当年度'!K16=0,"皆減",ROUND('増減額'!K16/'前年度'!K16*100,1))))</f>
        <v>48.7</v>
      </c>
      <c r="L16" s="27">
        <f>IF(AND('当年度'!L16=0,'前年度'!L16=0),"",IF('前年度'!L16=0,"皆増",IF('当年度'!L16=0,"皆減",ROUND('増減額'!L16/'前年度'!L16*100,1))))</f>
      </c>
      <c r="M16" s="27">
        <f>IF(AND('当年度'!M16=0,'前年度'!M16=0),"",IF('前年度'!M16=0,"皆増",IF('当年度'!M16=0,"皆減",ROUND('増減額'!M16/'前年度'!M16*100,1))))</f>
        <v>-0.9</v>
      </c>
      <c r="N16" s="27">
        <f>IF(AND('当年度'!N16=0,'前年度'!N16=0),"",IF('前年度'!N16=0,"皆増",IF('当年度'!N16=0,"皆減",ROUND('増減額'!N16/'前年度'!N16*100,1))))</f>
        <v>13.1</v>
      </c>
      <c r="O16" s="27">
        <f>IF(AND('当年度'!O16=0,'前年度'!O16=0),"",IF('前年度'!O16=0,"皆増",IF('当年度'!O16=0,"皆減",ROUND('増減額'!O16/'前年度'!O16*100,1))))</f>
        <v>-13.6</v>
      </c>
      <c r="P16" s="27">
        <f>IF(AND('当年度'!P16=0,'前年度'!P16=0),"",IF('前年度'!P16=0,"皆増",IF('当年度'!P16=0,"皆減",ROUND('増減額'!P16/'前年度'!P16*100,1))))</f>
        <v>-23.1</v>
      </c>
    </row>
    <row r="17" spans="1:16" ht="21.75" customHeight="1">
      <c r="A17" s="126"/>
      <c r="B17" s="121" t="s">
        <v>27</v>
      </c>
      <c r="C17" s="27">
        <f>IF(AND('当年度'!C17=0,'前年度'!C17=0),"",IF('前年度'!C17=0,"皆増",IF('当年度'!C17=0,"皆減",ROUND('増減額'!C17/'前年度'!C17*100,1))))</f>
        <v>-8</v>
      </c>
      <c r="D17" s="27">
        <f>IF(AND('当年度'!D17=0,'前年度'!D17=0),"",IF('前年度'!D17=0,"皆増",IF('当年度'!D17=0,"皆減",ROUND('増減額'!D17/'前年度'!D17*100,1))))</f>
        <v>-4.2</v>
      </c>
      <c r="E17" s="27">
        <f>IF(AND('当年度'!E17=0,'前年度'!E17=0),"",IF('前年度'!E17=0,"皆増",IF('当年度'!E17=0,"皆減",ROUND('増減額'!E17/'前年度'!E17*100,1))))</f>
        <v>-51.4</v>
      </c>
      <c r="F17" s="27">
        <f>IF(AND('当年度'!F17=0,'前年度'!F17=0),"",IF('前年度'!F17=0,"皆増",IF('当年度'!F17=0,"皆減",ROUND('増減額'!F17/'前年度'!F17*100,1))))</f>
        <v>13.4</v>
      </c>
      <c r="G17" s="27">
        <f>IF(AND('当年度'!G17=0,'前年度'!G17=0),"",IF('前年度'!G17=0,"皆増",IF('当年度'!G17=0,"皆減",ROUND('増減額'!G17/'前年度'!G17*100,1))))</f>
        <v>-6.1</v>
      </c>
      <c r="H17" s="27">
        <f>IF(AND('当年度'!H17=0,'前年度'!H17=0),"",IF('前年度'!H17=0,"皆増",IF('当年度'!H17=0,"皆減",ROUND('増減額'!H17/'前年度'!H17*100,1))))</f>
        <v>3.5</v>
      </c>
      <c r="I17" s="27">
        <f>IF(AND('当年度'!I17=0,'前年度'!I17=0),"",IF('前年度'!I17=0,"皆増",IF('当年度'!I17=0,"皆減",ROUND('増減額'!I17/'前年度'!I17*100,1))))</f>
      </c>
      <c r="J17" s="27">
        <f>IF(AND('当年度'!J17=0,'前年度'!J17=0),"",IF('前年度'!J17=0,"皆増",IF('当年度'!J17=0,"皆減",ROUND('増減額'!J17/'前年度'!J17*100,1))))</f>
      </c>
      <c r="K17" s="27">
        <f>IF(AND('当年度'!K17=0,'前年度'!K17=0),"",IF('前年度'!K17=0,"皆増",IF('当年度'!K17=0,"皆減",ROUND('増減額'!K17/'前年度'!K17*100,1))))</f>
        <v>11.1</v>
      </c>
      <c r="L17" s="27">
        <f>IF(AND('当年度'!L17=0,'前年度'!L17=0),"",IF('前年度'!L17=0,"皆増",IF('当年度'!L17=0,"皆減",ROUND('増減額'!L17/'前年度'!L17*100,1))))</f>
      </c>
      <c r="M17" s="27">
        <f>IF(AND('当年度'!M17=0,'前年度'!M17=0),"",IF('前年度'!M17=0,"皆増",IF('当年度'!M17=0,"皆減",ROUND('増減額'!M17/'前年度'!M17*100,1))))</f>
        <v>-3.6</v>
      </c>
      <c r="N17" s="27">
        <f>IF(AND('当年度'!N17=0,'前年度'!N17=0),"",IF('前年度'!N17=0,"皆増",IF('当年度'!N17=0,"皆減",ROUND('増減額'!N17/'前年度'!N17*100,1))))</f>
        <v>0.4</v>
      </c>
      <c r="O17" s="27">
        <f>IF(AND('当年度'!O17=0,'前年度'!O17=0),"",IF('前年度'!O17=0,"皆増",IF('当年度'!O17=0,"皆減",ROUND('増減額'!O17/'前年度'!O17*100,1))))</f>
        <v>-28.6</v>
      </c>
      <c r="P17" s="27">
        <f>IF(AND('当年度'!P17=0,'前年度'!P17=0),"",IF('前年度'!P17=0,"皆増",IF('当年度'!P17=0,"皆減",ROUND('増減額'!P17/'前年度'!P17*100,1))))</f>
        <v>-23.1</v>
      </c>
    </row>
    <row r="18" spans="1:16" ht="21.75" customHeight="1">
      <c r="A18" s="126"/>
      <c r="B18" s="120" t="s">
        <v>28</v>
      </c>
      <c r="C18" s="27" t="str">
        <f>IF(AND('当年度'!C18=0,'前年度'!C18=0),"",IF('前年度'!C18=0,"皆増",IF('当年度'!C18=0,"皆減",ROUND('増減額'!C18/'前年度'!C18*100,1))))</f>
        <v>皆増</v>
      </c>
      <c r="D18" s="27" t="str">
        <f>IF(AND('当年度'!D18=0,'前年度'!D18=0),"",IF('前年度'!D18=0,"皆増",IF('当年度'!D18=0,"皆減",ROUND('増減額'!D18/'前年度'!D18*100,1))))</f>
        <v>皆増</v>
      </c>
      <c r="E18" s="27" t="str">
        <f>IF(AND('当年度'!E18=0,'前年度'!E18=0),"",IF('前年度'!E18=0,"皆増",IF('当年度'!E18=0,"皆減",ROUND('増減額'!E18/'前年度'!E18*100,1))))</f>
        <v>皆増</v>
      </c>
      <c r="F18" s="27" t="str">
        <f>IF(AND('当年度'!F18=0,'前年度'!F18=0),"",IF('前年度'!F18=0,"皆増",IF('当年度'!F18=0,"皆減",ROUND('増減額'!F18/'前年度'!F18*100,1))))</f>
        <v>皆増</v>
      </c>
      <c r="G18" s="27" t="str">
        <f>IF(AND('当年度'!G18=0,'前年度'!G18=0),"",IF('前年度'!G18=0,"皆増",IF('当年度'!G18=0,"皆減",ROUND('増減額'!G18/'前年度'!G18*100,1))))</f>
        <v>皆増</v>
      </c>
      <c r="H18" s="27" t="str">
        <f>IF(AND('当年度'!H18=0,'前年度'!H18=0),"",IF('前年度'!H18=0,"皆増",IF('当年度'!H18=0,"皆減",ROUND('増減額'!H18/'前年度'!H18*100,1))))</f>
        <v>皆増</v>
      </c>
      <c r="I18" s="27">
        <f>IF(AND('当年度'!I18=0,'前年度'!I18=0),"",IF('前年度'!I18=0,"皆増",IF('当年度'!I18=0,"皆減",ROUND('増減額'!I18/'前年度'!I18*100,1))))</f>
      </c>
      <c r="J18" s="27" t="str">
        <f>IF(AND('当年度'!J18=0,'前年度'!J18=0),"",IF('前年度'!J18=0,"皆増",IF('当年度'!J18=0,"皆減",ROUND('増減額'!J18/'前年度'!J18*100,1))))</f>
        <v>皆増</v>
      </c>
      <c r="K18" s="27" t="str">
        <f>IF(AND('当年度'!K18=0,'前年度'!K18=0),"",IF('前年度'!K18=0,"皆増",IF('当年度'!K18=0,"皆減",ROUND('増減額'!K18/'前年度'!K18*100,1))))</f>
        <v>皆増</v>
      </c>
      <c r="L18" s="27">
        <f>IF(AND('当年度'!L18=0,'前年度'!L18=0),"",IF('前年度'!L18=0,"皆増",IF('当年度'!L18=0,"皆減",ROUND('増減額'!L18/'前年度'!L18*100,1))))</f>
      </c>
      <c r="M18" s="27" t="str">
        <f>IF(AND('当年度'!M18=0,'前年度'!M18=0),"",IF('前年度'!M18=0,"皆増",IF('当年度'!M18=0,"皆減",ROUND('増減額'!M18/'前年度'!M18*100,1))))</f>
        <v>皆増</v>
      </c>
      <c r="N18" s="27" t="str">
        <f>IF(AND('当年度'!N18=0,'前年度'!N18=0),"",IF('前年度'!N18=0,"皆増",IF('当年度'!N18=0,"皆減",ROUND('増減額'!N18/'前年度'!N18*100,1))))</f>
        <v>皆増</v>
      </c>
      <c r="O18" s="27" t="str">
        <f>IF(AND('当年度'!O18=0,'前年度'!O18=0),"",IF('前年度'!O18=0,"皆増",IF('当年度'!O18=0,"皆減",ROUND('増減額'!O18/'前年度'!O18*100,1))))</f>
        <v>皆増</v>
      </c>
      <c r="P18" s="27" t="str">
        <f>IF(AND('当年度'!P18=0,'前年度'!P18=0),"",IF('前年度'!P18=0,"皆増",IF('当年度'!P18=0,"皆減",ROUND('増減額'!P18/'前年度'!P18*100,1))))</f>
        <v>皆増</v>
      </c>
    </row>
    <row r="19" spans="1:16" ht="21.75" customHeight="1">
      <c r="A19" s="126"/>
      <c r="B19" s="121" t="s">
        <v>125</v>
      </c>
      <c r="C19" s="27" t="str">
        <f>IF(AND('当年度'!C19=0,'前年度'!C19=0),"",IF('前年度'!C19=0,"皆増",IF('当年度'!C19=0,"皆減",ROUND('増減額'!C19/'前年度'!C19*100,1))))</f>
        <v>皆減</v>
      </c>
      <c r="D19" s="27" t="str">
        <f>IF(AND('当年度'!D19=0,'前年度'!D19=0),"",IF('前年度'!D19=0,"皆増",IF('当年度'!D19=0,"皆減",ROUND('増減額'!D19/'前年度'!D19*100,1))))</f>
        <v>皆減</v>
      </c>
      <c r="E19" s="27" t="str">
        <f>IF(AND('当年度'!E19=0,'前年度'!E19=0),"",IF('前年度'!E19=0,"皆増",IF('当年度'!E19=0,"皆減",ROUND('増減額'!E19/'前年度'!E19*100,1))))</f>
        <v>皆減</v>
      </c>
      <c r="F19" s="27" t="str">
        <f>IF(AND('当年度'!F19=0,'前年度'!F19=0),"",IF('前年度'!F19=0,"皆増",IF('当年度'!F19=0,"皆減",ROUND('増減額'!F19/'前年度'!F19*100,1))))</f>
        <v>皆減</v>
      </c>
      <c r="G19" s="27" t="str">
        <f>IF(AND('当年度'!G19=0,'前年度'!G19=0),"",IF('前年度'!G19=0,"皆増",IF('当年度'!G19=0,"皆減",ROUND('増減額'!G19/'前年度'!G19*100,1))))</f>
        <v>皆減</v>
      </c>
      <c r="H19" s="27" t="str">
        <f>IF(AND('当年度'!H19=0,'前年度'!H19=0),"",IF('前年度'!H19=0,"皆増",IF('当年度'!H19=0,"皆減",ROUND('増減額'!H19/'前年度'!H19*100,1))))</f>
        <v>皆減</v>
      </c>
      <c r="I19" s="27">
        <f>IF(AND('当年度'!I19=0,'前年度'!I19=0),"",IF('前年度'!I19=0,"皆増",IF('当年度'!I19=0,"皆減",ROUND('増減額'!I19/'前年度'!I19*100,1))))</f>
      </c>
      <c r="J19" s="27" t="str">
        <f>IF(AND('当年度'!J19=0,'前年度'!J19=0),"",IF('前年度'!J19=0,"皆増",IF('当年度'!J19=0,"皆減",ROUND('増減額'!J19/'前年度'!J19*100,1))))</f>
        <v>皆減</v>
      </c>
      <c r="K19" s="27" t="str">
        <f>IF(AND('当年度'!K19=0,'前年度'!K19=0),"",IF('前年度'!K19=0,"皆増",IF('当年度'!K19=0,"皆減",ROUND('増減額'!K19/'前年度'!K19*100,1))))</f>
        <v>皆減</v>
      </c>
      <c r="L19" s="27">
        <f>IF(AND('当年度'!L19=0,'前年度'!L19=0),"",IF('前年度'!L19=0,"皆増",IF('当年度'!L19=0,"皆減",ROUND('増減額'!L19/'前年度'!L19*100,1))))</f>
      </c>
      <c r="M19" s="27" t="str">
        <f>IF(AND('当年度'!M19=0,'前年度'!M19=0),"",IF('前年度'!M19=0,"皆増",IF('当年度'!M19=0,"皆減",ROUND('増減額'!M19/'前年度'!M19*100,1))))</f>
        <v>皆減</v>
      </c>
      <c r="N19" s="27" t="str">
        <f>IF(AND('当年度'!N19=0,'前年度'!N19=0),"",IF('前年度'!N19=0,"皆増",IF('当年度'!N19=0,"皆減",ROUND('増減額'!N19/'前年度'!N19*100,1))))</f>
        <v>皆減</v>
      </c>
      <c r="O19" s="27" t="str">
        <f>IF(AND('当年度'!O19=0,'前年度'!O19=0),"",IF('前年度'!O19=0,"皆増",IF('当年度'!O19=0,"皆減",ROUND('増減額'!O19/'前年度'!O19*100,1))))</f>
        <v>皆減</v>
      </c>
      <c r="P19" s="27" t="str">
        <f>IF(AND('当年度'!P19=0,'前年度'!P19=0),"",IF('前年度'!P19=0,"皆増",IF('当年度'!P19=0,"皆減",ROUND('増減額'!P19/'前年度'!P19*100,1))))</f>
        <v>皆減</v>
      </c>
    </row>
    <row r="20" spans="1:16" ht="21.75" customHeight="1">
      <c r="A20" s="126"/>
      <c r="B20" s="122" t="s">
        <v>126</v>
      </c>
      <c r="C20" s="27" t="str">
        <f>IF(AND('当年度'!C20=0,'前年度'!C20=0),"",IF('前年度'!C20=0,"皆増",IF('当年度'!C20=0,"皆減",ROUND('増減額'!C20/'前年度'!C20*100,1))))</f>
        <v>皆減</v>
      </c>
      <c r="D20" s="27" t="str">
        <f>IF(AND('当年度'!D20=0,'前年度'!D20=0),"",IF('前年度'!D20=0,"皆増",IF('当年度'!D20=0,"皆減",ROUND('増減額'!D20/'前年度'!D20*100,1))))</f>
        <v>皆減</v>
      </c>
      <c r="E20" s="27" t="str">
        <f>IF(AND('当年度'!E20=0,'前年度'!E20=0),"",IF('前年度'!E20=0,"皆増",IF('当年度'!E20=0,"皆減",ROUND('増減額'!E20/'前年度'!E20*100,1))))</f>
        <v>皆減</v>
      </c>
      <c r="F20" s="27" t="str">
        <f>IF(AND('当年度'!F20=0,'前年度'!F20=0),"",IF('前年度'!F20=0,"皆増",IF('当年度'!F20=0,"皆減",ROUND('増減額'!F20/'前年度'!F20*100,1))))</f>
        <v>皆減</v>
      </c>
      <c r="G20" s="27" t="str">
        <f>IF(AND('当年度'!G20=0,'前年度'!G20=0),"",IF('前年度'!G20=0,"皆増",IF('当年度'!G20=0,"皆減",ROUND('増減額'!G20/'前年度'!G20*100,1))))</f>
        <v>皆減</v>
      </c>
      <c r="H20" s="27" t="str">
        <f>IF(AND('当年度'!H20=0,'前年度'!H20=0),"",IF('前年度'!H20=0,"皆増",IF('当年度'!H20=0,"皆減",ROUND('増減額'!H20/'前年度'!H20*100,1))))</f>
        <v>皆減</v>
      </c>
      <c r="I20" s="27">
        <f>IF(AND('当年度'!I20=0,'前年度'!I20=0),"",IF('前年度'!I20=0,"皆増",IF('当年度'!I20=0,"皆減",ROUND('増減額'!I20/'前年度'!I20*100,1))))</f>
      </c>
      <c r="J20" s="27">
        <f>IF(AND('当年度'!J20=0,'前年度'!J20=0),"",IF('前年度'!J20=0,"皆増",IF('当年度'!J20=0,"皆減",ROUND('増減額'!J20/'前年度'!J20*100,1))))</f>
      </c>
      <c r="K20" s="27" t="str">
        <f>IF(AND('当年度'!K20=0,'前年度'!K20=0),"",IF('前年度'!K20=0,"皆増",IF('当年度'!K20=0,"皆減",ROUND('増減額'!K20/'前年度'!K20*100,1))))</f>
        <v>皆減</v>
      </c>
      <c r="L20" s="27">
        <f>IF(AND('当年度'!L20=0,'前年度'!L20=0),"",IF('前年度'!L20=0,"皆増",IF('当年度'!L20=0,"皆減",ROUND('増減額'!L20/'前年度'!L20*100,1))))</f>
      </c>
      <c r="M20" s="27" t="str">
        <f>IF(AND('当年度'!M20=0,'前年度'!M20=0),"",IF('前年度'!M20=0,"皆増",IF('当年度'!M20=0,"皆減",ROUND('増減額'!M20/'前年度'!M20*100,1))))</f>
        <v>皆減</v>
      </c>
      <c r="N20" s="27" t="str">
        <f>IF(AND('当年度'!N20=0,'前年度'!N20=0),"",IF('前年度'!N20=0,"皆増",IF('当年度'!N20=0,"皆減",ROUND('増減額'!N20/'前年度'!N20*100,1))))</f>
        <v>皆減</v>
      </c>
      <c r="O20" s="27" t="str">
        <f>IF(AND('当年度'!O20=0,'前年度'!O20=0),"",IF('前年度'!O20=0,"皆増",IF('当年度'!O20=0,"皆減",ROUND('増減額'!O20/'前年度'!O20*100,1))))</f>
        <v>皆減</v>
      </c>
      <c r="P20" s="27" t="str">
        <f>IF(AND('当年度'!P20=0,'前年度'!P20=0),"",IF('前年度'!P20=0,"皆増",IF('当年度'!P20=0,"皆減",ROUND('増減額'!P20/'前年度'!P20*100,1))))</f>
        <v>皆減</v>
      </c>
    </row>
    <row r="21" spans="1:16" ht="21.75" customHeight="1">
      <c r="A21" s="126"/>
      <c r="B21" s="121" t="s">
        <v>127</v>
      </c>
      <c r="C21" s="27">
        <f>IF(AND('当年度'!C21=0,'前年度'!C21=0),"",IF('前年度'!C21=0,"皆増",IF('当年度'!C21=0,"皆減",ROUND('増減額'!C21/'前年度'!C21*100,1))))</f>
        <v>-4.7</v>
      </c>
      <c r="D21" s="27">
        <f>IF(AND('当年度'!D21=0,'前年度'!D21=0),"",IF('前年度'!D21=0,"皆増",IF('当年度'!D21=0,"皆減",ROUND('増減額'!D21/'前年度'!D21*100,1))))</f>
        <v>5.1</v>
      </c>
      <c r="E21" s="27">
        <f>IF(AND('当年度'!E21=0,'前年度'!E21=0),"",IF('前年度'!E21=0,"皆増",IF('当年度'!E21=0,"皆減",ROUND('増減額'!E21/'前年度'!E21*100,1))))</f>
        <v>-13.8</v>
      </c>
      <c r="F21" s="27">
        <f>IF(AND('当年度'!F21=0,'前年度'!F21=0),"",IF('前年度'!F21=0,"皆増",IF('当年度'!F21=0,"皆減",ROUND('増減額'!F21/'前年度'!F21*100,1))))</f>
        <v>18.8</v>
      </c>
      <c r="G21" s="27">
        <f>IF(AND('当年度'!G21=0,'前年度'!G21=0),"",IF('前年度'!G21=0,"皆増",IF('当年度'!G21=0,"皆減",ROUND('増減額'!G21/'前年度'!G21*100,1))))</f>
        <v>9.2</v>
      </c>
      <c r="H21" s="27">
        <f>IF(AND('当年度'!H21=0,'前年度'!H21=0),"",IF('前年度'!H21=0,"皆増",IF('当年度'!H21=0,"皆減",ROUND('増減額'!H21/'前年度'!H21*100,1))))</f>
        <v>-2.4</v>
      </c>
      <c r="I21" s="27">
        <f>IF(AND('当年度'!I21=0,'前年度'!I21=0),"",IF('前年度'!I21=0,"皆増",IF('当年度'!I21=0,"皆減",ROUND('増減額'!I21/'前年度'!I21*100,1))))</f>
      </c>
      <c r="J21" s="27">
        <f>IF(AND('当年度'!J21=0,'前年度'!J21=0),"",IF('前年度'!J21=0,"皆増",IF('当年度'!J21=0,"皆減",ROUND('増減額'!J21/'前年度'!J21*100,1))))</f>
      </c>
      <c r="K21" s="27">
        <f>IF(AND('当年度'!K21=0,'前年度'!K21=0),"",IF('前年度'!K21=0,"皆増",IF('当年度'!K21=0,"皆減",ROUND('増減額'!K21/'前年度'!K21*100,1))))</f>
        <v>21.2</v>
      </c>
      <c r="L21" s="27">
        <f>IF(AND('当年度'!L21=0,'前年度'!L21=0),"",IF('前年度'!L21=0,"皆増",IF('当年度'!L21=0,"皆減",ROUND('増減額'!L21/'前年度'!L21*100,1))))</f>
      </c>
      <c r="M21" s="27">
        <f>IF(AND('当年度'!M21=0,'前年度'!M21=0),"",IF('前年度'!M21=0,"皆増",IF('当年度'!M21=0,"皆減",ROUND('増減額'!M21/'前年度'!M21*100,1))))</f>
        <v>3.4</v>
      </c>
      <c r="N21" s="27">
        <f>IF(AND('当年度'!N21=0,'前年度'!N21=0),"",IF('前年度'!N21=0,"皆増",IF('当年度'!N21=0,"皆減",ROUND('増減額'!N21/'前年度'!N21*100,1))))</f>
        <v>1.8</v>
      </c>
      <c r="O21" s="27">
        <f>IF(AND('当年度'!O21=0,'前年度'!O21=0),"",IF('前年度'!O21=0,"皆増",IF('当年度'!O21=0,"皆減",ROUND('増減額'!O21/'前年度'!O21*100,1))))</f>
        <v>-23.1</v>
      </c>
      <c r="P21" s="27">
        <f>IF(AND('当年度'!P21=0,'前年度'!P21=0),"",IF('前年度'!P21=0,"皆増",IF('当年度'!P21=0,"皆減",ROUND('増減額'!P21/'前年度'!P21*100,1))))</f>
        <v>-23.1</v>
      </c>
    </row>
    <row r="22" spans="1:16" ht="21.75" customHeight="1">
      <c r="A22" s="126"/>
      <c r="B22" s="121" t="s">
        <v>128</v>
      </c>
      <c r="C22" s="25">
        <f>IF(AND('当年度'!C22=0,'前年度'!C22=0),"",IF('前年度'!C22=0,"皆増",IF('当年度'!C22=0,"皆減",ROUND('増減額'!C22/'前年度'!C22*100,1))))</f>
        <v>-4.7</v>
      </c>
      <c r="D22" s="25">
        <f>IF(AND('当年度'!D22=0,'前年度'!D22=0),"",IF('前年度'!D22=0,"皆増",IF('当年度'!D22=0,"皆減",ROUND('増減額'!D22/'前年度'!D22*100,1))))</f>
        <v>-0.8</v>
      </c>
      <c r="E22" s="25">
        <f>IF(AND('当年度'!E22=0,'前年度'!E22=0),"",IF('前年度'!E22=0,"皆増",IF('当年度'!E22=0,"皆減",ROUND('増減額'!E22/'前年度'!E22*100,1))))</f>
        <v>60.1</v>
      </c>
      <c r="F22" s="25">
        <f>IF(AND('当年度'!F22=0,'前年度'!F22=0),"",IF('前年度'!F22=0,"皆増",IF('当年度'!F22=0,"皆減",ROUND('増減額'!F22/'前年度'!F22*100,1))))</f>
        <v>65.3</v>
      </c>
      <c r="G22" s="25">
        <f>IF(AND('当年度'!G22=0,'前年度'!G22=0),"",IF('前年度'!G22=0,"皆増",IF('当年度'!G22=0,"皆減",ROUND('増減額'!G22/'前年度'!G22*100,1))))</f>
        <v>4.2</v>
      </c>
      <c r="H22" s="25">
        <f>IF(AND('当年度'!H22=0,'前年度'!H22=0),"",IF('前年度'!H22=0,"皆増",IF('当年度'!H22=0,"皆減",ROUND('増減額'!H22/'前年度'!H22*100,1))))</f>
        <v>4.6</v>
      </c>
      <c r="I22" s="25">
        <f>IF(AND('当年度'!I22=0,'前年度'!I22=0),"",IF('前年度'!I22=0,"皆増",IF('当年度'!I22=0,"皆減",ROUND('増減額'!I22/'前年度'!I22*100,1))))</f>
      </c>
      <c r="J22" s="25">
        <f>IF(AND('当年度'!J22=0,'前年度'!J22=0),"",IF('前年度'!J22=0,"皆増",IF('当年度'!J22=0,"皆減",ROUND('増減額'!J22/'前年度'!J22*100,1))))</f>
      </c>
      <c r="K22" s="25">
        <f>IF(AND('当年度'!K22=0,'前年度'!K22=0),"",IF('前年度'!K22=0,"皆増",IF('当年度'!K22=0,"皆減",ROUND('増減額'!K22/'前年度'!K22*100,1))))</f>
        <v>11.2</v>
      </c>
      <c r="L22" s="25">
        <f>IF(AND('当年度'!L22=0,'前年度'!L22=0),"",IF('前年度'!L22=0,"皆増",IF('当年度'!L22=0,"皆減",ROUND('増減額'!L22/'前年度'!L22*100,1))))</f>
      </c>
      <c r="M22" s="25">
        <f>IF(AND('当年度'!M22=0,'前年度'!M22=0),"",IF('前年度'!M22=0,"皆増",IF('当年度'!M22=0,"皆減",ROUND('増減額'!M22/'前年度'!M22*100,1))))</f>
        <v>2.9</v>
      </c>
      <c r="N22" s="25">
        <f>IF(AND('当年度'!N22=0,'前年度'!N22=0),"",IF('前年度'!N22=0,"皆増",IF('当年度'!N22=0,"皆減",ROUND('増減額'!N22/'前年度'!N22*100,1))))</f>
        <v>11.3</v>
      </c>
      <c r="O22" s="25">
        <f>IF(AND('当年度'!O22=0,'前年度'!O22=0),"",IF('前年度'!O22=0,"皆増",IF('当年度'!O22=0,"皆減",ROUND('増減額'!O22/'前年度'!O22*100,1))))</f>
        <v>-45.8</v>
      </c>
      <c r="P22" s="25">
        <f>IF(AND('当年度'!P22=0,'前年度'!P22=0),"",IF('前年度'!P22=0,"皆増",IF('当年度'!P22=0,"皆減",ROUND('増減額'!P22/'前年度'!P22*100,1))))</f>
        <v>-22.5</v>
      </c>
    </row>
    <row r="23" spans="1:16" ht="21.75" customHeight="1">
      <c r="A23" s="126"/>
      <c r="B23" s="123" t="s">
        <v>129</v>
      </c>
      <c r="C23" s="26">
        <f>IF(AND('当年度'!C23=0,'前年度'!C23=0),"",IF('前年度'!C23=0,"皆増",IF('当年度'!C23=0,"皆減",ROUND('増減額'!C23/'前年度'!C23*100,1))))</f>
        <v>0.9</v>
      </c>
      <c r="D23" s="26">
        <f>IF(AND('当年度'!D23=0,'前年度'!D23=0),"",IF('前年度'!D23=0,"皆増",IF('当年度'!D23=0,"皆減",ROUND('増減額'!D23/'前年度'!D23*100,1))))</f>
        <v>7</v>
      </c>
      <c r="E23" s="26">
        <f>IF(AND('当年度'!E23=0,'前年度'!E23=0),"",IF('前年度'!E23=0,"皆増",IF('当年度'!E23=0,"皆減",ROUND('増減額'!E23/'前年度'!E23*100,1))))</f>
        <v>34.6</v>
      </c>
      <c r="F23" s="26">
        <f>IF(AND('当年度'!F23=0,'前年度'!F23=0),"",IF('前年度'!F23=0,"皆増",IF('当年度'!F23=0,"皆減",ROUND('増減額'!F23/'前年度'!F23*100,1))))</f>
        <v>18.2</v>
      </c>
      <c r="G23" s="26">
        <f>IF(AND('当年度'!G23=0,'前年度'!G23=0),"",IF('前年度'!G23=0,"皆増",IF('当年度'!G23=0,"皆減",ROUND('増減額'!G23/'前年度'!G23*100,1))))</f>
        <v>8.5</v>
      </c>
      <c r="H23" s="26">
        <f>IF(AND('当年度'!H23=0,'前年度'!H23=0),"",IF('前年度'!H23=0,"皆増",IF('当年度'!H23=0,"皆減",ROUND('増減額'!H23/'前年度'!H23*100,1))))</f>
        <v>6.4</v>
      </c>
      <c r="I23" s="26">
        <f>IF(AND('当年度'!I23=0,'前年度'!I23=0),"",IF('前年度'!I23=0,"皆増",IF('当年度'!I23=0,"皆減",ROUND('増減額'!I23/'前年度'!I23*100,1))))</f>
      </c>
      <c r="J23" s="26">
        <f>IF(AND('当年度'!J23=0,'前年度'!J23=0),"",IF('前年度'!J23=0,"皆増",IF('当年度'!J23=0,"皆減",ROUND('増減額'!J23/'前年度'!J23*100,1))))</f>
      </c>
      <c r="K23" s="26">
        <f>IF(AND('当年度'!K23=0,'前年度'!K23=0),"",IF('前年度'!K23=0,"皆増",IF('当年度'!K23=0,"皆減",ROUND('増減額'!K23/'前年度'!K23*100,1))))</f>
        <v>11.8</v>
      </c>
      <c r="L23" s="26">
        <f>IF(AND('当年度'!L23=0,'前年度'!L23=0),"",IF('前年度'!L23=0,"皆増",IF('当年度'!L23=0,"皆減",ROUND('増減額'!L23/'前年度'!L23*100,1))))</f>
      </c>
      <c r="M23" s="26">
        <f>IF(AND('当年度'!M23=0,'前年度'!M23=0),"",IF('前年度'!M23=0,"皆増",IF('当年度'!M23=0,"皆減",ROUND('増減額'!M23/'前年度'!M23*100,1))))</f>
        <v>6.3</v>
      </c>
      <c r="N23" s="26">
        <f>IF(AND('当年度'!N23=0,'前年度'!N23=0),"",IF('前年度'!N23=0,"皆増",IF('当年度'!N23=0,"皆減",ROUND('増減額'!N23/'前年度'!N23*100,1))))</f>
        <v>6.2</v>
      </c>
      <c r="O23" s="26">
        <f>IF(AND('当年度'!O23=0,'前年度'!O23=0),"",IF('前年度'!O23=0,"皆増",IF('当年度'!O23=0,"皆減",ROUND('増減額'!O23/'前年度'!O23*100,1))))</f>
        <v>-42.4</v>
      </c>
      <c r="P23" s="26">
        <f>IF(AND('当年度'!P23=0,'前年度'!P23=0),"",IF('前年度'!P23=0,"皆増",IF('当年度'!P23=0,"皆減",ROUND('増減額'!P23/'前年度'!P23*100,1))))</f>
        <v>-23</v>
      </c>
    </row>
    <row r="24" spans="1:16" ht="21.75" customHeight="1">
      <c r="A24" s="126"/>
      <c r="B24" s="121" t="s">
        <v>32</v>
      </c>
      <c r="C24" s="25">
        <f>IF(AND('当年度'!C24=0,'前年度'!C24=0),"",IF('前年度'!C24=0,"皆増",IF('当年度'!C24=0,"皆減",ROUND('増減額'!C24/'前年度'!C24*100,1))))</f>
        <v>-6.4</v>
      </c>
      <c r="D24" s="25">
        <f>IF(AND('当年度'!D24=0,'前年度'!D24=0),"",IF('前年度'!D24=0,"皆増",IF('当年度'!D24=0,"皆減",ROUND('増減額'!D24/'前年度'!D24*100,1))))</f>
        <v>9.6</v>
      </c>
      <c r="E24" s="25">
        <f>IF(AND('当年度'!E24=0,'前年度'!E24=0),"",IF('前年度'!E24=0,"皆増",IF('当年度'!E24=0,"皆減",ROUND('増減額'!E24/'前年度'!E24*100,1))))</f>
        <v>31.4</v>
      </c>
      <c r="F24" s="25">
        <f>IF(AND('当年度'!F24=0,'前年度'!F24=0),"",IF('前年度'!F24=0,"皆増",IF('当年度'!F24=0,"皆減",ROUND('増減額'!F24/'前年度'!F24*100,1))))</f>
        <v>22.9</v>
      </c>
      <c r="G24" s="25">
        <f>IF(AND('当年度'!G24=0,'前年度'!G24=0),"",IF('前年度'!G24=0,"皆増",IF('当年度'!G24=0,"皆減",ROUND('増減額'!G24/'前年度'!G24*100,1))))</f>
        <v>7.6</v>
      </c>
      <c r="H24" s="25">
        <f>IF(AND('当年度'!H24=0,'前年度'!H24=0),"",IF('前年度'!H24=0,"皆増",IF('当年度'!H24=0,"皆減",ROUND('増減額'!H24/'前年度'!H24*100,1))))</f>
        <v>-3.4</v>
      </c>
      <c r="I24" s="25">
        <f>IF(AND('当年度'!I24=0,'前年度'!I24=0),"",IF('前年度'!I24=0,"皆増",IF('当年度'!I24=0,"皆減",ROUND('増減額'!I24/'前年度'!I24*100,1))))</f>
      </c>
      <c r="J24" s="25">
        <f>IF(AND('当年度'!J24=0,'前年度'!J24=0),"",IF('前年度'!J24=0,"皆増",IF('当年度'!J24=0,"皆減",ROUND('増減額'!J24/'前年度'!J24*100,1))))</f>
      </c>
      <c r="K24" s="25">
        <f>IF(AND('当年度'!K24=0,'前年度'!K24=0),"",IF('前年度'!K24=0,"皆増",IF('当年度'!K24=0,"皆減",ROUND('増減額'!K24/'前年度'!K24*100,1))))</f>
        <v>3.8</v>
      </c>
      <c r="L24" s="25">
        <f>IF(AND('当年度'!L24=0,'前年度'!L24=0),"",IF('前年度'!L24=0,"皆増",IF('当年度'!L24=0,"皆減",ROUND('増減額'!L24/'前年度'!L24*100,1))))</f>
      </c>
      <c r="M24" s="25">
        <f>IF(AND('当年度'!M24=0,'前年度'!M24=0),"",IF('前年度'!M24=0,"皆増",IF('当年度'!M24=0,"皆減",ROUND('増減額'!M24/'前年度'!M24*100,1))))</f>
        <v>1.7</v>
      </c>
      <c r="N24" s="25">
        <f>IF(AND('当年度'!N24=0,'前年度'!N24=0),"",IF('前年度'!N24=0,"皆増",IF('当年度'!N24=0,"皆減",ROUND('増減額'!N24/'前年度'!N24*100,1))))</f>
        <v>-0.2</v>
      </c>
      <c r="O24" s="25">
        <f>IF(AND('当年度'!O24=0,'前年度'!O24=0),"",IF('前年度'!O24=0,"皆増",IF('当年度'!O24=0,"皆減",ROUND('増減額'!O24/'前年度'!O24*100,1))))</f>
        <v>4.6</v>
      </c>
      <c r="P24" s="25">
        <f>IF(AND('当年度'!P24=0,'前年度'!P24=0),"",IF('前年度'!P24=0,"皆増",IF('当年度'!P24=0,"皆減",ROUND('増減額'!P24/'前年度'!P24*100,1))))</f>
        <v>-23.6</v>
      </c>
    </row>
    <row r="25" spans="1:16" ht="21.75" customHeight="1">
      <c r="A25" s="126"/>
      <c r="B25" s="121" t="s">
        <v>36</v>
      </c>
      <c r="C25" s="25">
        <f>IF(AND('当年度'!C25=0,'前年度'!C25=0),"",IF('前年度'!C25=0,"皆増",IF('当年度'!C25=0,"皆減",ROUND('増減額'!C25/'前年度'!C25*100,1))))</f>
        <v>-1</v>
      </c>
      <c r="D25" s="25">
        <f>IF(AND('当年度'!D25=0,'前年度'!D25=0),"",IF('前年度'!D25=0,"皆増",IF('当年度'!D25=0,"皆減",ROUND('増減額'!D25/'前年度'!D25*100,1))))</f>
        <v>-5.7</v>
      </c>
      <c r="E25" s="25">
        <f>IF(AND('当年度'!E25=0,'前年度'!E25=0),"",IF('前年度'!E25=0,"皆増",IF('当年度'!E25=0,"皆減",ROUND('増減額'!E25/'前年度'!E25*100,1))))</f>
        <v>-28.8</v>
      </c>
      <c r="F25" s="25">
        <f>IF(AND('当年度'!F25=0,'前年度'!F25=0),"",IF('前年度'!F25=0,"皆増",IF('当年度'!F25=0,"皆減",ROUND('増減額'!F25/'前年度'!F25*100,1))))</f>
        <v>23.4</v>
      </c>
      <c r="G25" s="25">
        <f>IF(AND('当年度'!G25=0,'前年度'!G25=0),"",IF('前年度'!G25=0,"皆増",IF('当年度'!G25=0,"皆減",ROUND('増減額'!G25/'前年度'!G25*100,1))))</f>
        <v>-0.6</v>
      </c>
      <c r="H25" s="25">
        <f>IF(AND('当年度'!H25=0,'前年度'!H25=0),"",IF('前年度'!H25=0,"皆増",IF('当年度'!H25=0,"皆減",ROUND('増減額'!H25/'前年度'!H25*100,1))))</f>
        <v>-1.9</v>
      </c>
      <c r="I25" s="25">
        <f>IF(AND('当年度'!I25=0,'前年度'!I25=0),"",IF('前年度'!I25=0,"皆増",IF('当年度'!I25=0,"皆減",ROUND('増減額'!I25/'前年度'!I25*100,1))))</f>
      </c>
      <c r="J25" s="25">
        <f>IF(AND('当年度'!J25=0,'前年度'!J25=0),"",IF('前年度'!J25=0,"皆増",IF('当年度'!J25=0,"皆減",ROUND('増減額'!J25/'前年度'!J25*100,1))))</f>
      </c>
      <c r="K25" s="25">
        <f>IF(AND('当年度'!K25=0,'前年度'!K25=0),"",IF('前年度'!K25=0,"皆増",IF('当年度'!K25=0,"皆減",ROUND('増減額'!K25/'前年度'!K25*100,1))))</f>
        <v>9.4</v>
      </c>
      <c r="L25" s="25">
        <f>IF(AND('当年度'!L25=0,'前年度'!L25=0),"",IF('前年度'!L25=0,"皆増",IF('当年度'!L25=0,"皆減",ROUND('増減額'!L25/'前年度'!L25*100,1))))</f>
      </c>
      <c r="M25" s="25">
        <f>IF(AND('当年度'!M25=0,'前年度'!M25=0),"",IF('前年度'!M25=0,"皆増",IF('当年度'!M25=0,"皆減",ROUND('増減額'!M25/'前年度'!M25*100,1))))</f>
        <v>-0.9</v>
      </c>
      <c r="N25" s="25">
        <f>IF(AND('当年度'!N25=0,'前年度'!N25=0),"",IF('前年度'!N25=0,"皆増",IF('当年度'!N25=0,"皆減",ROUND('増減額'!N25/'前年度'!N25*100,1))))</f>
        <v>3.6</v>
      </c>
      <c r="O25" s="25">
        <f>IF(AND('当年度'!O25=0,'前年度'!O25=0),"",IF('前年度'!O25=0,"皆増",IF('当年度'!O25=0,"皆減",ROUND('増減額'!O25/'前年度'!O25*100,1))))</f>
        <v>-5.7</v>
      </c>
      <c r="P25" s="25">
        <f>IF(AND('当年度'!P25=0,'前年度'!P25=0),"",IF('前年度'!P25=0,"皆増",IF('当年度'!P25=0,"皆減",ROUND('増減額'!P25/'前年度'!P25*100,1))))</f>
        <v>-24.1</v>
      </c>
    </row>
    <row r="26" spans="1:16" ht="21.75" customHeight="1">
      <c r="A26" s="126"/>
      <c r="B26" s="121" t="s">
        <v>38</v>
      </c>
      <c r="C26" s="25">
        <f>IF(AND('当年度'!C26=0,'前年度'!C26=0),"",IF('前年度'!C26=0,"皆増",IF('当年度'!C26=0,"皆減",ROUND('増減額'!C26/'前年度'!C26*100,1))))</f>
        <v>1.9</v>
      </c>
      <c r="D26" s="25">
        <f>IF(AND('当年度'!D26=0,'前年度'!D26=0),"",IF('前年度'!D26=0,"皆増",IF('当年度'!D26=0,"皆減",ROUND('増減額'!D26/'前年度'!D26*100,1))))</f>
        <v>3.1</v>
      </c>
      <c r="E26" s="25">
        <f>IF(AND('当年度'!E26=0,'前年度'!E26=0),"",IF('前年度'!E26=0,"皆増",IF('当年度'!E26=0,"皆減",ROUND('増減額'!E26/'前年度'!E26*100,1))))</f>
        <v>1.5</v>
      </c>
      <c r="F26" s="25">
        <f>IF(AND('当年度'!F26=0,'前年度'!F26=0),"",IF('前年度'!F26=0,"皆増",IF('当年度'!F26=0,"皆減",ROUND('増減額'!F26/'前年度'!F26*100,1))))</f>
        <v>25.2</v>
      </c>
      <c r="G26" s="25">
        <f>IF(AND('当年度'!G26=0,'前年度'!G26=0),"",IF('前年度'!G26=0,"皆増",IF('当年度'!G26=0,"皆減",ROUND('増減額'!G26/'前年度'!G26*100,1))))</f>
        <v>-2.4</v>
      </c>
      <c r="H26" s="25">
        <f>IF(AND('当年度'!H26=0,'前年度'!H26=0),"",IF('前年度'!H26=0,"皆増",IF('当年度'!H26=0,"皆減",ROUND('増減額'!H26/'前年度'!H26*100,1))))</f>
        <v>-5.5</v>
      </c>
      <c r="I26" s="25">
        <f>IF(AND('当年度'!I26=0,'前年度'!I26=0),"",IF('前年度'!I26=0,"皆増",IF('当年度'!I26=0,"皆減",ROUND('増減額'!I26/'前年度'!I26*100,1))))</f>
      </c>
      <c r="J26" s="25">
        <f>IF(AND('当年度'!J26=0,'前年度'!J26=0),"",IF('前年度'!J26=0,"皆増",IF('当年度'!J26=0,"皆減",ROUND('増減額'!J26/'前年度'!J26*100,1))))</f>
      </c>
      <c r="K26" s="25">
        <f>IF(AND('当年度'!K26=0,'前年度'!K26=0),"",IF('前年度'!K26=0,"皆増",IF('当年度'!K26=0,"皆減",ROUND('増減額'!K26/'前年度'!K26*100,1))))</f>
        <v>1.4</v>
      </c>
      <c r="L26" s="25">
        <f>IF(AND('当年度'!L26=0,'前年度'!L26=0),"",IF('前年度'!L26=0,"皆増",IF('当年度'!L26=0,"皆減",ROUND('増減額'!L26/'前年度'!L26*100,1))))</f>
      </c>
      <c r="M26" s="25">
        <f>IF(AND('当年度'!M26=0,'前年度'!M26=0),"",IF('前年度'!M26=0,"皆増",IF('当年度'!M26=0,"皆減",ROUND('増減額'!M26/'前年度'!M26*100,1))))</f>
        <v>1.6</v>
      </c>
      <c r="N26" s="25">
        <f>IF(AND('当年度'!N26=0,'前年度'!N26=0),"",IF('前年度'!N26=0,"皆増",IF('当年度'!N26=0,"皆減",ROUND('増減額'!N26/'前年度'!N26*100,1))))</f>
        <v>3.1</v>
      </c>
      <c r="O26" s="25">
        <f>IF(AND('当年度'!O26=0,'前年度'!O26=0),"",IF('前年度'!O26=0,"皆増",IF('当年度'!O26=0,"皆減",ROUND('増減額'!O26/'前年度'!O26*100,1))))</f>
        <v>-37.8</v>
      </c>
      <c r="P26" s="25">
        <f>IF(AND('当年度'!P26=0,'前年度'!P26=0),"",IF('前年度'!P26=0,"皆増",IF('当年度'!P26=0,"皆減",ROUND('増減額'!P26/'前年度'!P26*100,1))))</f>
        <v>-23.6</v>
      </c>
    </row>
    <row r="27" spans="1:16" ht="21.75" customHeight="1">
      <c r="A27" s="126"/>
      <c r="B27" s="121" t="s">
        <v>40</v>
      </c>
      <c r="C27" s="25">
        <f>IF(AND('当年度'!C27=0,'前年度'!C27=0),"",IF('前年度'!C27=0,"皆増",IF('当年度'!C27=0,"皆減",ROUND('増減額'!C27/'前年度'!C27*100,1))))</f>
        <v>-5.2</v>
      </c>
      <c r="D27" s="25">
        <f>IF(AND('当年度'!D27=0,'前年度'!D27=0),"",IF('前年度'!D27=0,"皆増",IF('当年度'!D27=0,"皆減",ROUND('増減額'!D27/'前年度'!D27*100,1))))</f>
        <v>13.7</v>
      </c>
      <c r="E27" s="25">
        <f>IF(AND('当年度'!E27=0,'前年度'!E27=0),"",IF('前年度'!E27=0,"皆増",IF('当年度'!E27=0,"皆減",ROUND('増減額'!E27/'前年度'!E27*100,1))))</f>
        <v>-0.3</v>
      </c>
      <c r="F27" s="25">
        <f>IF(AND('当年度'!F27=0,'前年度'!F27=0),"",IF('前年度'!F27=0,"皆増",IF('当年度'!F27=0,"皆減",ROUND('増減額'!F27/'前年度'!F27*100,1))))</f>
        <v>34.3</v>
      </c>
      <c r="G27" s="25">
        <f>IF(AND('当年度'!G27=0,'前年度'!G27=0),"",IF('前年度'!G27=0,"皆増",IF('当年度'!G27=0,"皆減",ROUND('増減額'!G27/'前年度'!G27*100,1))))</f>
        <v>58.1</v>
      </c>
      <c r="H27" s="25">
        <f>IF(AND('当年度'!H27=0,'前年度'!H27=0),"",IF('前年度'!H27=0,"皆増",IF('当年度'!H27=0,"皆減",ROUND('増減額'!H27/'前年度'!H27*100,1))))</f>
        <v>-4.4</v>
      </c>
      <c r="I27" s="25">
        <f>IF(AND('当年度'!I27=0,'前年度'!I27=0),"",IF('前年度'!I27=0,"皆増",IF('当年度'!I27=0,"皆減",ROUND('増減額'!I27/'前年度'!I27*100,1))))</f>
      </c>
      <c r="J27" s="25">
        <f>IF(AND('当年度'!J27=0,'前年度'!J27=0),"",IF('前年度'!J27=0,"皆増",IF('当年度'!J27=0,"皆減",ROUND('増減額'!J27/'前年度'!J27*100,1))))</f>
      </c>
      <c r="K27" s="25">
        <f>IF(AND('当年度'!K27=0,'前年度'!K27=0),"",IF('前年度'!K27=0,"皆増",IF('当年度'!K27=0,"皆減",ROUND('増減額'!K27/'前年度'!K27*100,1))))</f>
        <v>45.4</v>
      </c>
      <c r="L27" s="25">
        <f>IF(AND('当年度'!L27=0,'前年度'!L27=0),"",IF('前年度'!L27=0,"皆増",IF('当年度'!L27=0,"皆減",ROUND('増減額'!L27/'前年度'!L27*100,1))))</f>
      </c>
      <c r="M27" s="25">
        <f>IF(AND('当年度'!M27=0,'前年度'!M27=0),"",IF('前年度'!M27=0,"皆増",IF('当年度'!M27=0,"皆減",ROUND('増減額'!M27/'前年度'!M27*100,1))))</f>
        <v>10.7</v>
      </c>
      <c r="N27" s="25">
        <f>IF(AND('当年度'!N27=0,'前年度'!N27=0),"",IF('前年度'!N27=0,"皆増",IF('当年度'!N27=0,"皆減",ROUND('増減額'!N27/'前年度'!N27*100,1))))</f>
        <v>4.3</v>
      </c>
      <c r="O27" s="25">
        <f>IF(AND('当年度'!O27=0,'前年度'!O27=0),"",IF('前年度'!O27=0,"皆増",IF('当年度'!O27=0,"皆減",ROUND('増減額'!O27/'前年度'!O27*100,1))))</f>
        <v>-27.1</v>
      </c>
      <c r="P27" s="25">
        <f>IF(AND('当年度'!P27=0,'前年度'!P27=0),"",IF('前年度'!P27=0,"皆増",IF('当年度'!P27=0,"皆減",ROUND('増減額'!P27/'前年度'!P27*100,1))))</f>
        <v>-23.6</v>
      </c>
    </row>
    <row r="28" spans="1:16" ht="21.75" customHeight="1">
      <c r="A28" s="126"/>
      <c r="B28" s="121" t="s">
        <v>41</v>
      </c>
      <c r="C28" s="25">
        <f>IF(AND('当年度'!C28=0,'前年度'!C28=0),"",IF('前年度'!C28=0,"皆増",IF('当年度'!C28=0,"皆減",ROUND('増減額'!C28/'前年度'!C28*100,1))))</f>
        <v>-2.2</v>
      </c>
      <c r="D28" s="25">
        <f>IF(AND('当年度'!D28=0,'前年度'!D28=0),"",IF('前年度'!D28=0,"皆増",IF('当年度'!D28=0,"皆減",ROUND('増減額'!D28/'前年度'!D28*100,1))))</f>
        <v>0.3</v>
      </c>
      <c r="E28" s="25">
        <f>IF(AND('当年度'!E28=0,'前年度'!E28=0),"",IF('前年度'!E28=0,"皆増",IF('当年度'!E28=0,"皆減",ROUND('増減額'!E28/'前年度'!E28*100,1))))</f>
        <v>-8.4</v>
      </c>
      <c r="F28" s="25">
        <f>IF(AND('当年度'!F28=0,'前年度'!F28=0),"",IF('前年度'!F28=0,"皆増",IF('当年度'!F28=0,"皆減",ROUND('増減額'!F28/'前年度'!F28*100,1))))</f>
        <v>21.5</v>
      </c>
      <c r="G28" s="25">
        <f>IF(AND('当年度'!G28=0,'前年度'!G28=0),"",IF('前年度'!G28=0,"皆増",IF('当年度'!G28=0,"皆減",ROUND('増減額'!G28/'前年度'!G28*100,1))))</f>
        <v>30</v>
      </c>
      <c r="H28" s="25">
        <f>IF(AND('当年度'!H28=0,'前年度'!H28=0),"",IF('前年度'!H28=0,"皆増",IF('当年度'!H28=0,"皆減",ROUND('増減額'!H28/'前年度'!H28*100,1))))</f>
        <v>-3.8</v>
      </c>
      <c r="I28" s="25">
        <f>IF(AND('当年度'!I28=0,'前年度'!I28=0),"",IF('前年度'!I28=0,"皆増",IF('当年度'!I28=0,"皆減",ROUND('増減額'!I28/'前年度'!I28*100,1))))</f>
      </c>
      <c r="J28" s="25">
        <f>IF(AND('当年度'!J28=0,'前年度'!J28=0),"",IF('前年度'!J28=0,"皆増",IF('当年度'!J28=0,"皆減",ROUND('増減額'!J28/'前年度'!J28*100,1))))</f>
      </c>
      <c r="K28" s="25">
        <f>IF(AND('当年度'!K28=0,'前年度'!K28=0),"",IF('前年度'!K28=0,"皆増",IF('当年度'!K28=0,"皆減",ROUND('増減額'!K28/'前年度'!K28*100,1))))</f>
        <v>13.4</v>
      </c>
      <c r="L28" s="25">
        <f>IF(AND('当年度'!L28=0,'前年度'!L28=0),"",IF('前年度'!L28=0,"皆増",IF('当年度'!L28=0,"皆減",ROUND('増減額'!L28/'前年度'!L28*100,1))))</f>
      </c>
      <c r="M28" s="25">
        <f>IF(AND('当年度'!M28=0,'前年度'!M28=0),"",IF('前年度'!M28=0,"皆増",IF('当年度'!M28=0,"皆減",ROUND('増減額'!M28/'前年度'!M28*100,1))))</f>
        <v>7.4</v>
      </c>
      <c r="N28" s="25">
        <f>IF(AND('当年度'!N28=0,'前年度'!N28=0),"",IF('前年度'!N28=0,"皆増",IF('当年度'!N28=0,"皆減",ROUND('増減額'!N28/'前年度'!N28*100,1))))</f>
        <v>2.5</v>
      </c>
      <c r="O28" s="25">
        <f>IF(AND('当年度'!O28=0,'前年度'!O28=0),"",IF('前年度'!O28=0,"皆増",IF('当年度'!O28=0,"皆減",ROUND('増減額'!O28/'前年度'!O28*100,1))))</f>
      </c>
      <c r="P28" s="25">
        <f>IF(AND('当年度'!P28=0,'前年度'!P28=0),"",IF('前年度'!P28=0,"皆増",IF('当年度'!P28=0,"皆減",ROUND('増減額'!P28/'前年度'!P28*100,1))))</f>
      </c>
    </row>
    <row r="29" spans="1:16" ht="21.75" customHeight="1">
      <c r="A29" s="126"/>
      <c r="B29" s="121" t="s">
        <v>130</v>
      </c>
      <c r="C29" s="25" t="str">
        <f>IF(AND('当年度'!C29=0,'前年度'!C29=0),"",IF('前年度'!C29=0,"皆増",IF('当年度'!C29=0,"皆減",ROUND('増減額'!C29/'前年度'!C29*100,1))))</f>
        <v>皆減</v>
      </c>
      <c r="D29" s="25" t="str">
        <f>IF(AND('当年度'!D29=0,'前年度'!D29=0),"",IF('前年度'!D29=0,"皆増",IF('当年度'!D29=0,"皆減",ROUND('増減額'!D29/'前年度'!D29*100,1))))</f>
        <v>皆減</v>
      </c>
      <c r="E29" s="25" t="str">
        <f>IF(AND('当年度'!E29=0,'前年度'!E29=0),"",IF('前年度'!E29=0,"皆増",IF('当年度'!E29=0,"皆減",ROUND('増減額'!E29/'前年度'!E29*100,1))))</f>
        <v>皆減</v>
      </c>
      <c r="F29" s="25" t="str">
        <f>IF(AND('当年度'!F29=0,'前年度'!F29=0),"",IF('前年度'!F29=0,"皆増",IF('当年度'!F29=0,"皆減",ROUND('増減額'!F29/'前年度'!F29*100,1))))</f>
        <v>皆減</v>
      </c>
      <c r="G29" s="25" t="str">
        <f>IF(AND('当年度'!G29=0,'前年度'!G29=0),"",IF('前年度'!G29=0,"皆増",IF('当年度'!G29=0,"皆減",ROUND('増減額'!G29/'前年度'!G29*100,1))))</f>
        <v>皆減</v>
      </c>
      <c r="H29" s="25" t="str">
        <f>IF(AND('当年度'!H29=0,'前年度'!H29=0),"",IF('前年度'!H29=0,"皆増",IF('当年度'!H29=0,"皆減",ROUND('増減額'!H29/'前年度'!H29*100,1))))</f>
        <v>皆減</v>
      </c>
      <c r="I29" s="25">
        <f>IF(AND('当年度'!I29=0,'前年度'!I29=0),"",IF('前年度'!I29=0,"皆増",IF('当年度'!I29=0,"皆減",ROUND('増減額'!I29/'前年度'!I29*100,1))))</f>
      </c>
      <c r="J29" s="25">
        <f>IF(AND('当年度'!J29=0,'前年度'!J29=0),"",IF('前年度'!J29=0,"皆増",IF('当年度'!J29=0,"皆減",ROUND('増減額'!J29/'前年度'!J29*100,1))))</f>
      </c>
      <c r="K29" s="25" t="str">
        <f>IF(AND('当年度'!K29=0,'前年度'!K29=0),"",IF('前年度'!K29=0,"皆増",IF('当年度'!K29=0,"皆減",ROUND('増減額'!K29/'前年度'!K29*100,1))))</f>
        <v>皆減</v>
      </c>
      <c r="L29" s="25">
        <f>IF(AND('当年度'!L29=0,'前年度'!L29=0),"",IF('前年度'!L29=0,"皆増",IF('当年度'!L29=0,"皆減",ROUND('増減額'!L29/'前年度'!L29*100,1))))</f>
      </c>
      <c r="M29" s="25" t="str">
        <f>IF(AND('当年度'!M29=0,'前年度'!M29=0),"",IF('前年度'!M29=0,"皆増",IF('当年度'!M29=0,"皆減",ROUND('増減額'!M29/'前年度'!M29*100,1))))</f>
        <v>皆減</v>
      </c>
      <c r="N29" s="25" t="str">
        <f>IF(AND('当年度'!N29=0,'前年度'!N29=0),"",IF('前年度'!N29=0,"皆増",IF('当年度'!N29=0,"皆減",ROUND('増減額'!N29/'前年度'!N29*100,1))))</f>
        <v>皆減</v>
      </c>
      <c r="O29" s="25" t="str">
        <f>IF(AND('当年度'!O29=0,'前年度'!O29=0),"",IF('前年度'!O29=0,"皆増",IF('当年度'!O29=0,"皆減",ROUND('増減額'!O29/'前年度'!O29*100,1))))</f>
        <v>皆減</v>
      </c>
      <c r="P29" s="25" t="str">
        <f>IF(AND('当年度'!P29=0,'前年度'!P29=0),"",IF('前年度'!P29=0,"皆増",IF('当年度'!P29=0,"皆減",ROUND('増減額'!P29/'前年度'!P29*100,1))))</f>
        <v>皆減</v>
      </c>
    </row>
    <row r="30" spans="1:16" ht="21.75" customHeight="1">
      <c r="A30" s="126"/>
      <c r="B30" s="121" t="s">
        <v>131</v>
      </c>
      <c r="C30" s="25" t="str">
        <f>IF(AND('当年度'!C30=0,'前年度'!C30=0),"",IF('前年度'!C30=0,"皆増",IF('当年度'!C30=0,"皆減",ROUND('増減額'!C30/'前年度'!C30*100,1))))</f>
        <v>皆減</v>
      </c>
      <c r="D30" s="25" t="str">
        <f>IF(AND('当年度'!D30=0,'前年度'!D30=0),"",IF('前年度'!D30=0,"皆増",IF('当年度'!D30=0,"皆減",ROUND('増減額'!D30/'前年度'!D30*100,1))))</f>
        <v>皆減</v>
      </c>
      <c r="E30" s="25" t="str">
        <f>IF(AND('当年度'!E30=0,'前年度'!E30=0),"",IF('前年度'!E30=0,"皆増",IF('当年度'!E30=0,"皆減",ROUND('増減額'!E30/'前年度'!E30*100,1))))</f>
        <v>皆減</v>
      </c>
      <c r="F30" s="25" t="str">
        <f>IF(AND('当年度'!F30=0,'前年度'!F30=0),"",IF('前年度'!F30=0,"皆増",IF('当年度'!F30=0,"皆減",ROUND('増減額'!F30/'前年度'!F30*100,1))))</f>
        <v>皆減</v>
      </c>
      <c r="G30" s="25" t="str">
        <f>IF(AND('当年度'!G30=0,'前年度'!G30=0),"",IF('前年度'!G30=0,"皆増",IF('当年度'!G30=0,"皆減",ROUND('増減額'!G30/'前年度'!G30*100,1))))</f>
        <v>皆減</v>
      </c>
      <c r="H30" s="25" t="str">
        <f>IF(AND('当年度'!H30=0,'前年度'!H30=0),"",IF('前年度'!H30=0,"皆増",IF('当年度'!H30=0,"皆減",ROUND('増減額'!H30/'前年度'!H30*100,1))))</f>
        <v>皆減</v>
      </c>
      <c r="I30" s="25">
        <f>IF(AND('当年度'!I30=0,'前年度'!I30=0),"",IF('前年度'!I30=0,"皆増",IF('当年度'!I30=0,"皆減",ROUND('増減額'!I30/'前年度'!I30*100,1))))</f>
      </c>
      <c r="J30" s="25">
        <f>IF(AND('当年度'!J30=0,'前年度'!J30=0),"",IF('前年度'!J30=0,"皆増",IF('当年度'!J30=0,"皆減",ROUND('増減額'!J30/'前年度'!J30*100,1))))</f>
      </c>
      <c r="K30" s="25" t="str">
        <f>IF(AND('当年度'!K30=0,'前年度'!K30=0),"",IF('前年度'!K30=0,"皆増",IF('当年度'!K30=0,"皆減",ROUND('増減額'!K30/'前年度'!K30*100,1))))</f>
        <v>皆減</v>
      </c>
      <c r="L30" s="25">
        <f>IF(AND('当年度'!L30=0,'前年度'!L30=0),"",IF('前年度'!L30=0,"皆増",IF('当年度'!L30=0,"皆減",ROUND('増減額'!L30/'前年度'!L30*100,1))))</f>
      </c>
      <c r="M30" s="25" t="str">
        <f>IF(AND('当年度'!M30=0,'前年度'!M30=0),"",IF('前年度'!M30=0,"皆増",IF('当年度'!M30=0,"皆減",ROUND('増減額'!M30/'前年度'!M30*100,1))))</f>
        <v>皆減</v>
      </c>
      <c r="N30" s="25" t="str">
        <f>IF(AND('当年度'!N30=0,'前年度'!N30=0),"",IF('前年度'!N30=0,"皆増",IF('当年度'!N30=0,"皆減",ROUND('増減額'!N30/'前年度'!N30*100,1))))</f>
        <v>皆減</v>
      </c>
      <c r="O30" s="25" t="str">
        <f>IF(AND('当年度'!O30=0,'前年度'!O30=0),"",IF('前年度'!O30=0,"皆増",IF('当年度'!O30=0,"皆減",ROUND('増減額'!O30/'前年度'!O30*100,1))))</f>
        <v>皆減</v>
      </c>
      <c r="P30" s="25" t="str">
        <f>IF(AND('当年度'!P30=0,'前年度'!P30=0),"",IF('前年度'!P30=0,"皆増",IF('当年度'!P30=0,"皆減",ROUND('増減額'!P30/'前年度'!P30*100,1))))</f>
        <v>皆減</v>
      </c>
    </row>
    <row r="31" spans="1:16" ht="21.75" customHeight="1">
      <c r="A31" s="126"/>
      <c r="B31" s="121" t="s">
        <v>132</v>
      </c>
      <c r="C31" s="25" t="str">
        <f>IF(AND('当年度'!C31=0,'前年度'!C31=0),"",IF('前年度'!C31=0,"皆増",IF('当年度'!C31=0,"皆減",ROUND('増減額'!C31/'前年度'!C31*100,1))))</f>
        <v>皆減</v>
      </c>
      <c r="D31" s="25" t="str">
        <f>IF(AND('当年度'!D31=0,'前年度'!D31=0),"",IF('前年度'!D31=0,"皆増",IF('当年度'!D31=0,"皆減",ROUND('増減額'!D31/'前年度'!D31*100,1))))</f>
        <v>皆減</v>
      </c>
      <c r="E31" s="25" t="str">
        <f>IF(AND('当年度'!E31=0,'前年度'!E31=0),"",IF('前年度'!E31=0,"皆増",IF('当年度'!E31=0,"皆減",ROUND('増減額'!E31/'前年度'!E31*100,1))))</f>
        <v>皆減</v>
      </c>
      <c r="F31" s="25" t="str">
        <f>IF(AND('当年度'!F31=0,'前年度'!F31=0),"",IF('前年度'!F31=0,"皆増",IF('当年度'!F31=0,"皆減",ROUND('増減額'!F31/'前年度'!F31*100,1))))</f>
        <v>皆減</v>
      </c>
      <c r="G31" s="25" t="str">
        <f>IF(AND('当年度'!G31=0,'前年度'!G31=0),"",IF('前年度'!G31=0,"皆増",IF('当年度'!G31=0,"皆減",ROUND('増減額'!G31/'前年度'!G31*100,1))))</f>
        <v>皆減</v>
      </c>
      <c r="H31" s="25" t="str">
        <f>IF(AND('当年度'!H31=0,'前年度'!H31=0),"",IF('前年度'!H31=0,"皆増",IF('当年度'!H31=0,"皆減",ROUND('増減額'!H31/'前年度'!H31*100,1))))</f>
        <v>皆減</v>
      </c>
      <c r="I31" s="25">
        <f>IF(AND('当年度'!I31=0,'前年度'!I31=0),"",IF('前年度'!I31=0,"皆増",IF('当年度'!I31=0,"皆減",ROUND('増減額'!I31/'前年度'!I31*100,1))))</f>
      </c>
      <c r="J31" s="25">
        <f>IF(AND('当年度'!J31=0,'前年度'!J31=0),"",IF('前年度'!J31=0,"皆増",IF('当年度'!J31=0,"皆減",ROUND('増減額'!J31/'前年度'!J31*100,1))))</f>
      </c>
      <c r="K31" s="25" t="str">
        <f>IF(AND('当年度'!K31=0,'前年度'!K31=0),"",IF('前年度'!K31=0,"皆増",IF('当年度'!K31=0,"皆減",ROUND('増減額'!K31/'前年度'!K31*100,1))))</f>
        <v>皆減</v>
      </c>
      <c r="L31" s="25">
        <f>IF(AND('当年度'!L31=0,'前年度'!L31=0),"",IF('前年度'!L31=0,"皆増",IF('当年度'!L31=0,"皆減",ROUND('増減額'!L31/'前年度'!L31*100,1))))</f>
      </c>
      <c r="M31" s="25" t="str">
        <f>IF(AND('当年度'!M31=0,'前年度'!M31=0),"",IF('前年度'!M31=0,"皆増",IF('当年度'!M31=0,"皆減",ROUND('増減額'!M31/'前年度'!M31*100,1))))</f>
        <v>皆減</v>
      </c>
      <c r="N31" s="25" t="str">
        <f>IF(AND('当年度'!N31=0,'前年度'!N31=0),"",IF('前年度'!N31=0,"皆増",IF('当年度'!N31=0,"皆減",ROUND('増減額'!N31/'前年度'!N31*100,1))))</f>
        <v>皆減</v>
      </c>
      <c r="O31" s="25" t="str">
        <f>IF(AND('当年度'!O31=0,'前年度'!O31=0),"",IF('前年度'!O31=0,"皆増",IF('当年度'!O31=0,"皆減",ROUND('増減額'!O31/'前年度'!O31*100,1))))</f>
        <v>皆減</v>
      </c>
      <c r="P31" s="25" t="str">
        <f>IF(AND('当年度'!P31=0,'前年度'!P31=0),"",IF('前年度'!P31=0,"皆増",IF('当年度'!P31=0,"皆減",ROUND('増減額'!P31/'前年度'!P31*100,1))))</f>
        <v>皆減</v>
      </c>
    </row>
    <row r="32" spans="1:16" ht="21.75" customHeight="1">
      <c r="A32" s="126"/>
      <c r="B32" s="121" t="s">
        <v>133</v>
      </c>
      <c r="C32" s="25" t="str">
        <f>IF(AND('当年度'!C32=0,'前年度'!C32=0),"",IF('前年度'!C32=0,"皆増",IF('当年度'!C32=0,"皆減",ROUND('増減額'!C32/'前年度'!C32*100,1))))</f>
        <v>皆減</v>
      </c>
      <c r="D32" s="25" t="str">
        <f>IF(AND('当年度'!D32=0,'前年度'!D32=0),"",IF('前年度'!D32=0,"皆増",IF('当年度'!D32=0,"皆減",ROUND('増減額'!D32/'前年度'!D32*100,1))))</f>
        <v>皆減</v>
      </c>
      <c r="E32" s="25" t="str">
        <f>IF(AND('当年度'!E32=0,'前年度'!E32=0),"",IF('前年度'!E32=0,"皆増",IF('当年度'!E32=0,"皆減",ROUND('増減額'!E32/'前年度'!E32*100,1))))</f>
        <v>皆減</v>
      </c>
      <c r="F32" s="25" t="str">
        <f>IF(AND('当年度'!F32=0,'前年度'!F32=0),"",IF('前年度'!F32=0,"皆増",IF('当年度'!F32=0,"皆減",ROUND('増減額'!F32/'前年度'!F32*100,1))))</f>
        <v>皆減</v>
      </c>
      <c r="G32" s="25" t="str">
        <f>IF(AND('当年度'!G32=0,'前年度'!G32=0),"",IF('前年度'!G32=0,"皆増",IF('当年度'!G32=0,"皆減",ROUND('増減額'!G32/'前年度'!G32*100,1))))</f>
        <v>皆減</v>
      </c>
      <c r="H32" s="25" t="str">
        <f>IF(AND('当年度'!H32=0,'前年度'!H32=0),"",IF('前年度'!H32=0,"皆増",IF('当年度'!H32=0,"皆減",ROUND('増減額'!H32/'前年度'!H32*100,1))))</f>
        <v>皆減</v>
      </c>
      <c r="I32" s="25">
        <f>IF(AND('当年度'!I32=0,'前年度'!I32=0),"",IF('前年度'!I32=0,"皆増",IF('当年度'!I32=0,"皆減",ROUND('増減額'!I32/'前年度'!I32*100,1))))</f>
      </c>
      <c r="J32" s="25">
        <f>IF(AND('当年度'!J32=0,'前年度'!J32=0),"",IF('前年度'!J32=0,"皆増",IF('当年度'!J32=0,"皆減",ROUND('増減額'!J32/'前年度'!J32*100,1))))</f>
      </c>
      <c r="K32" s="25" t="str">
        <f>IF(AND('当年度'!K32=0,'前年度'!K32=0),"",IF('前年度'!K32=0,"皆増",IF('当年度'!K32=0,"皆減",ROUND('増減額'!K32/'前年度'!K32*100,1))))</f>
        <v>皆減</v>
      </c>
      <c r="L32" s="25">
        <f>IF(AND('当年度'!L32=0,'前年度'!L32=0),"",IF('前年度'!L32=0,"皆増",IF('当年度'!L32=0,"皆減",ROUND('増減額'!L32/'前年度'!L32*100,1))))</f>
      </c>
      <c r="M32" s="25" t="str">
        <f>IF(AND('当年度'!M32=0,'前年度'!M32=0),"",IF('前年度'!M32=0,"皆増",IF('当年度'!M32=0,"皆減",ROUND('増減額'!M32/'前年度'!M32*100,1))))</f>
        <v>皆減</v>
      </c>
      <c r="N32" s="25" t="str">
        <f>IF(AND('当年度'!N32=0,'前年度'!N32=0),"",IF('前年度'!N32=0,"皆増",IF('当年度'!N32=0,"皆減",ROUND('増減額'!N32/'前年度'!N32*100,1))))</f>
        <v>皆減</v>
      </c>
      <c r="O32" s="25" t="str">
        <f>IF(AND('当年度'!O32=0,'前年度'!O32=0),"",IF('前年度'!O32=0,"皆増",IF('当年度'!O32=0,"皆減",ROUND('増減額'!O32/'前年度'!O32*100,1))))</f>
        <v>皆減</v>
      </c>
      <c r="P32" s="25" t="str">
        <f>IF(AND('当年度'!P32=0,'前年度'!P32=0),"",IF('前年度'!P32=0,"皆増",IF('当年度'!P32=0,"皆減",ROUND('増減額'!P32/'前年度'!P32*100,1))))</f>
        <v>皆減</v>
      </c>
    </row>
    <row r="33" spans="1:16" ht="21.75" customHeight="1">
      <c r="A33" s="126"/>
      <c r="B33" s="121" t="s">
        <v>134</v>
      </c>
      <c r="C33" s="25" t="str">
        <f>IF(AND('当年度'!C33=0,'前年度'!C33=0),"",IF('前年度'!C33=0,"皆増",IF('当年度'!C33=0,"皆減",ROUND('増減額'!C33/'前年度'!C33*100,1))))</f>
        <v>皆減</v>
      </c>
      <c r="D33" s="25" t="str">
        <f>IF(AND('当年度'!D33=0,'前年度'!D33=0),"",IF('前年度'!D33=0,"皆増",IF('当年度'!D33=0,"皆減",ROUND('増減額'!D33/'前年度'!D33*100,1))))</f>
        <v>皆減</v>
      </c>
      <c r="E33" s="25" t="str">
        <f>IF(AND('当年度'!E33=0,'前年度'!E33=0),"",IF('前年度'!E33=0,"皆増",IF('当年度'!E33=0,"皆減",ROUND('増減額'!E33/'前年度'!E33*100,1))))</f>
        <v>皆減</v>
      </c>
      <c r="F33" s="25" t="str">
        <f>IF(AND('当年度'!F33=0,'前年度'!F33=0),"",IF('前年度'!F33=0,"皆増",IF('当年度'!F33=0,"皆減",ROUND('増減額'!F33/'前年度'!F33*100,1))))</f>
        <v>皆減</v>
      </c>
      <c r="G33" s="25" t="str">
        <f>IF(AND('当年度'!G33=0,'前年度'!G33=0),"",IF('前年度'!G33=0,"皆増",IF('当年度'!G33=0,"皆減",ROUND('増減額'!G33/'前年度'!G33*100,1))))</f>
        <v>皆減</v>
      </c>
      <c r="H33" s="25" t="str">
        <f>IF(AND('当年度'!H33=0,'前年度'!H33=0),"",IF('前年度'!H33=0,"皆増",IF('当年度'!H33=0,"皆減",ROUND('増減額'!H33/'前年度'!H33*100,1))))</f>
        <v>皆減</v>
      </c>
      <c r="I33" s="25">
        <f>IF(AND('当年度'!I33=0,'前年度'!I33=0),"",IF('前年度'!I33=0,"皆増",IF('当年度'!I33=0,"皆減",ROUND('増減額'!I33/'前年度'!I33*100,1))))</f>
      </c>
      <c r="J33" s="25">
        <f>IF(AND('当年度'!J33=0,'前年度'!J33=0),"",IF('前年度'!J33=0,"皆増",IF('当年度'!J33=0,"皆減",ROUND('増減額'!J33/'前年度'!J33*100,1))))</f>
      </c>
      <c r="K33" s="25" t="str">
        <f>IF(AND('当年度'!K33=0,'前年度'!K33=0),"",IF('前年度'!K33=0,"皆増",IF('当年度'!K33=0,"皆減",ROUND('増減額'!K33/'前年度'!K33*100,1))))</f>
        <v>皆減</v>
      </c>
      <c r="L33" s="25">
        <f>IF(AND('当年度'!L33=0,'前年度'!L33=0),"",IF('前年度'!L33=0,"皆増",IF('当年度'!L33=0,"皆減",ROUND('増減額'!L33/'前年度'!L33*100,1))))</f>
      </c>
      <c r="M33" s="25" t="str">
        <f>IF(AND('当年度'!M33=0,'前年度'!M33=0),"",IF('前年度'!M33=0,"皆増",IF('当年度'!M33=0,"皆減",ROUND('増減額'!M33/'前年度'!M33*100,1))))</f>
        <v>皆減</v>
      </c>
      <c r="N33" s="25" t="str">
        <f>IF(AND('当年度'!N33=0,'前年度'!N33=0),"",IF('前年度'!N33=0,"皆増",IF('当年度'!N33=0,"皆減",ROUND('増減額'!N33/'前年度'!N33*100,1))))</f>
        <v>皆減</v>
      </c>
      <c r="O33" s="25" t="str">
        <f>IF(AND('当年度'!O33=0,'前年度'!O33=0),"",IF('前年度'!O33=0,"皆増",IF('当年度'!O33=0,"皆減",ROUND('増減額'!O33/'前年度'!O33*100,1))))</f>
        <v>皆減</v>
      </c>
      <c r="P33" s="25" t="str">
        <f>IF(AND('当年度'!P33=0,'前年度'!P33=0),"",IF('前年度'!P33=0,"皆増",IF('当年度'!P33=0,"皆減",ROUND('増減額'!P33/'前年度'!P33*100,1))))</f>
        <v>皆減</v>
      </c>
    </row>
    <row r="34" spans="1:16" ht="21.75" customHeight="1">
      <c r="A34" s="126"/>
      <c r="B34" s="121" t="s">
        <v>135</v>
      </c>
      <c r="C34" s="25" t="str">
        <f>IF(AND('当年度'!C34=0,'前年度'!C34=0),"",IF('前年度'!C34=0,"皆増",IF('当年度'!C34=0,"皆減",ROUND('増減額'!C34/'前年度'!C34*100,1))))</f>
        <v>皆減</v>
      </c>
      <c r="D34" s="25" t="str">
        <f>IF(AND('当年度'!D34=0,'前年度'!D34=0),"",IF('前年度'!D34=0,"皆増",IF('当年度'!D34=0,"皆減",ROUND('増減額'!D34/'前年度'!D34*100,1))))</f>
        <v>皆減</v>
      </c>
      <c r="E34" s="25" t="str">
        <f>IF(AND('当年度'!E34=0,'前年度'!E34=0),"",IF('前年度'!E34=0,"皆増",IF('当年度'!E34=0,"皆減",ROUND('増減額'!E34/'前年度'!E34*100,1))))</f>
        <v>皆減</v>
      </c>
      <c r="F34" s="25" t="str">
        <f>IF(AND('当年度'!F34=0,'前年度'!F34=0),"",IF('前年度'!F34=0,"皆増",IF('当年度'!F34=0,"皆減",ROUND('増減額'!F34/'前年度'!F34*100,1))))</f>
        <v>皆減</v>
      </c>
      <c r="G34" s="25" t="str">
        <f>IF(AND('当年度'!G34=0,'前年度'!G34=0),"",IF('前年度'!G34=0,"皆増",IF('当年度'!G34=0,"皆減",ROUND('増減額'!G34/'前年度'!G34*100,1))))</f>
        <v>皆減</v>
      </c>
      <c r="H34" s="25" t="str">
        <f>IF(AND('当年度'!H34=0,'前年度'!H34=0),"",IF('前年度'!H34=0,"皆増",IF('当年度'!H34=0,"皆減",ROUND('増減額'!H34/'前年度'!H34*100,1))))</f>
        <v>皆減</v>
      </c>
      <c r="I34" s="25">
        <f>IF(AND('当年度'!I34=0,'前年度'!I34=0),"",IF('前年度'!I34=0,"皆増",IF('当年度'!I34=0,"皆減",ROUND('増減額'!I34/'前年度'!I34*100,1))))</f>
      </c>
      <c r="J34" s="25">
        <f>IF(AND('当年度'!J34=0,'前年度'!J34=0),"",IF('前年度'!J34=0,"皆増",IF('当年度'!J34=0,"皆減",ROUND('増減額'!J34/'前年度'!J34*100,1))))</f>
      </c>
      <c r="K34" s="25" t="str">
        <f>IF(AND('当年度'!K34=0,'前年度'!K34=0),"",IF('前年度'!K34=0,"皆増",IF('当年度'!K34=0,"皆減",ROUND('増減額'!K34/'前年度'!K34*100,1))))</f>
        <v>皆減</v>
      </c>
      <c r="L34" s="25">
        <f>IF(AND('当年度'!L34=0,'前年度'!L34=0),"",IF('前年度'!L34=0,"皆増",IF('当年度'!L34=0,"皆減",ROUND('増減額'!L34/'前年度'!L34*100,1))))</f>
      </c>
      <c r="M34" s="25" t="str">
        <f>IF(AND('当年度'!M34=0,'前年度'!M34=0),"",IF('前年度'!M34=0,"皆増",IF('当年度'!M34=0,"皆減",ROUND('増減額'!M34/'前年度'!M34*100,1))))</f>
        <v>皆減</v>
      </c>
      <c r="N34" s="25" t="str">
        <f>IF(AND('当年度'!N34=0,'前年度'!N34=0),"",IF('前年度'!N34=0,"皆増",IF('当年度'!N34=0,"皆減",ROUND('増減額'!N34/'前年度'!N34*100,1))))</f>
        <v>皆減</v>
      </c>
      <c r="O34" s="25" t="str">
        <f>IF(AND('当年度'!O34=0,'前年度'!O34=0),"",IF('前年度'!O34=0,"皆増",IF('当年度'!O34=0,"皆減",ROUND('増減額'!O34/'前年度'!O34*100,1))))</f>
        <v>皆減</v>
      </c>
      <c r="P34" s="25" t="str">
        <f>IF(AND('当年度'!P34=0,'前年度'!P34=0),"",IF('前年度'!P34=0,"皆増",IF('当年度'!P34=0,"皆減",ROUND('増減額'!P34/'前年度'!P34*100,1))))</f>
        <v>皆減</v>
      </c>
    </row>
    <row r="35" spans="1:16" ht="21.75" customHeight="1">
      <c r="A35" s="126"/>
      <c r="B35" s="121" t="s">
        <v>136</v>
      </c>
      <c r="C35" s="25" t="str">
        <f>IF(AND('当年度'!C35=0,'前年度'!C35=0),"",IF('前年度'!C35=0,"皆増",IF('当年度'!C35=0,"皆減",ROUND('増減額'!C35/'前年度'!C35*100,1))))</f>
        <v>皆減</v>
      </c>
      <c r="D35" s="25" t="str">
        <f>IF(AND('当年度'!D35=0,'前年度'!D35=0),"",IF('前年度'!D35=0,"皆増",IF('当年度'!D35=0,"皆減",ROUND('増減額'!D35/'前年度'!D35*100,1))))</f>
        <v>皆減</v>
      </c>
      <c r="E35" s="25" t="str">
        <f>IF(AND('当年度'!E35=0,'前年度'!E35=0),"",IF('前年度'!E35=0,"皆増",IF('当年度'!E35=0,"皆減",ROUND('増減額'!E35/'前年度'!E35*100,1))))</f>
        <v>皆減</v>
      </c>
      <c r="F35" s="25" t="str">
        <f>IF(AND('当年度'!F35=0,'前年度'!F35=0),"",IF('前年度'!F35=0,"皆増",IF('当年度'!F35=0,"皆減",ROUND('増減額'!F35/'前年度'!F35*100,1))))</f>
        <v>皆減</v>
      </c>
      <c r="G35" s="25" t="str">
        <f>IF(AND('当年度'!G35=0,'前年度'!G35=0),"",IF('前年度'!G35=0,"皆増",IF('当年度'!G35=0,"皆減",ROUND('増減額'!G35/'前年度'!G35*100,1))))</f>
        <v>皆減</v>
      </c>
      <c r="H35" s="25" t="str">
        <f>IF(AND('当年度'!H35=0,'前年度'!H35=0),"",IF('前年度'!H35=0,"皆増",IF('当年度'!H35=0,"皆減",ROUND('増減額'!H35/'前年度'!H35*100,1))))</f>
        <v>皆減</v>
      </c>
      <c r="I35" s="25">
        <f>IF(AND('当年度'!I35=0,'前年度'!I35=0),"",IF('前年度'!I35=0,"皆増",IF('当年度'!I35=0,"皆減",ROUND('増減額'!I35/'前年度'!I35*100,1))))</f>
      </c>
      <c r="J35" s="25">
        <f>IF(AND('当年度'!J35=0,'前年度'!J35=0),"",IF('前年度'!J35=0,"皆増",IF('当年度'!J35=0,"皆減",ROUND('増減額'!J35/'前年度'!J35*100,1))))</f>
      </c>
      <c r="K35" s="25" t="str">
        <f>IF(AND('当年度'!K35=0,'前年度'!K35=0),"",IF('前年度'!K35=0,"皆増",IF('当年度'!K35=0,"皆減",ROUND('増減額'!K35/'前年度'!K35*100,1))))</f>
        <v>皆減</v>
      </c>
      <c r="L35" s="25">
        <f>IF(AND('当年度'!L35=0,'前年度'!L35=0),"",IF('前年度'!L35=0,"皆増",IF('当年度'!L35=0,"皆減",ROUND('増減額'!L35/'前年度'!L35*100,1))))</f>
      </c>
      <c r="M35" s="25" t="str">
        <f>IF(AND('当年度'!M35=0,'前年度'!M35=0),"",IF('前年度'!M35=0,"皆増",IF('当年度'!M35=0,"皆減",ROUND('増減額'!M35/'前年度'!M35*100,1))))</f>
        <v>皆減</v>
      </c>
      <c r="N35" s="25" t="str">
        <f>IF(AND('当年度'!N35=0,'前年度'!N35=0),"",IF('前年度'!N35=0,"皆増",IF('当年度'!N35=0,"皆減",ROUND('増減額'!N35/'前年度'!N35*100,1))))</f>
        <v>皆減</v>
      </c>
      <c r="O35" s="25" t="str">
        <f>IF(AND('当年度'!O35=0,'前年度'!O35=0),"",IF('前年度'!O35=0,"皆増",IF('当年度'!O35=0,"皆減",ROUND('増減額'!O35/'前年度'!O35*100,1))))</f>
        <v>皆減</v>
      </c>
      <c r="P35" s="25" t="str">
        <f>IF(AND('当年度'!P35=0,'前年度'!P35=0),"",IF('前年度'!P35=0,"皆増",IF('当年度'!P35=0,"皆減",ROUND('増減額'!P35/'前年度'!P35*100,1))))</f>
        <v>皆減</v>
      </c>
    </row>
    <row r="36" spans="1:16" ht="21.75" customHeight="1">
      <c r="A36" s="126"/>
      <c r="B36" s="121" t="s">
        <v>137</v>
      </c>
      <c r="C36" s="25" t="str">
        <f>IF(AND('当年度'!C36=0,'前年度'!C36=0),"",IF('前年度'!C36=0,"皆増",IF('当年度'!C36=0,"皆減",ROUND('増減額'!C36/'前年度'!C36*100,1))))</f>
        <v>皆減</v>
      </c>
      <c r="D36" s="25" t="str">
        <f>IF(AND('当年度'!D36=0,'前年度'!D36=0),"",IF('前年度'!D36=0,"皆増",IF('当年度'!D36=0,"皆減",ROUND('増減額'!D36/'前年度'!D36*100,1))))</f>
        <v>皆減</v>
      </c>
      <c r="E36" s="25" t="str">
        <f>IF(AND('当年度'!E36=0,'前年度'!E36=0),"",IF('前年度'!E36=0,"皆増",IF('当年度'!E36=0,"皆減",ROUND('増減額'!E36/'前年度'!E36*100,1))))</f>
        <v>皆減</v>
      </c>
      <c r="F36" s="25" t="str">
        <f>IF(AND('当年度'!F36=0,'前年度'!F36=0),"",IF('前年度'!F36=0,"皆増",IF('当年度'!F36=0,"皆減",ROUND('増減額'!F36/'前年度'!F36*100,1))))</f>
        <v>皆減</v>
      </c>
      <c r="G36" s="25" t="str">
        <f>IF(AND('当年度'!G36=0,'前年度'!G36=0),"",IF('前年度'!G36=0,"皆増",IF('当年度'!G36=0,"皆減",ROUND('増減額'!G36/'前年度'!G36*100,1))))</f>
        <v>皆減</v>
      </c>
      <c r="H36" s="25" t="str">
        <f>IF(AND('当年度'!H36=0,'前年度'!H36=0),"",IF('前年度'!H36=0,"皆増",IF('当年度'!H36=0,"皆減",ROUND('増減額'!H36/'前年度'!H36*100,1))))</f>
        <v>皆減</v>
      </c>
      <c r="I36" s="25">
        <f>IF(AND('当年度'!I36=0,'前年度'!I36=0),"",IF('前年度'!I36=0,"皆増",IF('当年度'!I36=0,"皆減",ROUND('増減額'!I36/'前年度'!I36*100,1))))</f>
      </c>
      <c r="J36" s="25">
        <f>IF(AND('当年度'!J36=0,'前年度'!J36=0),"",IF('前年度'!J36=0,"皆増",IF('当年度'!J36=0,"皆減",ROUND('増減額'!J36/'前年度'!J36*100,1))))</f>
      </c>
      <c r="K36" s="25" t="str">
        <f>IF(AND('当年度'!K36=0,'前年度'!K36=0),"",IF('前年度'!K36=0,"皆増",IF('当年度'!K36=0,"皆減",ROUND('増減額'!K36/'前年度'!K36*100,1))))</f>
        <v>皆減</v>
      </c>
      <c r="L36" s="25">
        <f>IF(AND('当年度'!L36=0,'前年度'!L36=0),"",IF('前年度'!L36=0,"皆増",IF('当年度'!L36=0,"皆減",ROUND('増減額'!L36/'前年度'!L36*100,1))))</f>
      </c>
      <c r="M36" s="25" t="str">
        <f>IF(AND('当年度'!M36=0,'前年度'!M36=0),"",IF('前年度'!M36=0,"皆増",IF('当年度'!M36=0,"皆減",ROUND('増減額'!M36/'前年度'!M36*100,1))))</f>
        <v>皆減</v>
      </c>
      <c r="N36" s="25" t="str">
        <f>IF(AND('当年度'!N36=0,'前年度'!N36=0),"",IF('前年度'!N36=0,"皆増",IF('当年度'!N36=0,"皆減",ROUND('増減額'!N36/'前年度'!N36*100,1))))</f>
        <v>皆減</v>
      </c>
      <c r="O36" s="25" t="str">
        <f>IF(AND('当年度'!O36=0,'前年度'!O36=0),"",IF('前年度'!O36=0,"皆増",IF('当年度'!O36=0,"皆減",ROUND('増減額'!O36/'前年度'!O36*100,1))))</f>
        <v>皆減</v>
      </c>
      <c r="P36" s="25" t="str">
        <f>IF(AND('当年度'!P36=0,'前年度'!P36=0),"",IF('前年度'!P36=0,"皆増",IF('当年度'!P36=0,"皆減",ROUND('増減額'!P36/'前年度'!P36*100,1))))</f>
        <v>皆減</v>
      </c>
    </row>
    <row r="37" spans="1:16" ht="21.75" customHeight="1">
      <c r="A37" s="126"/>
      <c r="B37" s="120" t="s">
        <v>55</v>
      </c>
      <c r="C37" s="25" t="str">
        <f>IF(AND('当年度'!C37=0,'前年度'!C37=0),"",IF('前年度'!C37=0,"皆増",IF('当年度'!C37=0,"皆減",ROUND('増減額'!C37/'前年度'!C37*100,1))))</f>
        <v>皆増</v>
      </c>
      <c r="D37" s="25" t="str">
        <f>IF(AND('当年度'!D37=0,'前年度'!D37=0),"",IF('前年度'!D37=0,"皆増",IF('当年度'!D37=0,"皆減",ROUND('増減額'!D37/'前年度'!D37*100,1))))</f>
        <v>皆増</v>
      </c>
      <c r="E37" s="25" t="str">
        <f>IF(AND('当年度'!E37=0,'前年度'!E37=0),"",IF('前年度'!E37=0,"皆増",IF('当年度'!E37=0,"皆減",ROUND('増減額'!E37/'前年度'!E37*100,1))))</f>
        <v>皆増</v>
      </c>
      <c r="F37" s="25" t="str">
        <f>IF(AND('当年度'!F37=0,'前年度'!F37=0),"",IF('前年度'!F37=0,"皆増",IF('当年度'!F37=0,"皆減",ROUND('増減額'!F37/'前年度'!F37*100,1))))</f>
        <v>皆増</v>
      </c>
      <c r="G37" s="25" t="str">
        <f>IF(AND('当年度'!G37=0,'前年度'!G37=0),"",IF('前年度'!G37=0,"皆増",IF('当年度'!G37=0,"皆減",ROUND('増減額'!G37/'前年度'!G37*100,1))))</f>
        <v>皆増</v>
      </c>
      <c r="H37" s="25" t="str">
        <f>IF(AND('当年度'!H37=0,'前年度'!H37=0),"",IF('前年度'!H37=0,"皆増",IF('当年度'!H37=0,"皆減",ROUND('増減額'!H37/'前年度'!H37*100,1))))</f>
        <v>皆増</v>
      </c>
      <c r="I37" s="25">
        <f>IF(AND('当年度'!I37=0,'前年度'!I37=0),"",IF('前年度'!I37=0,"皆増",IF('当年度'!I37=0,"皆減",ROUND('増減額'!I37/'前年度'!I37*100,1))))</f>
      </c>
      <c r="J37" s="25">
        <f>IF(AND('当年度'!J37=0,'前年度'!J37=0),"",IF('前年度'!J37=0,"皆増",IF('当年度'!J37=0,"皆減",ROUND('増減額'!J37/'前年度'!J37*100,1))))</f>
      </c>
      <c r="K37" s="25" t="str">
        <f>IF(AND('当年度'!K37=0,'前年度'!K37=0),"",IF('前年度'!K37=0,"皆増",IF('当年度'!K37=0,"皆減",ROUND('増減額'!K37/'前年度'!K37*100,1))))</f>
        <v>皆増</v>
      </c>
      <c r="L37" s="25">
        <f>IF(AND('当年度'!L37=0,'前年度'!L37=0),"",IF('前年度'!L37=0,"皆増",IF('当年度'!L37=0,"皆減",ROUND('増減額'!L37/'前年度'!L37*100,1))))</f>
      </c>
      <c r="M37" s="25" t="str">
        <f>IF(AND('当年度'!M37=0,'前年度'!M37=0),"",IF('前年度'!M37=0,"皆増",IF('当年度'!M37=0,"皆減",ROUND('増減額'!M37/'前年度'!M37*100,1))))</f>
        <v>皆増</v>
      </c>
      <c r="N37" s="25" t="str">
        <f>IF(AND('当年度'!N37=0,'前年度'!N37=0),"",IF('前年度'!N37=0,"皆増",IF('当年度'!N37=0,"皆減",ROUND('増減額'!N37/'前年度'!N37*100,1))))</f>
        <v>皆増</v>
      </c>
      <c r="O37" s="25" t="str">
        <f>IF(AND('当年度'!O37=0,'前年度'!O37=0),"",IF('前年度'!O37=0,"皆増",IF('当年度'!O37=0,"皆減",ROUND('増減額'!O37/'前年度'!O37*100,1))))</f>
        <v>皆増</v>
      </c>
      <c r="P37" s="25" t="str">
        <f>IF(AND('当年度'!P37=0,'前年度'!P37=0),"",IF('前年度'!P37=0,"皆増",IF('当年度'!P37=0,"皆減",ROUND('増減額'!P37/'前年度'!P37*100,1))))</f>
        <v>皆増</v>
      </c>
    </row>
    <row r="38" spans="1:16" ht="21.75" customHeight="1">
      <c r="A38" s="126"/>
      <c r="B38" s="121" t="s">
        <v>138</v>
      </c>
      <c r="C38" s="25" t="str">
        <f>IF(AND('当年度'!C38=0,'前年度'!C38=0),"",IF('前年度'!C38=0,"皆増",IF('当年度'!C38=0,"皆減",ROUND('増減額'!C38/'前年度'!C38*100,1))))</f>
        <v>皆減</v>
      </c>
      <c r="D38" s="25" t="str">
        <f>IF(AND('当年度'!D38=0,'前年度'!D38=0),"",IF('前年度'!D38=0,"皆増",IF('当年度'!D38=0,"皆減",ROUND('増減額'!D38/'前年度'!D38*100,1))))</f>
        <v>皆減</v>
      </c>
      <c r="E38" s="25" t="str">
        <f>IF(AND('当年度'!E38=0,'前年度'!E38=0),"",IF('前年度'!E38=0,"皆増",IF('当年度'!E38=0,"皆減",ROUND('増減額'!E38/'前年度'!E38*100,1))))</f>
        <v>皆減</v>
      </c>
      <c r="F38" s="25" t="str">
        <f>IF(AND('当年度'!F38=0,'前年度'!F38=0),"",IF('前年度'!F38=0,"皆増",IF('当年度'!F38=0,"皆減",ROUND('増減額'!F38/'前年度'!F38*100,1))))</f>
        <v>皆減</v>
      </c>
      <c r="G38" s="25" t="str">
        <f>IF(AND('当年度'!G38=0,'前年度'!G38=0),"",IF('前年度'!G38=0,"皆増",IF('当年度'!G38=0,"皆減",ROUND('増減額'!G38/'前年度'!G38*100,1))))</f>
        <v>皆減</v>
      </c>
      <c r="H38" s="25" t="str">
        <f>IF(AND('当年度'!H38=0,'前年度'!H38=0),"",IF('前年度'!H38=0,"皆増",IF('当年度'!H38=0,"皆減",ROUND('増減額'!H38/'前年度'!H38*100,1))))</f>
        <v>皆減</v>
      </c>
      <c r="I38" s="25">
        <f>IF(AND('当年度'!I38=0,'前年度'!I38=0),"",IF('前年度'!I38=0,"皆増",IF('当年度'!I38=0,"皆減",ROUND('増減額'!I38/'前年度'!I38*100,1))))</f>
      </c>
      <c r="J38" s="25">
        <f>IF(AND('当年度'!J38=0,'前年度'!J38=0),"",IF('前年度'!J38=0,"皆増",IF('当年度'!J38=0,"皆減",ROUND('増減額'!J38/'前年度'!J38*100,1))))</f>
      </c>
      <c r="K38" s="25" t="str">
        <f>IF(AND('当年度'!K38=0,'前年度'!K38=0),"",IF('前年度'!K38=0,"皆増",IF('当年度'!K38=0,"皆減",ROUND('増減額'!K38/'前年度'!K38*100,1))))</f>
        <v>皆減</v>
      </c>
      <c r="L38" s="25">
        <f>IF(AND('当年度'!L38=0,'前年度'!L38=0),"",IF('前年度'!L38=0,"皆増",IF('当年度'!L38=0,"皆減",ROUND('増減額'!L38/'前年度'!L38*100,1))))</f>
      </c>
      <c r="M38" s="25" t="str">
        <f>IF(AND('当年度'!M38=0,'前年度'!M38=0),"",IF('前年度'!M38=0,"皆増",IF('当年度'!M38=0,"皆減",ROUND('増減額'!M38/'前年度'!M38*100,1))))</f>
        <v>皆減</v>
      </c>
      <c r="N38" s="25" t="str">
        <f>IF(AND('当年度'!N38=0,'前年度'!N38=0),"",IF('前年度'!N38=0,"皆増",IF('当年度'!N38=0,"皆減",ROUND('増減額'!N38/'前年度'!N38*100,1))))</f>
        <v>皆減</v>
      </c>
      <c r="O38" s="25" t="str">
        <f>IF(AND('当年度'!O38=0,'前年度'!O38=0),"",IF('前年度'!O38=0,"皆増",IF('当年度'!O38=0,"皆減",ROUND('増減額'!O38/'前年度'!O38*100,1))))</f>
        <v>皆減</v>
      </c>
      <c r="P38" s="25" t="str">
        <f>IF(AND('当年度'!P38=0,'前年度'!P38=0),"",IF('前年度'!P38=0,"皆増",IF('当年度'!P38=0,"皆減",ROUND('増減額'!P38/'前年度'!P38*100,1))))</f>
        <v>皆減</v>
      </c>
    </row>
    <row r="39" spans="1:16" ht="21.75" customHeight="1">
      <c r="A39" s="126"/>
      <c r="B39" s="121" t="s">
        <v>56</v>
      </c>
      <c r="C39" s="25">
        <f>IF(AND('当年度'!C39=0,'前年度'!C39=0),"",IF('前年度'!C39=0,"皆増",IF('当年度'!C39=0,"皆減",ROUND('増減額'!C39/'前年度'!C39*100,1))))</f>
        <v>3.3</v>
      </c>
      <c r="D39" s="25">
        <f>IF(AND('当年度'!D39=0,'前年度'!D39=0),"",IF('前年度'!D39=0,"皆増",IF('当年度'!D39=0,"皆減",ROUND('増減額'!D39/'前年度'!D39*100,1))))</f>
        <v>-12.4</v>
      </c>
      <c r="E39" s="25">
        <f>IF(AND('当年度'!E39=0,'前年度'!E39=0),"",IF('前年度'!E39=0,"皆増",IF('当年度'!E39=0,"皆減",ROUND('増減額'!E39/'前年度'!E39*100,1))))</f>
        <v>-4.7</v>
      </c>
      <c r="F39" s="25">
        <f>IF(AND('当年度'!F39=0,'前年度'!F39=0),"",IF('前年度'!F39=0,"皆増",IF('当年度'!F39=0,"皆減",ROUND('増減額'!F39/'前年度'!F39*100,1))))</f>
        <v>3.1</v>
      </c>
      <c r="G39" s="25">
        <f>IF(AND('当年度'!G39=0,'前年度'!G39=0),"",IF('前年度'!G39=0,"皆増",IF('当年度'!G39=0,"皆減",ROUND('増減額'!G39/'前年度'!G39*100,1))))</f>
        <v>-0.8</v>
      </c>
      <c r="H39" s="25">
        <f>IF(AND('当年度'!H39=0,'前年度'!H39=0),"",IF('前年度'!H39=0,"皆増",IF('当年度'!H39=0,"皆減",ROUND('増減額'!H39/'前年度'!H39*100,1))))</f>
        <v>3.5</v>
      </c>
      <c r="I39" s="25">
        <f>IF(AND('当年度'!I39=0,'前年度'!I39=0),"",IF('前年度'!I39=0,"皆増",IF('当年度'!I39=0,"皆減",ROUND('増減額'!I39/'前年度'!I39*100,1))))</f>
      </c>
      <c r="J39" s="25">
        <f>IF(AND('当年度'!J39=0,'前年度'!J39=0),"",IF('前年度'!J39=0,"皆増",IF('当年度'!J39=0,"皆減",ROUND('増減額'!J39/'前年度'!J39*100,1))))</f>
        <v>11.4</v>
      </c>
      <c r="K39" s="25">
        <f>IF(AND('当年度'!K39=0,'前年度'!K39=0),"",IF('前年度'!K39=0,"皆増",IF('当年度'!K39=0,"皆減",ROUND('増減額'!K39/'前年度'!K39*100,1))))</f>
        <v>-10.4</v>
      </c>
      <c r="L39" s="25">
        <f>IF(AND('当年度'!L39=0,'前年度'!L39=0),"",IF('前年度'!L39=0,"皆増",IF('当年度'!L39=0,"皆減",ROUND('増減額'!L39/'前年度'!L39*100,1))))</f>
      </c>
      <c r="M39" s="25">
        <f>IF(AND('当年度'!M39=0,'前年度'!M39=0),"",IF('前年度'!M39=0,"皆増",IF('当年度'!M39=0,"皆減",ROUND('増減額'!M39/'前年度'!M39*100,1))))</f>
        <v>-0.3</v>
      </c>
      <c r="N39" s="25">
        <f>IF(AND('当年度'!N39=0,'前年度'!N39=0),"",IF('前年度'!N39=0,"皆増",IF('当年度'!N39=0,"皆減",ROUND('増減額'!N39/'前年度'!N39*100,1))))</f>
        <v>1.9</v>
      </c>
      <c r="O39" s="25">
        <f>IF(AND('当年度'!O39=0,'前年度'!O39=0),"",IF('前年度'!O39=0,"皆増",IF('当年度'!O39=0,"皆減",ROUND('増減額'!O39/'前年度'!O39*100,1))))</f>
        <v>8.6</v>
      </c>
      <c r="P39" s="25">
        <f>IF(AND('当年度'!P39=0,'前年度'!P39=0),"",IF('前年度'!P39=0,"皆増",IF('当年度'!P39=0,"皆減",ROUND('増減額'!P39/'前年度'!P39*100,1))))</f>
        <v>-22.6</v>
      </c>
    </row>
    <row r="40" spans="1:16" ht="21.75" customHeight="1">
      <c r="A40" s="126"/>
      <c r="B40" s="120" t="s">
        <v>57</v>
      </c>
      <c r="C40" s="25" t="str">
        <f>IF(AND('当年度'!C40=0,'前年度'!C40=0),"",IF('前年度'!C40=0,"皆増",IF('当年度'!C40=0,"皆減",ROUND('増減額'!C40/'前年度'!C40*100,1))))</f>
        <v>皆増</v>
      </c>
      <c r="D40" s="25" t="str">
        <f>IF(AND('当年度'!D40=0,'前年度'!D40=0),"",IF('前年度'!D40=0,"皆増",IF('当年度'!D40=0,"皆減",ROUND('増減額'!D40/'前年度'!D40*100,1))))</f>
        <v>皆増</v>
      </c>
      <c r="E40" s="25" t="str">
        <f>IF(AND('当年度'!E40=0,'前年度'!E40=0),"",IF('前年度'!E40=0,"皆増",IF('当年度'!E40=0,"皆減",ROUND('増減額'!E40/'前年度'!E40*100,1))))</f>
        <v>皆増</v>
      </c>
      <c r="F40" s="25" t="str">
        <f>IF(AND('当年度'!F40=0,'前年度'!F40=0),"",IF('前年度'!F40=0,"皆増",IF('当年度'!F40=0,"皆減",ROUND('増減額'!F40/'前年度'!F40*100,1))))</f>
        <v>皆増</v>
      </c>
      <c r="G40" s="25" t="str">
        <f>IF(AND('当年度'!G40=0,'前年度'!G40=0),"",IF('前年度'!G40=0,"皆増",IF('当年度'!G40=0,"皆減",ROUND('増減額'!G40/'前年度'!G40*100,1))))</f>
        <v>皆増</v>
      </c>
      <c r="H40" s="25" t="str">
        <f>IF(AND('当年度'!H40=0,'前年度'!H40=0),"",IF('前年度'!H40=0,"皆増",IF('当年度'!H40=0,"皆減",ROUND('増減額'!H40/'前年度'!H40*100,1))))</f>
        <v>皆増</v>
      </c>
      <c r="I40" s="25">
        <f>IF(AND('当年度'!I40=0,'前年度'!I40=0),"",IF('前年度'!I40=0,"皆増",IF('当年度'!I40=0,"皆減",ROUND('増減額'!I40/'前年度'!I40*100,1))))</f>
      </c>
      <c r="J40" s="25">
        <f>IF(AND('当年度'!J40=0,'前年度'!J40=0),"",IF('前年度'!J40=0,"皆増",IF('当年度'!J40=0,"皆減",ROUND('増減額'!J40/'前年度'!J40*100,1))))</f>
      </c>
      <c r="K40" s="25" t="str">
        <f>IF(AND('当年度'!K40=0,'前年度'!K40=0),"",IF('前年度'!K40=0,"皆増",IF('当年度'!K40=0,"皆減",ROUND('増減額'!K40/'前年度'!K40*100,1))))</f>
        <v>皆増</v>
      </c>
      <c r="L40" s="25">
        <f>IF(AND('当年度'!L40=0,'前年度'!L40=0),"",IF('前年度'!L40=0,"皆増",IF('当年度'!L40=0,"皆減",ROUND('増減額'!L40/'前年度'!L40*100,1))))</f>
      </c>
      <c r="M40" s="25" t="str">
        <f>IF(AND('当年度'!M40=0,'前年度'!M40=0),"",IF('前年度'!M40=0,"皆増",IF('当年度'!M40=0,"皆減",ROUND('増減額'!M40/'前年度'!M40*100,1))))</f>
        <v>皆増</v>
      </c>
      <c r="N40" s="25" t="str">
        <f>IF(AND('当年度'!N40=0,'前年度'!N40=0),"",IF('前年度'!N40=0,"皆増",IF('当年度'!N40=0,"皆減",ROUND('増減額'!N40/'前年度'!N40*100,1))))</f>
        <v>皆増</v>
      </c>
      <c r="O40" s="25" t="str">
        <f>IF(AND('当年度'!O40=0,'前年度'!O40=0),"",IF('前年度'!O40=0,"皆増",IF('当年度'!O40=0,"皆減",ROUND('増減額'!O40/'前年度'!O40*100,1))))</f>
        <v>皆増</v>
      </c>
      <c r="P40" s="25" t="str">
        <f>IF(AND('当年度'!P40=0,'前年度'!P40=0),"",IF('前年度'!P40=0,"皆増",IF('当年度'!P40=0,"皆減",ROUND('増減額'!P40/'前年度'!P40*100,1))))</f>
        <v>皆増</v>
      </c>
    </row>
    <row r="41" spans="1:16" ht="21.75" customHeight="1">
      <c r="A41" s="126"/>
      <c r="B41" s="121" t="s">
        <v>139</v>
      </c>
      <c r="C41" s="25" t="str">
        <f>IF(AND('当年度'!C41=0,'前年度'!C41=0),"",IF('前年度'!C41=0,"皆増",IF('当年度'!C41=0,"皆減",ROUND('増減額'!C41/'前年度'!C41*100,1))))</f>
        <v>皆減</v>
      </c>
      <c r="D41" s="25" t="str">
        <f>IF(AND('当年度'!D41=0,'前年度'!D41=0),"",IF('前年度'!D41=0,"皆増",IF('当年度'!D41=0,"皆減",ROUND('増減額'!D41/'前年度'!D41*100,1))))</f>
        <v>皆減</v>
      </c>
      <c r="E41" s="25" t="str">
        <f>IF(AND('当年度'!E41=0,'前年度'!E41=0),"",IF('前年度'!E41=0,"皆増",IF('当年度'!E41=0,"皆減",ROUND('増減額'!E41/'前年度'!E41*100,1))))</f>
        <v>皆減</v>
      </c>
      <c r="F41" s="25" t="str">
        <f>IF(AND('当年度'!F41=0,'前年度'!F41=0),"",IF('前年度'!F41=0,"皆増",IF('当年度'!F41=0,"皆減",ROUND('増減額'!F41/'前年度'!F41*100,1))))</f>
        <v>皆減</v>
      </c>
      <c r="G41" s="25" t="str">
        <f>IF(AND('当年度'!G41=0,'前年度'!G41=0),"",IF('前年度'!G41=0,"皆増",IF('当年度'!G41=0,"皆減",ROUND('増減額'!G41/'前年度'!G41*100,1))))</f>
        <v>皆減</v>
      </c>
      <c r="H41" s="25" t="str">
        <f>IF(AND('当年度'!H41=0,'前年度'!H41=0),"",IF('前年度'!H41=0,"皆増",IF('当年度'!H41=0,"皆減",ROUND('増減額'!H41/'前年度'!H41*100,1))))</f>
        <v>皆減</v>
      </c>
      <c r="I41" s="25">
        <f>IF(AND('当年度'!I41=0,'前年度'!I41=0),"",IF('前年度'!I41=0,"皆増",IF('当年度'!I41=0,"皆減",ROUND('増減額'!I41/'前年度'!I41*100,1))))</f>
      </c>
      <c r="J41" s="25">
        <f>IF(AND('当年度'!J41=0,'前年度'!J41=0),"",IF('前年度'!J41=0,"皆増",IF('当年度'!J41=0,"皆減",ROUND('増減額'!J41/'前年度'!J41*100,1))))</f>
      </c>
      <c r="K41" s="25" t="str">
        <f>IF(AND('当年度'!K41=0,'前年度'!K41=0),"",IF('前年度'!K41=0,"皆増",IF('当年度'!K41=0,"皆減",ROUND('増減額'!K41/'前年度'!K41*100,1))))</f>
        <v>皆減</v>
      </c>
      <c r="L41" s="25">
        <f>IF(AND('当年度'!L41=0,'前年度'!L41=0),"",IF('前年度'!L41=0,"皆増",IF('当年度'!L41=0,"皆減",ROUND('増減額'!L41/'前年度'!L41*100,1))))</f>
      </c>
      <c r="M41" s="25" t="str">
        <f>IF(AND('当年度'!M41=0,'前年度'!M41=0),"",IF('前年度'!M41=0,"皆増",IF('当年度'!M41=0,"皆減",ROUND('増減額'!M41/'前年度'!M41*100,1))))</f>
        <v>皆減</v>
      </c>
      <c r="N41" s="25" t="str">
        <f>IF(AND('当年度'!N41=0,'前年度'!N41=0),"",IF('前年度'!N41=0,"皆増",IF('当年度'!N41=0,"皆減",ROUND('増減額'!N41/'前年度'!N41*100,1))))</f>
        <v>皆減</v>
      </c>
      <c r="O41" s="25" t="str">
        <f>IF(AND('当年度'!O41=0,'前年度'!O41=0),"",IF('前年度'!O41=0,"皆増",IF('当年度'!O41=0,"皆減",ROUND('増減額'!O41/'前年度'!O41*100,1))))</f>
        <v>皆減</v>
      </c>
      <c r="P41" s="25" t="str">
        <f>IF(AND('当年度'!P41=0,'前年度'!P41=0),"",IF('前年度'!P41=0,"皆増",IF('当年度'!P41=0,"皆減",ROUND('増減額'!P41/'前年度'!P41*100,1))))</f>
        <v>皆減</v>
      </c>
    </row>
    <row r="42" spans="1:16" ht="21.75" customHeight="1">
      <c r="A42" s="126"/>
      <c r="B42" s="121" t="s">
        <v>140</v>
      </c>
      <c r="C42" s="25" t="str">
        <f>IF(AND('当年度'!C42=0,'前年度'!C42=0),"",IF('前年度'!C42=0,"皆増",IF('当年度'!C42=0,"皆減",ROUND('増減額'!C42/'前年度'!C42*100,1))))</f>
        <v>皆減</v>
      </c>
      <c r="D42" s="25" t="str">
        <f>IF(AND('当年度'!D42=0,'前年度'!D42=0),"",IF('前年度'!D42=0,"皆増",IF('当年度'!D42=0,"皆減",ROUND('増減額'!D42/'前年度'!D42*100,1))))</f>
        <v>皆減</v>
      </c>
      <c r="E42" s="25" t="str">
        <f>IF(AND('当年度'!E42=0,'前年度'!E42=0),"",IF('前年度'!E42=0,"皆増",IF('当年度'!E42=0,"皆減",ROUND('増減額'!E42/'前年度'!E42*100,1))))</f>
        <v>皆減</v>
      </c>
      <c r="F42" s="25" t="str">
        <f>IF(AND('当年度'!F42=0,'前年度'!F42=0),"",IF('前年度'!F42=0,"皆増",IF('当年度'!F42=0,"皆減",ROUND('増減額'!F42/'前年度'!F42*100,1))))</f>
        <v>皆減</v>
      </c>
      <c r="G42" s="25" t="str">
        <f>IF(AND('当年度'!G42=0,'前年度'!G42=0),"",IF('前年度'!G42=0,"皆増",IF('当年度'!G42=0,"皆減",ROUND('増減額'!G42/'前年度'!G42*100,1))))</f>
        <v>皆減</v>
      </c>
      <c r="H42" s="25" t="str">
        <f>IF(AND('当年度'!H42=0,'前年度'!H42=0),"",IF('前年度'!H42=0,"皆増",IF('当年度'!H42=0,"皆減",ROUND('増減額'!H42/'前年度'!H42*100,1))))</f>
        <v>皆減</v>
      </c>
      <c r="I42" s="25">
        <f>IF(AND('当年度'!I42=0,'前年度'!I42=0),"",IF('前年度'!I42=0,"皆増",IF('当年度'!I42=0,"皆減",ROUND('増減額'!I42/'前年度'!I42*100,1))))</f>
      </c>
      <c r="J42" s="25" t="str">
        <f>IF(AND('当年度'!J42=0,'前年度'!J42=0),"",IF('前年度'!J42=0,"皆増",IF('当年度'!J42=0,"皆減",ROUND('増減額'!J42/'前年度'!J42*100,1))))</f>
        <v>皆減</v>
      </c>
      <c r="K42" s="25" t="str">
        <f>IF(AND('当年度'!K42=0,'前年度'!K42=0),"",IF('前年度'!K42=0,"皆増",IF('当年度'!K42=0,"皆減",ROUND('増減額'!K42/'前年度'!K42*100,1))))</f>
        <v>皆減</v>
      </c>
      <c r="L42" s="25">
        <f>IF(AND('当年度'!L42=0,'前年度'!L42=0),"",IF('前年度'!L42=0,"皆増",IF('当年度'!L42=0,"皆減",ROUND('増減額'!L42/'前年度'!L42*100,1))))</f>
      </c>
      <c r="M42" s="25" t="str">
        <f>IF(AND('当年度'!M42=0,'前年度'!M42=0),"",IF('前年度'!M42=0,"皆増",IF('当年度'!M42=0,"皆減",ROUND('増減額'!M42/'前年度'!M42*100,1))))</f>
        <v>皆減</v>
      </c>
      <c r="N42" s="25" t="str">
        <f>IF(AND('当年度'!N42=0,'前年度'!N42=0),"",IF('前年度'!N42=0,"皆増",IF('当年度'!N42=0,"皆減",ROUND('増減額'!N42/'前年度'!N42*100,1))))</f>
        <v>皆減</v>
      </c>
      <c r="O42" s="25" t="str">
        <f>IF(AND('当年度'!O42=0,'前年度'!O42=0),"",IF('前年度'!O42=0,"皆増",IF('当年度'!O42=0,"皆減",ROUND('増減額'!O42/'前年度'!O42*100,1))))</f>
        <v>皆減</v>
      </c>
      <c r="P42" s="25" t="str">
        <f>IF(AND('当年度'!P42=0,'前年度'!P42=0),"",IF('前年度'!P42=0,"皆増",IF('当年度'!P42=0,"皆減",ROUND('増減額'!P42/'前年度'!P42*100,1))))</f>
        <v>皆減</v>
      </c>
    </row>
    <row r="43" spans="1:16" ht="21.75" customHeight="1">
      <c r="A43" s="126"/>
      <c r="B43" s="121" t="s">
        <v>141</v>
      </c>
      <c r="C43" s="25" t="str">
        <f>IF(AND('当年度'!C43=0,'前年度'!C43=0),"",IF('前年度'!C43=0,"皆増",IF('当年度'!C43=0,"皆減",ROUND('増減額'!C43/'前年度'!C43*100,1))))</f>
        <v>皆減</v>
      </c>
      <c r="D43" s="25" t="str">
        <f>IF(AND('当年度'!D43=0,'前年度'!D43=0),"",IF('前年度'!D43=0,"皆増",IF('当年度'!D43=0,"皆減",ROUND('増減額'!D43/'前年度'!D43*100,1))))</f>
        <v>皆減</v>
      </c>
      <c r="E43" s="25" t="str">
        <f>IF(AND('当年度'!E43=0,'前年度'!E43=0),"",IF('前年度'!E43=0,"皆増",IF('当年度'!E43=0,"皆減",ROUND('増減額'!E43/'前年度'!E43*100,1))))</f>
        <v>皆減</v>
      </c>
      <c r="F43" s="25" t="str">
        <f>IF(AND('当年度'!F43=0,'前年度'!F43=0),"",IF('前年度'!F43=0,"皆増",IF('当年度'!F43=0,"皆減",ROUND('増減額'!F43/'前年度'!F43*100,1))))</f>
        <v>皆減</v>
      </c>
      <c r="G43" s="25" t="str">
        <f>IF(AND('当年度'!G43=0,'前年度'!G43=0),"",IF('前年度'!G43=0,"皆増",IF('当年度'!G43=0,"皆減",ROUND('増減額'!G43/'前年度'!G43*100,1))))</f>
        <v>皆減</v>
      </c>
      <c r="H43" s="25" t="str">
        <f>IF(AND('当年度'!H43=0,'前年度'!H43=0),"",IF('前年度'!H43=0,"皆増",IF('当年度'!H43=0,"皆減",ROUND('増減額'!H43/'前年度'!H43*100,1))))</f>
        <v>皆減</v>
      </c>
      <c r="I43" s="25">
        <f>IF(AND('当年度'!I43=0,'前年度'!I43=0),"",IF('前年度'!I43=0,"皆増",IF('当年度'!I43=0,"皆減",ROUND('増減額'!I43/'前年度'!I43*100,1))))</f>
      </c>
      <c r="J43" s="25">
        <f>IF(AND('当年度'!J43=0,'前年度'!J43=0),"",IF('前年度'!J43=0,"皆増",IF('当年度'!J43=0,"皆減",ROUND('増減額'!J43/'前年度'!J43*100,1))))</f>
      </c>
      <c r="K43" s="25" t="str">
        <f>IF(AND('当年度'!K43=0,'前年度'!K43=0),"",IF('前年度'!K43=0,"皆増",IF('当年度'!K43=0,"皆減",ROUND('増減額'!K43/'前年度'!K43*100,1))))</f>
        <v>皆減</v>
      </c>
      <c r="L43" s="25">
        <f>IF(AND('当年度'!L43=0,'前年度'!L43=0),"",IF('前年度'!L43=0,"皆増",IF('当年度'!L43=0,"皆減",ROUND('増減額'!L43/'前年度'!L43*100,1))))</f>
      </c>
      <c r="M43" s="25" t="str">
        <f>IF(AND('当年度'!M43=0,'前年度'!M43=0),"",IF('前年度'!M43=0,"皆増",IF('当年度'!M43=0,"皆減",ROUND('増減額'!M43/'前年度'!M43*100,1))))</f>
        <v>皆減</v>
      </c>
      <c r="N43" s="25" t="str">
        <f>IF(AND('当年度'!N43=0,'前年度'!N43=0),"",IF('前年度'!N43=0,"皆増",IF('当年度'!N43=0,"皆減",ROUND('増減額'!N43/'前年度'!N43*100,1))))</f>
        <v>皆減</v>
      </c>
      <c r="O43" s="25" t="str">
        <f>IF(AND('当年度'!O43=0,'前年度'!O43=0),"",IF('前年度'!O43=0,"皆増",IF('当年度'!O43=0,"皆減",ROUND('増減額'!O43/'前年度'!O43*100,1))))</f>
        <v>皆減</v>
      </c>
      <c r="P43" s="25" t="str">
        <f>IF(AND('当年度'!P43=0,'前年度'!P43=0),"",IF('前年度'!P43=0,"皆増",IF('当年度'!P43=0,"皆減",ROUND('増減額'!P43/'前年度'!P43*100,1))))</f>
        <v>皆減</v>
      </c>
    </row>
    <row r="44" spans="1:16" ht="21.75" customHeight="1">
      <c r="A44" s="126"/>
      <c r="B44" s="121" t="s">
        <v>60</v>
      </c>
      <c r="C44" s="25">
        <f>IF(AND('当年度'!C44=0,'前年度'!C44=0),"",IF('前年度'!C44=0,"皆増",IF('当年度'!C44=0,"皆減",ROUND('増減額'!C44/'前年度'!C44*100,1))))</f>
        <v>-2.3</v>
      </c>
      <c r="D44" s="25">
        <f>IF(AND('当年度'!D44=0,'前年度'!D44=0),"",IF('前年度'!D44=0,"皆増",IF('当年度'!D44=0,"皆減",ROUND('増減額'!D44/'前年度'!D44*100,1))))</f>
        <v>-2.7</v>
      </c>
      <c r="E44" s="25">
        <f>IF(AND('当年度'!E44=0,'前年度'!E44=0),"",IF('前年度'!E44=0,"皆増",IF('当年度'!E44=0,"皆減",ROUND('増減額'!E44/'前年度'!E44*100,1))))</f>
        <v>-0.3</v>
      </c>
      <c r="F44" s="25">
        <f>IF(AND('当年度'!F44=0,'前年度'!F44=0),"",IF('前年度'!F44=0,"皆増",IF('当年度'!F44=0,"皆減",ROUND('増減額'!F44/'前年度'!F44*100,1))))</f>
        <v>14.7</v>
      </c>
      <c r="G44" s="25">
        <f>IF(AND('当年度'!G44=0,'前年度'!G44=0),"",IF('前年度'!G44=0,"皆増",IF('当年度'!G44=0,"皆減",ROUND('増減額'!G44/'前年度'!G44*100,1))))</f>
        <v>-2.4</v>
      </c>
      <c r="H44" s="25">
        <f>IF(AND('当年度'!H44=0,'前年度'!H44=0),"",IF('前年度'!H44=0,"皆増",IF('当年度'!H44=0,"皆減",ROUND('増減額'!H44/'前年度'!H44*100,1))))</f>
        <v>5.1</v>
      </c>
      <c r="I44" s="25">
        <f>IF(AND('当年度'!I44=0,'前年度'!I44=0),"",IF('前年度'!I44=0,"皆増",IF('当年度'!I44=0,"皆減",ROUND('増減額'!I44/'前年度'!I44*100,1))))</f>
      </c>
      <c r="J44" s="25">
        <f>IF(AND('当年度'!J44=0,'前年度'!J44=0),"",IF('前年度'!J44=0,"皆増",IF('当年度'!J44=0,"皆減",ROUND('増減額'!J44/'前年度'!J44*100,1))))</f>
      </c>
      <c r="K44" s="25">
        <f>IF(AND('当年度'!K44=0,'前年度'!K44=0),"",IF('前年度'!K44=0,"皆増",IF('当年度'!K44=0,"皆減",ROUND('増減額'!K44/'前年度'!K44*100,1))))</f>
        <v>0.7</v>
      </c>
      <c r="L44" s="25">
        <f>IF(AND('当年度'!L44=0,'前年度'!L44=0),"",IF('前年度'!L44=0,"皆増",IF('当年度'!L44=0,"皆減",ROUND('増減額'!L44/'前年度'!L44*100,1))))</f>
      </c>
      <c r="M44" s="25">
        <f>IF(AND('当年度'!M44=0,'前年度'!M44=0),"",IF('前年度'!M44=0,"皆増",IF('当年度'!M44=0,"皆減",ROUND('増減額'!M44/'前年度'!M44*100,1))))</f>
        <v>-0.3</v>
      </c>
      <c r="N44" s="25">
        <f>IF(AND('当年度'!N44=0,'前年度'!N44=0),"",IF('前年度'!N44=0,"皆増",IF('当年度'!N44=0,"皆減",ROUND('増減額'!N44/'前年度'!N44*100,1))))</f>
        <v>6</v>
      </c>
      <c r="O44" s="25">
        <f>IF(AND('当年度'!O44=0,'前年度'!O44=0),"",IF('前年度'!O44=0,"皆増",IF('当年度'!O44=0,"皆減",ROUND('増減額'!O44/'前年度'!O44*100,1))))</f>
        <v>-43.8</v>
      </c>
      <c r="P44" s="25">
        <f>IF(AND('当年度'!P44=0,'前年度'!P44=0),"",IF('前年度'!P44=0,"皆増",IF('当年度'!P44=0,"皆減",ROUND('増減額'!P44/'前年度'!P44*100,1))))</f>
        <v>-22.2</v>
      </c>
    </row>
    <row r="45" spans="1:16" ht="21.75" customHeight="1">
      <c r="A45" s="126"/>
      <c r="B45" s="121" t="s">
        <v>142</v>
      </c>
      <c r="C45" s="25" t="str">
        <f>IF(AND('当年度'!C45=0,'前年度'!C45=0),"",IF('前年度'!C45=0,"皆増",IF('当年度'!C45=0,"皆減",ROUND('増減額'!C45/'前年度'!C45*100,1))))</f>
        <v>皆減</v>
      </c>
      <c r="D45" s="25" t="str">
        <f>IF(AND('当年度'!D45=0,'前年度'!D45=0),"",IF('前年度'!D45=0,"皆増",IF('当年度'!D45=0,"皆減",ROUND('増減額'!D45/'前年度'!D45*100,1))))</f>
        <v>皆減</v>
      </c>
      <c r="E45" s="25" t="str">
        <f>IF(AND('当年度'!E45=0,'前年度'!E45=0),"",IF('前年度'!E45=0,"皆増",IF('当年度'!E45=0,"皆減",ROUND('増減額'!E45/'前年度'!E45*100,1))))</f>
        <v>皆減</v>
      </c>
      <c r="F45" s="25" t="str">
        <f>IF(AND('当年度'!F45=0,'前年度'!F45=0),"",IF('前年度'!F45=0,"皆増",IF('当年度'!F45=0,"皆減",ROUND('増減額'!F45/'前年度'!F45*100,1))))</f>
        <v>皆減</v>
      </c>
      <c r="G45" s="25" t="str">
        <f>IF(AND('当年度'!G45=0,'前年度'!G45=0),"",IF('前年度'!G45=0,"皆増",IF('当年度'!G45=0,"皆減",ROUND('増減額'!G45/'前年度'!G45*100,1))))</f>
        <v>皆減</v>
      </c>
      <c r="H45" s="25" t="str">
        <f>IF(AND('当年度'!H45=0,'前年度'!H45=0),"",IF('前年度'!H45=0,"皆増",IF('当年度'!H45=0,"皆減",ROUND('増減額'!H45/'前年度'!H45*100,1))))</f>
        <v>皆減</v>
      </c>
      <c r="I45" s="25">
        <f>IF(AND('当年度'!I45=0,'前年度'!I45=0),"",IF('前年度'!I45=0,"皆増",IF('当年度'!I45=0,"皆減",ROUND('増減額'!I45/'前年度'!I45*100,1))))</f>
      </c>
      <c r="J45" s="25">
        <f>IF(AND('当年度'!J45=0,'前年度'!J45=0),"",IF('前年度'!J45=0,"皆増",IF('当年度'!J45=0,"皆減",ROUND('増減額'!J45/'前年度'!J45*100,1))))</f>
      </c>
      <c r="K45" s="25" t="str">
        <f>IF(AND('当年度'!K45=0,'前年度'!K45=0),"",IF('前年度'!K45=0,"皆増",IF('当年度'!K45=0,"皆減",ROUND('増減額'!K45/'前年度'!K45*100,1))))</f>
        <v>皆減</v>
      </c>
      <c r="L45" s="25">
        <f>IF(AND('当年度'!L45=0,'前年度'!L45=0),"",IF('前年度'!L45=0,"皆増",IF('当年度'!L45=0,"皆減",ROUND('増減額'!L45/'前年度'!L45*100,1))))</f>
      </c>
      <c r="M45" s="25" t="str">
        <f>IF(AND('当年度'!M45=0,'前年度'!M45=0),"",IF('前年度'!M45=0,"皆増",IF('当年度'!M45=0,"皆減",ROUND('増減額'!M45/'前年度'!M45*100,1))))</f>
        <v>皆減</v>
      </c>
      <c r="N45" s="25" t="str">
        <f>IF(AND('当年度'!N45=0,'前年度'!N45=0),"",IF('前年度'!N45=0,"皆増",IF('当年度'!N45=0,"皆減",ROUND('増減額'!N45/'前年度'!N45*100,1))))</f>
        <v>皆減</v>
      </c>
      <c r="O45" s="25" t="str">
        <f>IF(AND('当年度'!O45=0,'前年度'!O45=0),"",IF('前年度'!O45=0,"皆増",IF('当年度'!O45=0,"皆減",ROUND('増減額'!O45/'前年度'!O45*100,1))))</f>
        <v>皆減</v>
      </c>
      <c r="P45" s="25" t="str">
        <f>IF(AND('当年度'!P45=0,'前年度'!P45=0),"",IF('前年度'!P45=0,"皆増",IF('当年度'!P45=0,"皆減",ROUND('増減額'!P45/'前年度'!P45*100,1))))</f>
        <v>皆減</v>
      </c>
    </row>
    <row r="46" spans="1:16" ht="21.75" customHeight="1">
      <c r="A46" s="126"/>
      <c r="B46" s="121" t="s">
        <v>143</v>
      </c>
      <c r="C46" s="25" t="str">
        <f>IF(AND('当年度'!C46=0,'前年度'!C46=0),"",IF('前年度'!C46=0,"皆増",IF('当年度'!C46=0,"皆減",ROUND('増減額'!C46/'前年度'!C46*100,1))))</f>
        <v>皆減</v>
      </c>
      <c r="D46" s="25" t="str">
        <f>IF(AND('当年度'!D46=0,'前年度'!D46=0),"",IF('前年度'!D46=0,"皆増",IF('当年度'!D46=0,"皆減",ROUND('増減額'!D46/'前年度'!D46*100,1))))</f>
        <v>皆減</v>
      </c>
      <c r="E46" s="25" t="str">
        <f>IF(AND('当年度'!E46=0,'前年度'!E46=0),"",IF('前年度'!E46=0,"皆増",IF('当年度'!E46=0,"皆減",ROUND('増減額'!E46/'前年度'!E46*100,1))))</f>
        <v>皆減</v>
      </c>
      <c r="F46" s="25" t="str">
        <f>IF(AND('当年度'!F46=0,'前年度'!F46=0),"",IF('前年度'!F46=0,"皆増",IF('当年度'!F46=0,"皆減",ROUND('増減額'!F46/'前年度'!F46*100,1))))</f>
        <v>皆減</v>
      </c>
      <c r="G46" s="25" t="str">
        <f>IF(AND('当年度'!G46=0,'前年度'!G46=0),"",IF('前年度'!G46=0,"皆増",IF('当年度'!G46=0,"皆減",ROUND('増減額'!G46/'前年度'!G46*100,1))))</f>
        <v>皆減</v>
      </c>
      <c r="H46" s="25" t="str">
        <f>IF(AND('当年度'!H46=0,'前年度'!H46=0),"",IF('前年度'!H46=0,"皆増",IF('当年度'!H46=0,"皆減",ROUND('増減額'!H46/'前年度'!H46*100,1))))</f>
        <v>皆減</v>
      </c>
      <c r="I46" s="25">
        <f>IF(AND('当年度'!I46=0,'前年度'!I46=0),"",IF('前年度'!I46=0,"皆増",IF('当年度'!I46=0,"皆減",ROUND('増減額'!I46/'前年度'!I46*100,1))))</f>
      </c>
      <c r="J46" s="25" t="str">
        <f>IF(AND('当年度'!J46=0,'前年度'!J46=0),"",IF('前年度'!J46=0,"皆増",IF('当年度'!J46=0,"皆減",ROUND('増減額'!J46/'前年度'!J46*100,1))))</f>
        <v>皆減</v>
      </c>
      <c r="K46" s="25" t="str">
        <f>IF(AND('当年度'!K46=0,'前年度'!K46=0),"",IF('前年度'!K46=0,"皆増",IF('当年度'!K46=0,"皆減",ROUND('増減額'!K46/'前年度'!K46*100,1))))</f>
        <v>皆減</v>
      </c>
      <c r="L46" s="25">
        <f>IF(AND('当年度'!L46=0,'前年度'!L46=0),"",IF('前年度'!L46=0,"皆増",IF('当年度'!L46=0,"皆減",ROUND('増減額'!L46/'前年度'!L46*100,1))))</f>
      </c>
      <c r="M46" s="25" t="str">
        <f>IF(AND('当年度'!M46=0,'前年度'!M46=0),"",IF('前年度'!M46=0,"皆増",IF('当年度'!M46=0,"皆減",ROUND('増減額'!M46/'前年度'!M46*100,1))))</f>
        <v>皆減</v>
      </c>
      <c r="N46" s="25" t="str">
        <f>IF(AND('当年度'!N46=0,'前年度'!N46=0),"",IF('前年度'!N46=0,"皆増",IF('当年度'!N46=0,"皆減",ROUND('増減額'!N46/'前年度'!N46*100,1))))</f>
        <v>皆減</v>
      </c>
      <c r="O46" s="25" t="str">
        <f>IF(AND('当年度'!O46=0,'前年度'!O46=0),"",IF('前年度'!O46=0,"皆増",IF('当年度'!O46=0,"皆減",ROUND('増減額'!O46/'前年度'!O46*100,1))))</f>
        <v>皆減</v>
      </c>
      <c r="P46" s="25" t="str">
        <f>IF(AND('当年度'!P46=0,'前年度'!P46=0),"",IF('前年度'!P46=0,"皆増",IF('当年度'!P46=0,"皆減",ROUND('増減額'!P46/'前年度'!P46*100,1))))</f>
        <v>皆減</v>
      </c>
    </row>
    <row r="47" spans="1:16" ht="21.75" customHeight="1">
      <c r="A47" s="126"/>
      <c r="B47" s="121" t="s">
        <v>144</v>
      </c>
      <c r="C47" s="25" t="str">
        <f>IF(AND('当年度'!C47=0,'前年度'!C47=0),"",IF('前年度'!C47=0,"皆増",IF('当年度'!C47=0,"皆減",ROUND('増減額'!C47/'前年度'!C47*100,1))))</f>
        <v>皆減</v>
      </c>
      <c r="D47" s="25" t="str">
        <f>IF(AND('当年度'!D47=0,'前年度'!D47=0),"",IF('前年度'!D47=0,"皆増",IF('当年度'!D47=0,"皆減",ROUND('増減額'!D47/'前年度'!D47*100,1))))</f>
        <v>皆減</v>
      </c>
      <c r="E47" s="25" t="str">
        <f>IF(AND('当年度'!E47=0,'前年度'!E47=0),"",IF('前年度'!E47=0,"皆増",IF('当年度'!E47=0,"皆減",ROUND('増減額'!E47/'前年度'!E47*100,1))))</f>
        <v>皆減</v>
      </c>
      <c r="F47" s="25" t="str">
        <f>IF(AND('当年度'!F47=0,'前年度'!F47=0),"",IF('前年度'!F47=0,"皆増",IF('当年度'!F47=0,"皆減",ROUND('増減額'!F47/'前年度'!F47*100,1))))</f>
        <v>皆減</v>
      </c>
      <c r="G47" s="25" t="str">
        <f>IF(AND('当年度'!G47=0,'前年度'!G47=0),"",IF('前年度'!G47=0,"皆増",IF('当年度'!G47=0,"皆減",ROUND('増減額'!G47/'前年度'!G47*100,1))))</f>
        <v>皆減</v>
      </c>
      <c r="H47" s="25" t="str">
        <f>IF(AND('当年度'!H47=0,'前年度'!H47=0),"",IF('前年度'!H47=0,"皆増",IF('当年度'!H47=0,"皆減",ROUND('増減額'!H47/'前年度'!H47*100,1))))</f>
        <v>皆減</v>
      </c>
      <c r="I47" s="25">
        <f>IF(AND('当年度'!I47=0,'前年度'!I47=0),"",IF('前年度'!I47=0,"皆増",IF('当年度'!I47=0,"皆減",ROUND('増減額'!I47/'前年度'!I47*100,1))))</f>
      </c>
      <c r="J47" s="25" t="str">
        <f>IF(AND('当年度'!J47=0,'前年度'!J47=0),"",IF('前年度'!J47=0,"皆増",IF('当年度'!J47=0,"皆減",ROUND('増減額'!J47/'前年度'!J47*100,1))))</f>
        <v>皆減</v>
      </c>
      <c r="K47" s="25" t="str">
        <f>IF(AND('当年度'!K47=0,'前年度'!K47=0),"",IF('前年度'!K47=0,"皆増",IF('当年度'!K47=0,"皆減",ROUND('増減額'!K47/'前年度'!K47*100,1))))</f>
        <v>皆減</v>
      </c>
      <c r="L47" s="25">
        <f>IF(AND('当年度'!L47=0,'前年度'!L47=0),"",IF('前年度'!L47=0,"皆増",IF('当年度'!L47=0,"皆減",ROUND('増減額'!L47/'前年度'!L47*100,1))))</f>
      </c>
      <c r="M47" s="25" t="str">
        <f>IF(AND('当年度'!M47=0,'前年度'!M47=0),"",IF('前年度'!M47=0,"皆増",IF('当年度'!M47=0,"皆減",ROUND('増減額'!M47/'前年度'!M47*100,1))))</f>
        <v>皆減</v>
      </c>
      <c r="N47" s="25" t="str">
        <f>IF(AND('当年度'!N47=0,'前年度'!N47=0),"",IF('前年度'!N47=0,"皆増",IF('当年度'!N47=0,"皆減",ROUND('増減額'!N47/'前年度'!N47*100,1))))</f>
        <v>皆減</v>
      </c>
      <c r="O47" s="25" t="str">
        <f>IF(AND('当年度'!O47=0,'前年度'!O47=0),"",IF('前年度'!O47=0,"皆増",IF('当年度'!O47=0,"皆減",ROUND('増減額'!O47/'前年度'!O47*100,1))))</f>
        <v>皆減</v>
      </c>
      <c r="P47" s="25" t="str">
        <f>IF(AND('当年度'!P47=0,'前年度'!P47=0),"",IF('前年度'!P47=0,"皆増",IF('当年度'!P47=0,"皆減",ROUND('増減額'!P47/'前年度'!P47*100,1))))</f>
        <v>皆減</v>
      </c>
    </row>
    <row r="48" spans="1:16" ht="21.75" customHeight="1">
      <c r="A48" s="126"/>
      <c r="B48" s="121" t="s">
        <v>145</v>
      </c>
      <c r="C48" s="25" t="str">
        <f>IF(AND('当年度'!C48=0,'前年度'!C48=0),"",IF('前年度'!C48=0,"皆増",IF('当年度'!C48=0,"皆減",ROUND('増減額'!C48/'前年度'!C48*100,1))))</f>
        <v>皆減</v>
      </c>
      <c r="D48" s="25" t="str">
        <f>IF(AND('当年度'!D48=0,'前年度'!D48=0),"",IF('前年度'!D48=0,"皆増",IF('当年度'!D48=0,"皆減",ROUND('増減額'!D48/'前年度'!D48*100,1))))</f>
        <v>皆減</v>
      </c>
      <c r="E48" s="25" t="str">
        <f>IF(AND('当年度'!E48=0,'前年度'!E48=0),"",IF('前年度'!E48=0,"皆増",IF('当年度'!E48=0,"皆減",ROUND('増減額'!E48/'前年度'!E48*100,1))))</f>
        <v>皆減</v>
      </c>
      <c r="F48" s="25" t="str">
        <f>IF(AND('当年度'!F48=0,'前年度'!F48=0),"",IF('前年度'!F48=0,"皆増",IF('当年度'!F48=0,"皆減",ROUND('増減額'!F48/'前年度'!F48*100,1))))</f>
        <v>皆減</v>
      </c>
      <c r="G48" s="25" t="str">
        <f>IF(AND('当年度'!G48=0,'前年度'!G48=0),"",IF('前年度'!G48=0,"皆増",IF('当年度'!G48=0,"皆減",ROUND('増減額'!G48/'前年度'!G48*100,1))))</f>
        <v>皆減</v>
      </c>
      <c r="H48" s="25" t="str">
        <f>IF(AND('当年度'!H48=0,'前年度'!H48=0),"",IF('前年度'!H48=0,"皆増",IF('当年度'!H48=0,"皆減",ROUND('増減額'!H48/'前年度'!H48*100,1))))</f>
        <v>皆減</v>
      </c>
      <c r="I48" s="25">
        <f>IF(AND('当年度'!I48=0,'前年度'!I48=0),"",IF('前年度'!I48=0,"皆増",IF('当年度'!I48=0,"皆減",ROUND('増減額'!I48/'前年度'!I48*100,1))))</f>
      </c>
      <c r="J48" s="25">
        <f>IF(AND('当年度'!J48=0,'前年度'!J48=0),"",IF('前年度'!J48=0,"皆増",IF('当年度'!J48=0,"皆減",ROUND('増減額'!J48/'前年度'!J48*100,1))))</f>
      </c>
      <c r="K48" s="25" t="str">
        <f>IF(AND('当年度'!K48=0,'前年度'!K48=0),"",IF('前年度'!K48=0,"皆増",IF('当年度'!K48=0,"皆減",ROUND('増減額'!K48/'前年度'!K48*100,1))))</f>
        <v>皆減</v>
      </c>
      <c r="L48" s="25">
        <f>IF(AND('当年度'!L48=0,'前年度'!L48=0),"",IF('前年度'!L48=0,"皆増",IF('当年度'!L48=0,"皆減",ROUND('増減額'!L48/'前年度'!L48*100,1))))</f>
      </c>
      <c r="M48" s="25" t="str">
        <f>IF(AND('当年度'!M48=0,'前年度'!M48=0),"",IF('前年度'!M48=0,"皆増",IF('当年度'!M48=0,"皆減",ROUND('増減額'!M48/'前年度'!M48*100,1))))</f>
        <v>皆減</v>
      </c>
      <c r="N48" s="25" t="str">
        <f>IF(AND('当年度'!N48=0,'前年度'!N48=0),"",IF('前年度'!N48=0,"皆増",IF('当年度'!N48=0,"皆減",ROUND('増減額'!N48/'前年度'!N48*100,1))))</f>
        <v>皆減</v>
      </c>
      <c r="O48" s="25" t="str">
        <f>IF(AND('当年度'!O48=0,'前年度'!O48=0),"",IF('前年度'!O48=0,"皆増",IF('当年度'!O48=0,"皆減",ROUND('増減額'!O48/'前年度'!O48*100,1))))</f>
        <v>皆減</v>
      </c>
      <c r="P48" s="25" t="str">
        <f>IF(AND('当年度'!P48=0,'前年度'!P48=0),"",IF('前年度'!P48=0,"皆増",IF('当年度'!P48=0,"皆減",ROUND('増減額'!P48/'前年度'!P48*100,1))))</f>
        <v>皆減</v>
      </c>
    </row>
    <row r="49" spans="1:16" ht="21.75" customHeight="1">
      <c r="A49" s="126"/>
      <c r="B49" s="121" t="s">
        <v>146</v>
      </c>
      <c r="C49" s="25" t="str">
        <f>IF(AND('当年度'!C49=0,'前年度'!C49=0),"",IF('前年度'!C49=0,"皆増",IF('当年度'!C49=0,"皆減",ROUND('増減額'!C49/'前年度'!C49*100,1))))</f>
        <v>皆減</v>
      </c>
      <c r="D49" s="25" t="str">
        <f>IF(AND('当年度'!D49=0,'前年度'!D49=0),"",IF('前年度'!D49=0,"皆増",IF('当年度'!D49=0,"皆減",ROUND('増減額'!D49/'前年度'!D49*100,1))))</f>
        <v>皆減</v>
      </c>
      <c r="E49" s="25" t="str">
        <f>IF(AND('当年度'!E49=0,'前年度'!E49=0),"",IF('前年度'!E49=0,"皆増",IF('当年度'!E49=0,"皆減",ROUND('増減額'!E49/'前年度'!E49*100,1))))</f>
        <v>皆減</v>
      </c>
      <c r="F49" s="25" t="str">
        <f>IF(AND('当年度'!F49=0,'前年度'!F49=0),"",IF('前年度'!F49=0,"皆増",IF('当年度'!F49=0,"皆減",ROUND('増減額'!F49/'前年度'!F49*100,1))))</f>
        <v>皆減</v>
      </c>
      <c r="G49" s="25" t="str">
        <f>IF(AND('当年度'!G49=0,'前年度'!G49=0),"",IF('前年度'!G49=0,"皆増",IF('当年度'!G49=0,"皆減",ROUND('増減額'!G49/'前年度'!G49*100,1))))</f>
        <v>皆減</v>
      </c>
      <c r="H49" s="25" t="str">
        <f>IF(AND('当年度'!H49=0,'前年度'!H49=0),"",IF('前年度'!H49=0,"皆増",IF('当年度'!H49=0,"皆減",ROUND('増減額'!H49/'前年度'!H49*100,1))))</f>
        <v>皆減</v>
      </c>
      <c r="I49" s="25">
        <f>IF(AND('当年度'!I49=0,'前年度'!I49=0),"",IF('前年度'!I49=0,"皆増",IF('当年度'!I49=0,"皆減",ROUND('増減額'!I49/'前年度'!I49*100,1))))</f>
      </c>
      <c r="J49" s="25">
        <f>IF(AND('当年度'!J49=0,'前年度'!J49=0),"",IF('前年度'!J49=0,"皆増",IF('当年度'!J49=0,"皆減",ROUND('増減額'!J49/'前年度'!J49*100,1))))</f>
      </c>
      <c r="K49" s="25" t="str">
        <f>IF(AND('当年度'!K49=0,'前年度'!K49=0),"",IF('前年度'!K49=0,"皆増",IF('当年度'!K49=0,"皆減",ROUND('増減額'!K49/'前年度'!K49*100,1))))</f>
        <v>皆減</v>
      </c>
      <c r="L49" s="25">
        <f>IF(AND('当年度'!L49=0,'前年度'!L49=0),"",IF('前年度'!L49=0,"皆増",IF('当年度'!L49=0,"皆減",ROUND('増減額'!L49/'前年度'!L49*100,1))))</f>
      </c>
      <c r="M49" s="25" t="str">
        <f>IF(AND('当年度'!M49=0,'前年度'!M49=0),"",IF('前年度'!M49=0,"皆増",IF('当年度'!M49=0,"皆減",ROUND('増減額'!M49/'前年度'!M49*100,1))))</f>
        <v>皆減</v>
      </c>
      <c r="N49" s="25" t="str">
        <f>IF(AND('当年度'!N49=0,'前年度'!N49=0),"",IF('前年度'!N49=0,"皆増",IF('当年度'!N49=0,"皆減",ROUND('増減額'!N49/'前年度'!N49*100,1))))</f>
        <v>皆減</v>
      </c>
      <c r="O49" s="25" t="str">
        <f>IF(AND('当年度'!O49=0,'前年度'!O49=0),"",IF('前年度'!O49=0,"皆増",IF('当年度'!O49=0,"皆減",ROUND('増減額'!O49/'前年度'!O49*100,1))))</f>
        <v>皆減</v>
      </c>
      <c r="P49" s="25" t="str">
        <f>IF(AND('当年度'!P49=0,'前年度'!P49=0),"",IF('前年度'!P49=0,"皆増",IF('当年度'!P49=0,"皆減",ROUND('増減額'!P49/'前年度'!P49*100,1))))</f>
        <v>皆減</v>
      </c>
    </row>
    <row r="50" spans="1:16" ht="21.75" customHeight="1">
      <c r="A50" s="126"/>
      <c r="B50" s="121" t="s">
        <v>69</v>
      </c>
      <c r="C50" s="25">
        <f>IF(AND('当年度'!C50=0,'前年度'!C50=0),"",IF('前年度'!C50=0,"皆増",IF('当年度'!C50=0,"皆減",ROUND('増減額'!C50/'前年度'!C50*100,1))))</f>
        <v>-6.1</v>
      </c>
      <c r="D50" s="25">
        <f>IF(AND('当年度'!D50=0,'前年度'!D50=0),"",IF('前年度'!D50=0,"皆増",IF('当年度'!D50=0,"皆減",ROUND('増減額'!D50/'前年度'!D50*100,1))))</f>
        <v>-9.8</v>
      </c>
      <c r="E50" s="25">
        <f>IF(AND('当年度'!E50=0,'前年度'!E50=0),"",IF('前年度'!E50=0,"皆増",IF('当年度'!E50=0,"皆減",ROUND('増減額'!E50/'前年度'!E50*100,1))))</f>
        <v>-14.2</v>
      </c>
      <c r="F50" s="25">
        <f>IF(AND('当年度'!F50=0,'前年度'!F50=0),"",IF('前年度'!F50=0,"皆増",IF('当年度'!F50=0,"皆減",ROUND('増減額'!F50/'前年度'!F50*100,1))))</f>
        <v>5.3</v>
      </c>
      <c r="G50" s="25">
        <f>IF(AND('当年度'!G50=0,'前年度'!G50=0),"",IF('前年度'!G50=0,"皆増",IF('当年度'!G50=0,"皆減",ROUND('増減額'!G50/'前年度'!G50*100,1))))</f>
        <v>1.7</v>
      </c>
      <c r="H50" s="25">
        <f>IF(AND('当年度'!H50=0,'前年度'!H50=0),"",IF('前年度'!H50=0,"皆増",IF('当年度'!H50=0,"皆減",ROUND('増減額'!H50/'前年度'!H50*100,1))))</f>
        <v>-1.4</v>
      </c>
      <c r="I50" s="25">
        <f>IF(AND('当年度'!I50=0,'前年度'!I50=0),"",IF('前年度'!I50=0,"皆増",IF('当年度'!I50=0,"皆減",ROUND('増減額'!I50/'前年度'!I50*100,1))))</f>
      </c>
      <c r="J50" s="25">
        <f>IF(AND('当年度'!J50=0,'前年度'!J50=0),"",IF('前年度'!J50=0,"皆増",IF('当年度'!J50=0,"皆減",ROUND('増減額'!J50/'前年度'!J50*100,1))))</f>
      </c>
      <c r="K50" s="25">
        <f>IF(AND('当年度'!K50=0,'前年度'!K50=0),"",IF('前年度'!K50=0,"皆増",IF('当年度'!K50=0,"皆減",ROUND('増減額'!K50/'前年度'!K50*100,1))))</f>
        <v>4.4</v>
      </c>
      <c r="L50" s="25">
        <f>IF(AND('当年度'!L50=0,'前年度'!L50=0),"",IF('前年度'!L50=0,"皆増",IF('当年度'!L50=0,"皆減",ROUND('増減額'!L50/'前年度'!L50*100,1))))</f>
      </c>
      <c r="M50" s="25">
        <f>IF(AND('当年度'!M50=0,'前年度'!M50=0),"",IF('前年度'!M50=0,"皆増",IF('当年度'!M50=0,"皆減",ROUND('増減額'!M50/'前年度'!M50*100,1))))</f>
        <v>-3.6</v>
      </c>
      <c r="N50" s="25">
        <f>IF(AND('当年度'!N50=0,'前年度'!N50=0),"",IF('前年度'!N50=0,"皆増",IF('当年度'!N50=0,"皆減",ROUND('増減額'!N50/'前年度'!N50*100,1))))</f>
        <v>3.6</v>
      </c>
      <c r="O50" s="25">
        <f>IF(AND('当年度'!O50=0,'前年度'!O50=0),"",IF('前年度'!O50=0,"皆増",IF('当年度'!O50=0,"皆減",ROUND('増減額'!O50/'前年度'!O50*100,1))))</f>
        <v>7</v>
      </c>
      <c r="P50" s="25">
        <f>IF(AND('当年度'!P50=0,'前年度'!P50=0),"",IF('前年度'!P50=0,"皆増",IF('当年度'!P50=0,"皆減",ROUND('増減額'!P50/'前年度'!P50*100,1))))</f>
        <v>-22.4</v>
      </c>
    </row>
    <row r="51" spans="1:16" ht="21.75" customHeight="1">
      <c r="A51" s="126"/>
      <c r="B51" s="121" t="s">
        <v>147</v>
      </c>
      <c r="C51" s="25">
        <f>IF(AND('当年度'!C51=0,'前年度'!C51=0),"",IF('前年度'!C51=0,"皆増",IF('当年度'!C51=0,"皆減",ROUND('増減額'!C51/'前年度'!C51*100,1))))</f>
        <v>-9.4</v>
      </c>
      <c r="D51" s="25">
        <f>IF(AND('当年度'!D51=0,'前年度'!D51=0),"",IF('前年度'!D51=0,"皆増",IF('当年度'!D51=0,"皆減",ROUND('増減額'!D51/'前年度'!D51*100,1))))</f>
        <v>13</v>
      </c>
      <c r="E51" s="25">
        <f>IF(AND('当年度'!E51=0,'前年度'!E51=0),"",IF('前年度'!E51=0,"皆増",IF('当年度'!E51=0,"皆減",ROUND('増減額'!E51/'前年度'!E51*100,1))))</f>
        <v>-23.6</v>
      </c>
      <c r="F51" s="25">
        <f>IF(AND('当年度'!F51=0,'前年度'!F51=0),"",IF('前年度'!F51=0,"皆増",IF('当年度'!F51=0,"皆減",ROUND('増減額'!F51/'前年度'!F51*100,1))))</f>
        <v>17.1</v>
      </c>
      <c r="G51" s="25">
        <f>IF(AND('当年度'!G51=0,'前年度'!G51=0),"",IF('前年度'!G51=0,"皆増",IF('当年度'!G51=0,"皆減",ROUND('増減額'!G51/'前年度'!G51*100,1))))</f>
        <v>16.2</v>
      </c>
      <c r="H51" s="25">
        <f>IF(AND('当年度'!H51=0,'前年度'!H51=0),"",IF('前年度'!H51=0,"皆増",IF('当年度'!H51=0,"皆減",ROUND('増減額'!H51/'前年度'!H51*100,1))))</f>
        <v>-0.6</v>
      </c>
      <c r="I51" s="25">
        <f>IF(AND('当年度'!I51=0,'前年度'!I51=0),"",IF('前年度'!I51=0,"皆増",IF('当年度'!I51=0,"皆減",ROUND('増減額'!I51/'前年度'!I51*100,1))))</f>
      </c>
      <c r="J51" s="25">
        <f>IF(AND('当年度'!J51=0,'前年度'!J51=0),"",IF('前年度'!J51=0,"皆増",IF('当年度'!J51=0,"皆減",ROUND('増減額'!J51/'前年度'!J51*100,1))))</f>
      </c>
      <c r="K51" s="25">
        <f>IF(AND('当年度'!K51=0,'前年度'!K51=0),"",IF('前年度'!K51=0,"皆増",IF('当年度'!K51=0,"皆減",ROUND('増減額'!K51/'前年度'!K51*100,1))))</f>
        <v>9.5</v>
      </c>
      <c r="L51" s="25">
        <f>IF(AND('当年度'!L51=0,'前年度'!L51=0),"",IF('前年度'!L51=0,"皆増",IF('当年度'!L51=0,"皆減",ROUND('増減額'!L51/'前年度'!L51*100,1))))</f>
      </c>
      <c r="M51" s="25">
        <f>IF(AND('当年度'!M51=0,'前年度'!M51=0),"",IF('前年度'!M51=0,"皆増",IF('当年度'!M51=0,"皆減",ROUND('増減額'!M51/'前年度'!M51*100,1))))</f>
        <v>0.8</v>
      </c>
      <c r="N51" s="25">
        <f>IF(AND('当年度'!N51=0,'前年度'!N51=0),"",IF('前年度'!N51=0,"皆増",IF('当年度'!N51=0,"皆減",ROUND('増減額'!N51/'前年度'!N51*100,1))))</f>
        <v>4</v>
      </c>
      <c r="O51" s="25">
        <f>IF(AND('当年度'!O51=0,'前年度'!O51=0),"",IF('前年度'!O51=0,"皆増",IF('当年度'!O51=0,"皆減",ROUND('増減額'!O51/'前年度'!O51*100,1))))</f>
        <v>9.8</v>
      </c>
      <c r="P51" s="25">
        <f>IF(AND('当年度'!P51=0,'前年度'!P51=0),"",IF('前年度'!P51=0,"皆増",IF('当年度'!P51=0,"皆減",ROUND('増減額'!P51/'前年度'!P51*100,1))))</f>
        <v>-22.7</v>
      </c>
    </row>
    <row r="52" spans="1:16" ht="21.75" customHeight="1">
      <c r="A52" s="126"/>
      <c r="B52" s="120" t="s">
        <v>148</v>
      </c>
      <c r="C52" s="25" t="str">
        <f>IF(AND('当年度'!C52=0,'前年度'!C52=0),"",IF('前年度'!C52=0,"皆増",IF('当年度'!C52=0,"皆減",ROUND('増減額'!C52/'前年度'!C52*100,1))))</f>
        <v>皆増</v>
      </c>
      <c r="D52" s="25" t="str">
        <f>IF(AND('当年度'!D52=0,'前年度'!D52=0),"",IF('前年度'!D52=0,"皆増",IF('当年度'!D52=0,"皆減",ROUND('増減額'!D52/'前年度'!D52*100,1))))</f>
        <v>皆増</v>
      </c>
      <c r="E52" s="25" t="str">
        <f>IF(AND('当年度'!E52=0,'前年度'!E52=0),"",IF('前年度'!E52=0,"皆増",IF('当年度'!E52=0,"皆減",ROUND('増減額'!E52/'前年度'!E52*100,1))))</f>
        <v>皆増</v>
      </c>
      <c r="F52" s="25" t="str">
        <f>IF(AND('当年度'!F52=0,'前年度'!F52=0),"",IF('前年度'!F52=0,"皆増",IF('当年度'!F52=0,"皆減",ROUND('増減額'!F52/'前年度'!F52*100,1))))</f>
        <v>皆増</v>
      </c>
      <c r="G52" s="25" t="str">
        <f>IF(AND('当年度'!G52=0,'前年度'!G52=0),"",IF('前年度'!G52=0,"皆増",IF('当年度'!G52=0,"皆減",ROUND('増減額'!G52/'前年度'!G52*100,1))))</f>
        <v>皆増</v>
      </c>
      <c r="H52" s="25" t="str">
        <f>IF(AND('当年度'!H52=0,'前年度'!H52=0),"",IF('前年度'!H52=0,"皆増",IF('当年度'!H52=0,"皆減",ROUND('増減額'!H52/'前年度'!H52*100,1))))</f>
        <v>皆増</v>
      </c>
      <c r="I52" s="25">
        <f>IF(AND('当年度'!I52=0,'前年度'!I52=0),"",IF('前年度'!I52=0,"皆増",IF('当年度'!I52=0,"皆減",ROUND('増減額'!I52/'前年度'!I52*100,1))))</f>
      </c>
      <c r="J52" s="25">
        <f>IF(AND('当年度'!J52=0,'前年度'!J52=0),"",IF('前年度'!J52=0,"皆増",IF('当年度'!J52=0,"皆減",ROUND('増減額'!J52/'前年度'!J52*100,1))))</f>
      </c>
      <c r="K52" s="25" t="str">
        <f>IF(AND('当年度'!K52=0,'前年度'!K52=0),"",IF('前年度'!K52=0,"皆増",IF('当年度'!K52=0,"皆減",ROUND('増減額'!K52/'前年度'!K52*100,1))))</f>
        <v>皆増</v>
      </c>
      <c r="L52" s="25">
        <f>IF(AND('当年度'!L52=0,'前年度'!L52=0),"",IF('前年度'!L52=0,"皆増",IF('当年度'!L52=0,"皆減",ROUND('増減額'!L52/'前年度'!L52*100,1))))</f>
      </c>
      <c r="M52" s="25" t="str">
        <f>IF(AND('当年度'!M52=0,'前年度'!M52=0),"",IF('前年度'!M52=0,"皆増",IF('当年度'!M52=0,"皆減",ROUND('増減額'!M52/'前年度'!M52*100,1))))</f>
        <v>皆増</v>
      </c>
      <c r="N52" s="25" t="str">
        <f>IF(AND('当年度'!N52=0,'前年度'!N52=0),"",IF('前年度'!N52=0,"皆増",IF('当年度'!N52=0,"皆減",ROUND('増減額'!N52/'前年度'!N52*100,1))))</f>
        <v>皆増</v>
      </c>
      <c r="O52" s="25" t="str">
        <f>IF(AND('当年度'!O52=0,'前年度'!O52=0),"",IF('前年度'!O52=0,"皆増",IF('当年度'!O52=0,"皆減",ROUND('増減額'!O52/'前年度'!O52*100,1))))</f>
        <v>皆増</v>
      </c>
      <c r="P52" s="25" t="str">
        <f>IF(AND('当年度'!P52=0,'前年度'!P52=0),"",IF('前年度'!P52=0,"皆増",IF('当年度'!P52=0,"皆減",ROUND('増減額'!P52/'前年度'!P52*100,1))))</f>
        <v>皆増</v>
      </c>
    </row>
    <row r="53" spans="1:16" ht="21.75" customHeight="1">
      <c r="A53" s="126"/>
      <c r="B53" s="120" t="s">
        <v>149</v>
      </c>
      <c r="C53" s="25" t="str">
        <f>IF(AND('当年度'!C53=0,'前年度'!C53=0),"",IF('前年度'!C53=0,"皆増",IF('当年度'!C53=0,"皆減",ROUND('増減額'!C53/'前年度'!C53*100,1))))</f>
        <v>皆増</v>
      </c>
      <c r="D53" s="25" t="str">
        <f>IF(AND('当年度'!D53=0,'前年度'!D53=0),"",IF('前年度'!D53=0,"皆増",IF('当年度'!D53=0,"皆減",ROUND('増減額'!D53/'前年度'!D53*100,1))))</f>
        <v>皆増</v>
      </c>
      <c r="E53" s="25" t="str">
        <f>IF(AND('当年度'!E53=0,'前年度'!E53=0),"",IF('前年度'!E53=0,"皆増",IF('当年度'!E53=0,"皆減",ROUND('増減額'!E53/'前年度'!E53*100,1))))</f>
        <v>皆増</v>
      </c>
      <c r="F53" s="25" t="str">
        <f>IF(AND('当年度'!F53=0,'前年度'!F53=0),"",IF('前年度'!F53=0,"皆増",IF('当年度'!F53=0,"皆減",ROUND('増減額'!F53/'前年度'!F53*100,1))))</f>
        <v>皆増</v>
      </c>
      <c r="G53" s="25" t="str">
        <f>IF(AND('当年度'!G53=0,'前年度'!G53=0),"",IF('前年度'!G53=0,"皆増",IF('当年度'!G53=0,"皆減",ROUND('増減額'!G53/'前年度'!G53*100,1))))</f>
        <v>皆増</v>
      </c>
      <c r="H53" s="25" t="str">
        <f>IF(AND('当年度'!H53=0,'前年度'!H53=0),"",IF('前年度'!H53=0,"皆増",IF('当年度'!H53=0,"皆減",ROUND('増減額'!H53/'前年度'!H53*100,1))))</f>
        <v>皆増</v>
      </c>
      <c r="I53" s="25">
        <f>IF(AND('当年度'!I53=0,'前年度'!I53=0),"",IF('前年度'!I53=0,"皆増",IF('当年度'!I53=0,"皆減",ROUND('増減額'!I53/'前年度'!I53*100,1))))</f>
      </c>
      <c r="J53" s="25">
        <f>IF(AND('当年度'!J53=0,'前年度'!J53=0),"",IF('前年度'!J53=0,"皆増",IF('当年度'!J53=0,"皆減",ROUND('増減額'!J53/'前年度'!J53*100,1))))</f>
      </c>
      <c r="K53" s="25" t="str">
        <f>IF(AND('当年度'!K53=0,'前年度'!K53=0),"",IF('前年度'!K53=0,"皆増",IF('当年度'!K53=0,"皆減",ROUND('増減額'!K53/'前年度'!K53*100,1))))</f>
        <v>皆増</v>
      </c>
      <c r="L53" s="25">
        <f>IF(AND('当年度'!L53=0,'前年度'!L53=0),"",IF('前年度'!L53=0,"皆増",IF('当年度'!L53=0,"皆減",ROUND('増減額'!L53/'前年度'!L53*100,1))))</f>
      </c>
      <c r="M53" s="25" t="str">
        <f>IF(AND('当年度'!M53=0,'前年度'!M53=0),"",IF('前年度'!M53=0,"皆増",IF('当年度'!M53=0,"皆減",ROUND('増減額'!M53/'前年度'!M53*100,1))))</f>
        <v>皆増</v>
      </c>
      <c r="N53" s="25" t="str">
        <f>IF(AND('当年度'!N53=0,'前年度'!N53=0),"",IF('前年度'!N53=0,"皆増",IF('当年度'!N53=0,"皆減",ROUND('増減額'!N53/'前年度'!N53*100,1))))</f>
        <v>皆増</v>
      </c>
      <c r="O53" s="25" t="str">
        <f>IF(AND('当年度'!O53=0,'前年度'!O53=0),"",IF('前年度'!O53=0,"皆増",IF('当年度'!O53=0,"皆減",ROUND('増減額'!O53/'前年度'!O53*100,1))))</f>
        <v>皆増</v>
      </c>
      <c r="P53" s="25" t="str">
        <f>IF(AND('当年度'!P53=0,'前年度'!P53=0),"",IF('前年度'!P53=0,"皆増",IF('当年度'!P53=0,"皆減",ROUND('増減額'!P53/'前年度'!P53*100,1))))</f>
        <v>皆増</v>
      </c>
    </row>
    <row r="54" spans="1:16" ht="21.75" customHeight="1">
      <c r="A54" s="126"/>
      <c r="B54" s="121" t="s">
        <v>150</v>
      </c>
      <c r="C54" s="25" t="str">
        <f>IF(AND('当年度'!C54=0,'前年度'!C54=0),"",IF('前年度'!C54=0,"皆増",IF('当年度'!C54=0,"皆減",ROUND('増減額'!C54/'前年度'!C54*100,1))))</f>
        <v>皆減</v>
      </c>
      <c r="D54" s="25" t="str">
        <f>IF(AND('当年度'!D54=0,'前年度'!D54=0),"",IF('前年度'!D54=0,"皆増",IF('当年度'!D54=0,"皆減",ROUND('増減額'!D54/'前年度'!D54*100,1))))</f>
        <v>皆減</v>
      </c>
      <c r="E54" s="25" t="str">
        <f>IF(AND('当年度'!E54=0,'前年度'!E54=0),"",IF('前年度'!E54=0,"皆増",IF('当年度'!E54=0,"皆減",ROUND('増減額'!E54/'前年度'!E54*100,1))))</f>
        <v>皆減</v>
      </c>
      <c r="F54" s="25" t="str">
        <f>IF(AND('当年度'!F54=0,'前年度'!F54=0),"",IF('前年度'!F54=0,"皆増",IF('当年度'!F54=0,"皆減",ROUND('増減額'!F54/'前年度'!F54*100,1))))</f>
        <v>皆減</v>
      </c>
      <c r="G54" s="25" t="str">
        <f>IF(AND('当年度'!G54=0,'前年度'!G54=0),"",IF('前年度'!G54=0,"皆増",IF('当年度'!G54=0,"皆減",ROUND('増減額'!G54/'前年度'!G54*100,1))))</f>
        <v>皆減</v>
      </c>
      <c r="H54" s="25" t="str">
        <f>IF(AND('当年度'!H54=0,'前年度'!H54=0),"",IF('前年度'!H54=0,"皆増",IF('当年度'!H54=0,"皆減",ROUND('増減額'!H54/'前年度'!H54*100,1))))</f>
        <v>皆減</v>
      </c>
      <c r="I54" s="25">
        <f>IF(AND('当年度'!I54=0,'前年度'!I54=0),"",IF('前年度'!I54=0,"皆増",IF('当年度'!I54=0,"皆減",ROUND('増減額'!I54/'前年度'!I54*100,1))))</f>
      </c>
      <c r="J54" s="25" t="str">
        <f>IF(AND('当年度'!J54=0,'前年度'!J54=0),"",IF('前年度'!J54=0,"皆増",IF('当年度'!J54=0,"皆減",ROUND('増減額'!J54/'前年度'!J54*100,1))))</f>
        <v>皆減</v>
      </c>
      <c r="K54" s="25" t="str">
        <f>IF(AND('当年度'!K54=0,'前年度'!K54=0),"",IF('前年度'!K54=0,"皆増",IF('当年度'!K54=0,"皆減",ROUND('増減額'!K54/'前年度'!K54*100,1))))</f>
        <v>皆減</v>
      </c>
      <c r="L54" s="25">
        <f>IF(AND('当年度'!L54=0,'前年度'!L54=0),"",IF('前年度'!L54=0,"皆増",IF('当年度'!L54=0,"皆減",ROUND('増減額'!L54/'前年度'!L54*100,1))))</f>
      </c>
      <c r="M54" s="25" t="str">
        <f>IF(AND('当年度'!M54=0,'前年度'!M54=0),"",IF('前年度'!M54=0,"皆増",IF('当年度'!M54=0,"皆減",ROUND('増減額'!M54/'前年度'!M54*100,1))))</f>
        <v>皆減</v>
      </c>
      <c r="N54" s="25" t="str">
        <f>IF(AND('当年度'!N54=0,'前年度'!N54=0),"",IF('前年度'!N54=0,"皆増",IF('当年度'!N54=0,"皆減",ROUND('増減額'!N54/'前年度'!N54*100,1))))</f>
        <v>皆減</v>
      </c>
      <c r="O54" s="25" t="str">
        <f>IF(AND('当年度'!O54=0,'前年度'!O54=0),"",IF('前年度'!O54=0,"皆増",IF('当年度'!O54=0,"皆減",ROUND('増減額'!O54/'前年度'!O54*100,1))))</f>
        <v>皆減</v>
      </c>
      <c r="P54" s="25" t="str">
        <f>IF(AND('当年度'!P54=0,'前年度'!P54=0),"",IF('前年度'!P54=0,"皆増",IF('当年度'!P54=0,"皆減",ROUND('増減額'!P54/'前年度'!P54*100,1))))</f>
        <v>皆減</v>
      </c>
    </row>
    <row r="55" spans="1:16" ht="21.75" customHeight="1">
      <c r="A55" s="126"/>
      <c r="B55" s="121" t="s">
        <v>151</v>
      </c>
      <c r="C55" s="25" t="str">
        <f>IF(AND('当年度'!C55=0,'前年度'!C55=0),"",IF('前年度'!C55=0,"皆増",IF('当年度'!C55=0,"皆減",ROUND('増減額'!C55/'前年度'!C55*100,1))))</f>
        <v>皆減</v>
      </c>
      <c r="D55" s="25" t="str">
        <f>IF(AND('当年度'!D55=0,'前年度'!D55=0),"",IF('前年度'!D55=0,"皆増",IF('当年度'!D55=0,"皆減",ROUND('増減額'!D55/'前年度'!D55*100,1))))</f>
        <v>皆減</v>
      </c>
      <c r="E55" s="25" t="str">
        <f>IF(AND('当年度'!E55=0,'前年度'!E55=0),"",IF('前年度'!E55=0,"皆増",IF('当年度'!E55=0,"皆減",ROUND('増減額'!E55/'前年度'!E55*100,1))))</f>
        <v>皆減</v>
      </c>
      <c r="F55" s="25" t="str">
        <f>IF(AND('当年度'!F55=0,'前年度'!F55=0),"",IF('前年度'!F55=0,"皆増",IF('当年度'!F55=0,"皆減",ROUND('増減額'!F55/'前年度'!F55*100,1))))</f>
        <v>皆減</v>
      </c>
      <c r="G55" s="25" t="str">
        <f>IF(AND('当年度'!G55=0,'前年度'!G55=0),"",IF('前年度'!G55=0,"皆増",IF('当年度'!G55=0,"皆減",ROUND('増減額'!G55/'前年度'!G55*100,1))))</f>
        <v>皆減</v>
      </c>
      <c r="H55" s="25" t="str">
        <f>IF(AND('当年度'!H55=0,'前年度'!H55=0),"",IF('前年度'!H55=0,"皆増",IF('当年度'!H55=0,"皆減",ROUND('増減額'!H55/'前年度'!H55*100,1))))</f>
        <v>皆減</v>
      </c>
      <c r="I55" s="25">
        <f>IF(AND('当年度'!I55=0,'前年度'!I55=0),"",IF('前年度'!I55=0,"皆増",IF('当年度'!I55=0,"皆減",ROUND('増減額'!I55/'前年度'!I55*100,1))))</f>
      </c>
      <c r="J55" s="25">
        <f>IF(AND('当年度'!J55=0,'前年度'!J55=0),"",IF('前年度'!J55=0,"皆増",IF('当年度'!J55=0,"皆減",ROUND('増減額'!J55/'前年度'!J55*100,1))))</f>
      </c>
      <c r="K55" s="25" t="str">
        <f>IF(AND('当年度'!K55=0,'前年度'!K55=0),"",IF('前年度'!K55=0,"皆増",IF('当年度'!K55=0,"皆減",ROUND('増減額'!K55/'前年度'!K55*100,1))))</f>
        <v>皆減</v>
      </c>
      <c r="L55" s="25">
        <f>IF(AND('当年度'!L55=0,'前年度'!L55=0),"",IF('前年度'!L55=0,"皆増",IF('当年度'!L55=0,"皆減",ROUND('増減額'!L55/'前年度'!L55*100,1))))</f>
      </c>
      <c r="M55" s="25" t="str">
        <f>IF(AND('当年度'!M55=0,'前年度'!M55=0),"",IF('前年度'!M55=0,"皆増",IF('当年度'!M55=0,"皆減",ROUND('増減額'!M55/'前年度'!M55*100,1))))</f>
        <v>皆減</v>
      </c>
      <c r="N55" s="25" t="str">
        <f>IF(AND('当年度'!N55=0,'前年度'!N55=0),"",IF('前年度'!N55=0,"皆増",IF('当年度'!N55=0,"皆減",ROUND('増減額'!N55/'前年度'!N55*100,1))))</f>
        <v>皆減</v>
      </c>
      <c r="O55" s="25" t="str">
        <f>IF(AND('当年度'!O55=0,'前年度'!O55=0),"",IF('前年度'!O55=0,"皆増",IF('当年度'!O55=0,"皆減",ROUND('増減額'!O55/'前年度'!O55*100,1))))</f>
        <v>皆減</v>
      </c>
      <c r="P55" s="25" t="str">
        <f>IF(AND('当年度'!P55=0,'前年度'!P55=0),"",IF('前年度'!P55=0,"皆増",IF('当年度'!P55=0,"皆減",ROUND('増減額'!P55/'前年度'!P55*100,1))))</f>
        <v>皆減</v>
      </c>
    </row>
    <row r="56" spans="1:16" ht="21.75" customHeight="1">
      <c r="A56" s="126"/>
      <c r="B56" s="121" t="s">
        <v>82</v>
      </c>
      <c r="C56" s="25">
        <f>IF(AND('当年度'!C56=0,'前年度'!C56=0),"",IF('前年度'!C56=0,"皆増",IF('当年度'!C56=0,"皆減",ROUND('増減額'!C56/'前年度'!C56*100,1))))</f>
        <v>-8.9</v>
      </c>
      <c r="D56" s="25">
        <f>IF(AND('当年度'!D56=0,'前年度'!D56=0),"",IF('前年度'!D56=0,"皆増",IF('当年度'!D56=0,"皆減",ROUND('増減額'!D56/'前年度'!D56*100,1))))</f>
        <v>-10.3</v>
      </c>
      <c r="E56" s="25">
        <f>IF(AND('当年度'!E56=0,'前年度'!E56=0),"",IF('前年度'!E56=0,"皆増",IF('当年度'!E56=0,"皆減",ROUND('増減額'!E56/'前年度'!E56*100,1))))</f>
        <v>-14.2</v>
      </c>
      <c r="F56" s="25">
        <f>IF(AND('当年度'!F56=0,'前年度'!F56=0),"",IF('前年度'!F56=0,"皆増",IF('当年度'!F56=0,"皆減",ROUND('増減額'!F56/'前年度'!F56*100,1))))</f>
        <v>12</v>
      </c>
      <c r="G56" s="25">
        <f>IF(AND('当年度'!G56=0,'前年度'!G56=0),"",IF('前年度'!G56=0,"皆増",IF('当年度'!G56=0,"皆減",ROUND('増減額'!G56/'前年度'!G56*100,1))))</f>
        <v>20.1</v>
      </c>
      <c r="H56" s="25">
        <f>IF(AND('当年度'!H56=0,'前年度'!H56=0),"",IF('前年度'!H56=0,"皆増",IF('当年度'!H56=0,"皆減",ROUND('増減額'!H56/'前年度'!H56*100,1))))</f>
        <v>-2.2</v>
      </c>
      <c r="I56" s="25">
        <f>IF(AND('当年度'!I56=0,'前年度'!I56=0),"",IF('前年度'!I56=0,"皆増",IF('当年度'!I56=0,"皆減",ROUND('増減額'!I56/'前年度'!I56*100,1))))</f>
      </c>
      <c r="J56" s="25" t="str">
        <f>IF(AND('当年度'!J56=0,'前年度'!J56=0),"",IF('前年度'!J56=0,"皆増",IF('当年度'!J56=0,"皆減",ROUND('増減額'!J56/'前年度'!J56*100,1))))</f>
        <v>皆増</v>
      </c>
      <c r="K56" s="25">
        <f>IF(AND('当年度'!K56=0,'前年度'!K56=0),"",IF('前年度'!K56=0,"皆増",IF('当年度'!K56=0,"皆減",ROUND('増減額'!K56/'前年度'!K56*100,1))))</f>
        <v>9.9</v>
      </c>
      <c r="L56" s="25">
        <f>IF(AND('当年度'!L56=0,'前年度'!L56=0),"",IF('前年度'!L56=0,"皆増",IF('当年度'!L56=0,"皆減",ROUND('増減額'!L56/'前年度'!L56*100,1))))</f>
      </c>
      <c r="M56" s="25">
        <f>IF(AND('当年度'!M56=0,'前年度'!M56=0),"",IF('前年度'!M56=0,"皆増",IF('当年度'!M56=0,"皆減",ROUND('増減額'!M56/'前年度'!M56*100,1))))</f>
        <v>1.6</v>
      </c>
      <c r="N56" s="25">
        <f>IF(AND('当年度'!N56=0,'前年度'!N56=0),"",IF('前年度'!N56=0,"皆増",IF('当年度'!N56=0,"皆減",ROUND('増減額'!N56/'前年度'!N56*100,1))))</f>
        <v>4.3</v>
      </c>
      <c r="O56" s="25">
        <f>IF(AND('当年度'!O56=0,'前年度'!O56=0),"",IF('前年度'!O56=0,"皆増",IF('当年度'!O56=0,"皆減",ROUND('増減額'!O56/'前年度'!O56*100,1))))</f>
        <v>-3.3</v>
      </c>
      <c r="P56" s="25">
        <f>IF(AND('当年度'!P56=0,'前年度'!P56=0),"",IF('前年度'!P56=0,"皆増",IF('当年度'!P56=0,"皆減",ROUND('増減額'!P56/'前年度'!P56*100,1))))</f>
        <v>-22.4</v>
      </c>
    </row>
    <row r="57" spans="1:16" ht="21.75" customHeight="1">
      <c r="A57" s="126"/>
      <c r="B57" s="120" t="s">
        <v>83</v>
      </c>
      <c r="C57" s="25" t="str">
        <f>IF(AND('当年度'!C57=0,'前年度'!C57=0),"",IF('前年度'!C57=0,"皆増",IF('当年度'!C57=0,"皆減",ROUND('増減額'!C57/'前年度'!C57*100,1))))</f>
        <v>皆増</v>
      </c>
      <c r="D57" s="25" t="str">
        <f>IF(AND('当年度'!D57=0,'前年度'!D57=0),"",IF('前年度'!D57=0,"皆増",IF('当年度'!D57=0,"皆減",ROUND('増減額'!D57/'前年度'!D57*100,1))))</f>
        <v>皆増</v>
      </c>
      <c r="E57" s="25" t="str">
        <f>IF(AND('当年度'!E57=0,'前年度'!E57=0),"",IF('前年度'!E57=0,"皆増",IF('当年度'!E57=0,"皆減",ROUND('増減額'!E57/'前年度'!E57*100,1))))</f>
        <v>皆増</v>
      </c>
      <c r="F57" s="25" t="str">
        <f>IF(AND('当年度'!F57=0,'前年度'!F57=0),"",IF('前年度'!F57=0,"皆増",IF('当年度'!F57=0,"皆減",ROUND('増減額'!F57/'前年度'!F57*100,1))))</f>
        <v>皆増</v>
      </c>
      <c r="G57" s="25" t="str">
        <f>IF(AND('当年度'!G57=0,'前年度'!G57=0),"",IF('前年度'!G57=0,"皆増",IF('当年度'!G57=0,"皆減",ROUND('増減額'!G57/'前年度'!G57*100,1))))</f>
        <v>皆増</v>
      </c>
      <c r="H57" s="25" t="str">
        <f>IF(AND('当年度'!H57=0,'前年度'!H57=0),"",IF('前年度'!H57=0,"皆増",IF('当年度'!H57=0,"皆減",ROUND('増減額'!H57/'前年度'!H57*100,1))))</f>
        <v>皆増</v>
      </c>
      <c r="I57" s="25">
        <f>IF(AND('当年度'!I57=0,'前年度'!I57=0),"",IF('前年度'!I57=0,"皆増",IF('当年度'!I57=0,"皆減",ROUND('増減額'!I57/'前年度'!I57*100,1))))</f>
      </c>
      <c r="J57" s="25">
        <f>IF(AND('当年度'!J57=0,'前年度'!J57=0),"",IF('前年度'!J57=0,"皆増",IF('当年度'!J57=0,"皆減",ROUND('増減額'!J57/'前年度'!J57*100,1))))</f>
      </c>
      <c r="K57" s="25" t="str">
        <f>IF(AND('当年度'!K57=0,'前年度'!K57=0),"",IF('前年度'!K57=0,"皆増",IF('当年度'!K57=0,"皆減",ROUND('増減額'!K57/'前年度'!K57*100,1))))</f>
        <v>皆増</v>
      </c>
      <c r="L57" s="25">
        <f>IF(AND('当年度'!L57=0,'前年度'!L57=0),"",IF('前年度'!L57=0,"皆増",IF('当年度'!L57=0,"皆減",ROUND('増減額'!L57/'前年度'!L57*100,1))))</f>
      </c>
      <c r="M57" s="25" t="str">
        <f>IF(AND('当年度'!M57=0,'前年度'!M57=0),"",IF('前年度'!M57=0,"皆増",IF('当年度'!M57=0,"皆減",ROUND('増減額'!M57/'前年度'!M57*100,1))))</f>
        <v>皆増</v>
      </c>
      <c r="N57" s="25" t="str">
        <f>IF(AND('当年度'!N57=0,'前年度'!N57=0),"",IF('前年度'!N57=0,"皆増",IF('当年度'!N57=0,"皆減",ROUND('増減額'!N57/'前年度'!N57*100,1))))</f>
        <v>皆増</v>
      </c>
      <c r="O57" s="25" t="str">
        <f>IF(AND('当年度'!O57=0,'前年度'!O57=0),"",IF('前年度'!O57=0,"皆増",IF('当年度'!O57=0,"皆減",ROUND('増減額'!O57/'前年度'!O57*100,1))))</f>
        <v>皆増</v>
      </c>
      <c r="P57" s="25" t="str">
        <f>IF(AND('当年度'!P57=0,'前年度'!P57=0),"",IF('前年度'!P57=0,"皆増",IF('当年度'!P57=0,"皆減",ROUND('増減額'!P57/'前年度'!P57*100,1))))</f>
        <v>皆増</v>
      </c>
    </row>
    <row r="58" spans="1:16" ht="21.75" customHeight="1">
      <c r="A58" s="126"/>
      <c r="B58" s="121" t="s">
        <v>152</v>
      </c>
      <c r="C58" s="25" t="str">
        <f>IF(AND('当年度'!C58=0,'前年度'!C58=0),"",IF('前年度'!C58=0,"皆増",IF('当年度'!C58=0,"皆減",ROUND('増減額'!C58/'前年度'!C58*100,1))))</f>
        <v>皆減</v>
      </c>
      <c r="D58" s="25" t="str">
        <f>IF(AND('当年度'!D58=0,'前年度'!D58=0),"",IF('前年度'!D58=0,"皆増",IF('当年度'!D58=0,"皆減",ROUND('増減額'!D58/'前年度'!D58*100,1))))</f>
        <v>皆減</v>
      </c>
      <c r="E58" s="25" t="str">
        <f>IF(AND('当年度'!E58=0,'前年度'!E58=0),"",IF('前年度'!E58=0,"皆増",IF('当年度'!E58=0,"皆減",ROUND('増減額'!E58/'前年度'!E58*100,1))))</f>
        <v>皆減</v>
      </c>
      <c r="F58" s="25" t="str">
        <f>IF(AND('当年度'!F58=0,'前年度'!F58=0),"",IF('前年度'!F58=0,"皆増",IF('当年度'!F58=0,"皆減",ROUND('増減額'!F58/'前年度'!F58*100,1))))</f>
        <v>皆減</v>
      </c>
      <c r="G58" s="25" t="str">
        <f>IF(AND('当年度'!G58=0,'前年度'!G58=0),"",IF('前年度'!G58=0,"皆増",IF('当年度'!G58=0,"皆減",ROUND('増減額'!G58/'前年度'!G58*100,1))))</f>
        <v>皆減</v>
      </c>
      <c r="H58" s="25" t="str">
        <f>IF(AND('当年度'!H58=0,'前年度'!H58=0),"",IF('前年度'!H58=0,"皆増",IF('当年度'!H58=0,"皆減",ROUND('増減額'!H58/'前年度'!H58*100,1))))</f>
        <v>皆減</v>
      </c>
      <c r="I58" s="25">
        <f>IF(AND('当年度'!I58=0,'前年度'!I58=0),"",IF('前年度'!I58=0,"皆増",IF('当年度'!I58=0,"皆減",ROUND('増減額'!I58/'前年度'!I58*100,1))))</f>
      </c>
      <c r="J58" s="25">
        <f>IF(AND('当年度'!J58=0,'前年度'!J58=0),"",IF('前年度'!J58=0,"皆増",IF('当年度'!J58=0,"皆減",ROUND('増減額'!J58/'前年度'!J58*100,1))))</f>
      </c>
      <c r="K58" s="25" t="str">
        <f>IF(AND('当年度'!K58=0,'前年度'!K58=0),"",IF('前年度'!K58=0,"皆増",IF('当年度'!K58=0,"皆減",ROUND('増減額'!K58/'前年度'!K58*100,1))))</f>
        <v>皆減</v>
      </c>
      <c r="L58" s="25">
        <f>IF(AND('当年度'!L58=0,'前年度'!L58=0),"",IF('前年度'!L58=0,"皆増",IF('当年度'!L58=0,"皆減",ROUND('増減額'!L58/'前年度'!L58*100,1))))</f>
      </c>
      <c r="M58" s="25" t="str">
        <f>IF(AND('当年度'!M58=0,'前年度'!M58=0),"",IF('前年度'!M58=0,"皆増",IF('当年度'!M58=0,"皆減",ROUND('増減額'!M58/'前年度'!M58*100,1))))</f>
        <v>皆減</v>
      </c>
      <c r="N58" s="25" t="str">
        <f>IF(AND('当年度'!N58=0,'前年度'!N58=0),"",IF('前年度'!N58=0,"皆増",IF('当年度'!N58=0,"皆減",ROUND('増減額'!N58/'前年度'!N58*100,1))))</f>
        <v>皆減</v>
      </c>
      <c r="O58" s="25" t="str">
        <f>IF(AND('当年度'!O58=0,'前年度'!O58=0),"",IF('前年度'!O58=0,"皆増",IF('当年度'!O58=0,"皆減",ROUND('増減額'!O58/'前年度'!O58*100,1))))</f>
        <v>皆減</v>
      </c>
      <c r="P58" s="25" t="str">
        <f>IF(AND('当年度'!P58=0,'前年度'!P58=0),"",IF('前年度'!P58=0,"皆増",IF('当年度'!P58=0,"皆減",ROUND('増減額'!P58/'前年度'!P58*100,1))))</f>
        <v>皆減</v>
      </c>
    </row>
    <row r="59" spans="1:16" ht="21.75" customHeight="1">
      <c r="A59" s="126"/>
      <c r="B59" s="121" t="s">
        <v>153</v>
      </c>
      <c r="C59" s="25" t="str">
        <f>IF(AND('当年度'!C59=0,'前年度'!C59=0),"",IF('前年度'!C59=0,"皆増",IF('当年度'!C59=0,"皆減",ROUND('増減額'!C59/'前年度'!C59*100,1))))</f>
        <v>皆減</v>
      </c>
      <c r="D59" s="25" t="str">
        <f>IF(AND('当年度'!D59=0,'前年度'!D59=0),"",IF('前年度'!D59=0,"皆増",IF('当年度'!D59=0,"皆減",ROUND('増減額'!D59/'前年度'!D59*100,1))))</f>
        <v>皆減</v>
      </c>
      <c r="E59" s="25" t="str">
        <f>IF(AND('当年度'!E59=0,'前年度'!E59=0),"",IF('前年度'!E59=0,"皆増",IF('当年度'!E59=0,"皆減",ROUND('増減額'!E59/'前年度'!E59*100,1))))</f>
        <v>皆減</v>
      </c>
      <c r="F59" s="25" t="str">
        <f>IF(AND('当年度'!F59=0,'前年度'!F59=0),"",IF('前年度'!F59=0,"皆増",IF('当年度'!F59=0,"皆減",ROUND('増減額'!F59/'前年度'!F59*100,1))))</f>
        <v>皆減</v>
      </c>
      <c r="G59" s="25" t="str">
        <f>IF(AND('当年度'!G59=0,'前年度'!G59=0),"",IF('前年度'!G59=0,"皆増",IF('当年度'!G59=0,"皆減",ROUND('増減額'!G59/'前年度'!G59*100,1))))</f>
        <v>皆減</v>
      </c>
      <c r="H59" s="25" t="str">
        <f>IF(AND('当年度'!H59=0,'前年度'!H59=0),"",IF('前年度'!H59=0,"皆増",IF('当年度'!H59=0,"皆減",ROUND('増減額'!H59/'前年度'!H59*100,1))))</f>
        <v>皆減</v>
      </c>
      <c r="I59" s="25">
        <f>IF(AND('当年度'!I59=0,'前年度'!I59=0),"",IF('前年度'!I59=0,"皆増",IF('当年度'!I59=0,"皆減",ROUND('増減額'!I59/'前年度'!I59*100,1))))</f>
      </c>
      <c r="J59" s="25">
        <f>IF(AND('当年度'!J59=0,'前年度'!J59=0),"",IF('前年度'!J59=0,"皆増",IF('当年度'!J59=0,"皆減",ROUND('増減額'!J59/'前年度'!J59*100,1))))</f>
      </c>
      <c r="K59" s="25" t="str">
        <f>IF(AND('当年度'!K59=0,'前年度'!K59=0),"",IF('前年度'!K59=0,"皆増",IF('当年度'!K59=0,"皆減",ROUND('増減額'!K59/'前年度'!K59*100,1))))</f>
        <v>皆減</v>
      </c>
      <c r="L59" s="25">
        <f>IF(AND('当年度'!L59=0,'前年度'!L59=0),"",IF('前年度'!L59=0,"皆増",IF('当年度'!L59=0,"皆減",ROUND('増減額'!L59/'前年度'!L59*100,1))))</f>
      </c>
      <c r="M59" s="25" t="str">
        <f>IF(AND('当年度'!M59=0,'前年度'!M59=0),"",IF('前年度'!M59=0,"皆増",IF('当年度'!M59=0,"皆減",ROUND('増減額'!M59/'前年度'!M59*100,1))))</f>
        <v>皆減</v>
      </c>
      <c r="N59" s="25" t="str">
        <f>IF(AND('当年度'!N59=0,'前年度'!N59=0),"",IF('前年度'!N59=0,"皆増",IF('当年度'!N59=0,"皆減",ROUND('増減額'!N59/'前年度'!N59*100,1))))</f>
        <v>皆減</v>
      </c>
      <c r="O59" s="25">
        <f>IF(AND('当年度'!O59=0,'前年度'!O59=0),"",IF('前年度'!O59=0,"皆増",IF('当年度'!O59=0,"皆減",ROUND('増減額'!O59/'前年度'!O59*100,1))))</f>
      </c>
      <c r="P59" s="25" t="str">
        <f>IF(AND('当年度'!P59=0,'前年度'!P59=0),"",IF('前年度'!P59=0,"皆増",IF('当年度'!P59=0,"皆減",ROUND('増減額'!P59/'前年度'!P59*100,1))))</f>
        <v>皆減</v>
      </c>
    </row>
    <row r="60" spans="1:16" ht="21.75" customHeight="1">
      <c r="A60" s="126"/>
      <c r="B60" s="123" t="s">
        <v>154</v>
      </c>
      <c r="C60" s="26" t="str">
        <f>IF(AND('当年度'!C60=0,'前年度'!C60=0),"",IF('前年度'!C60=0,"皆増",IF('当年度'!C60=0,"皆減",ROUND('増減額'!C60/'前年度'!C60*100,1))))</f>
        <v>皆減</v>
      </c>
      <c r="D60" s="26" t="str">
        <f>IF(AND('当年度'!D60=0,'前年度'!D60=0),"",IF('前年度'!D60=0,"皆増",IF('当年度'!D60=0,"皆減",ROUND('増減額'!D60/'前年度'!D60*100,1))))</f>
        <v>皆減</v>
      </c>
      <c r="E60" s="26" t="str">
        <f>IF(AND('当年度'!E60=0,'前年度'!E60=0),"",IF('前年度'!E60=0,"皆増",IF('当年度'!E60=0,"皆減",ROUND('増減額'!E60/'前年度'!E60*100,1))))</f>
        <v>皆減</v>
      </c>
      <c r="F60" s="26" t="str">
        <f>IF(AND('当年度'!F60=0,'前年度'!F60=0),"",IF('前年度'!F60=0,"皆増",IF('当年度'!F60=0,"皆減",ROUND('増減額'!F60/'前年度'!F60*100,1))))</f>
        <v>皆減</v>
      </c>
      <c r="G60" s="26" t="str">
        <f>IF(AND('当年度'!G60=0,'前年度'!G60=0),"",IF('前年度'!G60=0,"皆増",IF('当年度'!G60=0,"皆減",ROUND('増減額'!G60/'前年度'!G60*100,1))))</f>
        <v>皆減</v>
      </c>
      <c r="H60" s="26" t="str">
        <f>IF(AND('当年度'!H60=0,'前年度'!H60=0),"",IF('前年度'!H60=0,"皆増",IF('当年度'!H60=0,"皆減",ROUND('増減額'!H60/'前年度'!H60*100,1))))</f>
        <v>皆減</v>
      </c>
      <c r="I60" s="26">
        <f>IF(AND('当年度'!I60=0,'前年度'!I60=0),"",IF('前年度'!I60=0,"皆増",IF('当年度'!I60=0,"皆減",ROUND('増減額'!I60/'前年度'!I60*100,1))))</f>
      </c>
      <c r="J60" s="26">
        <f>IF(AND('当年度'!J60=0,'前年度'!J60=0),"",IF('前年度'!J60=0,"皆増",IF('当年度'!J60=0,"皆減",ROUND('増減額'!J60/'前年度'!J60*100,1))))</f>
      </c>
      <c r="K60" s="26" t="str">
        <f>IF(AND('当年度'!K60=0,'前年度'!K60=0),"",IF('前年度'!K60=0,"皆増",IF('当年度'!K60=0,"皆減",ROUND('増減額'!K60/'前年度'!K60*100,1))))</f>
        <v>皆減</v>
      </c>
      <c r="L60" s="26">
        <f>IF(AND('当年度'!L60=0,'前年度'!L60=0),"",IF('前年度'!L60=0,"皆増",IF('当年度'!L60=0,"皆減",ROUND('増減額'!L60/'前年度'!L60*100,1))))</f>
      </c>
      <c r="M60" s="26" t="str">
        <f>IF(AND('当年度'!M60=0,'前年度'!M60=0),"",IF('前年度'!M60=0,"皆増",IF('当年度'!M60=0,"皆減",ROUND('増減額'!M60/'前年度'!M60*100,1))))</f>
        <v>皆減</v>
      </c>
      <c r="N60" s="26" t="str">
        <f>IF(AND('当年度'!N60=0,'前年度'!N60=0),"",IF('前年度'!N60=0,"皆増",IF('当年度'!N60=0,"皆減",ROUND('増減額'!N60/'前年度'!N60*100,1))))</f>
        <v>皆減</v>
      </c>
      <c r="O60" s="26" t="str">
        <f>IF(AND('当年度'!O60=0,'前年度'!O60=0),"",IF('前年度'!O60=0,"皆増",IF('当年度'!O60=0,"皆減",ROUND('増減額'!O60/'前年度'!O60*100,1))))</f>
        <v>皆減</v>
      </c>
      <c r="P60" s="26" t="str">
        <f>IF(AND('当年度'!P60=0,'前年度'!P60=0),"",IF('前年度'!P60=0,"皆増",IF('当年度'!P60=0,"皆減",ROUND('増減額'!P60/'前年度'!P60*100,1))))</f>
        <v>皆減</v>
      </c>
    </row>
    <row r="61" spans="1:16" ht="21.75" customHeight="1">
      <c r="A61" s="126"/>
      <c r="B61" s="124" t="s">
        <v>86</v>
      </c>
      <c r="C61" s="28">
        <f>IF(AND('当年度'!C61=0,'前年度'!C61=0),"",IF('前年度'!C61=0,"皆増",IF('当年度'!C61=0,"皆減",ROUND('増減額'!C61/'前年度'!C61*100,1))))</f>
        <v>8</v>
      </c>
      <c r="D61" s="28">
        <f>IF(AND('当年度'!D61=0,'前年度'!D61=0),"",IF('前年度'!D61=0,"皆増",IF('当年度'!D61=0,"皆減",ROUND('増減額'!D61/'前年度'!D61*100,1))))</f>
        <v>15.1</v>
      </c>
      <c r="E61" s="28">
        <f>IF(AND('当年度'!E61=0,'前年度'!E61=0),"",IF('前年度'!E61=0,"皆増",IF('当年度'!E61=0,"皆減",ROUND('増減額'!E61/'前年度'!E61*100,1))))</f>
        <v>10.1</v>
      </c>
      <c r="F61" s="28">
        <f>IF(AND('当年度'!F61=0,'前年度'!F61=0),"",IF('前年度'!F61=0,"皆増",IF('当年度'!F61=0,"皆減",ROUND('増減額'!F61/'前年度'!F61*100,1))))</f>
        <v>9.8</v>
      </c>
      <c r="G61" s="28">
        <f>IF(AND('当年度'!G61=0,'前年度'!G61=0),"",IF('前年度'!G61=0,"皆増",IF('当年度'!G61=0,"皆減",ROUND('増減額'!G61/'前年度'!G61*100,1))))</f>
        <v>9.3</v>
      </c>
      <c r="H61" s="28">
        <f>IF(AND('当年度'!H61=0,'前年度'!H61=0),"",IF('前年度'!H61=0,"皆増",IF('当年度'!H61=0,"皆減",ROUND('増減額'!H61/'前年度'!H61*100,1))))</f>
        <v>8.9</v>
      </c>
      <c r="I61" s="28">
        <f>IF(AND('当年度'!I61=0,'前年度'!I61=0),"",IF('前年度'!I61=0,"皆増",IF('当年度'!I61=0,"皆減",ROUND('増減額'!I61/'前年度'!I61*100,1))))</f>
      </c>
      <c r="J61" s="28">
        <f>IF(AND('当年度'!J61=0,'前年度'!J61=0),"",IF('前年度'!J61=0,"皆増",IF('当年度'!J61=0,"皆減",ROUND('増減額'!J61/'前年度'!J61*100,1))))</f>
        <v>12.6</v>
      </c>
      <c r="K61" s="28">
        <f>IF(AND('当年度'!K61=0,'前年度'!K61=0),"",IF('前年度'!K61=0,"皆増",IF('当年度'!K61=0,"皆減",ROUND('増減額'!K61/'前年度'!K61*100,1))))</f>
        <v>9.5</v>
      </c>
      <c r="L61" s="28">
        <f>IF(AND('当年度'!L61=0,'前年度'!L61=0),"",IF('前年度'!L61=0,"皆増",IF('当年度'!L61=0,"皆減",ROUND('増減額'!L61/'前年度'!L61*100,1))))</f>
      </c>
      <c r="M61" s="28">
        <f>IF(AND('当年度'!M61=0,'前年度'!M61=0),"",IF('前年度'!M61=0,"皆増",IF('当年度'!M61=0,"皆減",ROUND('増減額'!M61/'前年度'!M61*100,1))))</f>
        <v>9.8</v>
      </c>
      <c r="N61" s="28">
        <f>IF(AND('当年度'!N61=0,'前年度'!N61=0),"",IF('前年度'!N61=0,"皆増",IF('当年度'!N61=0,"皆減",ROUND('増減額'!N61/'前年度'!N61*100,1))))</f>
        <v>13.9</v>
      </c>
      <c r="O61" s="28">
        <f>IF(AND('当年度'!O61=0,'前年度'!O61=0),"",IF('前年度'!O61=0,"皆増",IF('当年度'!O61=0,"皆減",ROUND('増減額'!O61/'前年度'!O61*100,1))))</f>
        <v>-13.3</v>
      </c>
      <c r="P61" s="28">
        <f>IF(AND('当年度'!P61=0,'前年度'!P61=0),"",IF('前年度'!P61=0,"皆増",IF('当年度'!P61=0,"皆減",ROUND('増減額'!P61/'前年度'!P61*100,1))))</f>
        <v>-13.8</v>
      </c>
    </row>
    <row r="62" spans="1:16" ht="21.75" customHeight="1">
      <c r="A62" s="126"/>
      <c r="B62" s="124" t="s">
        <v>87</v>
      </c>
      <c r="C62" s="28">
        <f>IF(AND('当年度'!C62=0,'前年度'!C62=0),"",IF('前年度'!C62=0,"皆増",IF('当年度'!C62=0,"皆減",ROUND('増減額'!C62/'前年度'!C62*100,1))))</f>
        <v>-33.6</v>
      </c>
      <c r="D62" s="28">
        <f>IF(AND('当年度'!D62=0,'前年度'!D62=0),"",IF('前年度'!D62=0,"皆増",IF('当年度'!D62=0,"皆減",ROUND('増減額'!D62/'前年度'!D62*100,1))))</f>
        <v>-31.3</v>
      </c>
      <c r="E62" s="28">
        <f>IF(AND('当年度'!E62=0,'前年度'!E62=0),"",IF('前年度'!E62=0,"皆増",IF('当年度'!E62=0,"皆減",ROUND('増減額'!E62/'前年度'!E62*100,1))))</f>
        <v>-41.4</v>
      </c>
      <c r="F62" s="28">
        <f>IF(AND('当年度'!F62=0,'前年度'!F62=0),"",IF('前年度'!F62=0,"皆増",IF('当年度'!F62=0,"皆減",ROUND('増減額'!F62/'前年度'!F62*100,1))))</f>
        <v>-18</v>
      </c>
      <c r="G62" s="28">
        <f>IF(AND('当年度'!G62=0,'前年度'!G62=0),"",IF('前年度'!G62=0,"皆増",IF('当年度'!G62=0,"皆減",ROUND('増減額'!G62/'前年度'!G62*100,1))))</f>
        <v>-32.6</v>
      </c>
      <c r="H62" s="28">
        <f>IF(AND('当年度'!H62=0,'前年度'!H62=0),"",IF('前年度'!H62=0,"皆増",IF('当年度'!H62=0,"皆減",ROUND('増減額'!H62/'前年度'!H62*100,1))))</f>
        <v>-39.7</v>
      </c>
      <c r="I62" s="28">
        <f>IF(AND('当年度'!I62=0,'前年度'!I62=0),"",IF('前年度'!I62=0,"皆増",IF('当年度'!I62=0,"皆減",ROUND('増減額'!I62/'前年度'!I62*100,1))))</f>
      </c>
      <c r="J62" s="28">
        <f>IF(AND('当年度'!J62=0,'前年度'!J62=0),"",IF('前年度'!J62=0,"皆増",IF('当年度'!J62=0,"皆減",ROUND('増減額'!J62/'前年度'!J62*100,1))))</f>
        <v>-71.9</v>
      </c>
      <c r="K62" s="28">
        <f>IF(AND('当年度'!K62=0,'前年度'!K62=0),"",IF('前年度'!K62=0,"皆増",IF('当年度'!K62=0,"皆減",ROUND('増減額'!K62/'前年度'!K62*100,1))))</f>
        <v>-23.5</v>
      </c>
      <c r="L62" s="28">
        <f>IF(AND('当年度'!L62=0,'前年度'!L62=0),"",IF('前年度'!L62=0,"皆増",IF('当年度'!L62=0,"皆減",ROUND('増減額'!L62/'前年度'!L62*100,1))))</f>
      </c>
      <c r="M62" s="28">
        <f>IF(AND('当年度'!M62=0,'前年度'!M62=0),"",IF('前年度'!M62=0,"皆増",IF('当年度'!M62=0,"皆減",ROUND('増減額'!M62/'前年度'!M62*100,1))))</f>
        <v>-33.1</v>
      </c>
      <c r="N62" s="28">
        <f>IF(AND('当年度'!N62=0,'前年度'!N62=0),"",IF('前年度'!N62=0,"皆増",IF('当年度'!N62=0,"皆減",ROUND('増減額'!N62/'前年度'!N62*100,1))))</f>
        <v>-30.5</v>
      </c>
      <c r="O62" s="28">
        <f>IF(AND('当年度'!O62=0,'前年度'!O62=0),"",IF('前年度'!O62=0,"皆増",IF('当年度'!O62=0,"皆減",ROUND('増減額'!O62/'前年度'!O62*100,1))))</f>
        <v>-48.3</v>
      </c>
      <c r="P62" s="28">
        <f>IF(AND('当年度'!P62=0,'前年度'!P62=0),"",IF('前年度'!P62=0,"皆増",IF('当年度'!P62=0,"皆減",ROUND('増減額'!P62/'前年度'!P62*100,1))))</f>
        <v>-49.8</v>
      </c>
    </row>
    <row r="63" spans="1:16" ht="21.75" customHeight="1">
      <c r="A63" s="126"/>
      <c r="B63" s="124" t="s">
        <v>88</v>
      </c>
      <c r="C63" s="28">
        <f>IF(AND('当年度'!C63=0,'前年度'!C63=0),"",IF('前年度'!C63=0,"皆増",IF('当年度'!C63=0,"皆減",ROUND('増減額'!C63/'前年度'!C63*100,1))))</f>
        <v>-1.3</v>
      </c>
      <c r="D63" s="28">
        <f>IF(AND('当年度'!D63=0,'前年度'!D63=0),"",IF('前年度'!D63=0,"皆増",IF('当年度'!D63=0,"皆減",ROUND('増減額'!D63/'前年度'!D63*100,1))))</f>
        <v>5.1</v>
      </c>
      <c r="E63" s="28">
        <f>IF(AND('当年度'!E63=0,'前年度'!E63=0),"",IF('前年度'!E63=0,"皆増",IF('当年度'!E63=0,"皆減",ROUND('増減額'!E63/'前年度'!E63*100,1))))</f>
        <v>2.2</v>
      </c>
      <c r="F63" s="28">
        <f>IF(AND('当年度'!F63=0,'前年度'!F63=0),"",IF('前年度'!F63=0,"皆増",IF('当年度'!F63=0,"皆減",ROUND('増減額'!F63/'前年度'!F63*100,1))))</f>
        <v>6.6</v>
      </c>
      <c r="G63" s="28">
        <f>IF(AND('当年度'!G63=0,'前年度'!G63=0),"",IF('前年度'!G63=0,"皆増",IF('当年度'!G63=0,"皆減",ROUND('増減額'!G63/'前年度'!G63*100,1))))</f>
        <v>-3.4</v>
      </c>
      <c r="H63" s="28">
        <f>IF(AND('当年度'!H63=0,'前年度'!H63=0),"",IF('前年度'!H63=0,"皆増",IF('当年度'!H63=0,"皆減",ROUND('増減額'!H63/'前年度'!H63*100,1))))</f>
        <v>-1.8</v>
      </c>
      <c r="I63" s="28">
        <f>IF(AND('当年度'!I63=0,'前年度'!I63=0),"",IF('前年度'!I63=0,"皆増",IF('当年度'!I63=0,"皆減",ROUND('増減額'!I63/'前年度'!I63*100,1))))</f>
      </c>
      <c r="J63" s="28">
        <f>IF(AND('当年度'!J63=0,'前年度'!J63=0),"",IF('前年度'!J63=0,"皆増",IF('当年度'!J63=0,"皆減",ROUND('増減額'!J63/'前年度'!J63*100,1))))</f>
        <v>-15.5</v>
      </c>
      <c r="K63" s="28">
        <f>IF(AND('当年度'!K63=0,'前年度'!K63=0),"",IF('前年度'!K63=0,"皆増",IF('当年度'!K63=0,"皆減",ROUND('増減額'!K63/'前年度'!K63*100,1))))</f>
        <v>2.1</v>
      </c>
      <c r="L63" s="28">
        <f>IF(AND('当年度'!L63=0,'前年度'!L63=0),"",IF('前年度'!L63=0,"皆増",IF('当年度'!L63=0,"皆減",ROUND('増減額'!L63/'前年度'!L63*100,1))))</f>
      </c>
      <c r="M63" s="28">
        <f>IF(AND('当年度'!M63=0,'前年度'!M63=0),"",IF('前年度'!M63=0,"皆増",IF('当年度'!M63=0,"皆減",ROUND('増減額'!M63/'前年度'!M63*100,1))))</f>
        <v>0.2</v>
      </c>
      <c r="N63" s="28">
        <f>IF(AND('当年度'!N63=0,'前年度'!N63=0),"",IF('前年度'!N63=0,"皆増",IF('当年度'!N63=0,"皆減",ROUND('増減額'!N63/'前年度'!N63*100,1))))</f>
        <v>3.8</v>
      </c>
      <c r="O63" s="28">
        <f>IF(AND('当年度'!O63=0,'前年度'!O63=0),"",IF('前年度'!O63=0,"皆増",IF('当年度'!O63=0,"皆減",ROUND('増減額'!O63/'前年度'!O63*100,1))))</f>
        <v>-19.1</v>
      </c>
      <c r="P63" s="28">
        <f>IF(AND('当年度'!P63=0,'前年度'!P63=0),"",IF('前年度'!P63=0,"皆増",IF('当年度'!P63=0,"皆減",ROUND('増減額'!P63/'前年度'!P63*100,1))))</f>
        <v>-23.3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ゴシック,標準"&amp;24９　経常経費の状況（対前年度増減率）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view="pageBreakPreview" zoomScale="60" zoomScaleNormal="50" workbookViewId="0" topLeftCell="A1">
      <pane xSplit="2" ySplit="5" topLeftCell="E9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C60" sqref="C60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3" width="11.66015625" style="0" customWidth="1"/>
    <col min="14" max="14" width="2.66015625" style="0" customWidth="1"/>
    <col min="15" max="15" width="12.66015625" style="0" customWidth="1"/>
    <col min="16" max="16" width="10.66015625" style="0" customWidth="1"/>
  </cols>
  <sheetData>
    <row r="1" ht="17.25">
      <c r="B1" s="114" t="s">
        <v>100</v>
      </c>
    </row>
    <row r="2" spans="2:16" ht="17.25">
      <c r="B2" s="115"/>
      <c r="C2" s="2"/>
      <c r="D2" s="2"/>
      <c r="E2" s="2"/>
      <c r="F2" s="2"/>
      <c r="G2" s="2"/>
      <c r="H2" s="2"/>
      <c r="I2" s="6" t="s">
        <v>89</v>
      </c>
      <c r="J2" s="6"/>
      <c r="L2" s="2"/>
      <c r="M2" s="6" t="s">
        <v>89</v>
      </c>
      <c r="O2" s="6" t="s">
        <v>110</v>
      </c>
      <c r="P2" s="6" t="s">
        <v>89</v>
      </c>
    </row>
    <row r="3" spans="2:16" ht="17.25"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</row>
    <row r="4" spans="2:16" ht="17.25"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13</v>
      </c>
    </row>
    <row r="5" spans="2:16" ht="17.25">
      <c r="B5" s="11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0" t="s">
        <v>93</v>
      </c>
    </row>
    <row r="6" spans="2:16" ht="17.25">
      <c r="B6" s="119" t="s">
        <v>17</v>
      </c>
      <c r="C6" s="11">
        <f>ROUND('当年度'!C6/'当年度'!$N6*100,1)</f>
        <v>35.5</v>
      </c>
      <c r="D6" s="11">
        <f>ROUND('当年度'!D6/'当年度'!$N6*100,1)</f>
        <v>16.9</v>
      </c>
      <c r="E6" s="11">
        <f>ROUND('当年度'!E6/'当年度'!$N6*100,1)</f>
        <v>1.8</v>
      </c>
      <c r="F6" s="11">
        <f>ROUND('当年度'!F6/'当年度'!$N6*100,1)</f>
        <v>6.4</v>
      </c>
      <c r="G6" s="11">
        <f>ROUND('当年度'!G6/'当年度'!$N6*100,1)</f>
        <v>4.7</v>
      </c>
      <c r="H6" s="11">
        <f>ROUND('当年度'!H6/'当年度'!$N6*100,1)</f>
        <v>22.1</v>
      </c>
      <c r="I6" s="11">
        <f>ROUND('当年度'!I6/'当年度'!$N6*100,1)</f>
        <v>0</v>
      </c>
      <c r="J6" s="11">
        <f>ROUND('当年度'!J6/'当年度'!$N6*100,1)</f>
        <v>0</v>
      </c>
      <c r="K6" s="11">
        <f>ROUND('当年度'!K6/'当年度'!$N6*100,1)</f>
        <v>9.5</v>
      </c>
      <c r="L6" s="11">
        <f>ROUND('当年度'!L6/'当年度'!$N6*100,1)</f>
        <v>0</v>
      </c>
      <c r="M6" s="11">
        <f>ROUND('当年度'!M6/'当年度'!$N6*100,1)</f>
        <v>97</v>
      </c>
      <c r="O6" s="36">
        <v>58090950</v>
      </c>
      <c r="P6" s="89">
        <f>ROUND('当年度'!N6/'率・当'!O6*100,1)</f>
        <v>99.9</v>
      </c>
    </row>
    <row r="7" spans="2:16" ht="17.25">
      <c r="B7" s="120" t="s">
        <v>123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O7" s="104"/>
      <c r="P7" s="105"/>
    </row>
    <row r="8" spans="2:16" ht="17.25">
      <c r="B8" s="120" t="s">
        <v>18</v>
      </c>
      <c r="C8" s="11">
        <f>ROUND('当年度'!C8/'当年度'!$N8*100,1)</f>
        <v>25.3</v>
      </c>
      <c r="D8" s="11">
        <f>ROUND('当年度'!D8/'当年度'!$N8*100,1)</f>
        <v>13.8</v>
      </c>
      <c r="E8" s="11">
        <f>ROUND('当年度'!E8/'当年度'!$N8*100,1)</f>
        <v>2.1</v>
      </c>
      <c r="F8" s="11">
        <f>ROUND('当年度'!F8/'当年度'!$N8*100,1)</f>
        <v>7.2</v>
      </c>
      <c r="G8" s="11">
        <f>ROUND('当年度'!G8/'当年度'!$N8*100,1)</f>
        <v>12.9</v>
      </c>
      <c r="H8" s="11">
        <f>ROUND('当年度'!H8/'当年度'!$N8*100,1)</f>
        <v>20.7</v>
      </c>
      <c r="I8" s="11">
        <f>ROUND('当年度'!I8/'当年度'!$N8*100,1)</f>
        <v>0</v>
      </c>
      <c r="J8" s="11">
        <f>ROUND('当年度'!J8/'当年度'!$N8*100,1)</f>
        <v>0</v>
      </c>
      <c r="K8" s="11">
        <f>ROUND('当年度'!K8/'当年度'!$N8*100,1)</f>
        <v>6.4</v>
      </c>
      <c r="L8" s="11">
        <f>ROUND('当年度'!L8/'当年度'!$N8*100,1)</f>
        <v>0</v>
      </c>
      <c r="M8" s="11">
        <f>ROUND('当年度'!M8/'当年度'!$N8*100,1)</f>
        <v>88.3</v>
      </c>
      <c r="O8" s="39">
        <v>59339866</v>
      </c>
      <c r="P8" s="89">
        <f>ROUND('当年度'!N8/'率・当'!O8*100,1)</f>
        <v>104.2</v>
      </c>
    </row>
    <row r="9" spans="2:16" ht="17.25">
      <c r="B9" s="120" t="s">
        <v>19</v>
      </c>
      <c r="C9" s="11">
        <f>ROUND('当年度'!C9/'当年度'!$N9*100,1)</f>
        <v>35.1</v>
      </c>
      <c r="D9" s="11">
        <f>ROUND('当年度'!D9/'当年度'!$N9*100,1)</f>
        <v>14.7</v>
      </c>
      <c r="E9" s="11">
        <f>ROUND('当年度'!E9/'当年度'!$N9*100,1)</f>
        <v>0.8</v>
      </c>
      <c r="F9" s="11">
        <f>ROUND('当年度'!F9/'当年度'!$N9*100,1)</f>
        <v>7.5</v>
      </c>
      <c r="G9" s="11">
        <f>ROUND('当年度'!G9/'当年度'!$N9*100,1)</f>
        <v>12.5</v>
      </c>
      <c r="H9" s="11">
        <f>ROUND('当年度'!H9/'当年度'!$N9*100,1)</f>
        <v>20.5</v>
      </c>
      <c r="I9" s="11">
        <f>ROUND('当年度'!I9/'当年度'!$N9*100,1)</f>
        <v>0</v>
      </c>
      <c r="J9" s="11">
        <f>ROUND('当年度'!J9/'当年度'!$N9*100,1)</f>
        <v>0</v>
      </c>
      <c r="K9" s="11">
        <f>ROUND('当年度'!K9/'当年度'!$N9*100,1)</f>
        <v>8.7</v>
      </c>
      <c r="L9" s="11">
        <f>ROUND('当年度'!L9/'当年度'!$N9*100,1)</f>
        <v>0</v>
      </c>
      <c r="M9" s="11">
        <f>ROUND('当年度'!M9/'当年度'!$N9*100,1)</f>
        <v>99.7</v>
      </c>
      <c r="O9" s="39">
        <v>24885121</v>
      </c>
      <c r="P9" s="89">
        <f>ROUND('当年度'!N9/'率・当'!O9*100,1)</f>
        <v>100.9</v>
      </c>
    </row>
    <row r="10" spans="2:16" ht="17.25">
      <c r="B10" s="121" t="s">
        <v>124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O10" s="104"/>
      <c r="P10" s="105"/>
    </row>
    <row r="11" spans="2:16" ht="17.25">
      <c r="B11" s="121" t="s">
        <v>20</v>
      </c>
      <c r="C11" s="11">
        <f>ROUND('当年度'!C11/'当年度'!$N11*100,1)</f>
        <v>28.8</v>
      </c>
      <c r="D11" s="11">
        <f>ROUND('当年度'!D11/'当年度'!$N11*100,1)</f>
        <v>13.5</v>
      </c>
      <c r="E11" s="11">
        <f>ROUND('当年度'!E11/'当年度'!$N11*100,1)</f>
        <v>2.1</v>
      </c>
      <c r="F11" s="11">
        <f>ROUND('当年度'!F11/'当年度'!$N11*100,1)</f>
        <v>7</v>
      </c>
      <c r="G11" s="11">
        <f>ROUND('当年度'!G11/'当年度'!$N11*100,1)</f>
        <v>15.5</v>
      </c>
      <c r="H11" s="11">
        <f>ROUND('当年度'!H11/'当年度'!$N11*100,1)</f>
        <v>19</v>
      </c>
      <c r="I11" s="11">
        <f>ROUND('当年度'!I11/'当年度'!$N11*100,1)</f>
        <v>0</v>
      </c>
      <c r="J11" s="11">
        <f>ROUND('当年度'!J11/'当年度'!$N11*100,1)</f>
        <v>0.8</v>
      </c>
      <c r="K11" s="11">
        <f>ROUND('当年度'!K11/'当年度'!$N11*100,1)</f>
        <v>5.9</v>
      </c>
      <c r="L11" s="11">
        <f>ROUND('当年度'!L11/'当年度'!$N11*100,1)</f>
        <v>0</v>
      </c>
      <c r="M11" s="11">
        <f>ROUND('当年度'!M11/'当年度'!$N11*100,1)</f>
        <v>92.6</v>
      </c>
      <c r="O11" s="37">
        <v>35202410</v>
      </c>
      <c r="P11" s="89">
        <f>ROUND('当年度'!N11/'率・当'!O11*100,1)</f>
        <v>100</v>
      </c>
    </row>
    <row r="12" spans="2:16" ht="17.25">
      <c r="B12" s="121" t="s">
        <v>21</v>
      </c>
      <c r="C12" s="11">
        <f>ROUND('当年度'!C12/'当年度'!$N12*100,1)</f>
        <v>33.6</v>
      </c>
      <c r="D12" s="11">
        <f>ROUND('当年度'!D12/'当年度'!$N12*100,1)</f>
        <v>18.8</v>
      </c>
      <c r="E12" s="11">
        <f>ROUND('当年度'!E12/'当年度'!$N12*100,1)</f>
        <v>1.9</v>
      </c>
      <c r="F12" s="11">
        <f>ROUND('当年度'!F12/'当年度'!$N12*100,1)</f>
        <v>6.5</v>
      </c>
      <c r="G12" s="11">
        <f>ROUND('当年度'!G12/'当年度'!$N12*100,1)</f>
        <v>11.4</v>
      </c>
      <c r="H12" s="11">
        <f>ROUND('当年度'!H12/'当年度'!$N12*100,1)</f>
        <v>13.5</v>
      </c>
      <c r="I12" s="11">
        <f>ROUND('当年度'!I12/'当年度'!$N12*100,1)</f>
        <v>0</v>
      </c>
      <c r="J12" s="11">
        <f>ROUND('当年度'!J12/'当年度'!$N12*100,1)</f>
        <v>0</v>
      </c>
      <c r="K12" s="11">
        <f>ROUND('当年度'!K12/'当年度'!$N12*100,1)</f>
        <v>11.4</v>
      </c>
      <c r="L12" s="11">
        <f>ROUND('当年度'!L12/'当年度'!$N12*100,1)</f>
        <v>0</v>
      </c>
      <c r="M12" s="11">
        <f>ROUND('当年度'!M12/'当年度'!$N12*100,1)</f>
        <v>97</v>
      </c>
      <c r="O12" s="37">
        <v>24920607</v>
      </c>
      <c r="P12" s="89">
        <f>ROUND('当年度'!N12/'率・当'!O12*100,1)</f>
        <v>103.1</v>
      </c>
    </row>
    <row r="13" spans="2:16" ht="17.25">
      <c r="B13" s="121" t="s">
        <v>23</v>
      </c>
      <c r="C13" s="11">
        <f>ROUND('当年度'!C13/'当年度'!$N13*100,1)</f>
        <v>29.5</v>
      </c>
      <c r="D13" s="11">
        <f>ROUND('当年度'!D13/'当年度'!$N13*100,1)</f>
        <v>17.7</v>
      </c>
      <c r="E13" s="11">
        <f>ROUND('当年度'!E13/'当年度'!$N13*100,1)</f>
        <v>2.8</v>
      </c>
      <c r="F13" s="11">
        <f>ROUND('当年度'!F13/'当年度'!$N13*100,1)</f>
        <v>8.6</v>
      </c>
      <c r="G13" s="11">
        <f>ROUND('当年度'!G13/'当年度'!$N13*100,1)</f>
        <v>3.3</v>
      </c>
      <c r="H13" s="11">
        <f>ROUND('当年度'!H13/'当年度'!$N13*100,1)</f>
        <v>19</v>
      </c>
      <c r="I13" s="11">
        <f>ROUND('当年度'!I13/'当年度'!$N13*100,1)</f>
        <v>0</v>
      </c>
      <c r="J13" s="11">
        <f>ROUND('当年度'!J13/'当年度'!$N13*100,1)</f>
        <v>0</v>
      </c>
      <c r="K13" s="11">
        <f>ROUND('当年度'!K13/'当年度'!$N13*100,1)</f>
        <v>6.9</v>
      </c>
      <c r="L13" s="11">
        <f>ROUND('当年度'!L13/'当年度'!$N13*100,1)</f>
        <v>0</v>
      </c>
      <c r="M13" s="11">
        <f>ROUND('当年度'!M13/'当年度'!$N13*100,1)</f>
        <v>87.7</v>
      </c>
      <c r="O13" s="37">
        <v>34685776</v>
      </c>
      <c r="P13" s="89">
        <f>ROUND('当年度'!N13/'率・当'!O13*100,1)</f>
        <v>97.5</v>
      </c>
    </row>
    <row r="14" spans="2:16" ht="17.25">
      <c r="B14" s="121" t="s">
        <v>24</v>
      </c>
      <c r="C14" s="11">
        <f>ROUND('当年度'!C14/'当年度'!$N14*100,1)</f>
        <v>25.8</v>
      </c>
      <c r="D14" s="11">
        <f>ROUND('当年度'!D14/'当年度'!$N14*100,1)</f>
        <v>10.6</v>
      </c>
      <c r="E14" s="11">
        <f>ROUND('当年度'!E14/'当年度'!$N14*100,1)</f>
        <v>1.7</v>
      </c>
      <c r="F14" s="11">
        <f>ROUND('当年度'!F14/'当年度'!$N14*100,1)</f>
        <v>6</v>
      </c>
      <c r="G14" s="11">
        <f>ROUND('当年度'!G14/'当年度'!$N14*100,1)</f>
        <v>22.8</v>
      </c>
      <c r="H14" s="11">
        <f>ROUND('当年度'!H14/'当年度'!$N14*100,1)</f>
        <v>20.8</v>
      </c>
      <c r="I14" s="11">
        <f>ROUND('当年度'!I14/'当年度'!$N14*100,1)</f>
        <v>0</v>
      </c>
      <c r="J14" s="11">
        <f>ROUND('当年度'!J14/'当年度'!$N14*100,1)</f>
        <v>0</v>
      </c>
      <c r="K14" s="11">
        <f>ROUND('当年度'!K14/'当年度'!$N14*100,1)</f>
        <v>9.2</v>
      </c>
      <c r="L14" s="11">
        <f>ROUND('当年度'!L14/'当年度'!$N14*100,1)</f>
        <v>0</v>
      </c>
      <c r="M14" s="11">
        <f>ROUND('当年度'!M14/'当年度'!$N14*100,1)</f>
        <v>96.8</v>
      </c>
      <c r="O14" s="37">
        <v>14263442</v>
      </c>
      <c r="P14" s="89">
        <f>ROUND('当年度'!N14/'率・当'!O14*100,1)</f>
        <v>101.5</v>
      </c>
    </row>
    <row r="15" spans="2:16" ht="17.25">
      <c r="B15" s="121" t="s">
        <v>25</v>
      </c>
      <c r="C15" s="11">
        <f>ROUND('当年度'!C15/'当年度'!$N15*100,1)</f>
        <v>33.2</v>
      </c>
      <c r="D15" s="11">
        <f>ROUND('当年度'!D15/'当年度'!$N15*100,1)</f>
        <v>16.8</v>
      </c>
      <c r="E15" s="11">
        <f>ROUND('当年度'!E15/'当年度'!$N15*100,1)</f>
        <v>1</v>
      </c>
      <c r="F15" s="11">
        <f>ROUND('当年度'!F15/'当年度'!$N15*100,1)</f>
        <v>8.5</v>
      </c>
      <c r="G15" s="11">
        <f>ROUND('当年度'!G15/'当年度'!$N15*100,1)</f>
        <v>20.6</v>
      </c>
      <c r="H15" s="11">
        <f>ROUND('当年度'!H15/'当年度'!$N15*100,1)</f>
        <v>17.4</v>
      </c>
      <c r="I15" s="11">
        <f>ROUND('当年度'!I15/'当年度'!$N15*100,1)</f>
        <v>0</v>
      </c>
      <c r="J15" s="11">
        <f>ROUND('当年度'!J15/'当年度'!$N15*100,1)</f>
        <v>0.1</v>
      </c>
      <c r="K15" s="11">
        <f>ROUND('当年度'!K15/'当年度'!$N15*100,1)</f>
        <v>6.4</v>
      </c>
      <c r="L15" s="11">
        <f>ROUND('当年度'!L15/'当年度'!$N15*100,1)</f>
        <v>0</v>
      </c>
      <c r="M15" s="11">
        <f>ROUND('当年度'!M15/'当年度'!$N15*100,1)</f>
        <v>104</v>
      </c>
      <c r="O15" s="37">
        <v>5326919</v>
      </c>
      <c r="P15" s="89">
        <f>ROUND('当年度'!N15/'率・当'!O15*100,1)</f>
        <v>100</v>
      </c>
    </row>
    <row r="16" spans="2:16" ht="17.25">
      <c r="B16" s="121" t="s">
        <v>26</v>
      </c>
      <c r="C16" s="11">
        <f>ROUND('当年度'!C16/'当年度'!$N16*100,1)</f>
        <v>30.1</v>
      </c>
      <c r="D16" s="11">
        <f>ROUND('当年度'!D16/'当年度'!$N16*100,1)</f>
        <v>19.4</v>
      </c>
      <c r="E16" s="11">
        <f>ROUND('当年度'!E16/'当年度'!$N16*100,1)</f>
        <v>1.5</v>
      </c>
      <c r="F16" s="11">
        <f>ROUND('当年度'!F16/'当年度'!$N16*100,1)</f>
        <v>4</v>
      </c>
      <c r="G16" s="11">
        <f>ROUND('当年度'!G16/'当年度'!$N16*100,1)</f>
        <v>5.3</v>
      </c>
      <c r="H16" s="11">
        <f>ROUND('当年度'!H16/'当年度'!$N16*100,1)</f>
        <v>18.9</v>
      </c>
      <c r="I16" s="11">
        <f>ROUND('当年度'!I16/'当年度'!$N16*100,1)</f>
        <v>0</v>
      </c>
      <c r="J16" s="11">
        <f>ROUND('当年度'!J16/'当年度'!$N16*100,1)</f>
        <v>0</v>
      </c>
      <c r="K16" s="11">
        <f>ROUND('当年度'!K16/'当年度'!$N16*100,1)</f>
        <v>9.8</v>
      </c>
      <c r="L16" s="11">
        <f>ROUND('当年度'!L16/'当年度'!$N16*100,1)</f>
        <v>0</v>
      </c>
      <c r="M16" s="11">
        <f>ROUND('当年度'!M16/'当年度'!$N16*100,1)</f>
        <v>89.1</v>
      </c>
      <c r="O16" s="37">
        <v>11170377</v>
      </c>
      <c r="P16" s="89">
        <f>ROUND('当年度'!N16/'率・当'!O16*100,1)</f>
        <v>103.1</v>
      </c>
    </row>
    <row r="17" spans="2:16" ht="17.25">
      <c r="B17" s="121" t="s">
        <v>27</v>
      </c>
      <c r="C17" s="11">
        <f>ROUND('当年度'!C17/'当年度'!$N17*100,1)</f>
        <v>43.6</v>
      </c>
      <c r="D17" s="11">
        <f>ROUND('当年度'!D17/'当年度'!$N17*100,1)</f>
        <v>15.7</v>
      </c>
      <c r="E17" s="11">
        <f>ROUND('当年度'!E17/'当年度'!$N17*100,1)</f>
        <v>0.7</v>
      </c>
      <c r="F17" s="11">
        <f>ROUND('当年度'!F17/'当年度'!$N17*100,1)</f>
        <v>5.5</v>
      </c>
      <c r="G17" s="11">
        <f>ROUND('当年度'!G17/'当年度'!$N17*100,1)</f>
        <v>4.1</v>
      </c>
      <c r="H17" s="11">
        <f>ROUND('当年度'!H17/'当年度'!$N17*100,1)</f>
        <v>20.7</v>
      </c>
      <c r="I17" s="11">
        <f>ROUND('当年度'!I17/'当年度'!$N17*100,1)</f>
        <v>0</v>
      </c>
      <c r="J17" s="11">
        <f>ROUND('当年度'!J17/'当年度'!$N17*100,1)</f>
        <v>0</v>
      </c>
      <c r="K17" s="11">
        <f>ROUND('当年度'!K17/'当年度'!$N17*100,1)</f>
        <v>5.6</v>
      </c>
      <c r="L17" s="11">
        <f>ROUND('当年度'!L17/'当年度'!$N17*100,1)</f>
        <v>0</v>
      </c>
      <c r="M17" s="11">
        <f>ROUND('当年度'!M17/'当年度'!$N17*100,1)</f>
        <v>95.7</v>
      </c>
      <c r="O17" s="37">
        <v>5690693</v>
      </c>
      <c r="P17" s="89">
        <f>ROUND('当年度'!N17/'率・当'!O17*100,1)</f>
        <v>99.5</v>
      </c>
    </row>
    <row r="18" spans="2:16" ht="17.25">
      <c r="B18" s="120" t="s">
        <v>28</v>
      </c>
      <c r="C18" s="11">
        <f>ROUND('当年度'!C18/'当年度'!$N18*100,1)</f>
        <v>43.4</v>
      </c>
      <c r="D18" s="11">
        <f>ROUND('当年度'!D18/'当年度'!$N18*100,1)</f>
        <v>11.5</v>
      </c>
      <c r="E18" s="11">
        <f>ROUND('当年度'!E18/'当年度'!$N18*100,1)</f>
        <v>0.7</v>
      </c>
      <c r="F18" s="11">
        <f>ROUND('当年度'!F18/'当年度'!$N18*100,1)</f>
        <v>4.5</v>
      </c>
      <c r="G18" s="11">
        <f>ROUND('当年度'!G18/'当年度'!$N18*100,1)</f>
        <v>3.4</v>
      </c>
      <c r="H18" s="11">
        <f>ROUND('当年度'!H18/'当年度'!$N18*100,1)</f>
        <v>24.5</v>
      </c>
      <c r="I18" s="11">
        <f>ROUND('当年度'!I18/'当年度'!$N18*100,1)</f>
        <v>0</v>
      </c>
      <c r="J18" s="11">
        <f>ROUND('当年度'!J18/'当年度'!$N18*100,1)</f>
        <v>0.1</v>
      </c>
      <c r="K18" s="11">
        <f>ROUND('当年度'!K18/'当年度'!$N18*100,1)</f>
        <v>8</v>
      </c>
      <c r="L18" s="11">
        <f>ROUND('当年度'!L18/'当年度'!$N18*100,1)</f>
        <v>0</v>
      </c>
      <c r="M18" s="11">
        <f>ROUND('当年度'!M18/'当年度'!$N18*100,1)</f>
        <v>96.2</v>
      </c>
      <c r="O18" s="39">
        <v>6233564</v>
      </c>
      <c r="P18" s="89">
        <f>ROUND('当年度'!N18/'率・当'!O18*100,1)</f>
        <v>101.7</v>
      </c>
    </row>
    <row r="19" spans="2:16" ht="17.25">
      <c r="B19" s="121" t="s">
        <v>125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O19" s="104"/>
      <c r="P19" s="105"/>
    </row>
    <row r="20" spans="2:16" ht="17.25">
      <c r="B20" s="122" t="s">
        <v>126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O20" s="104"/>
      <c r="P20" s="105"/>
    </row>
    <row r="21" spans="2:16" ht="17.25">
      <c r="B21" s="121" t="s">
        <v>127</v>
      </c>
      <c r="C21" s="30">
        <f>ROUND('当年度'!C21/'当年度'!$N21*100,1)</f>
        <v>24.9</v>
      </c>
      <c r="D21" s="30">
        <f>ROUND('当年度'!D21/'当年度'!$N21*100,1)</f>
        <v>24.4</v>
      </c>
      <c r="E21" s="30">
        <f>ROUND('当年度'!E21/'当年度'!$N21*100,1)</f>
        <v>1.7</v>
      </c>
      <c r="F21" s="30">
        <f>ROUND('当年度'!F21/'当年度'!$N21*100,1)</f>
        <v>3.1</v>
      </c>
      <c r="G21" s="30">
        <f>ROUND('当年度'!G21/'当年度'!$N21*100,1)</f>
        <v>10.3</v>
      </c>
      <c r="H21" s="30">
        <f>ROUND('当年度'!H21/'当年度'!$N21*100,1)</f>
        <v>13.6</v>
      </c>
      <c r="I21" s="30">
        <f>ROUND('当年度'!I21/'当年度'!$N21*100,1)</f>
        <v>0</v>
      </c>
      <c r="J21" s="30">
        <f>ROUND('当年度'!J21/'当年度'!$N21*100,1)</f>
        <v>0</v>
      </c>
      <c r="K21" s="30">
        <f>ROUND('当年度'!K21/'当年度'!$N21*100,1)</f>
        <v>12.9</v>
      </c>
      <c r="L21" s="30">
        <f>ROUND('当年度'!L21/'当年度'!$N21*100,1)</f>
        <v>0</v>
      </c>
      <c r="M21" s="30">
        <f>ROUND('当年度'!M21/'当年度'!$N21*100,1)</f>
        <v>90.9</v>
      </c>
      <c r="O21" s="37">
        <v>12124187</v>
      </c>
      <c r="P21" s="33">
        <f>ROUND('当年度'!N21/'率・当'!O21*100,1)</f>
        <v>99.6</v>
      </c>
    </row>
    <row r="22" spans="2:16" ht="17.25">
      <c r="B22" s="121" t="s">
        <v>128</v>
      </c>
      <c r="C22" s="30">
        <f>ROUND('当年度'!C22/'当年度'!$N22*100,1)</f>
        <v>36.5</v>
      </c>
      <c r="D22" s="30">
        <f>ROUND('当年度'!D22/'当年度'!$N22*100,1)</f>
        <v>10.3</v>
      </c>
      <c r="E22" s="30">
        <f>ROUND('当年度'!E22/'当年度'!$N22*100,1)</f>
        <v>0.6</v>
      </c>
      <c r="F22" s="30">
        <f>ROUND('当年度'!F22/'当年度'!$N22*100,1)</f>
        <v>5</v>
      </c>
      <c r="G22" s="30">
        <f>ROUND('当年度'!G22/'当年度'!$N22*100,1)</f>
        <v>15.4</v>
      </c>
      <c r="H22" s="30">
        <f>ROUND('当年度'!H22/'当年度'!$N22*100,1)</f>
        <v>19.1</v>
      </c>
      <c r="I22" s="30">
        <f>ROUND('当年度'!I22/'当年度'!$N22*100,1)</f>
        <v>0</v>
      </c>
      <c r="J22" s="30">
        <f>ROUND('当年度'!J22/'当年度'!$N22*100,1)</f>
        <v>0</v>
      </c>
      <c r="K22" s="30">
        <f>ROUND('当年度'!K22/'当年度'!$N22*100,1)</f>
        <v>9.3</v>
      </c>
      <c r="L22" s="30">
        <f>ROUND('当年度'!L22/'当年度'!$N22*100,1)</f>
        <v>0</v>
      </c>
      <c r="M22" s="30">
        <f>ROUND('当年度'!M22/'当年度'!$N22*100,1)</f>
        <v>96.2</v>
      </c>
      <c r="O22" s="37">
        <v>14333772</v>
      </c>
      <c r="P22" s="33">
        <f>ROUND('当年度'!N22/'率・当'!O22*100,1)</f>
        <v>101</v>
      </c>
    </row>
    <row r="23" spans="2:16" ht="17.25">
      <c r="B23" s="123" t="s">
        <v>129</v>
      </c>
      <c r="C23" s="31">
        <f>ROUND('当年度'!C23/'当年度'!$N23*100,1)</f>
        <v>34.1</v>
      </c>
      <c r="D23" s="31">
        <f>ROUND('当年度'!D23/'当年度'!$N23*100,1)</f>
        <v>17.3</v>
      </c>
      <c r="E23" s="31">
        <f>ROUND('当年度'!E23/'当年度'!$N23*100,1)</f>
        <v>2.3</v>
      </c>
      <c r="F23" s="31">
        <f>ROUND('当年度'!F23/'当年度'!$N23*100,1)</f>
        <v>6.8</v>
      </c>
      <c r="G23" s="31">
        <f>ROUND('当年度'!G23/'当年度'!$N23*100,1)</f>
        <v>7.4</v>
      </c>
      <c r="H23" s="31">
        <f>ROUND('当年度'!H23/'当年度'!$N23*100,1)</f>
        <v>22.1</v>
      </c>
      <c r="I23" s="31">
        <f>ROUND('当年度'!I23/'当年度'!$N23*100,1)</f>
        <v>0</v>
      </c>
      <c r="J23" s="31">
        <f>ROUND('当年度'!J23/'当年度'!$N23*100,1)</f>
        <v>0</v>
      </c>
      <c r="K23" s="31">
        <f>ROUND('当年度'!K23/'当年度'!$N23*100,1)</f>
        <v>8.2</v>
      </c>
      <c r="L23" s="31">
        <f>ROUND('当年度'!L23/'当年度'!$N23*100,1)</f>
        <v>0</v>
      </c>
      <c r="M23" s="31">
        <f>ROUND('当年度'!M23/'当年度'!$N23*100,1)</f>
        <v>98.2</v>
      </c>
      <c r="O23" s="38">
        <v>24716881</v>
      </c>
      <c r="P23" s="34">
        <f>ROUND('当年度'!N23/'率・当'!O23*100,1)</f>
        <v>101.2</v>
      </c>
    </row>
    <row r="24" spans="2:16" ht="17.25">
      <c r="B24" s="121" t="s">
        <v>32</v>
      </c>
      <c r="C24" s="30">
        <f>ROUND('当年度'!C24/'当年度'!$N24*100,1)</f>
        <v>26.9</v>
      </c>
      <c r="D24" s="30">
        <f>ROUND('当年度'!D24/'当年度'!$N24*100,1)</f>
        <v>21.9</v>
      </c>
      <c r="E24" s="30">
        <f>ROUND('当年度'!E24/'当年度'!$N24*100,1)</f>
        <v>0.1</v>
      </c>
      <c r="F24" s="30">
        <f>ROUND('当年度'!F24/'当年度'!$N24*100,1)</f>
        <v>1.4</v>
      </c>
      <c r="G24" s="30">
        <f>ROUND('当年度'!G24/'当年度'!$N24*100,1)</f>
        <v>16.9</v>
      </c>
      <c r="H24" s="30">
        <f>ROUND('当年度'!H24/'当年度'!$N24*100,1)</f>
        <v>12</v>
      </c>
      <c r="I24" s="30">
        <f>ROUND('当年度'!I24/'当年度'!$N24*100,1)</f>
        <v>0</v>
      </c>
      <c r="J24" s="30">
        <f>ROUND('当年度'!J24/'当年度'!$N24*100,1)</f>
        <v>0</v>
      </c>
      <c r="K24" s="30">
        <f>ROUND('当年度'!K24/'当年度'!$N24*100,1)</f>
        <v>7.7</v>
      </c>
      <c r="L24" s="30">
        <f>ROUND('当年度'!L24/'当年度'!$N24*100,1)</f>
        <v>0</v>
      </c>
      <c r="M24" s="30">
        <f>ROUND('当年度'!M24/'当年度'!$N24*100,1)</f>
        <v>86.9</v>
      </c>
      <c r="O24" s="37">
        <v>1710775</v>
      </c>
      <c r="P24" s="33">
        <f>ROUND('当年度'!N24/'率・当'!O24*100,1)</f>
        <v>101.7</v>
      </c>
    </row>
    <row r="25" spans="2:16" ht="17.25">
      <c r="B25" s="121" t="s">
        <v>36</v>
      </c>
      <c r="C25" s="30">
        <f>ROUND('当年度'!C25/'当年度'!$N25*100,1)</f>
        <v>26.4</v>
      </c>
      <c r="D25" s="30">
        <f>ROUND('当年度'!D25/'当年度'!$N25*100,1)</f>
        <v>17.5</v>
      </c>
      <c r="E25" s="30">
        <f>ROUND('当年度'!E25/'当年度'!$N25*100,1)</f>
        <v>0.7</v>
      </c>
      <c r="F25" s="30">
        <f>ROUND('当年度'!F25/'当年度'!$N25*100,1)</f>
        <v>3.3</v>
      </c>
      <c r="G25" s="30">
        <f>ROUND('当年度'!G25/'当年度'!$N25*100,1)</f>
        <v>16.6</v>
      </c>
      <c r="H25" s="30">
        <f>ROUND('当年度'!H25/'当年度'!$N25*100,1)</f>
        <v>9.6</v>
      </c>
      <c r="I25" s="30">
        <f>ROUND('当年度'!I25/'当年度'!$N25*100,1)</f>
        <v>0</v>
      </c>
      <c r="J25" s="30">
        <f>ROUND('当年度'!J25/'当年度'!$N25*100,1)</f>
        <v>0</v>
      </c>
      <c r="K25" s="30">
        <f>ROUND('当年度'!K25/'当年度'!$N25*100,1)</f>
        <v>6.4</v>
      </c>
      <c r="L25" s="30">
        <f>ROUND('当年度'!L25/'当年度'!$N25*100,1)</f>
        <v>0</v>
      </c>
      <c r="M25" s="30">
        <f>ROUND('当年度'!M25/'当年度'!$N25*100,1)</f>
        <v>80.5</v>
      </c>
      <c r="O25" s="37">
        <v>4828162</v>
      </c>
      <c r="P25" s="33">
        <f>ROUND('当年度'!N25/'率・当'!O25*100,1)</f>
        <v>102.7</v>
      </c>
    </row>
    <row r="26" spans="2:16" ht="17.25">
      <c r="B26" s="121" t="s">
        <v>38</v>
      </c>
      <c r="C26" s="30">
        <f>ROUND('当年度'!C26/'当年度'!$N26*100,1)</f>
        <v>32.1</v>
      </c>
      <c r="D26" s="30">
        <f>ROUND('当年度'!D26/'当年度'!$N26*100,1)</f>
        <v>18.5</v>
      </c>
      <c r="E26" s="30">
        <f>ROUND('当年度'!E26/'当年度'!$N26*100,1)</f>
        <v>2.5</v>
      </c>
      <c r="F26" s="30">
        <f>ROUND('当年度'!F26/'当年度'!$N26*100,1)</f>
        <v>3.8</v>
      </c>
      <c r="G26" s="30">
        <f>ROUND('当年度'!G26/'当年度'!$N26*100,1)</f>
        <v>8.4</v>
      </c>
      <c r="H26" s="30">
        <f>ROUND('当年度'!H26/'当年度'!$N26*100,1)</f>
        <v>10.3</v>
      </c>
      <c r="I26" s="30">
        <f>ROUND('当年度'!I26/'当年度'!$N26*100,1)</f>
        <v>0</v>
      </c>
      <c r="J26" s="30">
        <f>ROUND('当年度'!J26/'当年度'!$N26*100,1)</f>
        <v>0</v>
      </c>
      <c r="K26" s="30">
        <f>ROUND('当年度'!K26/'当年度'!$N26*100,1)</f>
        <v>8.6</v>
      </c>
      <c r="L26" s="30">
        <f>ROUND('当年度'!L26/'当年度'!$N26*100,1)</f>
        <v>0</v>
      </c>
      <c r="M26" s="30">
        <f>ROUND('当年度'!M26/'当年度'!$N26*100,1)</f>
        <v>84.2</v>
      </c>
      <c r="O26" s="37">
        <v>7091814</v>
      </c>
      <c r="P26" s="33">
        <f>ROUND('当年度'!N26/'率・当'!O26*100,1)</f>
        <v>101</v>
      </c>
    </row>
    <row r="27" spans="2:16" ht="17.25">
      <c r="B27" s="121" t="s">
        <v>40</v>
      </c>
      <c r="C27" s="30">
        <f>ROUND('当年度'!C27/'当年度'!$N27*100,1)</f>
        <v>32.9</v>
      </c>
      <c r="D27" s="30">
        <f>ROUND('当年度'!D27/'当年度'!$N27*100,1)</f>
        <v>18.2</v>
      </c>
      <c r="E27" s="30">
        <f>ROUND('当年度'!E27/'当年度'!$N27*100,1)</f>
        <v>1.5</v>
      </c>
      <c r="F27" s="30">
        <f>ROUND('当年度'!F27/'当年度'!$N27*100,1)</f>
        <v>2</v>
      </c>
      <c r="G27" s="30">
        <f>ROUND('当年度'!G27/'当年度'!$N27*100,1)</f>
        <v>16</v>
      </c>
      <c r="H27" s="30">
        <f>ROUND('当年度'!H27/'当年度'!$N27*100,1)</f>
        <v>15.6</v>
      </c>
      <c r="I27" s="30">
        <f>ROUND('当年度'!I27/'当年度'!$N27*100,1)</f>
        <v>0</v>
      </c>
      <c r="J27" s="30">
        <f>ROUND('当年度'!J27/'当年度'!$N27*100,1)</f>
        <v>0</v>
      </c>
      <c r="K27" s="30">
        <f>ROUND('当年度'!K27/'当年度'!$N27*100,1)</f>
        <v>10.5</v>
      </c>
      <c r="L27" s="30">
        <f>ROUND('当年度'!L27/'当年度'!$N27*100,1)</f>
        <v>0</v>
      </c>
      <c r="M27" s="30">
        <f>ROUND('当年度'!M27/'当年度'!$N27*100,1)</f>
        <v>96.8</v>
      </c>
      <c r="O27" s="37">
        <v>1861664</v>
      </c>
      <c r="P27" s="33">
        <f>ROUND('当年度'!N27/'率・当'!O27*100,1)</f>
        <v>101</v>
      </c>
    </row>
    <row r="28" spans="2:16" ht="17.25">
      <c r="B28" s="121" t="s">
        <v>41</v>
      </c>
      <c r="C28" s="30">
        <f>ROUND('当年度'!C28/'当年度'!$N28*100,1)</f>
        <v>16.1</v>
      </c>
      <c r="D28" s="30">
        <f>ROUND('当年度'!D28/'当年度'!$N28*100,1)</f>
        <v>13</v>
      </c>
      <c r="E28" s="30">
        <f>ROUND('当年度'!E28/'当年度'!$N28*100,1)</f>
        <v>0.3</v>
      </c>
      <c r="F28" s="30">
        <f>ROUND('当年度'!F28/'当年度'!$N28*100,1)</f>
        <v>3.2</v>
      </c>
      <c r="G28" s="30">
        <f>ROUND('当年度'!G28/'当年度'!$N28*100,1)</f>
        <v>10</v>
      </c>
      <c r="H28" s="30">
        <f>ROUND('当年度'!H28/'当年度'!$N28*100,1)</f>
        <v>2.9</v>
      </c>
      <c r="I28" s="30">
        <f>ROUND('当年度'!I28/'当年度'!$N28*100,1)</f>
        <v>0</v>
      </c>
      <c r="J28" s="30">
        <f>ROUND('当年度'!J28/'当年度'!$N28*100,1)</f>
        <v>0</v>
      </c>
      <c r="K28" s="30">
        <f>ROUND('当年度'!K28/'当年度'!$N28*100,1)</f>
        <v>14.9</v>
      </c>
      <c r="L28" s="30">
        <f>ROUND('当年度'!L28/'当年度'!$N28*100,1)</f>
        <v>0</v>
      </c>
      <c r="M28" s="30">
        <f>ROUND('当年度'!M28/'当年度'!$N28*100,1)</f>
        <v>60.4</v>
      </c>
      <c r="O28" s="37">
        <v>4956407</v>
      </c>
      <c r="P28" s="33">
        <f>ROUND('当年度'!N28/'率・当'!O28*100,1)</f>
        <v>100.6</v>
      </c>
    </row>
    <row r="29" spans="2:16" ht="17.25">
      <c r="B29" s="121" t="s">
        <v>130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O29" s="104"/>
      <c r="P29" s="105"/>
    </row>
    <row r="30" spans="2:16" ht="17.25">
      <c r="B30" s="121" t="s">
        <v>131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O30" s="104"/>
      <c r="P30" s="105"/>
    </row>
    <row r="31" spans="2:16" ht="17.25">
      <c r="B31" s="121" t="s">
        <v>132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O31" s="104"/>
      <c r="P31" s="105"/>
    </row>
    <row r="32" spans="2:16" ht="17.25">
      <c r="B32" s="121" t="s">
        <v>133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O32" s="104"/>
      <c r="P32" s="105"/>
    </row>
    <row r="33" spans="2:16" ht="17.25">
      <c r="B33" s="121" t="s">
        <v>134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O33" s="104"/>
      <c r="P33" s="105"/>
    </row>
    <row r="34" spans="2:16" ht="17.25">
      <c r="B34" s="121" t="s">
        <v>135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O34" s="104"/>
      <c r="P34" s="105"/>
    </row>
    <row r="35" spans="2:16" ht="17.25">
      <c r="B35" s="121" t="s">
        <v>136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O35" s="104"/>
      <c r="P35" s="105"/>
    </row>
    <row r="36" spans="2:16" ht="17.25">
      <c r="B36" s="121" t="s">
        <v>137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O36" s="104"/>
      <c r="P36" s="105"/>
    </row>
    <row r="37" spans="2:16" ht="17.25">
      <c r="B37" s="120" t="s">
        <v>55</v>
      </c>
      <c r="C37" s="30">
        <f>ROUND('当年度'!C37/'当年度'!$N37*100,1)</f>
        <v>30.6</v>
      </c>
      <c r="D37" s="30">
        <f>ROUND('当年度'!D37/'当年度'!$N37*100,1)</f>
        <v>16.4</v>
      </c>
      <c r="E37" s="30">
        <f>ROUND('当年度'!E37/'当年度'!$N37*100,1)</f>
        <v>0.7</v>
      </c>
      <c r="F37" s="30">
        <f>ROUND('当年度'!F37/'当年度'!$N37*100,1)</f>
        <v>2</v>
      </c>
      <c r="G37" s="30">
        <f>ROUND('当年度'!G37/'当年度'!$N37*100,1)</f>
        <v>17.8</v>
      </c>
      <c r="H37" s="30">
        <f>ROUND('当年度'!H37/'当年度'!$N37*100,1)</f>
        <v>17.8</v>
      </c>
      <c r="I37" s="30">
        <f>ROUND('当年度'!I37/'当年度'!$N37*100,1)</f>
        <v>0</v>
      </c>
      <c r="J37" s="30">
        <f>ROUND('当年度'!J37/'当年度'!$N37*100,1)</f>
        <v>0</v>
      </c>
      <c r="K37" s="30">
        <f>ROUND('当年度'!K37/'当年度'!$N37*100,1)</f>
        <v>9.1</v>
      </c>
      <c r="L37" s="30">
        <f>ROUND('当年度'!L37/'当年度'!$N37*100,1)</f>
        <v>0</v>
      </c>
      <c r="M37" s="30">
        <f>ROUND('当年度'!M37/'当年度'!$N37*100,1)</f>
        <v>94.4</v>
      </c>
      <c r="O37" s="39">
        <v>4702163</v>
      </c>
      <c r="P37" s="33">
        <f>ROUND('当年度'!N37/'率・当'!O37*100,1)</f>
        <v>97.9</v>
      </c>
    </row>
    <row r="38" spans="2:16" ht="17.25">
      <c r="B38" s="121" t="s">
        <v>138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O38" s="104"/>
      <c r="P38" s="105"/>
    </row>
    <row r="39" spans="2:16" ht="17.25">
      <c r="B39" s="121" t="s">
        <v>56</v>
      </c>
      <c r="C39" s="30">
        <f>ROUND('当年度'!C39/'当年度'!$N39*100,1)</f>
        <v>34</v>
      </c>
      <c r="D39" s="30">
        <f>ROUND('当年度'!D39/'当年度'!$N39*100,1)</f>
        <v>7</v>
      </c>
      <c r="E39" s="30">
        <f>ROUND('当年度'!E39/'当年度'!$N39*100,1)</f>
        <v>0.9</v>
      </c>
      <c r="F39" s="30">
        <f>ROUND('当年度'!F39/'当年度'!$N39*100,1)</f>
        <v>5.7</v>
      </c>
      <c r="G39" s="30">
        <f>ROUND('当年度'!G39/'当年度'!$N39*100,1)</f>
        <v>16.2</v>
      </c>
      <c r="H39" s="30">
        <f>ROUND('当年度'!H39/'当年度'!$N39*100,1)</f>
        <v>17.4</v>
      </c>
      <c r="I39" s="30">
        <f>ROUND('当年度'!I39/'当年度'!$N39*100,1)</f>
        <v>0</v>
      </c>
      <c r="J39" s="30">
        <f>ROUND('当年度'!J39/'当年度'!$N39*100,1)</f>
        <v>0.8</v>
      </c>
      <c r="K39" s="30">
        <f>ROUND('当年度'!K39/'当年度'!$N39*100,1)</f>
        <v>8.4</v>
      </c>
      <c r="L39" s="30">
        <f>ROUND('当年度'!L39/'当年度'!$N39*100,1)</f>
        <v>0</v>
      </c>
      <c r="M39" s="30">
        <f>ROUND('当年度'!M39/'当年度'!$N39*100,1)</f>
        <v>90.4</v>
      </c>
      <c r="O39" s="37">
        <v>4412002</v>
      </c>
      <c r="P39" s="33">
        <f>ROUND('当年度'!N39/'率・当'!O39*100,1)</f>
        <v>99.2</v>
      </c>
    </row>
    <row r="40" spans="2:16" ht="17.25">
      <c r="B40" s="120" t="s">
        <v>57</v>
      </c>
      <c r="C40" s="30">
        <f>ROUND('当年度'!C40/'当年度'!$N40*100,1)</f>
        <v>32</v>
      </c>
      <c r="D40" s="30">
        <f>ROUND('当年度'!D40/'当年度'!$N40*100,1)</f>
        <v>12.1</v>
      </c>
      <c r="E40" s="30">
        <f>ROUND('当年度'!E40/'当年度'!$N40*100,1)</f>
        <v>0.4</v>
      </c>
      <c r="F40" s="30">
        <f>ROUND('当年度'!F40/'当年度'!$N40*100,1)</f>
        <v>5.1</v>
      </c>
      <c r="G40" s="30">
        <f>ROUND('当年度'!G40/'当年度'!$N40*100,1)</f>
        <v>17.4</v>
      </c>
      <c r="H40" s="30">
        <f>ROUND('当年度'!H40/'当年度'!$N40*100,1)</f>
        <v>28</v>
      </c>
      <c r="I40" s="30">
        <f>ROUND('当年度'!I40/'当年度'!$N40*100,1)</f>
        <v>0</v>
      </c>
      <c r="J40" s="30">
        <f>ROUND('当年度'!J40/'当年度'!$N40*100,1)</f>
        <v>0</v>
      </c>
      <c r="K40" s="30">
        <f>ROUND('当年度'!K40/'当年度'!$N40*100,1)</f>
        <v>8</v>
      </c>
      <c r="L40" s="30">
        <f>ROUND('当年度'!L40/'当年度'!$N40*100,1)</f>
        <v>0</v>
      </c>
      <c r="M40" s="30">
        <f>ROUND('当年度'!M40/'当年度'!$N40*100,1)</f>
        <v>103</v>
      </c>
      <c r="O40" s="39">
        <v>4018902</v>
      </c>
      <c r="P40" s="33">
        <f>ROUND('当年度'!N40/'率・当'!O40*100,1)</f>
        <v>99.7</v>
      </c>
    </row>
    <row r="41" spans="2:16" ht="17.25">
      <c r="B41" s="121" t="s">
        <v>139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O41" s="104"/>
      <c r="P41" s="105"/>
    </row>
    <row r="42" spans="2:16" ht="17.25">
      <c r="B42" s="121" t="s">
        <v>140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O42" s="104"/>
      <c r="P42" s="105"/>
    </row>
    <row r="43" spans="2:16" ht="17.25">
      <c r="B43" s="121" t="s">
        <v>141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O43" s="104"/>
      <c r="P43" s="105"/>
    </row>
    <row r="44" spans="2:16" ht="17.25">
      <c r="B44" s="121" t="s">
        <v>60</v>
      </c>
      <c r="C44" s="30">
        <f>ROUND('当年度'!C44/'当年度'!$N44*100,1)</f>
        <v>29</v>
      </c>
      <c r="D44" s="30">
        <f>ROUND('当年度'!D44/'当年度'!$N44*100,1)</f>
        <v>15</v>
      </c>
      <c r="E44" s="30">
        <f>ROUND('当年度'!E44/'当年度'!$N44*100,1)</f>
        <v>0.6</v>
      </c>
      <c r="F44" s="30">
        <f>ROUND('当年度'!F44/'当年度'!$N44*100,1)</f>
        <v>3.4</v>
      </c>
      <c r="G44" s="30">
        <f>ROUND('当年度'!G44/'当年度'!$N44*100,1)</f>
        <v>15.7</v>
      </c>
      <c r="H44" s="30">
        <f>ROUND('当年度'!H44/'当年度'!$N44*100,1)</f>
        <v>16</v>
      </c>
      <c r="I44" s="30">
        <f>ROUND('当年度'!I44/'当年度'!$N44*100,1)</f>
        <v>0</v>
      </c>
      <c r="J44" s="30">
        <f>ROUND('当年度'!J44/'当年度'!$N44*100,1)</f>
        <v>0</v>
      </c>
      <c r="K44" s="30">
        <f>ROUND('当年度'!K44/'当年度'!$N44*100,1)</f>
        <v>6.5</v>
      </c>
      <c r="L44" s="30">
        <f>ROUND('当年度'!L44/'当年度'!$N44*100,1)</f>
        <v>0</v>
      </c>
      <c r="M44" s="30">
        <f>ROUND('当年度'!M44/'当年度'!$N44*100,1)</f>
        <v>86.2</v>
      </c>
      <c r="O44" s="37">
        <v>3180573</v>
      </c>
      <c r="P44" s="33">
        <f>ROUND('当年度'!N44/'率・当'!O44*100,1)</f>
        <v>99.7</v>
      </c>
    </row>
    <row r="45" spans="2:16" ht="17.25">
      <c r="B45" s="121" t="s">
        <v>142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O45" s="104"/>
      <c r="P45" s="105"/>
    </row>
    <row r="46" spans="2:16" ht="17.25">
      <c r="B46" s="121" t="s">
        <v>143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O46" s="104"/>
      <c r="P46" s="105"/>
    </row>
    <row r="47" spans="2:16" ht="17.25">
      <c r="B47" s="121" t="s">
        <v>144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O47" s="104"/>
      <c r="P47" s="105"/>
    </row>
    <row r="48" spans="2:16" ht="17.25">
      <c r="B48" s="121" t="s">
        <v>145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O48" s="104"/>
      <c r="P48" s="105"/>
    </row>
    <row r="49" spans="2:16" ht="17.25">
      <c r="B49" s="121" t="s">
        <v>146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O49" s="104"/>
      <c r="P49" s="105"/>
    </row>
    <row r="50" spans="2:16" ht="17.25">
      <c r="B50" s="121" t="s">
        <v>69</v>
      </c>
      <c r="C50" s="30">
        <f>ROUND('当年度'!C50/'当年度'!$N50*100,1)</f>
        <v>33.5</v>
      </c>
      <c r="D50" s="30">
        <f>ROUND('当年度'!D50/'当年度'!$N50*100,1)</f>
        <v>11.3</v>
      </c>
      <c r="E50" s="30">
        <f>ROUND('当年度'!E50/'当年度'!$N50*100,1)</f>
        <v>1.5</v>
      </c>
      <c r="F50" s="30">
        <f>ROUND('当年度'!F50/'当年度'!$N50*100,1)</f>
        <v>3.5</v>
      </c>
      <c r="G50" s="30">
        <f>ROUND('当年度'!G50/'当年度'!$N50*100,1)</f>
        <v>11.7</v>
      </c>
      <c r="H50" s="30">
        <f>ROUND('当年度'!H50/'当年度'!$N50*100,1)</f>
        <v>17.2</v>
      </c>
      <c r="I50" s="30">
        <f>ROUND('当年度'!I50/'当年度'!$N50*100,1)</f>
        <v>0</v>
      </c>
      <c r="J50" s="30">
        <f>ROUND('当年度'!J50/'当年度'!$N50*100,1)</f>
        <v>0</v>
      </c>
      <c r="K50" s="30">
        <f>ROUND('当年度'!K50/'当年度'!$N50*100,1)</f>
        <v>7.7</v>
      </c>
      <c r="L50" s="30">
        <f>ROUND('当年度'!L50/'当年度'!$N50*100,1)</f>
        <v>0</v>
      </c>
      <c r="M50" s="30">
        <f>ROUND('当年度'!M50/'当年度'!$N50*100,1)</f>
        <v>86.3</v>
      </c>
      <c r="O50" s="37">
        <v>2203490</v>
      </c>
      <c r="P50" s="33">
        <f>ROUND('当年度'!N50/'率・当'!O50*100,1)</f>
        <v>101.1</v>
      </c>
    </row>
    <row r="51" spans="2:16" ht="17.25">
      <c r="B51" s="121" t="s">
        <v>147</v>
      </c>
      <c r="C51" s="30">
        <f>ROUND('当年度'!C51/'当年度'!$N51*100,1)</f>
        <v>35</v>
      </c>
      <c r="D51" s="30">
        <f>ROUND('当年度'!D51/'当年度'!$N51*100,1)</f>
        <v>10.5</v>
      </c>
      <c r="E51" s="30">
        <f>ROUND('当年度'!E51/'当年度'!$N51*100,1)</f>
        <v>0.9</v>
      </c>
      <c r="F51" s="30">
        <f>ROUND('当年度'!F51/'当年度'!$N51*100,1)</f>
        <v>2.8</v>
      </c>
      <c r="G51" s="30">
        <f>ROUND('当年度'!G51/'当年度'!$N51*100,1)</f>
        <v>19.4</v>
      </c>
      <c r="H51" s="30">
        <f>ROUND('当年度'!H51/'当年度'!$N51*100,1)</f>
        <v>28</v>
      </c>
      <c r="I51" s="30">
        <f>ROUND('当年度'!I51/'当年度'!$N51*100,1)</f>
        <v>0</v>
      </c>
      <c r="J51" s="30">
        <f>ROUND('当年度'!J51/'当年度'!$N51*100,1)</f>
        <v>0</v>
      </c>
      <c r="K51" s="30">
        <f>ROUND('当年度'!K51/'当年度'!$N51*100,1)</f>
        <v>6.6</v>
      </c>
      <c r="L51" s="30">
        <f>ROUND('当年度'!L51/'当年度'!$N51*100,1)</f>
        <v>0</v>
      </c>
      <c r="M51" s="30">
        <f>ROUND('当年度'!M51/'当年度'!$N51*100,1)</f>
        <v>103.2</v>
      </c>
      <c r="O51" s="37">
        <v>4119825</v>
      </c>
      <c r="P51" s="33">
        <f>ROUND('当年度'!N51/'率・当'!O51*100,1)</f>
        <v>100.5</v>
      </c>
    </row>
    <row r="52" spans="2:16" ht="17.25">
      <c r="B52" s="120" t="s">
        <v>148</v>
      </c>
      <c r="C52" s="30">
        <f>ROUND('当年度'!C52/'当年度'!$N52*100,1)</f>
        <v>38.6</v>
      </c>
      <c r="D52" s="30">
        <f>ROUND('当年度'!D52/'当年度'!$N52*100,1)</f>
        <v>14.6</v>
      </c>
      <c r="E52" s="30">
        <f>ROUND('当年度'!E52/'当年度'!$N52*100,1)</f>
        <v>0.5</v>
      </c>
      <c r="F52" s="30">
        <f>ROUND('当年度'!F52/'当年度'!$N52*100,1)</f>
        <v>3.9</v>
      </c>
      <c r="G52" s="30">
        <f>ROUND('当年度'!G52/'当年度'!$N52*100,1)</f>
        <v>12.8</v>
      </c>
      <c r="H52" s="30">
        <f>ROUND('当年度'!H52/'当年度'!$N52*100,1)</f>
        <v>19.6</v>
      </c>
      <c r="I52" s="30">
        <f>ROUND('当年度'!I52/'当年度'!$N52*100,1)</f>
        <v>0</v>
      </c>
      <c r="J52" s="30">
        <f>ROUND('当年度'!J52/'当年度'!$N52*100,1)</f>
        <v>0</v>
      </c>
      <c r="K52" s="30">
        <f>ROUND('当年度'!K52/'当年度'!$N52*100,1)</f>
        <v>11.2</v>
      </c>
      <c r="L52" s="30">
        <f>ROUND('当年度'!L52/'当年度'!$N52*100,1)</f>
        <v>0</v>
      </c>
      <c r="M52" s="30">
        <f>ROUND('当年度'!M52/'当年度'!$N52*100,1)</f>
        <v>101.1</v>
      </c>
      <c r="O52" s="39">
        <v>5302957</v>
      </c>
      <c r="P52" s="33">
        <f>ROUND('当年度'!N52/'率・当'!O52*100,1)</f>
        <v>100.8</v>
      </c>
    </row>
    <row r="53" spans="2:16" ht="17.25">
      <c r="B53" s="120" t="s">
        <v>149</v>
      </c>
      <c r="C53" s="30">
        <f>ROUND('当年度'!C53/'当年度'!$N53*100,1)</f>
        <v>33.3</v>
      </c>
      <c r="D53" s="30">
        <f>ROUND('当年度'!D53/'当年度'!$N53*100,1)</f>
        <v>12.8</v>
      </c>
      <c r="E53" s="30">
        <f>ROUND('当年度'!E53/'当年度'!$N53*100,1)</f>
        <v>1</v>
      </c>
      <c r="F53" s="30">
        <f>ROUND('当年度'!F53/'当年度'!$N53*100,1)</f>
        <v>4.7</v>
      </c>
      <c r="G53" s="30">
        <f>ROUND('当年度'!G53/'当年度'!$N53*100,1)</f>
        <v>12.3</v>
      </c>
      <c r="H53" s="30">
        <f>ROUND('当年度'!H53/'当年度'!$N53*100,1)</f>
        <v>26.3</v>
      </c>
      <c r="I53" s="30">
        <f>ROUND('当年度'!I53/'当年度'!$N53*100,1)</f>
        <v>0</v>
      </c>
      <c r="J53" s="30">
        <f>ROUND('当年度'!J53/'当年度'!$N53*100,1)</f>
        <v>0</v>
      </c>
      <c r="K53" s="30">
        <f>ROUND('当年度'!K53/'当年度'!$N53*100,1)</f>
        <v>10.6</v>
      </c>
      <c r="L53" s="30">
        <f>ROUND('当年度'!L53/'当年度'!$N53*100,1)</f>
        <v>0</v>
      </c>
      <c r="M53" s="30">
        <f>ROUND('当年度'!M53/'当年度'!$N53*100,1)</f>
        <v>100.8</v>
      </c>
      <c r="O53" s="39">
        <v>5451043</v>
      </c>
      <c r="P53" s="33">
        <f>ROUND('当年度'!N53/'率・当'!O53*100,1)</f>
        <v>99.5</v>
      </c>
    </row>
    <row r="54" spans="2:16" ht="17.25">
      <c r="B54" s="121" t="s">
        <v>150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O54" s="104"/>
      <c r="P54" s="105"/>
    </row>
    <row r="55" spans="2:16" ht="17.25">
      <c r="B55" s="121" t="s">
        <v>151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O55" s="104"/>
      <c r="P55" s="105"/>
    </row>
    <row r="56" spans="2:16" ht="17.25">
      <c r="B56" s="121" t="s">
        <v>82</v>
      </c>
      <c r="C56" s="30">
        <f>ROUND('当年度'!C56/'当年度'!$N56*100,1)</f>
        <v>28</v>
      </c>
      <c r="D56" s="30">
        <f>ROUND('当年度'!D56/'当年度'!$N56*100,1)</f>
        <v>8.6</v>
      </c>
      <c r="E56" s="30">
        <f>ROUND('当年度'!E56/'当年度'!$N56*100,1)</f>
        <v>1</v>
      </c>
      <c r="F56" s="30">
        <f>ROUND('当年度'!F56/'当年度'!$N56*100,1)</f>
        <v>3.7</v>
      </c>
      <c r="G56" s="30">
        <f>ROUND('当年度'!G56/'当年度'!$N56*100,1)</f>
        <v>27.3</v>
      </c>
      <c r="H56" s="30">
        <f>ROUND('当年度'!H56/'当年度'!$N56*100,1)</f>
        <v>20.4</v>
      </c>
      <c r="I56" s="30">
        <f>ROUND('当年度'!I56/'当年度'!$N56*100,1)</f>
        <v>0</v>
      </c>
      <c r="J56" s="30">
        <f>ROUND('当年度'!J56/'当年度'!$N56*100,1)</f>
        <v>0</v>
      </c>
      <c r="K56" s="30">
        <f>ROUND('当年度'!K56/'当年度'!$N56*100,1)</f>
        <v>10.3</v>
      </c>
      <c r="L56" s="30">
        <f>ROUND('当年度'!L56/'当年度'!$N56*100,1)</f>
        <v>0</v>
      </c>
      <c r="M56" s="30">
        <f>ROUND('当年度'!M56/'当年度'!$N56*100,1)</f>
        <v>99.4</v>
      </c>
      <c r="O56" s="37">
        <v>3102177</v>
      </c>
      <c r="P56" s="33">
        <f>ROUND('当年度'!N56/'率・当'!O56*100,1)</f>
        <v>100.1</v>
      </c>
    </row>
    <row r="57" spans="2:16" ht="17.25">
      <c r="B57" s="120" t="s">
        <v>83</v>
      </c>
      <c r="C57" s="30">
        <f>ROUND('当年度'!C57/'当年度'!$N57*100,1)</f>
        <v>37.8</v>
      </c>
      <c r="D57" s="30">
        <f>ROUND('当年度'!D57/'当年度'!$N57*100,1)</f>
        <v>18</v>
      </c>
      <c r="E57" s="30">
        <f>ROUND('当年度'!E57/'当年度'!$N57*100,1)</f>
        <v>1.4</v>
      </c>
      <c r="F57" s="30">
        <f>ROUND('当年度'!F57/'当年度'!$N57*100,1)</f>
        <v>3.7</v>
      </c>
      <c r="G57" s="30">
        <f>ROUND('当年度'!G57/'当年度'!$N57*100,1)</f>
        <v>19.5</v>
      </c>
      <c r="H57" s="30">
        <f>ROUND('当年度'!H57/'当年度'!$N57*100,1)</f>
        <v>18.4</v>
      </c>
      <c r="I57" s="30">
        <f>ROUND('当年度'!I57/'当年度'!$N57*100,1)</f>
        <v>0</v>
      </c>
      <c r="J57" s="30">
        <f>ROUND('当年度'!J57/'当年度'!$N57*100,1)</f>
        <v>0</v>
      </c>
      <c r="K57" s="30">
        <f>ROUND('当年度'!K57/'当年度'!$N57*100,1)</f>
        <v>10.1</v>
      </c>
      <c r="L57" s="30">
        <f>ROUND('当年度'!L57/'当年度'!$N57*100,1)</f>
        <v>0</v>
      </c>
      <c r="M57" s="30">
        <f>ROUND('当年度'!M57/'当年度'!$N57*100,1)</f>
        <v>108.9</v>
      </c>
      <c r="O57" s="39">
        <v>3142442</v>
      </c>
      <c r="P57" s="33">
        <f>ROUND('当年度'!N57/'率・当'!O57*100,1)</f>
        <v>101.9</v>
      </c>
    </row>
    <row r="58" spans="2:16" ht="17.25">
      <c r="B58" s="121" t="s">
        <v>152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O58" s="104"/>
      <c r="P58" s="105"/>
    </row>
    <row r="59" spans="2:16" ht="17.25">
      <c r="B59" s="121" t="s">
        <v>153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O59" s="104"/>
      <c r="P59" s="105"/>
    </row>
    <row r="60" spans="2:16" ht="17.25">
      <c r="B60" s="123" t="s">
        <v>154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O60" s="104"/>
      <c r="P60" s="105"/>
    </row>
    <row r="61" spans="2:16" ht="17.25">
      <c r="B61" s="124" t="s">
        <v>94</v>
      </c>
      <c r="C61" s="32">
        <f>ROUND('当年度'!C61/'当年度'!$N61*100,1)</f>
        <v>31.3</v>
      </c>
      <c r="D61" s="32">
        <f>ROUND('当年度'!D61/'当年度'!$N61*100,1)</f>
        <v>15.7</v>
      </c>
      <c r="E61" s="32">
        <f>ROUND('当年度'!E61/'当年度'!$N61*100,1)</f>
        <v>1.8</v>
      </c>
      <c r="F61" s="32">
        <f>ROUND('当年度'!F61/'当年度'!$N61*100,1)</f>
        <v>6.6</v>
      </c>
      <c r="G61" s="32">
        <f>ROUND('当年度'!G61/'当年度'!$N61*100,1)</f>
        <v>10.2</v>
      </c>
      <c r="H61" s="32">
        <f>ROUND('当年度'!H61/'当年度'!$N61*100,1)</f>
        <v>19.8</v>
      </c>
      <c r="I61" s="32">
        <f>ROUND('当年度'!I61/'当年度'!$N61*100,1)</f>
        <v>0</v>
      </c>
      <c r="J61" s="32">
        <f>ROUND('当年度'!J61/'当年度'!$N61*100,1)</f>
        <v>0.1</v>
      </c>
      <c r="K61" s="32">
        <f>ROUND('当年度'!K61/'当年度'!$N61*100,1)</f>
        <v>8.2</v>
      </c>
      <c r="L61" s="32">
        <f>ROUND('当年度'!L61/'当年度'!$N61*100,1)</f>
        <v>0</v>
      </c>
      <c r="M61" s="32">
        <f>ROUND('当年度'!M61/'当年度'!$N61*100,1)</f>
        <v>93.8</v>
      </c>
      <c r="O61" s="15">
        <f>SUM(O6:O23)</f>
        <v>330984565</v>
      </c>
      <c r="P61" s="40">
        <f>ROUND('当年度'!N61/'率・当'!O61*100,1)</f>
        <v>101.1</v>
      </c>
    </row>
    <row r="62" spans="2:16" ht="17.25">
      <c r="B62" s="124" t="s">
        <v>95</v>
      </c>
      <c r="C62" s="32">
        <f>ROUND('当年度'!C62/'当年度'!$N62*100,1)</f>
        <v>31.1</v>
      </c>
      <c r="D62" s="32">
        <f>ROUND('当年度'!D62/'当年度'!$N62*100,1)</f>
        <v>14.2</v>
      </c>
      <c r="E62" s="32">
        <f>ROUND('当年度'!E62/'当年度'!$N62*100,1)</f>
        <v>1</v>
      </c>
      <c r="F62" s="32">
        <f>ROUND('当年度'!F62/'当年度'!$N62*100,1)</f>
        <v>3.6</v>
      </c>
      <c r="G62" s="32">
        <f>ROUND('当年度'!G62/'当年度'!$N62*100,1)</f>
        <v>15.1</v>
      </c>
      <c r="H62" s="32">
        <f>ROUND('当年度'!H62/'当年度'!$N62*100,1)</f>
        <v>17.1</v>
      </c>
      <c r="I62" s="32">
        <f>ROUND('当年度'!I62/'当年度'!$N62*100,1)</f>
        <v>0</v>
      </c>
      <c r="J62" s="32">
        <f>ROUND('当年度'!J62/'当年度'!$N62*100,1)</f>
        <v>0.1</v>
      </c>
      <c r="K62" s="32">
        <f>ROUND('当年度'!K62/'当年度'!$N62*100,1)</f>
        <v>9.2</v>
      </c>
      <c r="L62" s="32">
        <f>ROUND('当年度'!L62/'当年度'!$N62*100,1)</f>
        <v>0</v>
      </c>
      <c r="M62" s="32">
        <f>ROUND('当年度'!M62/'当年度'!$N62*100,1)</f>
        <v>91.5</v>
      </c>
      <c r="O62" s="15">
        <f>SUM(O24:O60)</f>
        <v>60084396</v>
      </c>
      <c r="P62" s="40">
        <f>ROUND('当年度'!N62/'率・当'!O62*100,1)</f>
        <v>100.4</v>
      </c>
    </row>
    <row r="63" spans="2:16" ht="17.25">
      <c r="B63" s="124" t="s">
        <v>96</v>
      </c>
      <c r="C63" s="32">
        <f>ROUND('当年度'!C63/'当年度'!$N63*100,1)</f>
        <v>31.3</v>
      </c>
      <c r="D63" s="32">
        <f>ROUND('当年度'!D63/'当年度'!$N63*100,1)</f>
        <v>15.5</v>
      </c>
      <c r="E63" s="32">
        <f>ROUND('当年度'!E63/'当年度'!$N63*100,1)</f>
        <v>1.7</v>
      </c>
      <c r="F63" s="32">
        <f>ROUND('当年度'!F63/'当年度'!$N63*100,1)</f>
        <v>6.2</v>
      </c>
      <c r="G63" s="32">
        <f>ROUND('当年度'!G63/'当年度'!$N63*100,1)</f>
        <v>11</v>
      </c>
      <c r="H63" s="32">
        <f>ROUND('当年度'!H63/'当年度'!$N63*100,1)</f>
        <v>19.4</v>
      </c>
      <c r="I63" s="32">
        <f>ROUND('当年度'!I63/'当年度'!$N63*100,1)</f>
        <v>0</v>
      </c>
      <c r="J63" s="32">
        <f>ROUND('当年度'!J63/'当年度'!$N63*100,1)</f>
        <v>0.1</v>
      </c>
      <c r="K63" s="32">
        <f>ROUND('当年度'!K63/'当年度'!$N63*100,1)</f>
        <v>8.4</v>
      </c>
      <c r="L63" s="32">
        <f>ROUND('当年度'!L63/'当年度'!$N63*100,1)</f>
        <v>0</v>
      </c>
      <c r="M63" s="32">
        <f>ROUND('当年度'!M63/'当年度'!$N63*100,1)</f>
        <v>93.5</v>
      </c>
      <c r="O63" s="15">
        <f>SUM(O6:O60)</f>
        <v>391068961</v>
      </c>
      <c r="P63" s="40">
        <f>ROUND('当年度'!N63/'率・当'!O63*100,1)</f>
        <v>101</v>
      </c>
    </row>
    <row r="64" spans="3:16" ht="17.25">
      <c r="C64" s="4" t="s">
        <v>105</v>
      </c>
      <c r="J64" s="4" t="s">
        <v>105</v>
      </c>
      <c r="M64" s="3"/>
      <c r="N64" s="3"/>
      <c r="P64" s="4" t="s">
        <v>105</v>
      </c>
    </row>
    <row r="65" spans="2:16" ht="17.25">
      <c r="B65" s="128" t="s">
        <v>108</v>
      </c>
      <c r="C65" s="2"/>
      <c r="D65" s="2"/>
      <c r="E65" s="2"/>
      <c r="F65" s="2"/>
      <c r="G65" s="2"/>
      <c r="H65" s="2"/>
      <c r="I65" s="6" t="s">
        <v>89</v>
      </c>
      <c r="J65" s="2"/>
      <c r="L65" s="2"/>
      <c r="M65" s="6" t="s">
        <v>89</v>
      </c>
      <c r="N65" s="3"/>
      <c r="P65" s="6" t="s">
        <v>89</v>
      </c>
    </row>
    <row r="66" spans="2:16" ht="17.25">
      <c r="B66" s="124" t="s">
        <v>94</v>
      </c>
      <c r="C66" s="32">
        <f>ROUND(AVERAGE(C6:C23),1)</f>
        <v>32.8</v>
      </c>
      <c r="D66" s="32">
        <f aca="true" t="shared" si="0" ref="D66:M66">ROUND(AVERAGE(D6:D23),1)</f>
        <v>15.8</v>
      </c>
      <c r="E66" s="32">
        <f t="shared" si="0"/>
        <v>1.6</v>
      </c>
      <c r="F66" s="32">
        <f t="shared" si="0"/>
        <v>6.2</v>
      </c>
      <c r="G66" s="32">
        <f t="shared" si="0"/>
        <v>10.7</v>
      </c>
      <c r="H66" s="32">
        <f t="shared" si="0"/>
        <v>19.4</v>
      </c>
      <c r="I66" s="32">
        <f t="shared" si="0"/>
        <v>0</v>
      </c>
      <c r="J66" s="32">
        <f t="shared" si="0"/>
        <v>0.1</v>
      </c>
      <c r="K66" s="32">
        <f t="shared" si="0"/>
        <v>8.4</v>
      </c>
      <c r="L66" s="32">
        <f t="shared" si="0"/>
        <v>0</v>
      </c>
      <c r="M66" s="32">
        <f t="shared" si="0"/>
        <v>95</v>
      </c>
      <c r="O66" s="13"/>
      <c r="P66" s="32">
        <f>ROUND(AVERAGE(P6:P23),1)</f>
        <v>100.9</v>
      </c>
    </row>
    <row r="67" spans="2:16" ht="17.25">
      <c r="B67" s="124" t="s">
        <v>95</v>
      </c>
      <c r="C67" s="32">
        <f aca="true" t="shared" si="1" ref="C67:M67">ROUND(AVERAGE(C24:C60),1)</f>
        <v>31.1</v>
      </c>
      <c r="D67" s="32">
        <f t="shared" si="1"/>
        <v>14.4</v>
      </c>
      <c r="E67" s="32">
        <f t="shared" si="1"/>
        <v>0.9</v>
      </c>
      <c r="F67" s="32">
        <f t="shared" si="1"/>
        <v>3.5</v>
      </c>
      <c r="G67" s="32">
        <f t="shared" si="1"/>
        <v>15.9</v>
      </c>
      <c r="H67" s="32">
        <f t="shared" si="1"/>
        <v>17.3</v>
      </c>
      <c r="I67" s="32">
        <f t="shared" si="1"/>
        <v>0</v>
      </c>
      <c r="J67" s="32">
        <f t="shared" si="1"/>
        <v>0.1</v>
      </c>
      <c r="K67" s="32">
        <f t="shared" si="1"/>
        <v>9.1</v>
      </c>
      <c r="L67" s="32">
        <f t="shared" si="1"/>
        <v>0</v>
      </c>
      <c r="M67" s="32">
        <f t="shared" si="1"/>
        <v>92.2</v>
      </c>
      <c r="O67" s="13"/>
      <c r="P67" s="32">
        <f>ROUND(AVERAGE(P24:P60),1)</f>
        <v>100.5</v>
      </c>
    </row>
    <row r="68" spans="2:16" ht="17.25">
      <c r="B68" s="124" t="s">
        <v>96</v>
      </c>
      <c r="C68" s="32">
        <f>ROUND(AVERAGE(C6:C60),1)</f>
        <v>31.9</v>
      </c>
      <c r="D68" s="32">
        <f aca="true" t="shared" si="2" ref="D68:M68">ROUND(AVERAGE(D6:D60),1)</f>
        <v>15.1</v>
      </c>
      <c r="E68" s="32">
        <f t="shared" si="2"/>
        <v>1.2</v>
      </c>
      <c r="F68" s="32">
        <f t="shared" si="2"/>
        <v>4.8</v>
      </c>
      <c r="G68" s="32">
        <f t="shared" si="2"/>
        <v>13.4</v>
      </c>
      <c r="H68" s="32">
        <f t="shared" si="2"/>
        <v>18.3</v>
      </c>
      <c r="I68" s="32">
        <f t="shared" si="2"/>
        <v>0</v>
      </c>
      <c r="J68" s="32">
        <f t="shared" si="2"/>
        <v>0.1</v>
      </c>
      <c r="K68" s="32">
        <f t="shared" si="2"/>
        <v>8.8</v>
      </c>
      <c r="L68" s="32">
        <f t="shared" si="2"/>
        <v>0</v>
      </c>
      <c r="M68" s="32">
        <f t="shared" si="2"/>
        <v>93.5</v>
      </c>
      <c r="O68" s="13"/>
      <c r="P68" s="32">
        <f>ROUND(AVERAGE(P6:P60),1)</f>
        <v>100.7</v>
      </c>
    </row>
    <row r="69" spans="3:16" ht="17.25">
      <c r="C69" t="s">
        <v>109</v>
      </c>
      <c r="J69" t="s">
        <v>109</v>
      </c>
      <c r="P69" t="s">
        <v>109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72" r:id="rId1"/>
  <headerFooter alignWithMargins="0">
    <oddHeader>&amp;L&amp;"ＭＳ ゴシック,標準"&amp;18９-２　経常収支比率の状況（１７年度決算）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1"/>
  <sheetViews>
    <sheetView view="pageBreakPreview" zoomScale="60" zoomScaleNormal="50" workbookViewId="0" topLeftCell="A1">
      <pane xSplit="2" ySplit="5" topLeftCell="C45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C60" sqref="C60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3" width="11.66015625" style="0" customWidth="1"/>
  </cols>
  <sheetData>
    <row r="1" ht="17.25">
      <c r="B1" s="114" t="s">
        <v>115</v>
      </c>
    </row>
    <row r="2" spans="2:13" ht="17.25">
      <c r="B2" s="115"/>
      <c r="C2" s="2"/>
      <c r="D2" s="2"/>
      <c r="E2" s="2"/>
      <c r="F2" s="2"/>
      <c r="G2" s="2"/>
      <c r="H2" s="2"/>
      <c r="I2" s="6" t="s">
        <v>89</v>
      </c>
      <c r="J2" s="6"/>
      <c r="L2" s="2"/>
      <c r="M2" s="6" t="s">
        <v>89</v>
      </c>
    </row>
    <row r="3" spans="2:13" ht="17.25"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18"/>
      <c r="C5" s="14"/>
      <c r="D5" s="14"/>
      <c r="E5" s="14"/>
      <c r="F5" s="14"/>
      <c r="G5" s="14"/>
      <c r="H5" s="14"/>
      <c r="I5" s="14"/>
      <c r="J5" s="14"/>
      <c r="K5" s="14"/>
      <c r="L5" s="14"/>
      <c r="M5" s="10" t="s">
        <v>92</v>
      </c>
    </row>
    <row r="6" spans="2:13" ht="17.25">
      <c r="B6" s="119" t="s">
        <v>17</v>
      </c>
      <c r="C6" s="30">
        <f>ROUND('当年度'!C6/('当年度'!$N6+'当年度'!$O6+'当年度'!$P6)*100,1)</f>
        <v>33.1</v>
      </c>
      <c r="D6" s="30">
        <f>ROUND('当年度'!D6/('当年度'!$N6+'当年度'!$O6+'当年度'!$P6)*100,1)</f>
        <v>15.8</v>
      </c>
      <c r="E6" s="30">
        <f>ROUND('当年度'!E6/('当年度'!$N6+'当年度'!$O6+'当年度'!$P6)*100,1)</f>
        <v>1.7</v>
      </c>
      <c r="F6" s="30">
        <f>ROUND('当年度'!F6/('当年度'!$N6+'当年度'!$O6+'当年度'!$P6)*100,1)</f>
        <v>6</v>
      </c>
      <c r="G6" s="30">
        <f>ROUND('当年度'!G6/('当年度'!$N6+'当年度'!$O6+'当年度'!$P6)*100,1)</f>
        <v>4.4</v>
      </c>
      <c r="H6" s="30">
        <f>ROUND('当年度'!H6/('当年度'!$N6+'当年度'!$O6+'当年度'!$P6)*100,1)</f>
        <v>20.7</v>
      </c>
      <c r="I6" s="30">
        <f>ROUND('当年度'!I6/('当年度'!$N6+'当年度'!$O6+'当年度'!$P6)*100,1)</f>
        <v>0</v>
      </c>
      <c r="J6" s="30">
        <f>ROUND('当年度'!J6/('当年度'!$N6+'当年度'!$O6+'当年度'!$P6)*100,1)</f>
        <v>0</v>
      </c>
      <c r="K6" s="30">
        <f>ROUND('当年度'!K6/('当年度'!$N6+'当年度'!$O6+'当年度'!$P6)*100,1)</f>
        <v>8.8</v>
      </c>
      <c r="L6" s="30">
        <f>ROUND('当年度'!L6/('当年度'!$N6+'当年度'!$O6+'当年度'!$P6)*100,1)</f>
        <v>0</v>
      </c>
      <c r="M6" s="30">
        <f>ROUND('当年度'!M6/('当年度'!$N6+'当年度'!$O6+'当年度'!$P6)*100,1)</f>
        <v>90.6</v>
      </c>
    </row>
    <row r="7" spans="2:13" ht="17.25">
      <c r="B7" s="120" t="s">
        <v>123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2:13" ht="17.25">
      <c r="B8" s="120" t="s">
        <v>18</v>
      </c>
      <c r="C8" s="30">
        <f>ROUND('当年度'!C8/('当年度'!$N8+'当年度'!$O8+'当年度'!$P8)*100,1)</f>
        <v>24</v>
      </c>
      <c r="D8" s="30">
        <f>ROUND('当年度'!D8/('当年度'!$N8+'当年度'!$O8+'当年度'!$P8)*100,1)</f>
        <v>13</v>
      </c>
      <c r="E8" s="30">
        <f>ROUND('当年度'!E8/('当年度'!$N8+'当年度'!$O8+'当年度'!$P8)*100,1)</f>
        <v>2</v>
      </c>
      <c r="F8" s="30">
        <f>ROUND('当年度'!F8/('当年度'!$N8+'当年度'!$O8+'当年度'!$P8)*100,1)</f>
        <v>6.8</v>
      </c>
      <c r="G8" s="30">
        <f>ROUND('当年度'!G8/('当年度'!$N8+'当年度'!$O8+'当年度'!$P8)*100,1)</f>
        <v>12.3</v>
      </c>
      <c r="H8" s="30">
        <f>ROUND('当年度'!H8/('当年度'!$N8+'当年度'!$O8+'当年度'!$P8)*100,1)</f>
        <v>19.6</v>
      </c>
      <c r="I8" s="30">
        <f>ROUND('当年度'!I8/('当年度'!$N8+'当年度'!$O8+'当年度'!$P8)*100,1)</f>
        <v>0</v>
      </c>
      <c r="J8" s="30">
        <f>ROUND('当年度'!J8/('当年度'!$N8+'当年度'!$O8+'当年度'!$P8)*100,1)</f>
        <v>0</v>
      </c>
      <c r="K8" s="30">
        <f>ROUND('当年度'!K8/('当年度'!$N8+'当年度'!$O8+'当年度'!$P8)*100,1)</f>
        <v>6</v>
      </c>
      <c r="L8" s="30">
        <f>ROUND('当年度'!L8/('当年度'!$N8+'当年度'!$O8+'当年度'!$P8)*100,1)</f>
        <v>0</v>
      </c>
      <c r="M8" s="30">
        <f>ROUND('当年度'!M8/('当年度'!$N8+'当年度'!$O8+'当年度'!$P8)*100,1)</f>
        <v>83.7</v>
      </c>
    </row>
    <row r="9" spans="2:13" ht="17.25">
      <c r="B9" s="120" t="s">
        <v>19</v>
      </c>
      <c r="C9" s="30">
        <f>ROUND('当年度'!C9/('当年度'!$N9+'当年度'!$O9+'当年度'!$P9)*100,1)</f>
        <v>32.7</v>
      </c>
      <c r="D9" s="30">
        <f>ROUND('当年度'!D9/('当年度'!$N9+'当年度'!$O9+'当年度'!$P9)*100,1)</f>
        <v>13.7</v>
      </c>
      <c r="E9" s="30">
        <f>ROUND('当年度'!E9/('当年度'!$N9+'当年度'!$O9+'当年度'!$P9)*100,1)</f>
        <v>0.7</v>
      </c>
      <c r="F9" s="30">
        <f>ROUND('当年度'!F9/('当年度'!$N9+'当年度'!$O9+'当年度'!$P9)*100,1)</f>
        <v>7</v>
      </c>
      <c r="G9" s="30">
        <f>ROUND('当年度'!G9/('当年度'!$N9+'当年度'!$O9+'当年度'!$P9)*100,1)</f>
        <v>11.6</v>
      </c>
      <c r="H9" s="30">
        <f>ROUND('当年度'!H9/('当年度'!$N9+'当年度'!$O9+'当年度'!$P9)*100,1)</f>
        <v>19.1</v>
      </c>
      <c r="I9" s="30">
        <f>ROUND('当年度'!I9/('当年度'!$N9+'当年度'!$O9+'当年度'!$P9)*100,1)</f>
        <v>0</v>
      </c>
      <c r="J9" s="30">
        <f>ROUND('当年度'!J9/('当年度'!$N9+'当年度'!$O9+'当年度'!$P9)*100,1)</f>
        <v>0</v>
      </c>
      <c r="K9" s="30">
        <f>ROUND('当年度'!K9/('当年度'!$N9+'当年度'!$O9+'当年度'!$P9)*100,1)</f>
        <v>8.1</v>
      </c>
      <c r="L9" s="30">
        <f>ROUND('当年度'!L9/('当年度'!$N9+'当年度'!$O9+'当年度'!$P9)*100,1)</f>
        <v>0</v>
      </c>
      <c r="M9" s="30">
        <f>ROUND('当年度'!M9/('当年度'!$N9+'当年度'!$O9+'当年度'!$P9)*100,1)</f>
        <v>92.9</v>
      </c>
    </row>
    <row r="10" spans="2:13" ht="17.25">
      <c r="B10" s="121" t="s">
        <v>124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2:13" ht="17.25">
      <c r="B11" s="121" t="s">
        <v>20</v>
      </c>
      <c r="C11" s="30">
        <f>ROUND('当年度'!C11/('当年度'!$N11+'当年度'!$O11+'当年度'!$P11)*100,1)</f>
        <v>27</v>
      </c>
      <c r="D11" s="30">
        <f>ROUND('当年度'!D11/('当年度'!$N11+'当年度'!$O11+'当年度'!$P11)*100,1)</f>
        <v>12.7</v>
      </c>
      <c r="E11" s="30">
        <f>ROUND('当年度'!E11/('当年度'!$N11+'当年度'!$O11+'当年度'!$P11)*100,1)</f>
        <v>1.9</v>
      </c>
      <c r="F11" s="30">
        <f>ROUND('当年度'!F11/('当年度'!$N11+'当年度'!$O11+'当年度'!$P11)*100,1)</f>
        <v>6.6</v>
      </c>
      <c r="G11" s="30">
        <f>ROUND('当年度'!G11/('当年度'!$N11+'当年度'!$O11+'当年度'!$P11)*100,1)</f>
        <v>14.6</v>
      </c>
      <c r="H11" s="30">
        <f>ROUND('当年度'!H11/('当年度'!$N11+'当年度'!$O11+'当年度'!$P11)*100,1)</f>
        <v>17.8</v>
      </c>
      <c r="I11" s="30">
        <f>ROUND('当年度'!I11/('当年度'!$N11+'当年度'!$O11+'当年度'!$P11)*100,1)</f>
        <v>0</v>
      </c>
      <c r="J11" s="30">
        <f>ROUND('当年度'!J11/('当年度'!$N11+'当年度'!$O11+'当年度'!$P11)*100,1)</f>
        <v>0.7</v>
      </c>
      <c r="K11" s="30">
        <f>ROUND('当年度'!K11/('当年度'!$N11+'当年度'!$O11+'当年度'!$P11)*100,1)</f>
        <v>5.6</v>
      </c>
      <c r="L11" s="30">
        <f>ROUND('当年度'!L11/('当年度'!$N11+'当年度'!$O11+'当年度'!$P11)*100,1)</f>
        <v>0</v>
      </c>
      <c r="M11" s="30">
        <f>ROUND('当年度'!M11/('当年度'!$N11+'当年度'!$O11+'当年度'!$P11)*100,1)</f>
        <v>87</v>
      </c>
    </row>
    <row r="12" spans="2:13" ht="17.25">
      <c r="B12" s="121" t="s">
        <v>21</v>
      </c>
      <c r="C12" s="30">
        <f>ROUND('当年度'!C12/('当年度'!$N12+'当年度'!$O12+'当年度'!$P12)*100,1)</f>
        <v>31.4</v>
      </c>
      <c r="D12" s="30">
        <f>ROUND('当年度'!D12/('当年度'!$N12+'当年度'!$O12+'当年度'!$P12)*100,1)</f>
        <v>17.6</v>
      </c>
      <c r="E12" s="30">
        <f>ROUND('当年度'!E12/('当年度'!$N12+'当年度'!$O12+'当年度'!$P12)*100,1)</f>
        <v>1.8</v>
      </c>
      <c r="F12" s="30">
        <f>ROUND('当年度'!F12/('当年度'!$N12+'当年度'!$O12+'当年度'!$P12)*100,1)</f>
        <v>6</v>
      </c>
      <c r="G12" s="30">
        <f>ROUND('当年度'!G12/('当年度'!$N12+'当年度'!$O12+'当年度'!$P12)*100,1)</f>
        <v>10.6</v>
      </c>
      <c r="H12" s="30">
        <f>ROUND('当年度'!H12/('当年度'!$N12+'当年度'!$O12+'当年度'!$P12)*100,1)</f>
        <v>12.6</v>
      </c>
      <c r="I12" s="30">
        <f>ROUND('当年度'!I12/('当年度'!$N12+'当年度'!$O12+'当年度'!$P12)*100,1)</f>
        <v>0</v>
      </c>
      <c r="J12" s="30">
        <f>ROUND('当年度'!J12/('当年度'!$N12+'当年度'!$O12+'当年度'!$P12)*100,1)</f>
        <v>0</v>
      </c>
      <c r="K12" s="30">
        <f>ROUND('当年度'!K12/('当年度'!$N12+'当年度'!$O12+'当年度'!$P12)*100,1)</f>
        <v>10.6</v>
      </c>
      <c r="L12" s="30">
        <f>ROUND('当年度'!L12/('当年度'!$N12+'当年度'!$O12+'当年度'!$P12)*100,1)</f>
        <v>0</v>
      </c>
      <c r="M12" s="30">
        <f>ROUND('当年度'!M12/('当年度'!$N12+'当年度'!$O12+'当年度'!$P12)*100,1)</f>
        <v>90.6</v>
      </c>
    </row>
    <row r="13" spans="2:13" ht="17.25">
      <c r="B13" s="121" t="s">
        <v>23</v>
      </c>
      <c r="C13" s="30">
        <f>ROUND('当年度'!C13/('当年度'!$N13+'当年度'!$O13+'当年度'!$P13)*100,1)</f>
        <v>27.7</v>
      </c>
      <c r="D13" s="30">
        <f>ROUND('当年度'!D13/('当年度'!$N13+'当年度'!$O13+'当年度'!$P13)*100,1)</f>
        <v>16.6</v>
      </c>
      <c r="E13" s="30">
        <f>ROUND('当年度'!E13/('当年度'!$N13+'当年度'!$O13+'当年度'!$P13)*100,1)</f>
        <v>2.7</v>
      </c>
      <c r="F13" s="30">
        <f>ROUND('当年度'!F13/('当年度'!$N13+'当年度'!$O13+'当年度'!$P13)*100,1)</f>
        <v>8.1</v>
      </c>
      <c r="G13" s="30">
        <f>ROUND('当年度'!G13/('当年度'!$N13+'当年度'!$O13+'当年度'!$P13)*100,1)</f>
        <v>3.1</v>
      </c>
      <c r="H13" s="30">
        <f>ROUND('当年度'!H13/('当年度'!$N13+'当年度'!$O13+'当年度'!$P13)*100,1)</f>
        <v>17.9</v>
      </c>
      <c r="I13" s="30">
        <f>ROUND('当年度'!I13/('当年度'!$N13+'当年度'!$O13+'当年度'!$P13)*100,1)</f>
        <v>0</v>
      </c>
      <c r="J13" s="30">
        <f>ROUND('当年度'!J13/('当年度'!$N13+'当年度'!$O13+'当年度'!$P13)*100,1)</f>
        <v>0</v>
      </c>
      <c r="K13" s="30">
        <f>ROUND('当年度'!K13/('当年度'!$N13+'当年度'!$O13+'当年度'!$P13)*100,1)</f>
        <v>6.5</v>
      </c>
      <c r="L13" s="30">
        <f>ROUND('当年度'!L13/('当年度'!$N13+'当年度'!$O13+'当年度'!$P13)*100,1)</f>
        <v>0</v>
      </c>
      <c r="M13" s="30">
        <f>ROUND('当年度'!M13/('当年度'!$N13+'当年度'!$O13+'当年度'!$P13)*100,1)</f>
        <v>82.6</v>
      </c>
    </row>
    <row r="14" spans="2:13" ht="17.25">
      <c r="B14" s="121" t="s">
        <v>24</v>
      </c>
      <c r="C14" s="30">
        <f>ROUND('当年度'!C14/('当年度'!$N14+'当年度'!$O14+'当年度'!$P14)*100,1)</f>
        <v>24.1</v>
      </c>
      <c r="D14" s="30">
        <f>ROUND('当年度'!D14/('当年度'!$N14+'当年度'!$O14+'当年度'!$P14)*100,1)</f>
        <v>9.9</v>
      </c>
      <c r="E14" s="30">
        <f>ROUND('当年度'!E14/('当年度'!$N14+'当年度'!$O14+'当年度'!$P14)*100,1)</f>
        <v>1.6</v>
      </c>
      <c r="F14" s="30">
        <f>ROUND('当年度'!F14/('当年度'!$N14+'当年度'!$O14+'当年度'!$P14)*100,1)</f>
        <v>5.6</v>
      </c>
      <c r="G14" s="30">
        <f>ROUND('当年度'!G14/('当年度'!$N14+'当年度'!$O14+'当年度'!$P14)*100,1)</f>
        <v>21.3</v>
      </c>
      <c r="H14" s="30">
        <f>ROUND('当年度'!H14/('当年度'!$N14+'当年度'!$O14+'当年度'!$P14)*100,1)</f>
        <v>19.4</v>
      </c>
      <c r="I14" s="30">
        <f>ROUND('当年度'!I14/('当年度'!$N14+'当年度'!$O14+'当年度'!$P14)*100,1)</f>
        <v>0</v>
      </c>
      <c r="J14" s="30">
        <f>ROUND('当年度'!J14/('当年度'!$N14+'当年度'!$O14+'当年度'!$P14)*100,1)</f>
        <v>0</v>
      </c>
      <c r="K14" s="30">
        <f>ROUND('当年度'!K14/('当年度'!$N14+'当年度'!$O14+'当年度'!$P14)*100,1)</f>
        <v>8.6</v>
      </c>
      <c r="L14" s="30">
        <f>ROUND('当年度'!L14/('当年度'!$N14+'当年度'!$O14+'当年度'!$P14)*100,1)</f>
        <v>0</v>
      </c>
      <c r="M14" s="30">
        <f>ROUND('当年度'!M14/('当年度'!$N14+'当年度'!$O14+'当年度'!$P14)*100,1)</f>
        <v>90.7</v>
      </c>
    </row>
    <row r="15" spans="2:13" ht="17.25">
      <c r="B15" s="121" t="s">
        <v>25</v>
      </c>
      <c r="C15" s="30">
        <f>ROUND('当年度'!C15/('当年度'!$N15+'当年度'!$O15+'当年度'!$P15)*100,1)</f>
        <v>31.3</v>
      </c>
      <c r="D15" s="30">
        <f>ROUND('当年度'!D15/('当年度'!$N15+'当年度'!$O15+'当年度'!$P15)*100,1)</f>
        <v>15.8</v>
      </c>
      <c r="E15" s="30">
        <f>ROUND('当年度'!E15/('当年度'!$N15+'当年度'!$O15+'当年度'!$P15)*100,1)</f>
        <v>0.9</v>
      </c>
      <c r="F15" s="30">
        <f>ROUND('当年度'!F15/('当年度'!$N15+'当年度'!$O15+'当年度'!$P15)*100,1)</f>
        <v>8</v>
      </c>
      <c r="G15" s="30">
        <f>ROUND('当年度'!G15/('当年度'!$N15+'当年度'!$O15+'当年度'!$P15)*100,1)</f>
        <v>19.4</v>
      </c>
      <c r="H15" s="30">
        <f>ROUND('当年度'!H15/('当年度'!$N15+'当年度'!$O15+'当年度'!$P15)*100,1)</f>
        <v>16.4</v>
      </c>
      <c r="I15" s="30">
        <f>ROUND('当年度'!I15/('当年度'!$N15+'当年度'!$O15+'当年度'!$P15)*100,1)</f>
        <v>0</v>
      </c>
      <c r="J15" s="30">
        <f>ROUND('当年度'!J15/('当年度'!$N15+'当年度'!$O15+'当年度'!$P15)*100,1)</f>
        <v>0.1</v>
      </c>
      <c r="K15" s="30">
        <f>ROUND('当年度'!K15/('当年度'!$N15+'当年度'!$O15+'当年度'!$P15)*100,1)</f>
        <v>6</v>
      </c>
      <c r="L15" s="30">
        <f>ROUND('当年度'!L15/('当年度'!$N15+'当年度'!$O15+'当年度'!$P15)*100,1)</f>
        <v>0</v>
      </c>
      <c r="M15" s="30">
        <f>ROUND('当年度'!M15/('当年度'!$N15+'当年度'!$O15+'当年度'!$P15)*100,1)</f>
        <v>97.9</v>
      </c>
    </row>
    <row r="16" spans="2:13" ht="17.25">
      <c r="B16" s="121" t="s">
        <v>26</v>
      </c>
      <c r="C16" s="30">
        <f>ROUND('当年度'!C16/('当年度'!$N16+'当年度'!$O16+'当年度'!$P16)*100,1)</f>
        <v>28.2</v>
      </c>
      <c r="D16" s="30">
        <f>ROUND('当年度'!D16/('当年度'!$N16+'当年度'!$O16+'当年度'!$P16)*100,1)</f>
        <v>18.1</v>
      </c>
      <c r="E16" s="30">
        <f>ROUND('当年度'!E16/('当年度'!$N16+'当年度'!$O16+'当年度'!$P16)*100,1)</f>
        <v>1.4</v>
      </c>
      <c r="F16" s="30">
        <f>ROUND('当年度'!F16/('当年度'!$N16+'当年度'!$O16+'当年度'!$P16)*100,1)</f>
        <v>3.7</v>
      </c>
      <c r="G16" s="30">
        <f>ROUND('当年度'!G16/('当年度'!$N16+'当年度'!$O16+'当年度'!$P16)*100,1)</f>
        <v>5</v>
      </c>
      <c r="H16" s="30">
        <f>ROUND('当年度'!H16/('当年度'!$N16+'当年度'!$O16+'当年度'!$P16)*100,1)</f>
        <v>17.7</v>
      </c>
      <c r="I16" s="30">
        <f>ROUND('当年度'!I16/('当年度'!$N16+'当年度'!$O16+'当年度'!$P16)*100,1)</f>
        <v>0</v>
      </c>
      <c r="J16" s="30">
        <f>ROUND('当年度'!J16/('当年度'!$N16+'当年度'!$O16+'当年度'!$P16)*100,1)</f>
        <v>0</v>
      </c>
      <c r="K16" s="30">
        <f>ROUND('当年度'!K16/('当年度'!$N16+'当年度'!$O16+'当年度'!$P16)*100,1)</f>
        <v>9.2</v>
      </c>
      <c r="L16" s="30">
        <f>ROUND('当年度'!L16/('当年度'!$N16+'当年度'!$O16+'当年度'!$P16)*100,1)</f>
        <v>0</v>
      </c>
      <c r="M16" s="30">
        <f>ROUND('当年度'!M16/('当年度'!$N16+'当年度'!$O16+'当年度'!$P16)*100,1)</f>
        <v>83.4</v>
      </c>
    </row>
    <row r="17" spans="2:13" ht="17.25">
      <c r="B17" s="121" t="s">
        <v>27</v>
      </c>
      <c r="C17" s="30">
        <f>ROUND('当年度'!C17/('当年度'!$N17+'当年度'!$O17+'当年度'!$P17)*100,1)</f>
        <v>41</v>
      </c>
      <c r="D17" s="30">
        <f>ROUND('当年度'!D17/('当年度'!$N17+'当年度'!$O17+'当年度'!$P17)*100,1)</f>
        <v>14.8</v>
      </c>
      <c r="E17" s="30">
        <f>ROUND('当年度'!E17/('当年度'!$N17+'当年度'!$O17+'当年度'!$P17)*100,1)</f>
        <v>0.7</v>
      </c>
      <c r="F17" s="30">
        <f>ROUND('当年度'!F17/('当年度'!$N17+'当年度'!$O17+'当年度'!$P17)*100,1)</f>
        <v>5.1</v>
      </c>
      <c r="G17" s="30">
        <f>ROUND('当年度'!G17/('当年度'!$N17+'当年度'!$O17+'当年度'!$P17)*100,1)</f>
        <v>3.8</v>
      </c>
      <c r="H17" s="30">
        <f>ROUND('当年度'!H17/('当年度'!$N17+'当年度'!$O17+'当年度'!$P17)*100,1)</f>
        <v>19.4</v>
      </c>
      <c r="I17" s="30">
        <f>ROUND('当年度'!I17/('当年度'!$N17+'当年度'!$O17+'当年度'!$P17)*100,1)</f>
        <v>0</v>
      </c>
      <c r="J17" s="30">
        <f>ROUND('当年度'!J17/('当年度'!$N17+'当年度'!$O17+'当年度'!$P17)*100,1)</f>
        <v>0</v>
      </c>
      <c r="K17" s="30">
        <f>ROUND('当年度'!K17/('当年度'!$N17+'当年度'!$O17+'当年度'!$P17)*100,1)</f>
        <v>5.2</v>
      </c>
      <c r="L17" s="30">
        <f>ROUND('当年度'!L17/('当年度'!$N17+'当年度'!$O17+'当年度'!$P17)*100,1)</f>
        <v>0</v>
      </c>
      <c r="M17" s="30">
        <f>ROUND('当年度'!M17/('当年度'!$N17+'当年度'!$O17+'当年度'!$P17)*100,1)</f>
        <v>90.1</v>
      </c>
    </row>
    <row r="18" spans="2:13" ht="17.25">
      <c r="B18" s="120" t="s">
        <v>28</v>
      </c>
      <c r="C18" s="30">
        <f>ROUND('当年度'!C18/('当年度'!$N18+'当年度'!$O18+'当年度'!$P18)*100,1)</f>
        <v>41</v>
      </c>
      <c r="D18" s="30">
        <f>ROUND('当年度'!D18/('当年度'!$N18+'当年度'!$O18+'当年度'!$P18)*100,1)</f>
        <v>10.9</v>
      </c>
      <c r="E18" s="30">
        <f>ROUND('当年度'!E18/('当年度'!$N18+'当年度'!$O18+'当年度'!$P18)*100,1)</f>
        <v>0.7</v>
      </c>
      <c r="F18" s="30">
        <f>ROUND('当年度'!F18/('当年度'!$N18+'当年度'!$O18+'当年度'!$P18)*100,1)</f>
        <v>4.3</v>
      </c>
      <c r="G18" s="30">
        <f>ROUND('当年度'!G18/('当年度'!$N18+'当年度'!$O18+'当年度'!$P18)*100,1)</f>
        <v>3.2</v>
      </c>
      <c r="H18" s="30">
        <f>ROUND('当年度'!H18/('当年度'!$N18+'当年度'!$O18+'当年度'!$P18)*100,1)</f>
        <v>23.2</v>
      </c>
      <c r="I18" s="30">
        <f>ROUND('当年度'!I18/('当年度'!$N18+'当年度'!$O18+'当年度'!$P18)*100,1)</f>
        <v>0</v>
      </c>
      <c r="J18" s="30">
        <f>ROUND('当年度'!J18/('当年度'!$N18+'当年度'!$O18+'当年度'!$P18)*100,1)</f>
        <v>0.1</v>
      </c>
      <c r="K18" s="30">
        <f>ROUND('当年度'!K18/('当年度'!$N18+'当年度'!$O18+'当年度'!$P18)*100,1)</f>
        <v>7.5</v>
      </c>
      <c r="L18" s="30">
        <f>ROUND('当年度'!L18/('当年度'!$N18+'当年度'!$O18+'当年度'!$P18)*100,1)</f>
        <v>0</v>
      </c>
      <c r="M18" s="30">
        <f>ROUND('当年度'!M18/('当年度'!$N18+'当年度'!$O18+'当年度'!$P18)*100,1)</f>
        <v>90.8</v>
      </c>
    </row>
    <row r="19" spans="2:13" ht="17.25">
      <c r="B19" s="121" t="s">
        <v>125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2:13" ht="17.25">
      <c r="B20" s="122" t="s">
        <v>126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2:13" ht="17.25">
      <c r="B21" s="121" t="s">
        <v>127</v>
      </c>
      <c r="C21" s="30">
        <f>ROUND('当年度'!C21/('当年度'!$N21+'当年度'!$O21+'当年度'!$P21)*100,1)</f>
        <v>23.1</v>
      </c>
      <c r="D21" s="30">
        <f>ROUND('当年度'!D21/('当年度'!$N21+'当年度'!$O21+'当年度'!$P21)*100,1)</f>
        <v>22.6</v>
      </c>
      <c r="E21" s="30">
        <f>ROUND('当年度'!E21/('当年度'!$N21+'当年度'!$O21+'当年度'!$P21)*100,1)</f>
        <v>1.6</v>
      </c>
      <c r="F21" s="30">
        <f>ROUND('当年度'!F21/('当年度'!$N21+'当年度'!$O21+'当年度'!$P21)*100,1)</f>
        <v>2.8</v>
      </c>
      <c r="G21" s="30">
        <f>ROUND('当年度'!G21/('当年度'!$N21+'当年度'!$O21+'当年度'!$P21)*100,1)</f>
        <v>9.6</v>
      </c>
      <c r="H21" s="30">
        <f>ROUND('当年度'!H21/('当年度'!$N21+'当年度'!$O21+'当年度'!$P21)*100,1)</f>
        <v>12.6</v>
      </c>
      <c r="I21" s="30">
        <f>ROUND('当年度'!I21/('当年度'!$N21+'当年度'!$O21+'当年度'!$P21)*100,1)</f>
        <v>0</v>
      </c>
      <c r="J21" s="30">
        <f>ROUND('当年度'!J21/('当年度'!$N21+'当年度'!$O21+'当年度'!$P21)*100,1)</f>
        <v>0</v>
      </c>
      <c r="K21" s="30">
        <f>ROUND('当年度'!K21/('当年度'!$N21+'当年度'!$O21+'当年度'!$P21)*100,1)</f>
        <v>12</v>
      </c>
      <c r="L21" s="30">
        <f>ROUND('当年度'!L21/('当年度'!$N21+'当年度'!$O21+'当年度'!$P21)*100,1)</f>
        <v>0</v>
      </c>
      <c r="M21" s="30">
        <f>ROUND('当年度'!M21/('当年度'!$N21+'当年度'!$O21+'当年度'!$P21)*100,1)</f>
        <v>84.2</v>
      </c>
    </row>
    <row r="22" spans="2:13" ht="17.25">
      <c r="B22" s="121" t="s">
        <v>128</v>
      </c>
      <c r="C22" s="30">
        <f>ROUND('当年度'!C22/('当年度'!$N22+'当年度'!$O22+'当年度'!$P22)*100,1)</f>
        <v>34</v>
      </c>
      <c r="D22" s="30">
        <f>ROUND('当年度'!D22/('当年度'!$N22+'当年度'!$O22+'当年度'!$P22)*100,1)</f>
        <v>9.6</v>
      </c>
      <c r="E22" s="30">
        <f>ROUND('当年度'!E22/('当年度'!$N22+'当年度'!$O22+'当年度'!$P22)*100,1)</f>
        <v>0.5</v>
      </c>
      <c r="F22" s="30">
        <f>ROUND('当年度'!F22/('当年度'!$N22+'当年度'!$O22+'当年度'!$P22)*100,1)</f>
        <v>4.6</v>
      </c>
      <c r="G22" s="30">
        <f>ROUND('当年度'!G22/('当年度'!$N22+'当年度'!$O22+'当年度'!$P22)*100,1)</f>
        <v>14.3</v>
      </c>
      <c r="H22" s="30">
        <f>ROUND('当年度'!H22/('当年度'!$N22+'当年度'!$O22+'当年度'!$P22)*100,1)</f>
        <v>17.8</v>
      </c>
      <c r="I22" s="30">
        <f>ROUND('当年度'!I22/('当年度'!$N22+'当年度'!$O22+'当年度'!$P22)*100,1)</f>
        <v>0</v>
      </c>
      <c r="J22" s="30">
        <f>ROUND('当年度'!J22/('当年度'!$N22+'当年度'!$O22+'当年度'!$P22)*100,1)</f>
        <v>0</v>
      </c>
      <c r="K22" s="30">
        <f>ROUND('当年度'!K22/('当年度'!$N22+'当年度'!$O22+'当年度'!$P22)*100,1)</f>
        <v>8.7</v>
      </c>
      <c r="L22" s="30">
        <f>ROUND('当年度'!L22/('当年度'!$N22+'当年度'!$O22+'当年度'!$P22)*100,1)</f>
        <v>0</v>
      </c>
      <c r="M22" s="30">
        <f>ROUND('当年度'!M22/('当年度'!$N22+'当年度'!$O22+'当年度'!$P22)*100,1)</f>
        <v>89.6</v>
      </c>
    </row>
    <row r="23" spans="2:13" ht="17.25">
      <c r="B23" s="123" t="s">
        <v>129</v>
      </c>
      <c r="C23" s="31">
        <f>ROUND('当年度'!C23/('当年度'!$N23+'当年度'!$O23+'当年度'!$P23)*100,1)</f>
        <v>32.1</v>
      </c>
      <c r="D23" s="31">
        <f>ROUND('当年度'!D23/('当年度'!$N23+'当年度'!$O23+'当年度'!$P23)*100,1)</f>
        <v>16.2</v>
      </c>
      <c r="E23" s="31">
        <f>ROUND('当年度'!E23/('当年度'!$N23+'当年度'!$O23+'当年度'!$P23)*100,1)</f>
        <v>2.1</v>
      </c>
      <c r="F23" s="31">
        <f>ROUND('当年度'!F23/('当年度'!$N23+'当年度'!$O23+'当年度'!$P23)*100,1)</f>
        <v>6.3</v>
      </c>
      <c r="G23" s="31">
        <f>ROUND('当年度'!G23/('当年度'!$N23+'当年度'!$O23+'当年度'!$P23)*100,1)</f>
        <v>7</v>
      </c>
      <c r="H23" s="31">
        <f>ROUND('当年度'!H23/('当年度'!$N23+'当年度'!$O23+'当年度'!$P23)*100,1)</f>
        <v>20.8</v>
      </c>
      <c r="I23" s="31">
        <f>ROUND('当年度'!I23/('当年度'!$N23+'当年度'!$O23+'当年度'!$P23)*100,1)</f>
        <v>0</v>
      </c>
      <c r="J23" s="31">
        <f>ROUND('当年度'!J23/('当年度'!$N23+'当年度'!$O23+'当年度'!$P23)*100,1)</f>
        <v>0</v>
      </c>
      <c r="K23" s="31">
        <f>ROUND('当年度'!K23/('当年度'!$N23+'当年度'!$O23+'当年度'!$P23)*100,1)</f>
        <v>7.7</v>
      </c>
      <c r="L23" s="31">
        <f>ROUND('当年度'!L23/('当年度'!$N23+'当年度'!$O23+'当年度'!$P23)*100,1)</f>
        <v>0</v>
      </c>
      <c r="M23" s="31">
        <f>ROUND('当年度'!M23/('当年度'!$N23+'当年度'!$O23+'当年度'!$P23)*100,1)</f>
        <v>92.3</v>
      </c>
    </row>
    <row r="24" spans="2:13" ht="17.25">
      <c r="B24" s="121" t="s">
        <v>32</v>
      </c>
      <c r="C24" s="30">
        <f>ROUND('当年度'!C24/('当年度'!$N24+'当年度'!$O24+'当年度'!$P24)*100,1)</f>
        <v>24.5</v>
      </c>
      <c r="D24" s="30">
        <f>ROUND('当年度'!D24/('当年度'!$N24+'当年度'!$O24+'当年度'!$P24)*100,1)</f>
        <v>19.9</v>
      </c>
      <c r="E24" s="30">
        <f>ROUND('当年度'!E24/('当年度'!$N24+'当年度'!$O24+'当年度'!$P24)*100,1)</f>
        <v>0</v>
      </c>
      <c r="F24" s="30">
        <f>ROUND('当年度'!F24/('当年度'!$N24+'当年度'!$O24+'当年度'!$P24)*100,1)</f>
        <v>1.2</v>
      </c>
      <c r="G24" s="30">
        <f>ROUND('当年度'!G24/('当年度'!$N24+'当年度'!$O24+'当年度'!$P24)*100,1)</f>
        <v>15.4</v>
      </c>
      <c r="H24" s="30">
        <f>ROUND('当年度'!H24/('当年度'!$N24+'当年度'!$O24+'当年度'!$P24)*100,1)</f>
        <v>11</v>
      </c>
      <c r="I24" s="30">
        <f>ROUND('当年度'!I24/('当年度'!$N24+'当年度'!$O24+'当年度'!$P24)*100,1)</f>
        <v>0</v>
      </c>
      <c r="J24" s="30">
        <f>ROUND('当年度'!J24/('当年度'!$N24+'当年度'!$O24+'当年度'!$P24)*100,1)</f>
        <v>0</v>
      </c>
      <c r="K24" s="30">
        <f>ROUND('当年度'!K24/('当年度'!$N24+'当年度'!$O24+'当年度'!$P24)*100,1)</f>
        <v>7</v>
      </c>
      <c r="L24" s="30">
        <f>ROUND('当年度'!L24/('当年度'!$N24+'当年度'!$O24+'当年度'!$P24)*100,1)</f>
        <v>0</v>
      </c>
      <c r="M24" s="30">
        <f>ROUND('当年度'!M24/('当年度'!$N24+'当年度'!$O24+'当年度'!$P24)*100,1)</f>
        <v>79</v>
      </c>
    </row>
    <row r="25" spans="2:13" ht="17.25">
      <c r="B25" s="121" t="s">
        <v>36</v>
      </c>
      <c r="C25" s="30">
        <f>ROUND('当年度'!C25/('当年度'!$N25+'当年度'!$O25+'当年度'!$P25)*100,1)</f>
        <v>24.6</v>
      </c>
      <c r="D25" s="30">
        <f>ROUND('当年度'!D25/('当年度'!$N25+'当年度'!$O25+'当年度'!$P25)*100,1)</f>
        <v>16.2</v>
      </c>
      <c r="E25" s="30">
        <f>ROUND('当年度'!E25/('当年度'!$N25+'当年度'!$O25+'当年度'!$P25)*100,1)</f>
        <v>0.6</v>
      </c>
      <c r="F25" s="30">
        <f>ROUND('当年度'!F25/('当年度'!$N25+'当年度'!$O25+'当年度'!$P25)*100,1)</f>
        <v>3.1</v>
      </c>
      <c r="G25" s="30">
        <f>ROUND('当年度'!G25/('当年度'!$N25+'当年度'!$O25+'当年度'!$P25)*100,1)</f>
        <v>15.5</v>
      </c>
      <c r="H25" s="30">
        <f>ROUND('当年度'!H25/('当年度'!$N25+'当年度'!$O25+'当年度'!$P25)*100,1)</f>
        <v>8.9</v>
      </c>
      <c r="I25" s="30">
        <f>ROUND('当年度'!I25/('当年度'!$N25+'当年度'!$O25+'当年度'!$P25)*100,1)</f>
        <v>0</v>
      </c>
      <c r="J25" s="30">
        <f>ROUND('当年度'!J25/('当年度'!$N25+'当年度'!$O25+'当年度'!$P25)*100,1)</f>
        <v>0</v>
      </c>
      <c r="K25" s="30">
        <f>ROUND('当年度'!K25/('当年度'!$N25+'当年度'!$O25+'当年度'!$P25)*100,1)</f>
        <v>5.9</v>
      </c>
      <c r="L25" s="30">
        <f>ROUND('当年度'!L25/('当年度'!$N25+'当年度'!$O25+'当年度'!$P25)*100,1)</f>
        <v>0</v>
      </c>
      <c r="M25" s="30">
        <f>ROUND('当年度'!M25/('当年度'!$N25+'当年度'!$O25+'当年度'!$P25)*100,1)</f>
        <v>74.8</v>
      </c>
    </row>
    <row r="26" spans="2:13" ht="17.25">
      <c r="B26" s="121" t="s">
        <v>38</v>
      </c>
      <c r="C26" s="30">
        <f>ROUND('当年度'!C26/('当年度'!$N26+'当年度'!$O26+'当年度'!$P26)*100,1)</f>
        <v>30</v>
      </c>
      <c r="D26" s="30">
        <f>ROUND('当年度'!D26/('当年度'!$N26+'当年度'!$O26+'当年度'!$P26)*100,1)</f>
        <v>17.3</v>
      </c>
      <c r="E26" s="30">
        <f>ROUND('当年度'!E26/('当年度'!$N26+'当年度'!$O26+'当年度'!$P26)*100,1)</f>
        <v>2.3</v>
      </c>
      <c r="F26" s="30">
        <f>ROUND('当年度'!F26/('当年度'!$N26+'当年度'!$O26+'当年度'!$P26)*100,1)</f>
        <v>3.6</v>
      </c>
      <c r="G26" s="30">
        <f>ROUND('当年度'!G26/('当年度'!$N26+'当年度'!$O26+'当年度'!$P26)*100,1)</f>
        <v>7.9</v>
      </c>
      <c r="H26" s="30">
        <f>ROUND('当年度'!H26/('当年度'!$N26+'当年度'!$O26+'当年度'!$P26)*100,1)</f>
        <v>9.6</v>
      </c>
      <c r="I26" s="30">
        <f>ROUND('当年度'!I26/('当年度'!$N26+'当年度'!$O26+'当年度'!$P26)*100,1)</f>
        <v>0</v>
      </c>
      <c r="J26" s="30">
        <f>ROUND('当年度'!J26/('当年度'!$N26+'当年度'!$O26+'当年度'!$P26)*100,1)</f>
        <v>0</v>
      </c>
      <c r="K26" s="30">
        <f>ROUND('当年度'!K26/('当年度'!$N26+'当年度'!$O26+'当年度'!$P26)*100,1)</f>
        <v>8</v>
      </c>
      <c r="L26" s="30">
        <f>ROUND('当年度'!L26/('当年度'!$N26+'当年度'!$O26+'当年度'!$P26)*100,1)</f>
        <v>0</v>
      </c>
      <c r="M26" s="30">
        <f>ROUND('当年度'!M26/('当年度'!$N26+'当年度'!$O26+'当年度'!$P26)*100,1)</f>
        <v>78.6</v>
      </c>
    </row>
    <row r="27" spans="2:13" ht="17.25">
      <c r="B27" s="121" t="s">
        <v>40</v>
      </c>
      <c r="C27" s="30">
        <f>ROUND('当年度'!C27/('当年度'!$N27+'当年度'!$O27+'当年度'!$P27)*100,1)</f>
        <v>30.2</v>
      </c>
      <c r="D27" s="30">
        <f>ROUND('当年度'!D27/('当年度'!$N27+'当年度'!$O27+'当年度'!$P27)*100,1)</f>
        <v>16.7</v>
      </c>
      <c r="E27" s="30">
        <f>ROUND('当年度'!E27/('当年度'!$N27+'当年度'!$O27+'当年度'!$P27)*100,1)</f>
        <v>1.4</v>
      </c>
      <c r="F27" s="30">
        <f>ROUND('当年度'!F27/('当年度'!$N27+'当年度'!$O27+'当年度'!$P27)*100,1)</f>
        <v>1.8</v>
      </c>
      <c r="G27" s="30">
        <f>ROUND('当年度'!G27/('当年度'!$N27+'当年度'!$O27+'当年度'!$P27)*100,1)</f>
        <v>14.7</v>
      </c>
      <c r="H27" s="30">
        <f>ROUND('当年度'!H27/('当年度'!$N27+'当年度'!$O27+'当年度'!$P27)*100,1)</f>
        <v>14.3</v>
      </c>
      <c r="I27" s="30">
        <f>ROUND('当年度'!I27/('当年度'!$N27+'当年度'!$O27+'当年度'!$P27)*100,1)</f>
        <v>0</v>
      </c>
      <c r="J27" s="30">
        <f>ROUND('当年度'!J27/('当年度'!$N27+'当年度'!$O27+'当年度'!$P27)*100,1)</f>
        <v>0</v>
      </c>
      <c r="K27" s="30">
        <f>ROUND('当年度'!K27/('当年度'!$N27+'当年度'!$O27+'当年度'!$P27)*100,1)</f>
        <v>9.6</v>
      </c>
      <c r="L27" s="30">
        <f>ROUND('当年度'!L27/('当年度'!$N27+'当年度'!$O27+'当年度'!$P27)*100,1)</f>
        <v>0</v>
      </c>
      <c r="M27" s="30">
        <f>ROUND('当年度'!M27/('当年度'!$N27+'当年度'!$O27+'当年度'!$P27)*100,1)</f>
        <v>88.8</v>
      </c>
    </row>
    <row r="28" spans="2:13" ht="17.25">
      <c r="B28" s="121" t="s">
        <v>41</v>
      </c>
      <c r="C28" s="30">
        <f>ROUND('当年度'!C28/('当年度'!$N28+'当年度'!$O28+'当年度'!$P28)*100,1)</f>
        <v>16.1</v>
      </c>
      <c r="D28" s="30">
        <f>ROUND('当年度'!D28/('当年度'!$N28+'当年度'!$O28+'当年度'!$P28)*100,1)</f>
        <v>13</v>
      </c>
      <c r="E28" s="30">
        <f>ROUND('当年度'!E28/('当年度'!$N28+'当年度'!$O28+'当年度'!$P28)*100,1)</f>
        <v>0.3</v>
      </c>
      <c r="F28" s="30">
        <f>ROUND('当年度'!F28/('当年度'!$N28+'当年度'!$O28+'当年度'!$P28)*100,1)</f>
        <v>3.2</v>
      </c>
      <c r="G28" s="30">
        <f>ROUND('当年度'!G28/('当年度'!$N28+'当年度'!$O28+'当年度'!$P28)*100,1)</f>
        <v>10</v>
      </c>
      <c r="H28" s="30">
        <f>ROUND('当年度'!H28/('当年度'!$N28+'当年度'!$O28+'当年度'!$P28)*100,1)</f>
        <v>2.9</v>
      </c>
      <c r="I28" s="30">
        <f>ROUND('当年度'!I28/('当年度'!$N28+'当年度'!$O28+'当年度'!$P28)*100,1)</f>
        <v>0</v>
      </c>
      <c r="J28" s="30">
        <f>ROUND('当年度'!J28/('当年度'!$N28+'当年度'!$O28+'当年度'!$P28)*100,1)</f>
        <v>0</v>
      </c>
      <c r="K28" s="30">
        <f>ROUND('当年度'!K28/('当年度'!$N28+'当年度'!$O28+'当年度'!$P28)*100,1)</f>
        <v>14.9</v>
      </c>
      <c r="L28" s="30">
        <f>ROUND('当年度'!L28/('当年度'!$N28+'当年度'!$O28+'当年度'!$P28)*100,1)</f>
        <v>0</v>
      </c>
      <c r="M28" s="30">
        <f>ROUND('当年度'!M28/('当年度'!$N28+'当年度'!$O28+'当年度'!$P28)*100,1)</f>
        <v>60.4</v>
      </c>
    </row>
    <row r="29" spans="2:13" ht="17.25">
      <c r="B29" s="121" t="s">
        <v>130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 ht="17.25">
      <c r="B30" s="121" t="s">
        <v>131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 ht="17.25">
      <c r="B31" s="121" t="s">
        <v>132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 ht="17.25">
      <c r="B32" s="121" t="s">
        <v>133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 ht="17.25">
      <c r="B33" s="121" t="s">
        <v>134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 ht="17.25">
      <c r="B34" s="121" t="s">
        <v>135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 ht="17.25">
      <c r="B35" s="121" t="s">
        <v>136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 ht="17.25">
      <c r="B36" s="121" t="s">
        <v>137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 ht="17.25">
      <c r="B37" s="120" t="s">
        <v>55</v>
      </c>
      <c r="C37" s="30">
        <f>ROUND('当年度'!C37/('当年度'!$N37+'当年度'!$O37+'当年度'!$P37)*100,1)</f>
        <v>28.2</v>
      </c>
      <c r="D37" s="30">
        <f>ROUND('当年度'!D37/('当年度'!$N37+'当年度'!$O37+'当年度'!$P37)*100,1)</f>
        <v>15.1</v>
      </c>
      <c r="E37" s="30">
        <f>ROUND('当年度'!E37/('当年度'!$N37+'当年度'!$O37+'当年度'!$P37)*100,1)</f>
        <v>0.7</v>
      </c>
      <c r="F37" s="30">
        <f>ROUND('当年度'!F37/('当年度'!$N37+'当年度'!$O37+'当年度'!$P37)*100,1)</f>
        <v>1.8</v>
      </c>
      <c r="G37" s="30">
        <f>ROUND('当年度'!G37/('当年度'!$N37+'当年度'!$O37+'当年度'!$P37)*100,1)</f>
        <v>16.4</v>
      </c>
      <c r="H37" s="30">
        <f>ROUND('当年度'!H37/('当年度'!$N37+'当年度'!$O37+'当年度'!$P37)*100,1)</f>
        <v>16.4</v>
      </c>
      <c r="I37" s="30">
        <f>ROUND('当年度'!I37/('当年度'!$N37+'当年度'!$O37+'当年度'!$P37)*100,1)</f>
        <v>0</v>
      </c>
      <c r="J37" s="30">
        <f>ROUND('当年度'!J37/('当年度'!$N37+'当年度'!$O37+'当年度'!$P37)*100,1)</f>
        <v>0</v>
      </c>
      <c r="K37" s="30">
        <f>ROUND('当年度'!K37/('当年度'!$N37+'当年度'!$O37+'当年度'!$P37)*100,1)</f>
        <v>8.4</v>
      </c>
      <c r="L37" s="30">
        <f>ROUND('当年度'!L37/('当年度'!$N37+'当年度'!$O37+'当年度'!$P37)*100,1)</f>
        <v>0</v>
      </c>
      <c r="M37" s="30">
        <f>ROUND('当年度'!M37/('当年度'!$N37+'当年度'!$O37+'当年度'!$P37)*100,1)</f>
        <v>87</v>
      </c>
    </row>
    <row r="38" spans="2:13" ht="17.25">
      <c r="B38" s="121" t="s">
        <v>138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 ht="17.25">
      <c r="B39" s="121" t="s">
        <v>56</v>
      </c>
      <c r="C39" s="30">
        <f>ROUND('当年度'!C39/('当年度'!$N39+'当年度'!$O39+'当年度'!$P39)*100,1)</f>
        <v>31.8</v>
      </c>
      <c r="D39" s="30">
        <f>ROUND('当年度'!D39/('当年度'!$N39+'当年度'!$O39+'当年度'!$P39)*100,1)</f>
        <v>6.6</v>
      </c>
      <c r="E39" s="30">
        <f>ROUND('当年度'!E39/('当年度'!$N39+'当年度'!$O39+'当年度'!$P39)*100,1)</f>
        <v>0.8</v>
      </c>
      <c r="F39" s="30">
        <f>ROUND('当年度'!F39/('当年度'!$N39+'当年度'!$O39+'当年度'!$P39)*100,1)</f>
        <v>5.4</v>
      </c>
      <c r="G39" s="30">
        <f>ROUND('当年度'!G39/('当年度'!$N39+'当年度'!$O39+'当年度'!$P39)*100,1)</f>
        <v>15.1</v>
      </c>
      <c r="H39" s="30">
        <f>ROUND('当年度'!H39/('当年度'!$N39+'当年度'!$O39+'当年度'!$P39)*100,1)</f>
        <v>16.2</v>
      </c>
      <c r="I39" s="30">
        <f>ROUND('当年度'!I39/('当年度'!$N39+'当年度'!$O39+'当年度'!$P39)*100,1)</f>
        <v>0</v>
      </c>
      <c r="J39" s="30">
        <f>ROUND('当年度'!J39/('当年度'!$N39+'当年度'!$O39+'当年度'!$P39)*100,1)</f>
        <v>0.8</v>
      </c>
      <c r="K39" s="30">
        <f>ROUND('当年度'!K39/('当年度'!$N39+'当年度'!$O39+'当年度'!$P39)*100,1)</f>
        <v>7.8</v>
      </c>
      <c r="L39" s="30">
        <f>ROUND('当年度'!L39/('当年度'!$N39+'当年度'!$O39+'当年度'!$P39)*100,1)</f>
        <v>0</v>
      </c>
      <c r="M39" s="30">
        <f>ROUND('当年度'!M39/('当年度'!$N39+'当年度'!$O39+'当年度'!$P39)*100,1)</f>
        <v>84.5</v>
      </c>
    </row>
    <row r="40" spans="2:13" ht="17.25">
      <c r="B40" s="120" t="s">
        <v>57</v>
      </c>
      <c r="C40" s="30">
        <f>ROUND('当年度'!C40/('当年度'!$N40+'当年度'!$O40+'当年度'!$P40)*100,1)</f>
        <v>29.7</v>
      </c>
      <c r="D40" s="30">
        <f>ROUND('当年度'!D40/('当年度'!$N40+'当年度'!$O40+'当年度'!$P40)*100,1)</f>
        <v>11.2</v>
      </c>
      <c r="E40" s="30">
        <f>ROUND('当年度'!E40/('当年度'!$N40+'当年度'!$O40+'当年度'!$P40)*100,1)</f>
        <v>0.4</v>
      </c>
      <c r="F40" s="30">
        <f>ROUND('当年度'!F40/('当年度'!$N40+'当年度'!$O40+'当年度'!$P40)*100,1)</f>
        <v>4.7</v>
      </c>
      <c r="G40" s="30">
        <f>ROUND('当年度'!G40/('当年度'!$N40+'当年度'!$O40+'当年度'!$P40)*100,1)</f>
        <v>16.2</v>
      </c>
      <c r="H40" s="30">
        <f>ROUND('当年度'!H40/('当年度'!$N40+'当年度'!$O40+'当年度'!$P40)*100,1)</f>
        <v>25.9</v>
      </c>
      <c r="I40" s="30">
        <f>ROUND('当年度'!I40/('当年度'!$N40+'当年度'!$O40+'当年度'!$P40)*100,1)</f>
        <v>0</v>
      </c>
      <c r="J40" s="30">
        <f>ROUND('当年度'!J40/('当年度'!$N40+'当年度'!$O40+'当年度'!$P40)*100,1)</f>
        <v>0</v>
      </c>
      <c r="K40" s="30">
        <f>ROUND('当年度'!K40/('当年度'!$N40+'当年度'!$O40+'当年度'!$P40)*100,1)</f>
        <v>7.4</v>
      </c>
      <c r="L40" s="30">
        <f>ROUND('当年度'!L40/('当年度'!$N40+'当年度'!$O40+'当年度'!$P40)*100,1)</f>
        <v>0</v>
      </c>
      <c r="M40" s="30">
        <f>ROUND('当年度'!M40/('当年度'!$N40+'当年度'!$O40+'当年度'!$P40)*100,1)</f>
        <v>95.4</v>
      </c>
    </row>
    <row r="41" spans="2:13" ht="17.25">
      <c r="B41" s="121" t="s">
        <v>139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 ht="17.25">
      <c r="B42" s="121" t="s">
        <v>140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 ht="17.25">
      <c r="B43" s="121" t="s">
        <v>141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 ht="17.25">
      <c r="B44" s="121" t="s">
        <v>60</v>
      </c>
      <c r="C44" s="30">
        <f>ROUND('当年度'!C44/('当年度'!$N44+'当年度'!$O44+'当年度'!$P44)*100,1)</f>
        <v>26.8</v>
      </c>
      <c r="D44" s="30">
        <f>ROUND('当年度'!D44/('当年度'!$N44+'当年度'!$O44+'当年度'!$P44)*100,1)</f>
        <v>13.9</v>
      </c>
      <c r="E44" s="30">
        <f>ROUND('当年度'!E44/('当年度'!$N44+'当年度'!$O44+'当年度'!$P44)*100,1)</f>
        <v>0.5</v>
      </c>
      <c r="F44" s="30">
        <f>ROUND('当年度'!F44/('当年度'!$N44+'当年度'!$O44+'当年度'!$P44)*100,1)</f>
        <v>3.2</v>
      </c>
      <c r="G44" s="30">
        <f>ROUND('当年度'!G44/('当年度'!$N44+'当年度'!$O44+'当年度'!$P44)*100,1)</f>
        <v>14.6</v>
      </c>
      <c r="H44" s="30">
        <f>ROUND('当年度'!H44/('当年度'!$N44+'当年度'!$O44+'当年度'!$P44)*100,1)</f>
        <v>14.8</v>
      </c>
      <c r="I44" s="30">
        <f>ROUND('当年度'!I44/('当年度'!$N44+'当年度'!$O44+'当年度'!$P44)*100,1)</f>
        <v>0</v>
      </c>
      <c r="J44" s="30">
        <f>ROUND('当年度'!J44/('当年度'!$N44+'当年度'!$O44+'当年度'!$P44)*100,1)</f>
        <v>0</v>
      </c>
      <c r="K44" s="30">
        <f>ROUND('当年度'!K44/('当年度'!$N44+'当年度'!$O44+'当年度'!$P44)*100,1)</f>
        <v>6</v>
      </c>
      <c r="L44" s="30">
        <f>ROUND('当年度'!L44/('当年度'!$N44+'当年度'!$O44+'当年度'!$P44)*100,1)</f>
        <v>0</v>
      </c>
      <c r="M44" s="30">
        <f>ROUND('当年度'!M44/('当年度'!$N44+'当年度'!$O44+'当年度'!$P44)*100,1)</f>
        <v>79.8</v>
      </c>
    </row>
    <row r="45" spans="2:13" ht="17.25">
      <c r="B45" s="121" t="s">
        <v>142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 ht="17.25">
      <c r="B46" s="121" t="s">
        <v>143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 ht="17.25">
      <c r="B47" s="121" t="s">
        <v>144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 ht="17.25">
      <c r="B48" s="121" t="s">
        <v>145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 ht="17.25">
      <c r="B49" s="121" t="s">
        <v>146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 ht="17.25">
      <c r="B50" s="121" t="s">
        <v>69</v>
      </c>
      <c r="C50" s="30">
        <f>ROUND('当年度'!C50/('当年度'!$N50+'当年度'!$O50+'当年度'!$P50)*100,1)</f>
        <v>30.8</v>
      </c>
      <c r="D50" s="30">
        <f>ROUND('当年度'!D50/('当年度'!$N50+'当年度'!$O50+'当年度'!$P50)*100,1)</f>
        <v>10.4</v>
      </c>
      <c r="E50" s="30">
        <f>ROUND('当年度'!E50/('当年度'!$N50+'当年度'!$O50+'当年度'!$P50)*100,1)</f>
        <v>1.4</v>
      </c>
      <c r="F50" s="30">
        <f>ROUND('当年度'!F50/('当年度'!$N50+'当年度'!$O50+'当年度'!$P50)*100,1)</f>
        <v>3.2</v>
      </c>
      <c r="G50" s="30">
        <f>ROUND('当年度'!G50/('当年度'!$N50+'当年度'!$O50+'当年度'!$P50)*100,1)</f>
        <v>10.7</v>
      </c>
      <c r="H50" s="30">
        <f>ROUND('当年度'!H50/('当年度'!$N50+'当年度'!$O50+'当年度'!$P50)*100,1)</f>
        <v>15.8</v>
      </c>
      <c r="I50" s="30">
        <f>ROUND('当年度'!I50/('当年度'!$N50+'当年度'!$O50+'当年度'!$P50)*100,1)</f>
        <v>0</v>
      </c>
      <c r="J50" s="30">
        <f>ROUND('当年度'!J50/('当年度'!$N50+'当年度'!$O50+'当年度'!$P50)*100,1)</f>
        <v>0</v>
      </c>
      <c r="K50" s="30">
        <f>ROUND('当年度'!K50/('当年度'!$N50+'当年度'!$O50+'当年度'!$P50)*100,1)</f>
        <v>7.1</v>
      </c>
      <c r="L50" s="30">
        <f>ROUND('当年度'!L50/('当年度'!$N50+'当年度'!$O50+'当年度'!$P50)*100,1)</f>
        <v>0</v>
      </c>
      <c r="M50" s="30">
        <f>ROUND('当年度'!M50/('当年度'!$N50+'当年度'!$O50+'当年度'!$P50)*100,1)</f>
        <v>79.3</v>
      </c>
    </row>
    <row r="51" spans="2:13" ht="17.25">
      <c r="B51" s="121" t="s">
        <v>147</v>
      </c>
      <c r="C51" s="30">
        <f>ROUND('当年度'!C51/('当年度'!$N51+'当年度'!$O51+'当年度'!$P51)*100,1)</f>
        <v>32.3</v>
      </c>
      <c r="D51" s="30">
        <f>ROUND('当年度'!D51/('当年度'!$N51+'当年度'!$O51+'当年度'!$P51)*100,1)</f>
        <v>9.7</v>
      </c>
      <c r="E51" s="30">
        <f>ROUND('当年度'!E51/('当年度'!$N51+'当年度'!$O51+'当年度'!$P51)*100,1)</f>
        <v>0.8</v>
      </c>
      <c r="F51" s="30">
        <f>ROUND('当年度'!F51/('当年度'!$N51+'当年度'!$O51+'当年度'!$P51)*100,1)</f>
        <v>2.6</v>
      </c>
      <c r="G51" s="30">
        <f>ROUND('当年度'!G51/('当年度'!$N51+'当年度'!$O51+'当年度'!$P51)*100,1)</f>
        <v>18</v>
      </c>
      <c r="H51" s="30">
        <f>ROUND('当年度'!H51/('当年度'!$N51+'当年度'!$O51+'当年度'!$P51)*100,1)</f>
        <v>25.9</v>
      </c>
      <c r="I51" s="30">
        <f>ROUND('当年度'!I51/('当年度'!$N51+'当年度'!$O51+'当年度'!$P51)*100,1)</f>
        <v>0</v>
      </c>
      <c r="J51" s="30">
        <f>ROUND('当年度'!J51/('当年度'!$N51+'当年度'!$O51+'当年度'!$P51)*100,1)</f>
        <v>0</v>
      </c>
      <c r="K51" s="30">
        <f>ROUND('当年度'!K51/('当年度'!$N51+'当年度'!$O51+'当年度'!$P51)*100,1)</f>
        <v>6.1</v>
      </c>
      <c r="L51" s="30">
        <f>ROUND('当年度'!L51/('当年度'!$N51+'当年度'!$O51+'当年度'!$P51)*100,1)</f>
        <v>0</v>
      </c>
      <c r="M51" s="30">
        <f>ROUND('当年度'!M51/('当年度'!$N51+'当年度'!$O51+'当年度'!$P51)*100,1)</f>
        <v>95.4</v>
      </c>
    </row>
    <row r="52" spans="2:13" ht="17.25">
      <c r="B52" s="120" t="s">
        <v>148</v>
      </c>
      <c r="C52" s="30">
        <f>ROUND('当年度'!C52/('当年度'!$N52+'当年度'!$O52+'当年度'!$P52)*100,1)</f>
        <v>36</v>
      </c>
      <c r="D52" s="30">
        <f>ROUND('当年度'!D52/('当年度'!$N52+'当年度'!$O52+'当年度'!$P52)*100,1)</f>
        <v>13.6</v>
      </c>
      <c r="E52" s="30">
        <f>ROUND('当年度'!E52/('当年度'!$N52+'当年度'!$O52+'当年度'!$P52)*100,1)</f>
        <v>0.4</v>
      </c>
      <c r="F52" s="30">
        <f>ROUND('当年度'!F52/('当年度'!$N52+'当年度'!$O52+'当年度'!$P52)*100,1)</f>
        <v>3.6</v>
      </c>
      <c r="G52" s="30">
        <f>ROUND('当年度'!G52/('当年度'!$N52+'当年度'!$O52+'当年度'!$P52)*100,1)</f>
        <v>12</v>
      </c>
      <c r="H52" s="30">
        <f>ROUND('当年度'!H52/('当年度'!$N52+'当年度'!$O52+'当年度'!$P52)*100,1)</f>
        <v>18.2</v>
      </c>
      <c r="I52" s="30">
        <f>ROUND('当年度'!I52/('当年度'!$N52+'当年度'!$O52+'当年度'!$P52)*100,1)</f>
        <v>0</v>
      </c>
      <c r="J52" s="30">
        <f>ROUND('当年度'!J52/('当年度'!$N52+'当年度'!$O52+'当年度'!$P52)*100,1)</f>
        <v>0</v>
      </c>
      <c r="K52" s="30">
        <f>ROUND('当年度'!K52/('当年度'!$N52+'当年度'!$O52+'当年度'!$P52)*100,1)</f>
        <v>10.4</v>
      </c>
      <c r="L52" s="30">
        <f>ROUND('当年度'!L52/('当年度'!$N52+'当年度'!$O52+'当年度'!$P52)*100,1)</f>
        <v>0</v>
      </c>
      <c r="M52" s="30">
        <f>ROUND('当年度'!M52/('当年度'!$N52+'当年度'!$O52+'当年度'!$P52)*100,1)</f>
        <v>94.3</v>
      </c>
    </row>
    <row r="53" spans="2:13" ht="17.25">
      <c r="B53" s="120" t="s">
        <v>149</v>
      </c>
      <c r="C53" s="30">
        <f>ROUND('当年度'!C53/('当年度'!$N53+'当年度'!$O53+'当年度'!$P53)*100,1)</f>
        <v>30.9</v>
      </c>
      <c r="D53" s="30">
        <f>ROUND('当年度'!D53/('当年度'!$N53+'当年度'!$O53+'当年度'!$P53)*100,1)</f>
        <v>11.9</v>
      </c>
      <c r="E53" s="30">
        <f>ROUND('当年度'!E53/('当年度'!$N53+'当年度'!$O53+'当年度'!$P53)*100,1)</f>
        <v>0.9</v>
      </c>
      <c r="F53" s="30">
        <f>ROUND('当年度'!F53/('当年度'!$N53+'当年度'!$O53+'当年度'!$P53)*100,1)</f>
        <v>4.3</v>
      </c>
      <c r="G53" s="30">
        <f>ROUND('当年度'!G53/('当年度'!$N53+'当年度'!$O53+'当年度'!$P53)*100,1)</f>
        <v>11.4</v>
      </c>
      <c r="H53" s="30">
        <f>ROUND('当年度'!H53/('当年度'!$N53+'当年度'!$O53+'当年度'!$P53)*100,1)</f>
        <v>24.4</v>
      </c>
      <c r="I53" s="30">
        <f>ROUND('当年度'!I53/('当年度'!$N53+'当年度'!$O53+'当年度'!$P53)*100,1)</f>
        <v>0</v>
      </c>
      <c r="J53" s="30">
        <f>ROUND('当年度'!J53/('当年度'!$N53+'当年度'!$O53+'当年度'!$P53)*100,1)</f>
        <v>0</v>
      </c>
      <c r="K53" s="30">
        <f>ROUND('当年度'!K53/('当年度'!$N53+'当年度'!$O53+'当年度'!$P53)*100,1)</f>
        <v>9.8</v>
      </c>
      <c r="L53" s="30">
        <f>ROUND('当年度'!L53/('当年度'!$N53+'当年度'!$O53+'当年度'!$P53)*100,1)</f>
        <v>0</v>
      </c>
      <c r="M53" s="30">
        <f>ROUND('当年度'!M53/('当年度'!$N53+'当年度'!$O53+'当年度'!$P53)*100,1)</f>
        <v>93.7</v>
      </c>
    </row>
    <row r="54" spans="2:13" ht="17.25">
      <c r="B54" s="121" t="s">
        <v>150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 ht="17.25">
      <c r="B55" s="121" t="s">
        <v>151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 ht="17.25">
      <c r="B56" s="121" t="s">
        <v>82</v>
      </c>
      <c r="C56" s="30">
        <f>ROUND('当年度'!C56/('当年度'!$N56+'当年度'!$O56+'当年度'!$P56)*100,1)</f>
        <v>26.4</v>
      </c>
      <c r="D56" s="30">
        <f>ROUND('当年度'!D56/('当年度'!$N56+'当年度'!$O56+'当年度'!$P56)*100,1)</f>
        <v>8.1</v>
      </c>
      <c r="E56" s="30">
        <f>ROUND('当年度'!E56/('当年度'!$N56+'当年度'!$O56+'当年度'!$P56)*100,1)</f>
        <v>1</v>
      </c>
      <c r="F56" s="30">
        <f>ROUND('当年度'!F56/('当年度'!$N56+'当年度'!$O56+'当年度'!$P56)*100,1)</f>
        <v>3.4</v>
      </c>
      <c r="G56" s="30">
        <f>ROUND('当年度'!G56/('当年度'!$N56+'当年度'!$O56+'当年度'!$P56)*100,1)</f>
        <v>25.7</v>
      </c>
      <c r="H56" s="30">
        <f>ROUND('当年度'!H56/('当年度'!$N56+'当年度'!$O56+'当年度'!$P56)*100,1)</f>
        <v>19.2</v>
      </c>
      <c r="I56" s="30">
        <f>ROUND('当年度'!I56/('当年度'!$N56+'当年度'!$O56+'当年度'!$P56)*100,1)</f>
        <v>0</v>
      </c>
      <c r="J56" s="30">
        <f>ROUND('当年度'!J56/('当年度'!$N56+'当年度'!$O56+'当年度'!$P56)*100,1)</f>
        <v>0</v>
      </c>
      <c r="K56" s="30">
        <f>ROUND('当年度'!K56/('当年度'!$N56+'当年度'!$O56+'当年度'!$P56)*100,1)</f>
        <v>9.7</v>
      </c>
      <c r="L56" s="30">
        <f>ROUND('当年度'!L56/('当年度'!$N56+'当年度'!$O56+'当年度'!$P56)*100,1)</f>
        <v>0</v>
      </c>
      <c r="M56" s="30">
        <f>ROUND('当年度'!M56/('当年度'!$N56+'当年度'!$O56+'当年度'!$P56)*100,1)</f>
        <v>93.5</v>
      </c>
    </row>
    <row r="57" spans="2:13" ht="17.25">
      <c r="B57" s="120" t="s">
        <v>83</v>
      </c>
      <c r="C57" s="30">
        <f>ROUND('当年度'!C57/('当年度'!$N57+'当年度'!$O57+'当年度'!$P57)*100,1)</f>
        <v>34.6</v>
      </c>
      <c r="D57" s="30">
        <f>ROUND('当年度'!D57/('当年度'!$N57+'当年度'!$O57+'当年度'!$P57)*100,1)</f>
        <v>16.5</v>
      </c>
      <c r="E57" s="30">
        <f>ROUND('当年度'!E57/('当年度'!$N57+'当年度'!$O57+'当年度'!$P57)*100,1)</f>
        <v>1.3</v>
      </c>
      <c r="F57" s="30">
        <f>ROUND('当年度'!F57/('当年度'!$N57+'当年度'!$O57+'当年度'!$P57)*100,1)</f>
        <v>3.4</v>
      </c>
      <c r="G57" s="30">
        <f>ROUND('当年度'!G57/('当年度'!$N57+'当年度'!$O57+'当年度'!$P57)*100,1)</f>
        <v>17.8</v>
      </c>
      <c r="H57" s="30">
        <f>ROUND('当年度'!H57/('当年度'!$N57+'当年度'!$O57+'当年度'!$P57)*100,1)</f>
        <v>16.8</v>
      </c>
      <c r="I57" s="30">
        <f>ROUND('当年度'!I57/('当年度'!$N57+'当年度'!$O57+'当年度'!$P57)*100,1)</f>
        <v>0</v>
      </c>
      <c r="J57" s="30">
        <f>ROUND('当年度'!J57/('当年度'!$N57+'当年度'!$O57+'当年度'!$P57)*100,1)</f>
        <v>0</v>
      </c>
      <c r="K57" s="30">
        <f>ROUND('当年度'!K57/('当年度'!$N57+'当年度'!$O57+'当年度'!$P57)*100,1)</f>
        <v>9.2</v>
      </c>
      <c r="L57" s="30">
        <f>ROUND('当年度'!L57/('当年度'!$N57+'当年度'!$O57+'当年度'!$P57)*100,1)</f>
        <v>0</v>
      </c>
      <c r="M57" s="30">
        <f>ROUND('当年度'!M57/('当年度'!$N57+'当年度'!$O57+'当年度'!$P57)*100,1)</f>
        <v>99.4</v>
      </c>
    </row>
    <row r="58" spans="2:13" ht="17.25">
      <c r="B58" s="121" t="s">
        <v>152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 ht="17.25">
      <c r="B59" s="121" t="s">
        <v>153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 ht="17.25">
      <c r="B60" s="123" t="s">
        <v>154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 ht="17.25">
      <c r="B61" s="124" t="s">
        <v>94</v>
      </c>
      <c r="C61" s="32">
        <f>ROUND('当年度'!C61/('当年度'!$N61+'当年度'!$O61)*100,1)</f>
        <v>31</v>
      </c>
      <c r="D61" s="32">
        <f>ROUND('当年度'!D61/('当年度'!$N61+'当年度'!$O61)*100,1)</f>
        <v>15.6</v>
      </c>
      <c r="E61" s="32">
        <f>ROUND('当年度'!E61/('当年度'!$N61+'当年度'!$O61)*100,1)</f>
        <v>1.8</v>
      </c>
      <c r="F61" s="32">
        <f>ROUND('当年度'!F61/('当年度'!$N61+'当年度'!$O61)*100,1)</f>
        <v>6.6</v>
      </c>
      <c r="G61" s="32">
        <f>ROUND('当年度'!G61/('当年度'!$N61+'当年度'!$O61)*100,1)</f>
        <v>10.1</v>
      </c>
      <c r="H61" s="32">
        <f>ROUND('当年度'!H61/('当年度'!$N61+'当年度'!$O61)*100,1)</f>
        <v>19.6</v>
      </c>
      <c r="I61" s="32">
        <f>ROUND('当年度'!I61/('当年度'!$N61+'当年度'!$O61)*100,1)</f>
        <v>0</v>
      </c>
      <c r="J61" s="32">
        <f>ROUND('当年度'!J61/('当年度'!$N61+'当年度'!$O61)*100,1)</f>
        <v>0.1</v>
      </c>
      <c r="K61" s="32">
        <f>ROUND('当年度'!K61/('当年度'!$N61+'当年度'!$O61)*100,1)</f>
        <v>8.2</v>
      </c>
      <c r="L61" s="32">
        <f>ROUND('当年度'!L61/('当年度'!$N61+'当年度'!$O61)*100,1)</f>
        <v>0</v>
      </c>
      <c r="M61" s="29">
        <f>ROUND('当年度'!M61/('当年度'!$N61+'当年度'!$O61+'当年度'!$P61)*100,1)</f>
        <v>88</v>
      </c>
    </row>
    <row r="62" spans="2:13" ht="17.25">
      <c r="B62" s="124" t="s">
        <v>95</v>
      </c>
      <c r="C62" s="32">
        <f>ROUND('当年度'!C62/('当年度'!$N62+'当年度'!$O62)*100,1)</f>
        <v>30.9</v>
      </c>
      <c r="D62" s="32">
        <f>ROUND('当年度'!D62/('当年度'!$N62+'当年度'!$O62)*100,1)</f>
        <v>14.2</v>
      </c>
      <c r="E62" s="32">
        <f>ROUND('当年度'!E62/('当年度'!$N62+'当年度'!$O62)*100,1)</f>
        <v>1</v>
      </c>
      <c r="F62" s="32">
        <f>ROUND('当年度'!F62/('当年度'!$N62+'当年度'!$O62)*100,1)</f>
        <v>3.6</v>
      </c>
      <c r="G62" s="32">
        <f>ROUND('当年度'!G62/('当年度'!$N62+'当年度'!$O62)*100,1)</f>
        <v>15</v>
      </c>
      <c r="H62" s="32">
        <f>ROUND('当年度'!H62/('当年度'!$N62+'当年度'!$O62)*100,1)</f>
        <v>17</v>
      </c>
      <c r="I62" s="32">
        <f>ROUND('当年度'!I62/('当年度'!$N62+'当年度'!$O62)*100,1)</f>
        <v>0</v>
      </c>
      <c r="J62" s="32">
        <f>ROUND('当年度'!J62/('当年度'!$N62+'当年度'!$O62)*100,1)</f>
        <v>0.1</v>
      </c>
      <c r="K62" s="32">
        <f>ROUND('当年度'!K62/('当年度'!$N62+'当年度'!$O62)*100,1)</f>
        <v>9.2</v>
      </c>
      <c r="L62" s="32">
        <f>ROUND('当年度'!L62/('当年度'!$N62+'当年度'!$O62)*100,1)</f>
        <v>0</v>
      </c>
      <c r="M62" s="29">
        <f>ROUND('当年度'!M62/('当年度'!$N62+'当年度'!$O62+'当年度'!$P62)*100,1)</f>
        <v>85.3</v>
      </c>
    </row>
    <row r="63" spans="2:13" ht="17.25">
      <c r="B63" s="124" t="s">
        <v>96</v>
      </c>
      <c r="C63" s="32">
        <f>ROUND('当年度'!C63/('当年度'!$N63+'当年度'!$O63)*100,1)</f>
        <v>31</v>
      </c>
      <c r="D63" s="32">
        <f>ROUND('当年度'!D63/('当年度'!$N63+'当年度'!$O63)*100,1)</f>
        <v>15.4</v>
      </c>
      <c r="E63" s="32">
        <f>ROUND('当年度'!E63/('当年度'!$N63+'当年度'!$O63)*100,1)</f>
        <v>1.7</v>
      </c>
      <c r="F63" s="32">
        <f>ROUND('当年度'!F63/('当年度'!$N63+'当年度'!$O63)*100,1)</f>
        <v>6.1</v>
      </c>
      <c r="G63" s="32">
        <f>ROUND('当年度'!G63/('当年度'!$N63+'当年度'!$O63)*100,1)</f>
        <v>10.9</v>
      </c>
      <c r="H63" s="32">
        <f>ROUND('当年度'!H63/('当年度'!$N63+'当年度'!$O63)*100,1)</f>
        <v>19.2</v>
      </c>
      <c r="I63" s="32">
        <f>ROUND('当年度'!I63/('当年度'!$N63+'当年度'!$O63)*100,1)</f>
        <v>0</v>
      </c>
      <c r="J63" s="32">
        <f>ROUND('当年度'!J63/('当年度'!$N63+'当年度'!$O63)*100,1)</f>
        <v>0.1</v>
      </c>
      <c r="K63" s="32">
        <f>ROUND('当年度'!K63/('当年度'!$N63+'当年度'!$O63)*100,1)</f>
        <v>8.3</v>
      </c>
      <c r="L63" s="32">
        <f>ROUND('当年度'!L63/('当年度'!$N63+'当年度'!$O63)*100,1)</f>
        <v>0</v>
      </c>
      <c r="M63" s="32">
        <f>ROUND('当年度'!M63/('当年度'!$N63+'当年度'!$O63+'当年度'!$P63)*100,1)</f>
        <v>87.6</v>
      </c>
    </row>
    <row r="64" spans="3:10" ht="17.25">
      <c r="C64" s="4" t="s">
        <v>105</v>
      </c>
      <c r="J64" s="4" t="s">
        <v>105</v>
      </c>
    </row>
    <row r="65" spans="2:13" ht="17.25">
      <c r="B65" s="128" t="s">
        <v>108</v>
      </c>
      <c r="C65" s="2"/>
      <c r="D65" s="2"/>
      <c r="E65" s="2"/>
      <c r="F65" s="2"/>
      <c r="G65" s="2"/>
      <c r="H65" s="2"/>
      <c r="I65" s="6" t="s">
        <v>89</v>
      </c>
      <c r="J65" s="2"/>
      <c r="L65" s="2"/>
      <c r="M65" s="6" t="s">
        <v>89</v>
      </c>
    </row>
    <row r="66" spans="2:13" ht="17.25">
      <c r="B66" s="124" t="s">
        <v>94</v>
      </c>
      <c r="C66" s="32">
        <f aca="true" t="shared" si="0" ref="C66:M66">ROUND(AVERAGE(C6:C23),1)</f>
        <v>30.8</v>
      </c>
      <c r="D66" s="32">
        <f t="shared" si="0"/>
        <v>14.8</v>
      </c>
      <c r="E66" s="32">
        <f t="shared" si="0"/>
        <v>1.5</v>
      </c>
      <c r="F66" s="32">
        <f t="shared" si="0"/>
        <v>5.8</v>
      </c>
      <c r="G66" s="32">
        <f t="shared" si="0"/>
        <v>10</v>
      </c>
      <c r="H66" s="32">
        <f t="shared" si="0"/>
        <v>18.2</v>
      </c>
      <c r="I66" s="32">
        <f t="shared" si="0"/>
        <v>0</v>
      </c>
      <c r="J66" s="32">
        <f t="shared" si="0"/>
        <v>0.1</v>
      </c>
      <c r="K66" s="32">
        <f t="shared" si="0"/>
        <v>7.9</v>
      </c>
      <c r="L66" s="32">
        <f t="shared" si="0"/>
        <v>0</v>
      </c>
      <c r="M66" s="32">
        <f t="shared" si="0"/>
        <v>89</v>
      </c>
    </row>
    <row r="67" spans="2:13" ht="17.25">
      <c r="B67" s="124" t="s">
        <v>95</v>
      </c>
      <c r="C67" s="32">
        <f aca="true" t="shared" si="1" ref="C67:M67">ROUND(AVERAGE(C24:C60),1)</f>
        <v>28.9</v>
      </c>
      <c r="D67" s="32">
        <f t="shared" si="1"/>
        <v>13.3</v>
      </c>
      <c r="E67" s="32">
        <f t="shared" si="1"/>
        <v>0.9</v>
      </c>
      <c r="F67" s="32">
        <f t="shared" si="1"/>
        <v>3.2</v>
      </c>
      <c r="G67" s="32">
        <f t="shared" si="1"/>
        <v>14.8</v>
      </c>
      <c r="H67" s="32">
        <f t="shared" si="1"/>
        <v>16</v>
      </c>
      <c r="I67" s="32">
        <f t="shared" si="1"/>
        <v>0</v>
      </c>
      <c r="J67" s="32">
        <f t="shared" si="1"/>
        <v>0.1</v>
      </c>
      <c r="K67" s="32">
        <f t="shared" si="1"/>
        <v>8.5</v>
      </c>
      <c r="L67" s="32">
        <f t="shared" si="1"/>
        <v>0</v>
      </c>
      <c r="M67" s="32">
        <f t="shared" si="1"/>
        <v>85.6</v>
      </c>
    </row>
    <row r="68" spans="2:13" ht="17.25">
      <c r="B68" s="124" t="s">
        <v>96</v>
      </c>
      <c r="C68" s="32">
        <f>ROUND(AVERAGE(C6:C60),1)</f>
        <v>29.8</v>
      </c>
      <c r="D68" s="32">
        <f aca="true" t="shared" si="2" ref="D68:M68">ROUND(AVERAGE(D6:D60),1)</f>
        <v>14</v>
      </c>
      <c r="E68" s="32">
        <f t="shared" si="2"/>
        <v>1.1</v>
      </c>
      <c r="F68" s="32">
        <f t="shared" si="2"/>
        <v>4.5</v>
      </c>
      <c r="G68" s="32">
        <f t="shared" si="2"/>
        <v>12.5</v>
      </c>
      <c r="H68" s="32">
        <f t="shared" si="2"/>
        <v>17.1</v>
      </c>
      <c r="I68" s="32">
        <f t="shared" si="2"/>
        <v>0</v>
      </c>
      <c r="J68" s="32">
        <f t="shared" si="2"/>
        <v>0.1</v>
      </c>
      <c r="K68" s="32">
        <f t="shared" si="2"/>
        <v>8.2</v>
      </c>
      <c r="L68" s="32">
        <f t="shared" si="2"/>
        <v>0</v>
      </c>
      <c r="M68" s="32">
        <f t="shared" si="2"/>
        <v>87.3</v>
      </c>
    </row>
    <row r="69" spans="3:9" ht="17.25">
      <c r="C69" t="s">
        <v>107</v>
      </c>
      <c r="I69" t="s">
        <v>107</v>
      </c>
    </row>
    <row r="72" ht="17.25">
      <c r="C72" s="82"/>
    </row>
    <row r="73" ht="17.25">
      <c r="C73" s="82"/>
    </row>
    <row r="74" ht="17.25">
      <c r="C74" s="82"/>
    </row>
    <row r="75" ht="17.25">
      <c r="C75" s="82"/>
    </row>
    <row r="76" ht="17.25">
      <c r="C76" s="82"/>
    </row>
    <row r="77" ht="17.25">
      <c r="C77" s="82"/>
    </row>
    <row r="78" ht="17.25">
      <c r="C78" s="82"/>
    </row>
    <row r="79" ht="17.25">
      <c r="C79" s="82"/>
    </row>
    <row r="80" ht="17.25">
      <c r="C80" s="82"/>
    </row>
    <row r="81" ht="17.25">
      <c r="C81" s="82"/>
    </row>
    <row r="82" ht="17.25">
      <c r="C82" s="82"/>
    </row>
    <row r="83" ht="17.25">
      <c r="C83" s="82"/>
    </row>
    <row r="84" ht="17.25">
      <c r="C84" s="82"/>
    </row>
    <row r="85" ht="17.25">
      <c r="C85" s="82"/>
    </row>
    <row r="86" ht="17.25">
      <c r="C86" s="82"/>
    </row>
    <row r="87" ht="17.25">
      <c r="C87" s="82"/>
    </row>
    <row r="88" ht="17.25">
      <c r="C88" s="82"/>
    </row>
    <row r="89" ht="17.25">
      <c r="C89" s="82"/>
    </row>
    <row r="90" ht="17.25">
      <c r="C90" s="82"/>
    </row>
    <row r="91" ht="17.25">
      <c r="C91" s="82"/>
    </row>
    <row r="92" ht="17.25">
      <c r="C92" s="82"/>
    </row>
    <row r="93" ht="17.25">
      <c r="C93" s="82"/>
    </row>
    <row r="94" ht="17.25">
      <c r="C94" s="82"/>
    </row>
    <row r="95" ht="17.25">
      <c r="C95" s="82"/>
    </row>
    <row r="96" ht="17.25">
      <c r="C96" s="82"/>
    </row>
    <row r="97" ht="17.25">
      <c r="C97" s="82"/>
    </row>
    <row r="98" ht="17.25">
      <c r="C98" s="82"/>
    </row>
    <row r="99" ht="17.25">
      <c r="C99" s="82"/>
    </row>
    <row r="100" ht="17.25">
      <c r="C100" s="82"/>
    </row>
    <row r="101" ht="17.25">
      <c r="C101" s="82"/>
    </row>
    <row r="102" ht="17.25">
      <c r="C102" s="82"/>
    </row>
    <row r="103" ht="17.25">
      <c r="C103" s="82"/>
    </row>
    <row r="104" ht="17.25">
      <c r="C104" s="82"/>
    </row>
    <row r="105" ht="17.25">
      <c r="C105" s="82"/>
    </row>
    <row r="106" ht="17.25">
      <c r="C106" s="82"/>
    </row>
    <row r="107" ht="17.25">
      <c r="C107" s="82"/>
    </row>
    <row r="108" ht="17.25">
      <c r="C108" s="82"/>
    </row>
    <row r="109" ht="17.25">
      <c r="C109" s="82"/>
    </row>
    <row r="110" ht="17.25">
      <c r="C110" s="82"/>
    </row>
    <row r="111" ht="17.25">
      <c r="C111" s="82"/>
    </row>
    <row r="112" ht="17.25">
      <c r="C112" s="82"/>
    </row>
    <row r="113" ht="17.25">
      <c r="C113" s="82"/>
    </row>
    <row r="114" ht="17.25">
      <c r="C114" s="82"/>
    </row>
    <row r="115" ht="17.25">
      <c r="C115" s="82"/>
    </row>
    <row r="116" ht="17.25">
      <c r="C116" s="82"/>
    </row>
    <row r="117" ht="17.25">
      <c r="C117" s="82"/>
    </row>
    <row r="118" ht="17.25">
      <c r="C118" s="82"/>
    </row>
    <row r="119" ht="17.25">
      <c r="C119" s="82"/>
    </row>
    <row r="120" ht="17.25">
      <c r="C120" s="82"/>
    </row>
    <row r="121" ht="17.25">
      <c r="C121" s="82"/>
    </row>
    <row r="122" ht="17.25">
      <c r="C122" s="82"/>
    </row>
    <row r="123" ht="17.25">
      <c r="C123" s="82"/>
    </row>
    <row r="124" ht="17.25">
      <c r="C124" s="82"/>
    </row>
    <row r="125" ht="17.25">
      <c r="C125" s="82"/>
    </row>
    <row r="126" ht="17.25">
      <c r="C126" s="82"/>
    </row>
    <row r="127" ht="17.25">
      <c r="C127" s="82"/>
    </row>
    <row r="128" ht="17.25">
      <c r="C128" s="82"/>
    </row>
    <row r="129" ht="17.25">
      <c r="C129" s="82"/>
    </row>
    <row r="130" ht="17.25">
      <c r="C130" s="82"/>
    </row>
    <row r="131" ht="17.25">
      <c r="C131" s="82"/>
    </row>
    <row r="132" ht="17.25">
      <c r="C132" s="82"/>
    </row>
    <row r="133" ht="17.25">
      <c r="C133" s="82"/>
    </row>
    <row r="134" ht="17.25">
      <c r="C134" s="82"/>
    </row>
    <row r="135" ht="17.25">
      <c r="C135" s="82"/>
    </row>
    <row r="136" ht="17.25">
      <c r="C136" s="82"/>
    </row>
    <row r="137" ht="17.25">
      <c r="C137" s="82"/>
    </row>
    <row r="138" ht="17.25">
      <c r="C138" s="82"/>
    </row>
    <row r="139" ht="17.25">
      <c r="C139" s="82"/>
    </row>
    <row r="140" ht="17.25">
      <c r="C140" s="82"/>
    </row>
    <row r="141" ht="17.25">
      <c r="C141" s="82"/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74" r:id="rId1"/>
  <headerFooter alignWithMargins="0">
    <oddHeader>&amp;L&amp;"ＭＳ ゴシック,標準"&amp;18９-３　経常収支比率（減税補てん債、臨財債含む）の状況（１７年度決算）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view="pageBreakPreview" zoomScale="60" zoomScaleNormal="50" workbookViewId="0" topLeftCell="A34">
      <selection activeCell="C60" sqref="C60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3" width="11.66015625" style="0" customWidth="1"/>
    <col min="14" max="14" width="2.66015625" style="0" customWidth="1"/>
    <col min="15" max="15" width="12.66015625" style="0" customWidth="1"/>
    <col min="16" max="16" width="10.66015625" style="0" customWidth="1"/>
  </cols>
  <sheetData>
    <row r="1" ht="17.25">
      <c r="B1" s="114" t="s">
        <v>101</v>
      </c>
    </row>
    <row r="2" spans="2:16" ht="17.25">
      <c r="B2" s="115"/>
      <c r="C2" s="2"/>
      <c r="D2" s="2"/>
      <c r="E2" s="2"/>
      <c r="F2" s="2"/>
      <c r="G2" s="2"/>
      <c r="H2" s="2"/>
      <c r="I2" s="6" t="s">
        <v>89</v>
      </c>
      <c r="J2" s="6"/>
      <c r="L2" s="2"/>
      <c r="M2" s="6" t="s">
        <v>89</v>
      </c>
      <c r="O2" s="6" t="s">
        <v>110</v>
      </c>
      <c r="P2" s="6" t="s">
        <v>89</v>
      </c>
    </row>
    <row r="3" spans="2:16" ht="17.25"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</row>
    <row r="4" spans="2:16" ht="17.25"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13</v>
      </c>
    </row>
    <row r="5" spans="2:16" ht="17.25">
      <c r="B5" s="11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0" t="s">
        <v>93</v>
      </c>
    </row>
    <row r="6" spans="2:16" ht="17.25">
      <c r="B6" s="119" t="s">
        <v>17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O6" s="104"/>
      <c r="P6" s="105"/>
    </row>
    <row r="7" spans="2:16" ht="17.25">
      <c r="B7" s="120" t="s">
        <v>123</v>
      </c>
      <c r="C7" s="11">
        <f>ROUND('前年度'!C7/'前年度'!$N7*100,1)</f>
        <v>34.6</v>
      </c>
      <c r="D7" s="11">
        <f>ROUND('前年度'!D7/'前年度'!$N7*100,1)</f>
        <v>15.1</v>
      </c>
      <c r="E7" s="11">
        <f>ROUND('前年度'!E7/'前年度'!$N7*100,1)</f>
        <v>1.1</v>
      </c>
      <c r="F7" s="11">
        <f>ROUND('前年度'!F7/'前年度'!$N7*100,1)</f>
        <v>8.1</v>
      </c>
      <c r="G7" s="11">
        <f>ROUND('前年度'!G7/'前年度'!$N7*100,1)</f>
        <v>5.2</v>
      </c>
      <c r="H7" s="11">
        <f>ROUND('前年度'!H7/'前年度'!$N7*100,1)</f>
        <v>17.5</v>
      </c>
      <c r="I7" s="11">
        <f>ROUND('前年度'!I7/'前年度'!$N7*100,1)</f>
        <v>0</v>
      </c>
      <c r="J7" s="11">
        <f>ROUND('前年度'!J7/'前年度'!$N7*100,1)</f>
        <v>0</v>
      </c>
      <c r="K7" s="11">
        <f>ROUND('前年度'!K7/'前年度'!$N7*100,1)</f>
        <v>11.4</v>
      </c>
      <c r="L7" s="11">
        <f>ROUND('前年度'!L7/'前年度'!$N7*100,1)</f>
        <v>0</v>
      </c>
      <c r="M7" s="11">
        <f>ROUND('前年度'!M7/'前年度'!$N7*100,1)</f>
        <v>92.9</v>
      </c>
      <c r="O7" s="39">
        <v>28697005</v>
      </c>
      <c r="P7" s="35">
        <f>ROUND('前年度'!N7/O7*100,1)</f>
        <v>100.1</v>
      </c>
    </row>
    <row r="8" spans="2:16" ht="17.25">
      <c r="B8" s="120" t="s">
        <v>18</v>
      </c>
      <c r="C8" s="11">
        <f>ROUND('前年度'!C8/'前年度'!$N8*100,1)</f>
        <v>28.3</v>
      </c>
      <c r="D8" s="11">
        <f>ROUND('前年度'!D8/'前年度'!$N8*100,1)</f>
        <v>14.5</v>
      </c>
      <c r="E8" s="11">
        <f>ROUND('前年度'!E8/'前年度'!$N8*100,1)</f>
        <v>2.2</v>
      </c>
      <c r="F8" s="11">
        <f>ROUND('前年度'!F8/'前年度'!$N8*100,1)</f>
        <v>7.9</v>
      </c>
      <c r="G8" s="11">
        <f>ROUND('前年度'!G8/'前年度'!$N8*100,1)</f>
        <v>13.6</v>
      </c>
      <c r="H8" s="11">
        <f>ROUND('前年度'!H8/'前年度'!$N8*100,1)</f>
        <v>21.7</v>
      </c>
      <c r="I8" s="11">
        <f>ROUND('前年度'!I8/'前年度'!$N8*100,1)</f>
        <v>0</v>
      </c>
      <c r="J8" s="11">
        <f>ROUND('前年度'!J8/'前年度'!$N8*100,1)</f>
        <v>0</v>
      </c>
      <c r="K8" s="11">
        <f>ROUND('前年度'!K8/'前年度'!$N8*100,1)</f>
        <v>6.8</v>
      </c>
      <c r="L8" s="11">
        <f>ROUND('前年度'!L8/'前年度'!$N8*100,1)</f>
        <v>0</v>
      </c>
      <c r="M8" s="11">
        <f>ROUND('前年度'!M8/'前年度'!$N8*100,1)</f>
        <v>95</v>
      </c>
      <c r="O8" s="39">
        <v>58386658</v>
      </c>
      <c r="P8" s="35">
        <f>ROUND('前年度'!N8/O8*100,1)</f>
        <v>101.4</v>
      </c>
    </row>
    <row r="9" spans="2:16" ht="17.25">
      <c r="B9" s="120" t="s">
        <v>19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O9" s="104"/>
      <c r="P9" s="105"/>
    </row>
    <row r="10" spans="2:16" ht="17.25">
      <c r="B10" s="121" t="s">
        <v>124</v>
      </c>
      <c r="C10" s="11">
        <f>ROUND('前年度'!C10/'前年度'!$N10*100,1)</f>
        <v>38</v>
      </c>
      <c r="D10" s="11">
        <f>ROUND('前年度'!D10/'前年度'!$N10*100,1)</f>
        <v>14.2</v>
      </c>
      <c r="E10" s="11">
        <f>ROUND('前年度'!E10/'前年度'!$N10*100,1)</f>
        <v>0.8</v>
      </c>
      <c r="F10" s="11">
        <f>ROUND('前年度'!F10/'前年度'!$N10*100,1)</f>
        <v>8.2</v>
      </c>
      <c r="G10" s="11">
        <f>ROUND('前年度'!G10/'前年度'!$N10*100,1)</f>
        <v>10.8</v>
      </c>
      <c r="H10" s="11">
        <f>ROUND('前年度'!H10/'前年度'!$N10*100,1)</f>
        <v>22.1</v>
      </c>
      <c r="I10" s="11">
        <f>ROUND('前年度'!I10/'前年度'!$N10*100,1)</f>
        <v>0</v>
      </c>
      <c r="J10" s="11">
        <f>ROUND('前年度'!J10/'前年度'!$N10*100,1)</f>
        <v>0</v>
      </c>
      <c r="K10" s="11">
        <f>ROUND('前年度'!K10/'前年度'!$N10*100,1)</f>
        <v>10.5</v>
      </c>
      <c r="L10" s="11">
        <f>ROUND('前年度'!L10/'前年度'!$N10*100,1)</f>
        <v>0</v>
      </c>
      <c r="M10" s="11">
        <f>ROUND('前年度'!M10/'前年度'!$N10*100,1)</f>
        <v>104.6</v>
      </c>
      <c r="O10" s="37">
        <v>17398251</v>
      </c>
      <c r="P10" s="35">
        <f>ROUND('前年度'!N10/O10*100,1)</f>
        <v>100.2</v>
      </c>
    </row>
    <row r="11" spans="2:16" ht="17.25">
      <c r="B11" s="121" t="s">
        <v>20</v>
      </c>
      <c r="C11" s="11">
        <f>ROUND('前年度'!C11/'前年度'!$N11*100,1)</f>
        <v>33.1</v>
      </c>
      <c r="D11" s="11">
        <f>ROUND('前年度'!D11/'前年度'!$N11*100,1)</f>
        <v>13</v>
      </c>
      <c r="E11" s="11">
        <f>ROUND('前年度'!E11/'前年度'!$N11*100,1)</f>
        <v>2.2</v>
      </c>
      <c r="F11" s="11">
        <f>ROUND('前年度'!F11/'前年度'!$N11*100,1)</f>
        <v>6.4</v>
      </c>
      <c r="G11" s="11">
        <f>ROUND('前年度'!G11/'前年度'!$N11*100,1)</f>
        <v>13.3</v>
      </c>
      <c r="H11" s="11">
        <f>ROUND('前年度'!H11/'前年度'!$N11*100,1)</f>
        <v>20.3</v>
      </c>
      <c r="I11" s="11">
        <f>ROUND('前年度'!I11/'前年度'!$N11*100,1)</f>
        <v>0</v>
      </c>
      <c r="J11" s="11">
        <f>ROUND('前年度'!J11/'前年度'!$N11*100,1)</f>
        <v>0.7</v>
      </c>
      <c r="K11" s="11">
        <f>ROUND('前年度'!K11/'前年度'!$N11*100,1)</f>
        <v>8.7</v>
      </c>
      <c r="L11" s="11">
        <f>ROUND('前年度'!L11/'前年度'!$N11*100,1)</f>
        <v>0</v>
      </c>
      <c r="M11" s="11">
        <f>ROUND('前年度'!M11/'前年度'!$N11*100,1)</f>
        <v>97.7</v>
      </c>
      <c r="O11" s="37">
        <v>33975464</v>
      </c>
      <c r="P11" s="35">
        <f>ROUND('前年度'!N11/O11*100,1)</f>
        <v>100.7</v>
      </c>
    </row>
    <row r="12" spans="2:16" ht="17.25">
      <c r="B12" s="121" t="s">
        <v>21</v>
      </c>
      <c r="C12" s="11">
        <f>ROUND('前年度'!C12/'前年度'!$N12*100,1)</f>
        <v>33.5</v>
      </c>
      <c r="D12" s="11">
        <f>ROUND('前年度'!D12/'前年度'!$N12*100,1)</f>
        <v>19.4</v>
      </c>
      <c r="E12" s="11">
        <f>ROUND('前年度'!E12/'前年度'!$N12*100,1)</f>
        <v>2.2</v>
      </c>
      <c r="F12" s="11">
        <f>ROUND('前年度'!F12/'前年度'!$N12*100,1)</f>
        <v>7.9</v>
      </c>
      <c r="G12" s="11">
        <f>ROUND('前年度'!G12/'前年度'!$N12*100,1)</f>
        <v>10.2</v>
      </c>
      <c r="H12" s="11">
        <f>ROUND('前年度'!H12/'前年度'!$N12*100,1)</f>
        <v>14.9</v>
      </c>
      <c r="I12" s="11">
        <f>ROUND('前年度'!I12/'前年度'!$N12*100,1)</f>
        <v>0</v>
      </c>
      <c r="J12" s="11">
        <f>ROUND('前年度'!J12/'前年度'!$N12*100,1)</f>
        <v>0</v>
      </c>
      <c r="K12" s="11">
        <f>ROUND('前年度'!K12/'前年度'!$N12*100,1)</f>
        <v>11.5</v>
      </c>
      <c r="L12" s="11">
        <f>ROUND('前年度'!L12/'前年度'!$N12*100,1)</f>
        <v>0</v>
      </c>
      <c r="M12" s="11">
        <f>ROUND('前年度'!M12/'前年度'!$N12*100,1)</f>
        <v>99.6</v>
      </c>
      <c r="O12" s="37">
        <v>24171414</v>
      </c>
      <c r="P12" s="35">
        <f>ROUND('前年度'!N12/O12*100,1)</f>
        <v>100.6</v>
      </c>
    </row>
    <row r="13" spans="2:16" ht="17.25">
      <c r="B13" s="121" t="s">
        <v>23</v>
      </c>
      <c r="C13" s="11">
        <f>ROUND('前年度'!C13/'前年度'!$N13*100,1)</f>
        <v>31</v>
      </c>
      <c r="D13" s="11">
        <f>ROUND('前年度'!D13/'前年度'!$N13*100,1)</f>
        <v>16.7</v>
      </c>
      <c r="E13" s="11">
        <f>ROUND('前年度'!E13/'前年度'!$N13*100,1)</f>
        <v>3</v>
      </c>
      <c r="F13" s="11">
        <f>ROUND('前年度'!F13/'前年度'!$N13*100,1)</f>
        <v>8</v>
      </c>
      <c r="G13" s="11">
        <f>ROUND('前年度'!G13/'前年度'!$N13*100,1)</f>
        <v>3.2</v>
      </c>
      <c r="H13" s="11">
        <f>ROUND('前年度'!H13/'前年度'!$N13*100,1)</f>
        <v>26.4</v>
      </c>
      <c r="I13" s="11">
        <f>ROUND('前年度'!I13/'前年度'!$N13*100,1)</f>
        <v>0</v>
      </c>
      <c r="J13" s="11">
        <f>ROUND('前年度'!J13/'前年度'!$N13*100,1)</f>
        <v>0</v>
      </c>
      <c r="K13" s="11">
        <f>ROUND('前年度'!K13/'前年度'!$N13*100,1)</f>
        <v>6.5</v>
      </c>
      <c r="L13" s="11">
        <f>ROUND('前年度'!L13/'前年度'!$N13*100,1)</f>
        <v>0</v>
      </c>
      <c r="M13" s="11">
        <f>ROUND('前年度'!M13/'前年度'!$N13*100,1)</f>
        <v>94.8</v>
      </c>
      <c r="O13" s="37">
        <v>33618458</v>
      </c>
      <c r="P13" s="35">
        <f>ROUND('前年度'!N13/O13*100,1)</f>
        <v>98.9</v>
      </c>
    </row>
    <row r="14" spans="2:16" ht="17.25">
      <c r="B14" s="121" t="s">
        <v>24</v>
      </c>
      <c r="C14" s="11">
        <f>ROUND('前年度'!C14/'前年度'!$N14*100,1)</f>
        <v>28.4</v>
      </c>
      <c r="D14" s="11">
        <f>ROUND('前年度'!D14/'前年度'!$N14*100,1)</f>
        <v>11.1</v>
      </c>
      <c r="E14" s="11">
        <f>ROUND('前年度'!E14/'前年度'!$N14*100,1)</f>
        <v>1.6</v>
      </c>
      <c r="F14" s="11">
        <f>ROUND('前年度'!F14/'前年度'!$N14*100,1)</f>
        <v>6</v>
      </c>
      <c r="G14" s="11">
        <f>ROUND('前年度'!G14/'前年度'!$N14*100,1)</f>
        <v>24.5</v>
      </c>
      <c r="H14" s="11">
        <f>ROUND('前年度'!H14/'前年度'!$N14*100,1)</f>
        <v>22.3</v>
      </c>
      <c r="I14" s="11">
        <f>ROUND('前年度'!I14/'前年度'!$N14*100,1)</f>
        <v>0</v>
      </c>
      <c r="J14" s="11">
        <f>ROUND('前年度'!J14/'前年度'!$N14*100,1)</f>
        <v>0</v>
      </c>
      <c r="K14" s="11">
        <f>ROUND('前年度'!K14/'前年度'!$N14*100,1)</f>
        <v>9.1</v>
      </c>
      <c r="L14" s="11">
        <f>ROUND('前年度'!L14/'前年度'!$N14*100,1)</f>
        <v>0</v>
      </c>
      <c r="M14" s="11">
        <f>ROUND('前年度'!M14/'前年度'!$N14*100,1)</f>
        <v>103</v>
      </c>
      <c r="O14" s="37">
        <v>14077976</v>
      </c>
      <c r="P14" s="35">
        <f>ROUND('前年度'!N14/O14*100,1)</f>
        <v>99.4</v>
      </c>
    </row>
    <row r="15" spans="2:16" ht="17.25">
      <c r="B15" s="121" t="s">
        <v>25</v>
      </c>
      <c r="C15" s="11">
        <f>ROUND('前年度'!C15/'前年度'!$N15*100,1)</f>
        <v>33.7</v>
      </c>
      <c r="D15" s="11">
        <f>ROUND('前年度'!D15/'前年度'!$N15*100,1)</f>
        <v>17.7</v>
      </c>
      <c r="E15" s="11">
        <f>ROUND('前年度'!E15/'前年度'!$N15*100,1)</f>
        <v>0.8</v>
      </c>
      <c r="F15" s="11">
        <f>ROUND('前年度'!F15/'前年度'!$N15*100,1)</f>
        <v>8.5</v>
      </c>
      <c r="G15" s="11">
        <f>ROUND('前年度'!G15/'前年度'!$N15*100,1)</f>
        <v>21.2</v>
      </c>
      <c r="H15" s="11">
        <f>ROUND('前年度'!H15/'前年度'!$N15*100,1)</f>
        <v>17.7</v>
      </c>
      <c r="I15" s="11">
        <f>ROUND('前年度'!I15/'前年度'!$N15*100,1)</f>
        <v>0</v>
      </c>
      <c r="J15" s="11">
        <f>ROUND('前年度'!J15/'前年度'!$N15*100,1)</f>
        <v>0</v>
      </c>
      <c r="K15" s="11">
        <f>ROUND('前年度'!K15/'前年度'!$N15*100,1)</f>
        <v>5.6</v>
      </c>
      <c r="L15" s="11">
        <f>ROUND('前年度'!L15/'前年度'!$N15*100,1)</f>
        <v>0</v>
      </c>
      <c r="M15" s="11">
        <f>ROUND('前年度'!M15/'前年度'!$N15*100,1)</f>
        <v>105.2</v>
      </c>
      <c r="O15" s="37">
        <v>5317171</v>
      </c>
      <c r="P15" s="35">
        <f>ROUND('前年度'!N15/O15*100,1)</f>
        <v>99.2</v>
      </c>
    </row>
    <row r="16" spans="2:16" ht="17.25">
      <c r="B16" s="121" t="s">
        <v>26</v>
      </c>
      <c r="C16" s="11">
        <f>ROUND('前年度'!C16/'前年度'!$N16*100,1)</f>
        <v>37.2</v>
      </c>
      <c r="D16" s="11">
        <f>ROUND('前年度'!D16/'前年度'!$N16*100,1)</f>
        <v>21.9</v>
      </c>
      <c r="E16" s="11">
        <f>ROUND('前年度'!E16/'前年度'!$N16*100,1)</f>
        <v>1.2</v>
      </c>
      <c r="F16" s="11">
        <f>ROUND('前年度'!F16/'前年度'!$N16*100,1)</f>
        <v>5.3</v>
      </c>
      <c r="G16" s="11">
        <f>ROUND('前年度'!G16/'前年度'!$N16*100,1)</f>
        <v>5.9</v>
      </c>
      <c r="H16" s="11">
        <f>ROUND('前年度'!H16/'前年度'!$N16*100,1)</f>
        <v>22.8</v>
      </c>
      <c r="I16" s="11">
        <f>ROUND('前年度'!I16/'前年度'!$N16*100,1)</f>
        <v>0</v>
      </c>
      <c r="J16" s="11">
        <f>ROUND('前年度'!J16/'前年度'!$N16*100,1)</f>
        <v>0</v>
      </c>
      <c r="K16" s="11">
        <f>ROUND('前年度'!K16/'前年度'!$N16*100,1)</f>
        <v>7.5</v>
      </c>
      <c r="L16" s="11">
        <f>ROUND('前年度'!L16/'前年度'!$N16*100,1)</f>
        <v>0</v>
      </c>
      <c r="M16" s="11">
        <f>ROUND('前年度'!M16/'前年度'!$N16*100,1)</f>
        <v>101.6</v>
      </c>
      <c r="O16" s="37">
        <v>9927725</v>
      </c>
      <c r="P16" s="35">
        <f>ROUND('前年度'!N16/O16*100,1)</f>
        <v>102.6</v>
      </c>
    </row>
    <row r="17" spans="2:16" ht="17.25">
      <c r="B17" s="121" t="s">
        <v>27</v>
      </c>
      <c r="C17" s="11">
        <f>ROUND('前年度'!C17/'前年度'!$N17*100,1)</f>
        <v>47.6</v>
      </c>
      <c r="D17" s="11">
        <f>ROUND('前年度'!D17/'前年度'!$N17*100,1)</f>
        <v>16.4</v>
      </c>
      <c r="E17" s="11">
        <f>ROUND('前年度'!E17/'前年度'!$N17*100,1)</f>
        <v>1.5</v>
      </c>
      <c r="F17" s="11">
        <f>ROUND('前年度'!F17/'前年度'!$N17*100,1)</f>
        <v>4.8</v>
      </c>
      <c r="G17" s="11">
        <f>ROUND('前年度'!G17/'前年度'!$N17*100,1)</f>
        <v>4.4</v>
      </c>
      <c r="H17" s="11">
        <f>ROUND('前年度'!H17/'前年度'!$N17*100,1)</f>
        <v>20.1</v>
      </c>
      <c r="I17" s="11">
        <f>ROUND('前年度'!I17/'前年度'!$N17*100,1)</f>
        <v>0</v>
      </c>
      <c r="J17" s="11">
        <f>ROUND('前年度'!J17/'前年度'!$N17*100,1)</f>
        <v>0</v>
      </c>
      <c r="K17" s="11">
        <f>ROUND('前年度'!K17/'前年度'!$N17*100,1)</f>
        <v>5</v>
      </c>
      <c r="L17" s="11">
        <f>ROUND('前年度'!L17/'前年度'!$N17*100,1)</f>
        <v>0</v>
      </c>
      <c r="M17" s="11">
        <f>ROUND('前年度'!M17/'前年度'!$N17*100,1)</f>
        <v>99.7</v>
      </c>
      <c r="O17" s="37">
        <v>5650562</v>
      </c>
      <c r="P17" s="35">
        <f>ROUND('前年度'!N17/O17*100,1)</f>
        <v>99.8</v>
      </c>
    </row>
    <row r="18" spans="2:16" ht="17.25">
      <c r="B18" s="120" t="s">
        <v>28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O18" s="104"/>
      <c r="P18" s="105"/>
    </row>
    <row r="19" spans="2:16" ht="17.25">
      <c r="B19" s="121" t="s">
        <v>125</v>
      </c>
      <c r="C19" s="11">
        <f>ROUND('前年度'!C19/'前年度'!$N19*100,1)</f>
        <v>39.7</v>
      </c>
      <c r="D19" s="11">
        <f>ROUND('前年度'!D19/'前年度'!$N19*100,1)</f>
        <v>12.3</v>
      </c>
      <c r="E19" s="11">
        <f>ROUND('前年度'!E19/'前年度'!$N19*100,1)</f>
        <v>1.2</v>
      </c>
      <c r="F19" s="11">
        <f>ROUND('前年度'!F19/'前年度'!$N19*100,1)</f>
        <v>5.1</v>
      </c>
      <c r="G19" s="11">
        <f>ROUND('前年度'!G19/'前年度'!$N19*100,1)</f>
        <v>2.6</v>
      </c>
      <c r="H19" s="11">
        <f>ROUND('前年度'!H19/'前年度'!$N19*100,1)</f>
        <v>23.6</v>
      </c>
      <c r="I19" s="11">
        <f>ROUND('前年度'!I19/'前年度'!$N19*100,1)</f>
        <v>0</v>
      </c>
      <c r="J19" s="11">
        <f>ROUND('前年度'!J19/'前年度'!$N19*100,1)</f>
        <v>0.3</v>
      </c>
      <c r="K19" s="11">
        <f>ROUND('前年度'!K19/'前年度'!$N19*100,1)</f>
        <v>7.4</v>
      </c>
      <c r="L19" s="11">
        <f>ROUND('前年度'!L19/'前年度'!$N19*100,1)</f>
        <v>0</v>
      </c>
      <c r="M19" s="11">
        <f>ROUND('前年度'!M19/'前年度'!$N19*100,1)</f>
        <v>92.1</v>
      </c>
      <c r="O19" s="37">
        <v>5208703</v>
      </c>
      <c r="P19" s="35">
        <f>ROUND('前年度'!N19/O19*100,1)</f>
        <v>100.3</v>
      </c>
    </row>
    <row r="20" spans="2:16" ht="17.25">
      <c r="B20" s="122" t="s">
        <v>126</v>
      </c>
      <c r="C20" s="11">
        <f>ROUND('前年度'!C20/'前年度'!$N20*100,1)</f>
        <v>31.6</v>
      </c>
      <c r="D20" s="11">
        <f>ROUND('前年度'!D20/'前年度'!$N20*100,1)</f>
        <v>12.5</v>
      </c>
      <c r="E20" s="11">
        <f>ROUND('前年度'!E20/'前年度'!$N20*100,1)</f>
        <v>2.8</v>
      </c>
      <c r="F20" s="11">
        <f>ROUND('前年度'!F20/'前年度'!$N20*100,1)</f>
        <v>6.5</v>
      </c>
      <c r="G20" s="11">
        <f>ROUND('前年度'!G20/'前年度'!$N20*100,1)</f>
        <v>15.4</v>
      </c>
      <c r="H20" s="11">
        <f>ROUND('前年度'!H20/'前年度'!$N20*100,1)</f>
        <v>18.2</v>
      </c>
      <c r="I20" s="11">
        <f>ROUND('前年度'!I20/'前年度'!$N20*100,1)</f>
        <v>0</v>
      </c>
      <c r="J20" s="11">
        <f>ROUND('前年度'!J20/'前年度'!$N20*100,1)</f>
        <v>0</v>
      </c>
      <c r="K20" s="11">
        <f>ROUND('前年度'!K20/'前年度'!$N20*100,1)</f>
        <v>9.4</v>
      </c>
      <c r="L20" s="11">
        <f>ROUND('前年度'!L20/'前年度'!$N20*100,1)</f>
        <v>0</v>
      </c>
      <c r="M20" s="11">
        <f>ROUND('前年度'!M20/'前年度'!$N20*100,1)</f>
        <v>96.4</v>
      </c>
      <c r="O20" s="88">
        <v>7743186</v>
      </c>
      <c r="P20" s="35">
        <f>ROUND('前年度'!N20/O20*100,1)</f>
        <v>101.9</v>
      </c>
    </row>
    <row r="21" spans="2:16" ht="17.25">
      <c r="B21" s="121" t="s">
        <v>127</v>
      </c>
      <c r="C21" s="30">
        <f>ROUND('前年度'!C21/'前年度'!$N21*100,1)</f>
        <v>26.6</v>
      </c>
      <c r="D21" s="30">
        <f>ROUND('前年度'!D21/'前年度'!$N21*100,1)</f>
        <v>23.6</v>
      </c>
      <c r="E21" s="30">
        <f>ROUND('前年度'!E21/'前年度'!$N21*100,1)</f>
        <v>2</v>
      </c>
      <c r="F21" s="30">
        <f>ROUND('前年度'!F21/'前年度'!$N21*100,1)</f>
        <v>2.6</v>
      </c>
      <c r="G21" s="30">
        <f>ROUND('前年度'!G21/'前年度'!$N21*100,1)</f>
        <v>9.6</v>
      </c>
      <c r="H21" s="30">
        <f>ROUND('前年度'!H21/'前年度'!$N21*100,1)</f>
        <v>14.2</v>
      </c>
      <c r="I21" s="30">
        <f>ROUND('前年度'!I21/'前年度'!$N21*100,1)</f>
        <v>0</v>
      </c>
      <c r="J21" s="30">
        <f>ROUND('前年度'!J21/'前年度'!$N21*100,1)</f>
        <v>0</v>
      </c>
      <c r="K21" s="30">
        <f>ROUND('前年度'!K21/'前年度'!$N21*100,1)</f>
        <v>10.9</v>
      </c>
      <c r="L21" s="30">
        <f>ROUND('前年度'!L21/'前年度'!$N21*100,1)</f>
        <v>0</v>
      </c>
      <c r="M21" s="30">
        <f>ROUND('前年度'!M21/'前年度'!$N21*100,1)</f>
        <v>89.5</v>
      </c>
      <c r="O21" s="37">
        <v>11833759</v>
      </c>
      <c r="P21" s="35">
        <f>ROUND('前年度'!N21/O21*100,1)</f>
        <v>100.3</v>
      </c>
    </row>
    <row r="22" spans="2:16" ht="17.25">
      <c r="B22" s="121" t="s">
        <v>128</v>
      </c>
      <c r="C22" s="30">
        <f>ROUND('前年度'!C22/'前年度'!$N22*100,1)</f>
        <v>42.7</v>
      </c>
      <c r="D22" s="30">
        <f>ROUND('前年度'!D22/'前年度'!$N22*100,1)</f>
        <v>11.6</v>
      </c>
      <c r="E22" s="30">
        <f>ROUND('前年度'!E22/'前年度'!$N22*100,1)</f>
        <v>0.4</v>
      </c>
      <c r="F22" s="30">
        <f>ROUND('前年度'!F22/'前年度'!$N22*100,1)</f>
        <v>3.3</v>
      </c>
      <c r="G22" s="30">
        <f>ROUND('前年度'!G22/'前年度'!$N22*100,1)</f>
        <v>16.4</v>
      </c>
      <c r="H22" s="30">
        <f>ROUND('前年度'!H22/'前年度'!$N22*100,1)</f>
        <v>20.3</v>
      </c>
      <c r="I22" s="30">
        <f>ROUND('前年度'!I22/'前年度'!$N22*100,1)</f>
        <v>0</v>
      </c>
      <c r="J22" s="30">
        <f>ROUND('前年度'!J22/'前年度'!$N22*100,1)</f>
        <v>0</v>
      </c>
      <c r="K22" s="30">
        <f>ROUND('前年度'!K22/'前年度'!$N22*100,1)</f>
        <v>9.4</v>
      </c>
      <c r="L22" s="30">
        <f>ROUND('前年度'!L22/'前年度'!$N22*100,1)</f>
        <v>0</v>
      </c>
      <c r="M22" s="30">
        <f>ROUND('前年度'!M22/'前年度'!$N22*100,1)</f>
        <v>104.1</v>
      </c>
      <c r="O22" s="37">
        <v>13248649</v>
      </c>
      <c r="P22" s="35">
        <f>ROUND('前年度'!N22/O22*100,1)</f>
        <v>98.1</v>
      </c>
    </row>
    <row r="23" spans="2:16" ht="17.25">
      <c r="B23" s="123" t="s">
        <v>129</v>
      </c>
      <c r="C23" s="31">
        <f>ROUND('前年度'!C23/'前年度'!$N23*100,1)</f>
        <v>35.9</v>
      </c>
      <c r="D23" s="31">
        <f>ROUND('前年度'!D23/'前年度'!$N23*100,1)</f>
        <v>17.1</v>
      </c>
      <c r="E23" s="31">
        <f>ROUND('前年度'!E23/'前年度'!$N23*100,1)</f>
        <v>1.8</v>
      </c>
      <c r="F23" s="31">
        <f>ROUND('前年度'!F23/'前年度'!$N23*100,1)</f>
        <v>6.1</v>
      </c>
      <c r="G23" s="31">
        <f>ROUND('前年度'!G23/'前年度'!$N23*100,1)</f>
        <v>7.3</v>
      </c>
      <c r="H23" s="31">
        <f>ROUND('前年度'!H23/'前年度'!$N23*100,1)</f>
        <v>22.1</v>
      </c>
      <c r="I23" s="31">
        <f>ROUND('前年度'!I23/'前年度'!$N23*100,1)</f>
        <v>0</v>
      </c>
      <c r="J23" s="31">
        <f>ROUND('前年度'!J23/'前年度'!$N23*100,1)</f>
        <v>0</v>
      </c>
      <c r="K23" s="31">
        <f>ROUND('前年度'!K23/'前年度'!$N23*100,1)</f>
        <v>7.8</v>
      </c>
      <c r="L23" s="31">
        <f>ROUND('前年度'!L23/'前年度'!$N23*100,1)</f>
        <v>0</v>
      </c>
      <c r="M23" s="31">
        <f>ROUND('前年度'!M23/'前年度'!$N23*100,1)</f>
        <v>98</v>
      </c>
      <c r="O23" s="38">
        <v>23555712</v>
      </c>
      <c r="P23" s="34">
        <f>ROUND('前年度'!N23/O23*100,1)</f>
        <v>100</v>
      </c>
    </row>
    <row r="24" spans="2:16" ht="17.25">
      <c r="B24" s="121" t="s">
        <v>32</v>
      </c>
      <c r="C24" s="30">
        <f>ROUND('前年度'!C24/'前年度'!$N24*100,1)</f>
        <v>28.7</v>
      </c>
      <c r="D24" s="30">
        <f>ROUND('前年度'!D24/'前年度'!$N24*100,1)</f>
        <v>19.9</v>
      </c>
      <c r="E24" s="30">
        <f>ROUND('前年度'!E24/'前年度'!$N24*100,1)</f>
        <v>0</v>
      </c>
      <c r="F24" s="30">
        <f>ROUND('前年度'!F24/'前年度'!$N24*100,1)</f>
        <v>1.1</v>
      </c>
      <c r="G24" s="30">
        <f>ROUND('前年度'!G24/'前年度'!$N24*100,1)</f>
        <v>15.7</v>
      </c>
      <c r="H24" s="30">
        <f>ROUND('前年度'!H24/'前年度'!$N24*100,1)</f>
        <v>12.4</v>
      </c>
      <c r="I24" s="30">
        <f>ROUND('前年度'!I24/'前年度'!$N24*100,1)</f>
        <v>0</v>
      </c>
      <c r="J24" s="30">
        <f>ROUND('前年度'!J24/'前年度'!$N24*100,1)</f>
        <v>0</v>
      </c>
      <c r="K24" s="30">
        <f>ROUND('前年度'!K24/'前年度'!$N24*100,1)</f>
        <v>7.4</v>
      </c>
      <c r="L24" s="30">
        <f>ROUND('前年度'!L24/'前年度'!$N24*100,1)</f>
        <v>0</v>
      </c>
      <c r="M24" s="30">
        <f>ROUND('前年度'!M24/'前年度'!$N24*100,1)</f>
        <v>85.2</v>
      </c>
      <c r="O24" s="37">
        <v>1702719</v>
      </c>
      <c r="P24" s="35">
        <f>ROUND('前年度'!N24/O24*100,1)</f>
        <v>102.5</v>
      </c>
    </row>
    <row r="25" spans="2:16" ht="17.25">
      <c r="B25" s="121" t="s">
        <v>36</v>
      </c>
      <c r="C25" s="30">
        <f>ROUND('前年度'!C25/'前年度'!$N25*100,1)</f>
        <v>27.7</v>
      </c>
      <c r="D25" s="30">
        <f>ROUND('前年度'!D25/'前年度'!$N25*100,1)</f>
        <v>19.2</v>
      </c>
      <c r="E25" s="30">
        <f>ROUND('前年度'!E25/'前年度'!$N25*100,1)</f>
        <v>1</v>
      </c>
      <c r="F25" s="30">
        <f>ROUND('前年度'!F25/'前年度'!$N25*100,1)</f>
        <v>2.8</v>
      </c>
      <c r="G25" s="30">
        <f>ROUND('前年度'!G25/'前年度'!$N25*100,1)</f>
        <v>17.3</v>
      </c>
      <c r="H25" s="30">
        <f>ROUND('前年度'!H25/'前年度'!$N25*100,1)</f>
        <v>10.1</v>
      </c>
      <c r="I25" s="30">
        <f>ROUND('前年度'!I25/'前年度'!$N25*100,1)</f>
        <v>0</v>
      </c>
      <c r="J25" s="30">
        <f>ROUND('前年度'!J25/'前年度'!$N25*100,1)</f>
        <v>0</v>
      </c>
      <c r="K25" s="30">
        <f>ROUND('前年度'!K25/'前年度'!$N25*100,1)</f>
        <v>6</v>
      </c>
      <c r="L25" s="30">
        <f>ROUND('前年度'!L25/'前年度'!$N25*100,1)</f>
        <v>0</v>
      </c>
      <c r="M25" s="30">
        <f>ROUND('前年度'!M25/'前年度'!$N25*100,1)</f>
        <v>84.2</v>
      </c>
      <c r="O25" s="37">
        <v>4739979</v>
      </c>
      <c r="P25" s="35">
        <f>ROUND('前年度'!N25/O25*100,1)</f>
        <v>100.9</v>
      </c>
    </row>
    <row r="26" spans="2:16" ht="17.25">
      <c r="B26" s="121" t="s">
        <v>38</v>
      </c>
      <c r="C26" s="30">
        <f>ROUND('前年度'!C26/'前年度'!$N26*100,1)</f>
        <v>32.5</v>
      </c>
      <c r="D26" s="30">
        <f>ROUND('前年度'!D26/'前年度'!$N26*100,1)</f>
        <v>18.5</v>
      </c>
      <c r="E26" s="30">
        <f>ROUND('前年度'!E26/'前年度'!$N26*100,1)</f>
        <v>2.5</v>
      </c>
      <c r="F26" s="30">
        <f>ROUND('前年度'!F26/'前年度'!$N26*100,1)</f>
        <v>3.2</v>
      </c>
      <c r="G26" s="30">
        <f>ROUND('前年度'!G26/'前年度'!$N26*100,1)</f>
        <v>8.9</v>
      </c>
      <c r="H26" s="30">
        <f>ROUND('前年度'!H26/'前年度'!$N26*100,1)</f>
        <v>11.3</v>
      </c>
      <c r="I26" s="30">
        <f>ROUND('前年度'!I26/'前年度'!$N26*100,1)</f>
        <v>0</v>
      </c>
      <c r="J26" s="30">
        <f>ROUND('前年度'!J26/'前年度'!$N26*100,1)</f>
        <v>0</v>
      </c>
      <c r="K26" s="30">
        <f>ROUND('前年度'!K26/'前年度'!$N26*100,1)</f>
        <v>8.7</v>
      </c>
      <c r="L26" s="30">
        <f>ROUND('前年度'!L26/'前年度'!$N26*100,1)</f>
        <v>0</v>
      </c>
      <c r="M26" s="30">
        <f>ROUND('前年度'!M26/'前年度'!$N26*100,1)</f>
        <v>85.5</v>
      </c>
      <c r="O26" s="37">
        <v>7012773</v>
      </c>
      <c r="P26" s="35">
        <f>ROUND('前年度'!N26/O26*100,1)</f>
        <v>99.1</v>
      </c>
    </row>
    <row r="27" spans="2:16" ht="17.25">
      <c r="B27" s="121" t="s">
        <v>40</v>
      </c>
      <c r="C27" s="30">
        <f>ROUND('前年度'!C27/'前年度'!$N27*100,1)</f>
        <v>36.2</v>
      </c>
      <c r="D27" s="30">
        <f>ROUND('前年度'!D27/'前年度'!$N27*100,1)</f>
        <v>16.7</v>
      </c>
      <c r="E27" s="30">
        <f>ROUND('前年度'!E27/'前年度'!$N27*100,1)</f>
        <v>1.6</v>
      </c>
      <c r="F27" s="30">
        <f>ROUND('前年度'!F27/'前年度'!$N27*100,1)</f>
        <v>1.5</v>
      </c>
      <c r="G27" s="30">
        <f>ROUND('前年度'!G27/'前年度'!$N27*100,1)</f>
        <v>10.6</v>
      </c>
      <c r="H27" s="30">
        <f>ROUND('前年度'!H27/'前年度'!$N27*100,1)</f>
        <v>17</v>
      </c>
      <c r="I27" s="30">
        <f>ROUND('前年度'!I27/'前年度'!$N27*100,1)</f>
        <v>0</v>
      </c>
      <c r="J27" s="30">
        <f>ROUND('前年度'!J27/'前年度'!$N27*100,1)</f>
        <v>0</v>
      </c>
      <c r="K27" s="30">
        <f>ROUND('前年度'!K27/'前年度'!$N27*100,1)</f>
        <v>7.5</v>
      </c>
      <c r="L27" s="30">
        <f>ROUND('前年度'!L27/'前年度'!$N27*100,1)</f>
        <v>0</v>
      </c>
      <c r="M27" s="30">
        <f>ROUND('前年度'!M27/'前年度'!$N27*100,1)</f>
        <v>91.2</v>
      </c>
      <c r="O27" s="37">
        <v>1824777</v>
      </c>
      <c r="P27" s="35">
        <f>ROUND('前年度'!N27/O27*100,1)</f>
        <v>98.8</v>
      </c>
    </row>
    <row r="28" spans="2:16" ht="17.25">
      <c r="B28" s="121" t="s">
        <v>41</v>
      </c>
      <c r="C28" s="30">
        <f>ROUND('前年度'!C28/'前年度'!$N28*100,1)</f>
        <v>16.9</v>
      </c>
      <c r="D28" s="30">
        <f>ROUND('前年度'!D28/'前年度'!$N28*100,1)</f>
        <v>13.3</v>
      </c>
      <c r="E28" s="30">
        <f>ROUND('前年度'!E28/'前年度'!$N28*100,1)</f>
        <v>0.4</v>
      </c>
      <c r="F28" s="30">
        <f>ROUND('前年度'!F28/'前年度'!$N28*100,1)</f>
        <v>2.7</v>
      </c>
      <c r="G28" s="30">
        <f>ROUND('前年度'!G28/'前年度'!$N28*100,1)</f>
        <v>7.9</v>
      </c>
      <c r="H28" s="30">
        <f>ROUND('前年度'!H28/'前年度'!$N28*100,1)</f>
        <v>3.1</v>
      </c>
      <c r="I28" s="30">
        <f>ROUND('前年度'!I28/'前年度'!$N28*100,1)</f>
        <v>0</v>
      </c>
      <c r="J28" s="30">
        <f>ROUND('前年度'!J28/'前年度'!$N28*100,1)</f>
        <v>0</v>
      </c>
      <c r="K28" s="30">
        <f>ROUND('前年度'!K28/'前年度'!$N28*100,1)</f>
        <v>13.5</v>
      </c>
      <c r="L28" s="30">
        <f>ROUND('前年度'!L28/'前年度'!$N28*100,1)</f>
        <v>0</v>
      </c>
      <c r="M28" s="30">
        <f>ROUND('前年度'!M28/'前年度'!$N28*100,1)</f>
        <v>57.7</v>
      </c>
      <c r="O28" s="37">
        <v>4880237</v>
      </c>
      <c r="P28" s="35">
        <f>ROUND('前年度'!N28/O28*100,1)</f>
        <v>99.7</v>
      </c>
    </row>
    <row r="29" spans="2:16" ht="17.25">
      <c r="B29" s="121" t="s">
        <v>130</v>
      </c>
      <c r="C29" s="30">
        <f>ROUND('前年度'!C29/'前年度'!$N29*100,1)</f>
        <v>32</v>
      </c>
      <c r="D29" s="30">
        <f>ROUND('前年度'!D29/'前年度'!$N29*100,1)</f>
        <v>15.2</v>
      </c>
      <c r="E29" s="30">
        <f>ROUND('前年度'!E29/'前年度'!$N29*100,1)</f>
        <v>0.5</v>
      </c>
      <c r="F29" s="30">
        <f>ROUND('前年度'!F29/'前年度'!$N29*100,1)</f>
        <v>5.2</v>
      </c>
      <c r="G29" s="30">
        <f>ROUND('前年度'!G29/'前年度'!$N29*100,1)</f>
        <v>13.6</v>
      </c>
      <c r="H29" s="30">
        <f>ROUND('前年度'!H29/'前年度'!$N29*100,1)</f>
        <v>21.2</v>
      </c>
      <c r="I29" s="30">
        <f>ROUND('前年度'!I29/'前年度'!$N29*100,1)</f>
        <v>0</v>
      </c>
      <c r="J29" s="30">
        <f>ROUND('前年度'!J29/'前年度'!$N29*100,1)</f>
        <v>0</v>
      </c>
      <c r="K29" s="30">
        <f>ROUND('前年度'!K29/'前年度'!$N29*100,1)</f>
        <v>6.6</v>
      </c>
      <c r="L29" s="30">
        <f>ROUND('前年度'!L29/'前年度'!$N29*100,1)</f>
        <v>0</v>
      </c>
      <c r="M29" s="30">
        <f>ROUND('前年度'!M29/'前年度'!$N29*100,1)</f>
        <v>94.3</v>
      </c>
      <c r="O29" s="37">
        <v>3139206</v>
      </c>
      <c r="P29" s="35">
        <f>ROUND('前年度'!N29/O29*100,1)</f>
        <v>100.9</v>
      </c>
    </row>
    <row r="30" spans="2:16" ht="17.25">
      <c r="B30" s="121" t="s">
        <v>131</v>
      </c>
      <c r="C30" s="30">
        <f>ROUND('前年度'!C30/'前年度'!$N30*100,1)</f>
        <v>29.4</v>
      </c>
      <c r="D30" s="30">
        <f>ROUND('前年度'!D30/'前年度'!$N30*100,1)</f>
        <v>13.8</v>
      </c>
      <c r="E30" s="30">
        <f>ROUND('前年度'!E30/'前年度'!$N30*100,1)</f>
        <v>1.3</v>
      </c>
      <c r="F30" s="30">
        <f>ROUND('前年度'!F30/'前年度'!$N30*100,1)</f>
        <v>2.2</v>
      </c>
      <c r="G30" s="30">
        <f>ROUND('前年度'!G30/'前年度'!$N30*100,1)</f>
        <v>14</v>
      </c>
      <c r="H30" s="30">
        <f>ROUND('前年度'!H30/'前年度'!$N30*100,1)</f>
        <v>25.3</v>
      </c>
      <c r="I30" s="30">
        <f>ROUND('前年度'!I30/'前年度'!$N30*100,1)</f>
        <v>0</v>
      </c>
      <c r="J30" s="30">
        <f>ROUND('前年度'!J30/'前年度'!$N30*100,1)</f>
        <v>0</v>
      </c>
      <c r="K30" s="30">
        <f>ROUND('前年度'!K30/'前年度'!$N30*100,1)</f>
        <v>7.5</v>
      </c>
      <c r="L30" s="30">
        <f>ROUND('前年度'!L30/'前年度'!$N30*100,1)</f>
        <v>0</v>
      </c>
      <c r="M30" s="30">
        <f>ROUND('前年度'!M30/'前年度'!$N30*100,1)</f>
        <v>93.5</v>
      </c>
      <c r="O30" s="37">
        <v>2470224</v>
      </c>
      <c r="P30" s="35">
        <f>ROUND('前年度'!N30/O30*100,1)</f>
        <v>99.6</v>
      </c>
    </row>
    <row r="31" spans="2:16" ht="17.25">
      <c r="B31" s="121" t="s">
        <v>132</v>
      </c>
      <c r="C31" s="30">
        <f>ROUND('前年度'!C31/'前年度'!$N31*100,1)</f>
        <v>39.6</v>
      </c>
      <c r="D31" s="30">
        <f>ROUND('前年度'!D31/'前年度'!$N31*100,1)</f>
        <v>15.2</v>
      </c>
      <c r="E31" s="30">
        <f>ROUND('前年度'!E31/'前年度'!$N31*100,1)</f>
        <v>3.9</v>
      </c>
      <c r="F31" s="30">
        <f>ROUND('前年度'!F31/'前年度'!$N31*100,1)</f>
        <v>3</v>
      </c>
      <c r="G31" s="30">
        <f>ROUND('前年度'!G31/'前年度'!$N31*100,1)</f>
        <v>16.2</v>
      </c>
      <c r="H31" s="30">
        <f>ROUND('前年度'!H31/'前年度'!$N31*100,1)</f>
        <v>21.3</v>
      </c>
      <c r="I31" s="30">
        <f>ROUND('前年度'!I31/'前年度'!$N31*100,1)</f>
        <v>0</v>
      </c>
      <c r="J31" s="30">
        <f>ROUND('前年度'!J31/'前年度'!$N31*100,1)</f>
        <v>0</v>
      </c>
      <c r="K31" s="30">
        <f>ROUND('前年度'!K31/'前年度'!$N31*100,1)</f>
        <v>10.5</v>
      </c>
      <c r="L31" s="30">
        <f>ROUND('前年度'!L31/'前年度'!$N31*100,1)</f>
        <v>0</v>
      </c>
      <c r="M31" s="30">
        <f>ROUND('前年度'!M31/'前年度'!$N31*100,1)</f>
        <v>109.7</v>
      </c>
      <c r="O31" s="37">
        <v>1347141</v>
      </c>
      <c r="P31" s="35">
        <f>ROUND('前年度'!N31/O31*100,1)</f>
        <v>98.4</v>
      </c>
    </row>
    <row r="32" spans="2:16" ht="17.25">
      <c r="B32" s="121" t="s">
        <v>133</v>
      </c>
      <c r="C32" s="30">
        <f>ROUND('前年度'!C32/'前年度'!$N32*100,1)</f>
        <v>26.5</v>
      </c>
      <c r="D32" s="30">
        <f>ROUND('前年度'!D32/'前年度'!$N32*100,1)</f>
        <v>13</v>
      </c>
      <c r="E32" s="30">
        <f>ROUND('前年度'!E32/'前年度'!$N32*100,1)</f>
        <v>2.5</v>
      </c>
      <c r="F32" s="30">
        <f>ROUND('前年度'!F32/'前年度'!$N32*100,1)</f>
        <v>0</v>
      </c>
      <c r="G32" s="30">
        <f>ROUND('前年度'!G32/'前年度'!$N32*100,1)</f>
        <v>15.1</v>
      </c>
      <c r="H32" s="30">
        <f>ROUND('前年度'!H32/'前年度'!$N32*100,1)</f>
        <v>27.4</v>
      </c>
      <c r="I32" s="30">
        <f>ROUND('前年度'!I32/'前年度'!$N32*100,1)</f>
        <v>0</v>
      </c>
      <c r="J32" s="30">
        <f>ROUND('前年度'!J32/'前年度'!$N32*100,1)</f>
        <v>0</v>
      </c>
      <c r="K32" s="30">
        <f>ROUND('前年度'!K32/'前年度'!$N32*100,1)</f>
        <v>8.9</v>
      </c>
      <c r="L32" s="30">
        <f>ROUND('前年度'!L32/'前年度'!$N32*100,1)</f>
        <v>0</v>
      </c>
      <c r="M32" s="30">
        <f>ROUND('前年度'!M32/'前年度'!$N32*100,1)</f>
        <v>93.4</v>
      </c>
      <c r="O32" s="37">
        <v>2972072</v>
      </c>
      <c r="P32" s="35">
        <f>ROUND('前年度'!N32/O32*100,1)</f>
        <v>101.6</v>
      </c>
    </row>
    <row r="33" spans="2:16" ht="17.25">
      <c r="B33" s="121" t="s">
        <v>134</v>
      </c>
      <c r="C33" s="30">
        <f>ROUND('前年度'!C33/'前年度'!$N33*100,1)</f>
        <v>37.1</v>
      </c>
      <c r="D33" s="30">
        <f>ROUND('前年度'!D33/'前年度'!$N33*100,1)</f>
        <v>13</v>
      </c>
      <c r="E33" s="30">
        <f>ROUND('前年度'!E33/'前年度'!$N33*100,1)</f>
        <v>0.7</v>
      </c>
      <c r="F33" s="30">
        <f>ROUND('前年度'!F33/'前年度'!$N33*100,1)</f>
        <v>1.9</v>
      </c>
      <c r="G33" s="30">
        <f>ROUND('前年度'!G33/'前年度'!$N33*100,1)</f>
        <v>14.1</v>
      </c>
      <c r="H33" s="30">
        <f>ROUND('前年度'!H33/'前年度'!$N33*100,1)</f>
        <v>22.4</v>
      </c>
      <c r="I33" s="30">
        <f>ROUND('前年度'!I33/'前年度'!$N33*100,1)</f>
        <v>0</v>
      </c>
      <c r="J33" s="30">
        <f>ROUND('前年度'!J33/'前年度'!$N33*100,1)</f>
        <v>0</v>
      </c>
      <c r="K33" s="30">
        <f>ROUND('前年度'!K33/'前年度'!$N33*100,1)</f>
        <v>3.8</v>
      </c>
      <c r="L33" s="30">
        <f>ROUND('前年度'!L33/'前年度'!$N33*100,1)</f>
        <v>0</v>
      </c>
      <c r="M33" s="30">
        <f>ROUND('前年度'!M33/'前年度'!$N33*100,1)</f>
        <v>93.1</v>
      </c>
      <c r="O33" s="37">
        <v>1579014</v>
      </c>
      <c r="P33" s="35">
        <f>ROUND('前年度'!N33/O33*100,1)</f>
        <v>98.5</v>
      </c>
    </row>
    <row r="34" spans="2:16" ht="17.25">
      <c r="B34" s="121" t="s">
        <v>135</v>
      </c>
      <c r="C34" s="30">
        <f>ROUND('前年度'!C34/'前年度'!$N34*100,1)</f>
        <v>28.5</v>
      </c>
      <c r="D34" s="30">
        <f>ROUND('前年度'!D34/'前年度'!$N34*100,1)</f>
        <v>21</v>
      </c>
      <c r="E34" s="30">
        <f>ROUND('前年度'!E34/'前年度'!$N34*100,1)</f>
        <v>1.5</v>
      </c>
      <c r="F34" s="30">
        <f>ROUND('前年度'!F34/'前年度'!$N34*100,1)</f>
        <v>2</v>
      </c>
      <c r="G34" s="30">
        <f>ROUND('前年度'!G34/'前年度'!$N34*100,1)</f>
        <v>17.1</v>
      </c>
      <c r="H34" s="30">
        <f>ROUND('前年度'!H34/'前年度'!$N34*100,1)</f>
        <v>24.3</v>
      </c>
      <c r="I34" s="30">
        <f>ROUND('前年度'!I34/'前年度'!$N34*100,1)</f>
        <v>0</v>
      </c>
      <c r="J34" s="30">
        <f>ROUND('前年度'!J34/'前年度'!$N34*100,1)</f>
        <v>0</v>
      </c>
      <c r="K34" s="30">
        <f>ROUND('前年度'!K34/'前年度'!$N34*100,1)</f>
        <v>8.5</v>
      </c>
      <c r="L34" s="30">
        <f>ROUND('前年度'!L34/'前年度'!$N34*100,1)</f>
        <v>0</v>
      </c>
      <c r="M34" s="30">
        <f>ROUND('前年度'!M34/'前年度'!$N34*100,1)</f>
        <v>102.9</v>
      </c>
      <c r="O34" s="37">
        <v>3326369</v>
      </c>
      <c r="P34" s="35">
        <f>ROUND('前年度'!N34/O34*100,1)</f>
        <v>99.7</v>
      </c>
    </row>
    <row r="35" spans="2:16" ht="17.25">
      <c r="B35" s="121" t="s">
        <v>136</v>
      </c>
      <c r="C35" s="30">
        <f>ROUND('前年度'!C35/'前年度'!$N35*100,1)</f>
        <v>33.9</v>
      </c>
      <c r="D35" s="30">
        <f>ROUND('前年度'!D35/'前年度'!$N35*100,1)</f>
        <v>18.1</v>
      </c>
      <c r="E35" s="30">
        <f>ROUND('前年度'!E35/'前年度'!$N35*100,1)</f>
        <v>1.9</v>
      </c>
      <c r="F35" s="30">
        <f>ROUND('前年度'!F35/'前年度'!$N35*100,1)</f>
        <v>4.6</v>
      </c>
      <c r="G35" s="30">
        <f>ROUND('前年度'!G35/'前年度'!$N35*100,1)</f>
        <v>18.2</v>
      </c>
      <c r="H35" s="30">
        <f>ROUND('前年度'!H35/'前年度'!$N35*100,1)</f>
        <v>21.7</v>
      </c>
      <c r="I35" s="30">
        <f>ROUND('前年度'!I35/'前年度'!$N35*100,1)</f>
        <v>0</v>
      </c>
      <c r="J35" s="30">
        <f>ROUND('前年度'!J35/'前年度'!$N35*100,1)</f>
        <v>0</v>
      </c>
      <c r="K35" s="30">
        <f>ROUND('前年度'!K35/'前年度'!$N35*100,1)</f>
        <v>8.7</v>
      </c>
      <c r="L35" s="30">
        <f>ROUND('前年度'!L35/'前年度'!$N35*100,1)</f>
        <v>0</v>
      </c>
      <c r="M35" s="30">
        <f>ROUND('前年度'!M35/'前年度'!$N35*100,1)</f>
        <v>107.2</v>
      </c>
      <c r="O35" s="37">
        <v>3320716</v>
      </c>
      <c r="P35" s="35">
        <f>ROUND('前年度'!N35/O35*100,1)</f>
        <v>97.1</v>
      </c>
    </row>
    <row r="36" spans="2:16" ht="17.25">
      <c r="B36" s="121" t="s">
        <v>137</v>
      </c>
      <c r="C36" s="30">
        <f>ROUND('前年度'!C36/'前年度'!$N36*100,1)</f>
        <v>33.6</v>
      </c>
      <c r="D36" s="30">
        <f>ROUND('前年度'!D36/'前年度'!$N36*100,1)</f>
        <v>6</v>
      </c>
      <c r="E36" s="30">
        <f>ROUND('前年度'!E36/'前年度'!$N36*100,1)</f>
        <v>1.2</v>
      </c>
      <c r="F36" s="30">
        <f>ROUND('前年度'!F36/'前年度'!$N36*100,1)</f>
        <v>2</v>
      </c>
      <c r="G36" s="30">
        <f>ROUND('前年度'!G36/'前年度'!$N36*100,1)</f>
        <v>14.7</v>
      </c>
      <c r="H36" s="30">
        <f>ROUND('前年度'!H36/'前年度'!$N36*100,1)</f>
        <v>32.2</v>
      </c>
      <c r="I36" s="30">
        <f>ROUND('前年度'!I36/'前年度'!$N36*100,1)</f>
        <v>0</v>
      </c>
      <c r="J36" s="30">
        <f>ROUND('前年度'!J36/'前年度'!$N36*100,1)</f>
        <v>0</v>
      </c>
      <c r="K36" s="30">
        <f>ROUND('前年度'!K36/'前年度'!$N36*100,1)</f>
        <v>9.1</v>
      </c>
      <c r="L36" s="30">
        <f>ROUND('前年度'!L36/'前年度'!$N36*100,1)</f>
        <v>0</v>
      </c>
      <c r="M36" s="30">
        <f>ROUND('前年度'!M36/'前年度'!$N36*100,1)</f>
        <v>98.9</v>
      </c>
      <c r="O36" s="37">
        <v>2583712</v>
      </c>
      <c r="P36" s="35">
        <f>ROUND('前年度'!N36/O36*100,1)</f>
        <v>99.7</v>
      </c>
    </row>
    <row r="37" spans="2:16" ht="17.25">
      <c r="B37" s="120" t="s">
        <v>55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O37" s="104"/>
      <c r="P37" s="105"/>
    </row>
    <row r="38" spans="2:16" ht="17.25">
      <c r="B38" s="121" t="s">
        <v>138</v>
      </c>
      <c r="C38" s="30">
        <f>ROUND('前年度'!C38/'前年度'!$N38*100,1)</f>
        <v>29.9</v>
      </c>
      <c r="D38" s="30">
        <f>ROUND('前年度'!D38/'前年度'!$N38*100,1)</f>
        <v>20.2</v>
      </c>
      <c r="E38" s="30">
        <f>ROUND('前年度'!E38/'前年度'!$N38*100,1)</f>
        <v>0.8</v>
      </c>
      <c r="F38" s="30">
        <f>ROUND('前年度'!F38/'前年度'!$N38*100,1)</f>
        <v>2.3</v>
      </c>
      <c r="G38" s="30">
        <f>ROUND('前年度'!G38/'前年度'!$N38*100,1)</f>
        <v>17.1</v>
      </c>
      <c r="H38" s="30">
        <f>ROUND('前年度'!H38/'前年度'!$N38*100,1)</f>
        <v>17.8</v>
      </c>
      <c r="I38" s="30">
        <f>ROUND('前年度'!I38/'前年度'!$N38*100,1)</f>
        <v>0</v>
      </c>
      <c r="J38" s="30">
        <f>ROUND('前年度'!J38/'前年度'!$N38*100,1)</f>
        <v>0</v>
      </c>
      <c r="K38" s="30">
        <f>ROUND('前年度'!K38/'前年度'!$N38*100,1)</f>
        <v>10.6</v>
      </c>
      <c r="L38" s="30">
        <f>ROUND('前年度'!L38/'前年度'!$N38*100,1)</f>
        <v>0</v>
      </c>
      <c r="M38" s="30">
        <f>ROUND('前年度'!M38/'前年度'!$N38*100,1)</f>
        <v>98.7</v>
      </c>
      <c r="O38" s="37">
        <v>3006165</v>
      </c>
      <c r="P38" s="35">
        <f>ROUND('前年度'!N38/O38*100,1)</f>
        <v>85.4</v>
      </c>
    </row>
    <row r="39" spans="2:16" ht="17.25">
      <c r="B39" s="121" t="s">
        <v>56</v>
      </c>
      <c r="C39" s="30">
        <f>ROUND('前年度'!C39/'前年度'!$N39*100,1)</f>
        <v>33.6</v>
      </c>
      <c r="D39" s="30">
        <f>ROUND('前年度'!D39/'前年度'!$N39*100,1)</f>
        <v>8.2</v>
      </c>
      <c r="E39" s="30">
        <f>ROUND('前年度'!E39/'前年度'!$N39*100,1)</f>
        <v>0.9</v>
      </c>
      <c r="F39" s="30">
        <f>ROUND('前年度'!F39/'前年度'!$N39*100,1)</f>
        <v>5.7</v>
      </c>
      <c r="G39" s="30">
        <f>ROUND('前年度'!G39/'前年度'!$N39*100,1)</f>
        <v>16.6</v>
      </c>
      <c r="H39" s="30">
        <f>ROUND('前年度'!H39/'前年度'!$N39*100,1)</f>
        <v>17.1</v>
      </c>
      <c r="I39" s="30">
        <f>ROUND('前年度'!I39/'前年度'!$N39*100,1)</f>
        <v>0</v>
      </c>
      <c r="J39" s="30">
        <f>ROUND('前年度'!J39/'前年度'!$N39*100,1)</f>
        <v>0.7</v>
      </c>
      <c r="K39" s="30">
        <f>ROUND('前年度'!K39/'前年度'!$N39*100,1)</f>
        <v>9.5</v>
      </c>
      <c r="L39" s="30">
        <f>ROUND('前年度'!L39/'前年度'!$N39*100,1)</f>
        <v>0</v>
      </c>
      <c r="M39" s="30">
        <f>ROUND('前年度'!M39/'前年度'!$N39*100,1)</f>
        <v>92.4</v>
      </c>
      <c r="O39" s="37">
        <v>4303823</v>
      </c>
      <c r="P39" s="35">
        <f>ROUND('前年度'!N39/O39*100,1)</f>
        <v>99.8</v>
      </c>
    </row>
    <row r="40" spans="2:16" ht="17.25">
      <c r="B40" s="120" t="s">
        <v>57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O40" s="104"/>
      <c r="P40" s="105"/>
    </row>
    <row r="41" spans="2:16" ht="17.25">
      <c r="B41" s="121" t="s">
        <v>139</v>
      </c>
      <c r="C41" s="30">
        <f>ROUND('前年度'!C41/'前年度'!$N41*100,1)</f>
        <v>38.5</v>
      </c>
      <c r="D41" s="30">
        <f>ROUND('前年度'!D41/'前年度'!$N41*100,1)</f>
        <v>8.5</v>
      </c>
      <c r="E41" s="30">
        <f>ROUND('前年度'!E41/'前年度'!$N41*100,1)</f>
        <v>1.2</v>
      </c>
      <c r="F41" s="30">
        <f>ROUND('前年度'!F41/'前年度'!$N41*100,1)</f>
        <v>4.3</v>
      </c>
      <c r="G41" s="30">
        <f>ROUND('前年度'!G41/'前年度'!$N41*100,1)</f>
        <v>21.9</v>
      </c>
      <c r="H41" s="30">
        <f>ROUND('前年度'!H41/'前年度'!$N41*100,1)</f>
        <v>24.5</v>
      </c>
      <c r="I41" s="30">
        <f>ROUND('前年度'!I41/'前年度'!$N41*100,1)</f>
        <v>0</v>
      </c>
      <c r="J41" s="30">
        <f>ROUND('前年度'!J41/'前年度'!$N41*100,1)</f>
        <v>0</v>
      </c>
      <c r="K41" s="30">
        <f>ROUND('前年度'!K41/'前年度'!$N41*100,1)</f>
        <v>11.4</v>
      </c>
      <c r="L41" s="30">
        <f>ROUND('前年度'!L41/'前年度'!$N41*100,1)</f>
        <v>0</v>
      </c>
      <c r="M41" s="30">
        <f>ROUND('前年度'!M41/'前年度'!$N41*100,1)</f>
        <v>110.4</v>
      </c>
      <c r="O41" s="37">
        <v>1910593</v>
      </c>
      <c r="P41" s="35">
        <f>ROUND('前年度'!N41/O41*100,1)</f>
        <v>99.8</v>
      </c>
    </row>
    <row r="42" spans="2:16" ht="17.25">
      <c r="B42" s="121" t="s">
        <v>140</v>
      </c>
      <c r="C42" s="30">
        <f>ROUND('前年度'!C42/'前年度'!$N42*100,1)</f>
        <v>37.4</v>
      </c>
      <c r="D42" s="30">
        <f>ROUND('前年度'!D42/'前年度'!$N42*100,1)</f>
        <v>12.6</v>
      </c>
      <c r="E42" s="30">
        <f>ROUND('前年度'!E42/'前年度'!$N42*100,1)</f>
        <v>0.4</v>
      </c>
      <c r="F42" s="30">
        <f>ROUND('前年度'!F42/'前年度'!$N42*100,1)</f>
        <v>1</v>
      </c>
      <c r="G42" s="30">
        <f>ROUND('前年度'!G42/'前年度'!$N42*100,1)</f>
        <v>17</v>
      </c>
      <c r="H42" s="30">
        <f>ROUND('前年度'!H42/'前年度'!$N42*100,1)</f>
        <v>22.6</v>
      </c>
      <c r="I42" s="30">
        <f>ROUND('前年度'!I42/'前年度'!$N42*100,1)</f>
        <v>0</v>
      </c>
      <c r="J42" s="30">
        <f>ROUND('前年度'!J42/'前年度'!$N42*100,1)</f>
        <v>0.7</v>
      </c>
      <c r="K42" s="30">
        <f>ROUND('前年度'!K42/'前年度'!$N42*100,1)</f>
        <v>9.2</v>
      </c>
      <c r="L42" s="30">
        <f>ROUND('前年度'!L42/'前年度'!$N42*100,1)</f>
        <v>0</v>
      </c>
      <c r="M42" s="30">
        <f>ROUND('前年度'!M42/'前年度'!$N42*100,1)</f>
        <v>100.8</v>
      </c>
      <c r="O42" s="37">
        <v>1663893</v>
      </c>
      <c r="P42" s="35">
        <f>ROUND('前年度'!N42/O42*100,1)</f>
        <v>100.9</v>
      </c>
    </row>
    <row r="43" spans="2:16" ht="17.25">
      <c r="B43" s="121" t="s">
        <v>141</v>
      </c>
      <c r="C43" s="30">
        <f>ROUND('前年度'!C43/'前年度'!$N43*100,1)</f>
        <v>29.1</v>
      </c>
      <c r="D43" s="30">
        <f>ROUND('前年度'!D43/'前年度'!$N43*100,1)</f>
        <v>12.4</v>
      </c>
      <c r="E43" s="30">
        <f>ROUND('前年度'!E43/'前年度'!$N43*100,1)</f>
        <v>0.3</v>
      </c>
      <c r="F43" s="30">
        <f>ROUND('前年度'!F43/'前年度'!$N43*100,1)</f>
        <v>3.3</v>
      </c>
      <c r="G43" s="30">
        <f>ROUND('前年度'!G43/'前年度'!$N43*100,1)</f>
        <v>15.1</v>
      </c>
      <c r="H43" s="30">
        <f>ROUND('前年度'!H43/'前年度'!$N43*100,1)</f>
        <v>34.3</v>
      </c>
      <c r="I43" s="30">
        <f>ROUND('前年度'!I43/'前年度'!$N43*100,1)</f>
        <v>0</v>
      </c>
      <c r="J43" s="30">
        <f>ROUND('前年度'!J43/'前年度'!$N43*100,1)</f>
        <v>0</v>
      </c>
      <c r="K43" s="30">
        <f>ROUND('前年度'!K43/'前年度'!$N43*100,1)</f>
        <v>7.6</v>
      </c>
      <c r="L43" s="30">
        <f>ROUND('前年度'!L43/'前年度'!$N43*100,1)</f>
        <v>0</v>
      </c>
      <c r="M43" s="30">
        <f>ROUND('前年度'!M43/'前年度'!$N43*100,1)</f>
        <v>102.1</v>
      </c>
      <c r="O43" s="37">
        <v>1983008</v>
      </c>
      <c r="P43" s="35">
        <f>ROUND('前年度'!N43/O43*100,1)</f>
        <v>100.5</v>
      </c>
    </row>
    <row r="44" spans="2:16" ht="17.25">
      <c r="B44" s="121" t="s">
        <v>60</v>
      </c>
      <c r="C44" s="30">
        <f>ROUND('前年度'!C44/'前年度'!$N44*100,1)</f>
        <v>31.4</v>
      </c>
      <c r="D44" s="30">
        <f>ROUND('前年度'!D44/'前年度'!$N44*100,1)</f>
        <v>16.4</v>
      </c>
      <c r="E44" s="30">
        <f>ROUND('前年度'!E44/'前年度'!$N44*100,1)</f>
        <v>0.6</v>
      </c>
      <c r="F44" s="30">
        <f>ROUND('前年度'!F44/'前年度'!$N44*100,1)</f>
        <v>3.2</v>
      </c>
      <c r="G44" s="30">
        <f>ROUND('前年度'!G44/'前年度'!$N44*100,1)</f>
        <v>17.1</v>
      </c>
      <c r="H44" s="30">
        <f>ROUND('前年度'!H44/'前年度'!$N44*100,1)</f>
        <v>16.1</v>
      </c>
      <c r="I44" s="30">
        <f>ROUND('前年度'!I44/'前年度'!$N44*100,1)</f>
        <v>0</v>
      </c>
      <c r="J44" s="30">
        <f>ROUND('前年度'!J44/'前年度'!$N44*100,1)</f>
        <v>0</v>
      </c>
      <c r="K44" s="30">
        <f>ROUND('前年度'!K44/'前年度'!$N44*100,1)</f>
        <v>6.9</v>
      </c>
      <c r="L44" s="30">
        <f>ROUND('前年度'!L44/'前年度'!$N44*100,1)</f>
        <v>0</v>
      </c>
      <c r="M44" s="30">
        <f>ROUND('前年度'!M44/'前年度'!$N44*100,1)</f>
        <v>91.6</v>
      </c>
      <c r="O44" s="37">
        <v>3082513</v>
      </c>
      <c r="P44" s="35">
        <f>ROUND('前年度'!N44/O44*100,1)</f>
        <v>97.1</v>
      </c>
    </row>
    <row r="45" spans="2:16" ht="17.25">
      <c r="B45" s="121" t="s">
        <v>142</v>
      </c>
      <c r="C45" s="30">
        <f>ROUND('前年度'!C45/'前年度'!$N45*100,1)</f>
        <v>39.7</v>
      </c>
      <c r="D45" s="30">
        <f>ROUND('前年度'!D45/'前年度'!$N45*100,1)</f>
        <v>5.4</v>
      </c>
      <c r="E45" s="30">
        <f>ROUND('前年度'!E45/'前年度'!$N45*100,1)</f>
        <v>0.2</v>
      </c>
      <c r="F45" s="30">
        <f>ROUND('前年度'!F45/'前年度'!$N45*100,1)</f>
        <v>3</v>
      </c>
      <c r="G45" s="30">
        <f>ROUND('前年度'!G45/'前年度'!$N45*100,1)</f>
        <v>10.5</v>
      </c>
      <c r="H45" s="30">
        <f>ROUND('前年度'!H45/'前年度'!$N45*100,1)</f>
        <v>22.9</v>
      </c>
      <c r="I45" s="30">
        <f>ROUND('前年度'!I45/'前年度'!$N45*100,1)</f>
        <v>0</v>
      </c>
      <c r="J45" s="30">
        <f>ROUND('前年度'!J45/'前年度'!$N45*100,1)</f>
        <v>0</v>
      </c>
      <c r="K45" s="30">
        <f>ROUND('前年度'!K45/'前年度'!$N45*100,1)</f>
        <v>7.9</v>
      </c>
      <c r="L45" s="30">
        <f>ROUND('前年度'!L45/'前年度'!$N45*100,1)</f>
        <v>0</v>
      </c>
      <c r="M45" s="30">
        <f>ROUND('前年度'!M45/'前年度'!$N45*100,1)</f>
        <v>89.7</v>
      </c>
      <c r="O45" s="37">
        <v>1897415</v>
      </c>
      <c r="P45" s="35">
        <f>ROUND('前年度'!N45/O45*100,1)</f>
        <v>97.7</v>
      </c>
    </row>
    <row r="46" spans="2:16" ht="17.25">
      <c r="B46" s="121" t="s">
        <v>143</v>
      </c>
      <c r="C46" s="30">
        <f>ROUND('前年度'!C46/'前年度'!$N46*100,1)</f>
        <v>22.6</v>
      </c>
      <c r="D46" s="30">
        <f>ROUND('前年度'!D46/'前年度'!$N46*100,1)</f>
        <v>16.2</v>
      </c>
      <c r="E46" s="30">
        <f>ROUND('前年度'!E46/'前年度'!$N46*100,1)</f>
        <v>0.3</v>
      </c>
      <c r="F46" s="30">
        <f>ROUND('前年度'!F46/'前年度'!$N46*100,1)</f>
        <v>3.3</v>
      </c>
      <c r="G46" s="30">
        <f>ROUND('前年度'!G46/'前年度'!$N46*100,1)</f>
        <v>23.9</v>
      </c>
      <c r="H46" s="30">
        <f>ROUND('前年度'!H46/'前年度'!$N46*100,1)</f>
        <v>22.1</v>
      </c>
      <c r="I46" s="30">
        <f>ROUND('前年度'!I46/'前年度'!$N46*100,1)</f>
        <v>0</v>
      </c>
      <c r="J46" s="30">
        <f>ROUND('前年度'!J46/'前年度'!$N46*100,1)</f>
        <v>2.4</v>
      </c>
      <c r="K46" s="30">
        <f>ROUND('前年度'!K46/'前年度'!$N46*100,1)</f>
        <v>3.5</v>
      </c>
      <c r="L46" s="30">
        <f>ROUND('前年度'!L46/'前年度'!$N46*100,1)</f>
        <v>0</v>
      </c>
      <c r="M46" s="30">
        <f>ROUND('前年度'!M46/'前年度'!$N46*100,1)</f>
        <v>94.2</v>
      </c>
      <c r="O46" s="37">
        <v>3365105</v>
      </c>
      <c r="P46" s="35">
        <f>ROUND('前年度'!N46/O46*100,1)</f>
        <v>102</v>
      </c>
    </row>
    <row r="47" spans="2:16" ht="17.25">
      <c r="B47" s="121" t="s">
        <v>144</v>
      </c>
      <c r="C47" s="30">
        <f>ROUND('前年度'!C47/'前年度'!$N47*100,1)</f>
        <v>41</v>
      </c>
      <c r="D47" s="30">
        <f>ROUND('前年度'!D47/'前年度'!$N47*100,1)</f>
        <v>13.1</v>
      </c>
      <c r="E47" s="30">
        <f>ROUND('前年度'!E47/'前年度'!$N47*100,1)</f>
        <v>0.4</v>
      </c>
      <c r="F47" s="30">
        <f>ROUND('前年度'!F47/'前年度'!$N47*100,1)</f>
        <v>2.8</v>
      </c>
      <c r="G47" s="30">
        <f>ROUND('前年度'!G47/'前年度'!$N47*100,1)</f>
        <v>14.9</v>
      </c>
      <c r="H47" s="30">
        <f>ROUND('前年度'!H47/'前年度'!$N47*100,1)</f>
        <v>21.4</v>
      </c>
      <c r="I47" s="30">
        <f>ROUND('前年度'!I47/'前年度'!$N47*100,1)</f>
        <v>0</v>
      </c>
      <c r="J47" s="30">
        <f>ROUND('前年度'!J47/'前年度'!$N47*100,1)</f>
        <v>0</v>
      </c>
      <c r="K47" s="30">
        <f>ROUND('前年度'!K47/'前年度'!$N47*100,1)</f>
        <v>9</v>
      </c>
      <c r="L47" s="30">
        <f>ROUND('前年度'!L47/'前年度'!$N47*100,1)</f>
        <v>0</v>
      </c>
      <c r="M47" s="30">
        <f>ROUND('前年度'!M47/'前年度'!$N47*100,1)</f>
        <v>102.8</v>
      </c>
      <c r="O47" s="37">
        <v>2788608</v>
      </c>
      <c r="P47" s="35">
        <f>ROUND('前年度'!N47/O47*100,1)</f>
        <v>100.1</v>
      </c>
    </row>
    <row r="48" spans="2:16" ht="17.25">
      <c r="B48" s="121" t="s">
        <v>145</v>
      </c>
      <c r="C48" s="30">
        <f>ROUND('前年度'!C48/'前年度'!$N48*100,1)</f>
        <v>43.4</v>
      </c>
      <c r="D48" s="30">
        <f>ROUND('前年度'!D48/'前年度'!$N48*100,1)</f>
        <v>17.5</v>
      </c>
      <c r="E48" s="30">
        <f>ROUND('前年度'!E48/'前年度'!$N48*100,1)</f>
        <v>1.3</v>
      </c>
      <c r="F48" s="30">
        <f>ROUND('前年度'!F48/'前年度'!$N48*100,1)</f>
        <v>4.3</v>
      </c>
      <c r="G48" s="30">
        <f>ROUND('前年度'!G48/'前年度'!$N48*100,1)</f>
        <v>10.2</v>
      </c>
      <c r="H48" s="30">
        <f>ROUND('前年度'!H48/'前年度'!$N48*100,1)</f>
        <v>21.7</v>
      </c>
      <c r="I48" s="30">
        <f>ROUND('前年度'!I48/'前年度'!$N48*100,1)</f>
        <v>0</v>
      </c>
      <c r="J48" s="30">
        <f>ROUND('前年度'!J48/'前年度'!$N48*100,1)</f>
        <v>0</v>
      </c>
      <c r="K48" s="30">
        <f>ROUND('前年度'!K48/'前年度'!$N48*100,1)</f>
        <v>7.8</v>
      </c>
      <c r="L48" s="30">
        <f>ROUND('前年度'!L48/'前年度'!$N48*100,1)</f>
        <v>0</v>
      </c>
      <c r="M48" s="30">
        <f>ROUND('前年度'!M48/'前年度'!$N48*100,1)</f>
        <v>106.3</v>
      </c>
      <c r="O48" s="37">
        <v>2392867</v>
      </c>
      <c r="P48" s="35">
        <f>ROUND('前年度'!N48/O48*100,1)</f>
        <v>99.1</v>
      </c>
    </row>
    <row r="49" spans="2:16" ht="17.25">
      <c r="B49" s="121" t="s">
        <v>146</v>
      </c>
      <c r="C49" s="30">
        <f>ROUND('前年度'!C49/'前年度'!$N49*100,1)</f>
        <v>36.8</v>
      </c>
      <c r="D49" s="30">
        <f>ROUND('前年度'!D49/'前年度'!$N49*100,1)</f>
        <v>18.8</v>
      </c>
      <c r="E49" s="30">
        <f>ROUND('前年度'!E49/'前年度'!$N49*100,1)</f>
        <v>0.9</v>
      </c>
      <c r="F49" s="30">
        <f>ROUND('前年度'!F49/'前年度'!$N49*100,1)</f>
        <v>4.9</v>
      </c>
      <c r="G49" s="30">
        <f>ROUND('前年度'!G49/'前年度'!$N49*100,1)</f>
        <v>17.2</v>
      </c>
      <c r="H49" s="30">
        <f>ROUND('前年度'!H49/'前年度'!$N49*100,1)</f>
        <v>10.8</v>
      </c>
      <c r="I49" s="30">
        <f>ROUND('前年度'!I49/'前年度'!$N49*100,1)</f>
        <v>0</v>
      </c>
      <c r="J49" s="30">
        <f>ROUND('前年度'!J49/'前年度'!$N49*100,1)</f>
        <v>0</v>
      </c>
      <c r="K49" s="30">
        <f>ROUND('前年度'!K49/'前年度'!$N49*100,1)</f>
        <v>9.9</v>
      </c>
      <c r="L49" s="30">
        <f>ROUND('前年度'!L49/'前年度'!$N49*100,1)</f>
        <v>0</v>
      </c>
      <c r="M49" s="30">
        <f>ROUND('前年度'!M49/'前年度'!$N49*100,1)</f>
        <v>99.2</v>
      </c>
      <c r="O49" s="37">
        <v>1762285</v>
      </c>
      <c r="P49" s="35">
        <f>ROUND('前年度'!N49/O49*100,1)</f>
        <v>94.1</v>
      </c>
    </row>
    <row r="50" spans="2:16" ht="17.25">
      <c r="B50" s="121" t="s">
        <v>69</v>
      </c>
      <c r="C50" s="30">
        <f>ROUND('前年度'!C50/'前年度'!$N50*100,1)</f>
        <v>37</v>
      </c>
      <c r="D50" s="30">
        <f>ROUND('前年度'!D50/'前年度'!$N50*100,1)</f>
        <v>13</v>
      </c>
      <c r="E50" s="30">
        <f>ROUND('前年度'!E50/'前年度'!$N50*100,1)</f>
        <v>1.8</v>
      </c>
      <c r="F50" s="30">
        <f>ROUND('前年度'!F50/'前年度'!$N50*100,1)</f>
        <v>3.4</v>
      </c>
      <c r="G50" s="30">
        <f>ROUND('前年度'!G50/'前年度'!$N50*100,1)</f>
        <v>11.9</v>
      </c>
      <c r="H50" s="30">
        <f>ROUND('前年度'!H50/'前年度'!$N50*100,1)</f>
        <v>18</v>
      </c>
      <c r="I50" s="30">
        <f>ROUND('前年度'!I50/'前年度'!$N50*100,1)</f>
        <v>0</v>
      </c>
      <c r="J50" s="30">
        <f>ROUND('前年度'!J50/'前年度'!$N50*100,1)</f>
        <v>0</v>
      </c>
      <c r="K50" s="30">
        <f>ROUND('前年度'!K50/'前年度'!$N50*100,1)</f>
        <v>7.6</v>
      </c>
      <c r="L50" s="30">
        <f>ROUND('前年度'!L50/'前年度'!$N50*100,1)</f>
        <v>0</v>
      </c>
      <c r="M50" s="30">
        <f>ROUND('前年度'!M50/'前年度'!$N50*100,1)</f>
        <v>92.7</v>
      </c>
      <c r="O50" s="37">
        <v>2150546</v>
      </c>
      <c r="P50" s="35">
        <f>ROUND('前年度'!N50/O50*100,1)</f>
        <v>100</v>
      </c>
    </row>
    <row r="51" spans="2:16" ht="17.25">
      <c r="B51" s="121" t="s">
        <v>147</v>
      </c>
      <c r="C51" s="30">
        <f>ROUND('前年度'!C51/'前年度'!$N51*100,1)</f>
        <v>40.1</v>
      </c>
      <c r="D51" s="30">
        <f>ROUND('前年度'!D51/'前年度'!$N51*100,1)</f>
        <v>9.6</v>
      </c>
      <c r="E51" s="30">
        <f>ROUND('前年度'!E51/'前年度'!$N51*100,1)</f>
        <v>1.2</v>
      </c>
      <c r="F51" s="30">
        <f>ROUND('前年度'!F51/'前年度'!$N51*100,1)</f>
        <v>2.5</v>
      </c>
      <c r="G51" s="30">
        <f>ROUND('前年度'!G51/'前年度'!$N51*100,1)</f>
        <v>17.4</v>
      </c>
      <c r="H51" s="30">
        <f>ROUND('前年度'!H51/'前年度'!$N51*100,1)</f>
        <v>29.3</v>
      </c>
      <c r="I51" s="30">
        <f>ROUND('前年度'!I51/'前年度'!$N51*100,1)</f>
        <v>0</v>
      </c>
      <c r="J51" s="30">
        <f>ROUND('前年度'!J51/'前年度'!$N51*100,1)</f>
        <v>0</v>
      </c>
      <c r="K51" s="30">
        <f>ROUND('前年度'!K51/'前年度'!$N51*100,1)</f>
        <v>6.3</v>
      </c>
      <c r="L51" s="30">
        <f>ROUND('前年度'!L51/'前年度'!$N51*100,1)</f>
        <v>0</v>
      </c>
      <c r="M51" s="30">
        <f>ROUND('前年度'!M51/'前年度'!$N51*100,1)</f>
        <v>106.4</v>
      </c>
      <c r="O51" s="37">
        <v>3972480</v>
      </c>
      <c r="P51" s="35">
        <f>ROUND('前年度'!N51/O51*100,1)</f>
        <v>100.2</v>
      </c>
    </row>
    <row r="52" spans="2:16" ht="17.25">
      <c r="B52" s="120" t="s">
        <v>148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O52" s="104"/>
      <c r="P52" s="105"/>
    </row>
    <row r="53" spans="2:16" ht="17.25">
      <c r="B53" s="120" t="s">
        <v>149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O53" s="104"/>
      <c r="P53" s="105"/>
    </row>
    <row r="54" spans="2:16" ht="17.25">
      <c r="B54" s="121" t="s">
        <v>150</v>
      </c>
      <c r="C54" s="30">
        <f>ROUND('前年度'!C54/'前年度'!$N54*100,1)</f>
        <v>34.5</v>
      </c>
      <c r="D54" s="30">
        <f>ROUND('前年度'!D54/'前年度'!$N54*100,1)</f>
        <v>13.8</v>
      </c>
      <c r="E54" s="30">
        <f>ROUND('前年度'!E54/'前年度'!$N54*100,1)</f>
        <v>0.9</v>
      </c>
      <c r="F54" s="30">
        <f>ROUND('前年度'!F54/'前年度'!$N54*100,1)</f>
        <v>4.4</v>
      </c>
      <c r="G54" s="30">
        <f>ROUND('前年度'!G54/'前年度'!$N54*100,1)</f>
        <v>20.8</v>
      </c>
      <c r="H54" s="30">
        <f>ROUND('前年度'!H54/'前年度'!$N54*100,1)</f>
        <v>21.3</v>
      </c>
      <c r="I54" s="30">
        <f>ROUND('前年度'!I54/'前年度'!$N54*100,1)</f>
        <v>0</v>
      </c>
      <c r="J54" s="30">
        <f>ROUND('前年度'!J54/'前年度'!$N54*100,1)</f>
        <v>0.1</v>
      </c>
      <c r="K54" s="30">
        <f>ROUND('前年度'!K54/'前年度'!$N54*100,1)</f>
        <v>5.4</v>
      </c>
      <c r="L54" s="30">
        <f>ROUND('前年度'!L54/'前年度'!$N54*100,1)</f>
        <v>0</v>
      </c>
      <c r="M54" s="30">
        <f>ROUND('前年度'!M54/'前年度'!$N54*100,1)</f>
        <v>101.3</v>
      </c>
      <c r="O54" s="37">
        <v>2670653</v>
      </c>
      <c r="P54" s="35">
        <f>ROUND('前年度'!N54/O54*100,1)</f>
        <v>99.4</v>
      </c>
    </row>
    <row r="55" spans="2:16" ht="17.25">
      <c r="B55" s="121" t="s">
        <v>151</v>
      </c>
      <c r="C55" s="30">
        <f>ROUND('前年度'!C55/'前年度'!$N55*100,1)</f>
        <v>32.6</v>
      </c>
      <c r="D55" s="30">
        <f>ROUND('前年度'!D55/'前年度'!$N55*100,1)</f>
        <v>11.3</v>
      </c>
      <c r="E55" s="30">
        <f>ROUND('前年度'!E55/'前年度'!$N55*100,1)</f>
        <v>0</v>
      </c>
      <c r="F55" s="30">
        <f>ROUND('前年度'!F55/'前年度'!$N55*100,1)</f>
        <v>2.5</v>
      </c>
      <c r="G55" s="30">
        <f>ROUND('前年度'!G55/'前年度'!$N55*100,1)</f>
        <v>18.4</v>
      </c>
      <c r="H55" s="30">
        <f>ROUND('前年度'!H55/'前年度'!$N55*100,1)</f>
        <v>27</v>
      </c>
      <c r="I55" s="30">
        <f>ROUND('前年度'!I55/'前年度'!$N55*100,1)</f>
        <v>0</v>
      </c>
      <c r="J55" s="30">
        <f>ROUND('前年度'!J55/'前年度'!$N55*100,1)</f>
        <v>0</v>
      </c>
      <c r="K55" s="30">
        <f>ROUND('前年度'!K55/'前年度'!$N55*100,1)</f>
        <v>12.9</v>
      </c>
      <c r="L55" s="30">
        <f>ROUND('前年度'!L55/'前年度'!$N55*100,1)</f>
        <v>0</v>
      </c>
      <c r="M55" s="30">
        <f>ROUND('前年度'!M55/'前年度'!$N55*100,1)</f>
        <v>104.7</v>
      </c>
      <c r="O55" s="37">
        <v>2590506</v>
      </c>
      <c r="P55" s="35">
        <f>ROUND('前年度'!N55/O55*100,1)</f>
        <v>98.6</v>
      </c>
    </row>
    <row r="56" spans="2:16" ht="17.25">
      <c r="B56" s="121" t="s">
        <v>82</v>
      </c>
      <c r="C56" s="30">
        <f>ROUND('前年度'!C56/'前年度'!$N56*100,1)</f>
        <v>32.1</v>
      </c>
      <c r="D56" s="30">
        <f>ROUND('前年度'!D56/'前年度'!$N56*100,1)</f>
        <v>10</v>
      </c>
      <c r="E56" s="30">
        <f>ROUND('前年度'!E56/'前年度'!$N56*100,1)</f>
        <v>1.2</v>
      </c>
      <c r="F56" s="30">
        <f>ROUND('前年度'!F56/'前年度'!$N56*100,1)</f>
        <v>3.4</v>
      </c>
      <c r="G56" s="30">
        <f>ROUND('前年度'!G56/'前年度'!$N56*100,1)</f>
        <v>23.7</v>
      </c>
      <c r="H56" s="30">
        <f>ROUND('前年度'!H56/'前年度'!$N56*100,1)</f>
        <v>21.8</v>
      </c>
      <c r="I56" s="30">
        <f>ROUND('前年度'!I56/'前年度'!$N56*100,1)</f>
        <v>0</v>
      </c>
      <c r="J56" s="30">
        <f>ROUND('前年度'!J56/'前年度'!$N56*100,1)</f>
        <v>0</v>
      </c>
      <c r="K56" s="30">
        <f>ROUND('前年度'!K56/'前年度'!$N56*100,1)</f>
        <v>9.8</v>
      </c>
      <c r="L56" s="30">
        <f>ROUND('前年度'!L56/'前年度'!$N56*100,1)</f>
        <v>0</v>
      </c>
      <c r="M56" s="30">
        <f>ROUND('前年度'!M56/'前年度'!$N56*100,1)</f>
        <v>102.1</v>
      </c>
      <c r="O56" s="37">
        <v>3000103</v>
      </c>
      <c r="P56" s="35">
        <f>ROUND('前年度'!N56/O56*100,1)</f>
        <v>99.2</v>
      </c>
    </row>
    <row r="57" spans="2:16" ht="17.25">
      <c r="B57" s="120" t="s">
        <v>83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O57" s="104"/>
      <c r="P57" s="105"/>
    </row>
    <row r="58" spans="2:16" ht="17.25">
      <c r="B58" s="121" t="s">
        <v>152</v>
      </c>
      <c r="C58" s="30">
        <f>ROUND('前年度'!C58/'前年度'!$N58*100,1)</f>
        <v>42.6</v>
      </c>
      <c r="D58" s="30">
        <f>ROUND('前年度'!D58/'前年度'!$N58*100,1)</f>
        <v>13.4</v>
      </c>
      <c r="E58" s="30">
        <f>ROUND('前年度'!E58/'前年度'!$N58*100,1)</f>
        <v>2.3</v>
      </c>
      <c r="F58" s="30">
        <f>ROUND('前年度'!F58/'前年度'!$N58*100,1)</f>
        <v>4.2</v>
      </c>
      <c r="G58" s="30">
        <f>ROUND('前年度'!G58/'前年度'!$N58*100,1)</f>
        <v>18</v>
      </c>
      <c r="H58" s="30">
        <f>ROUND('前年度'!H58/'前年度'!$N58*100,1)</f>
        <v>22</v>
      </c>
      <c r="I58" s="30">
        <f>ROUND('前年度'!I58/'前年度'!$N58*100,1)</f>
        <v>0</v>
      </c>
      <c r="J58" s="30">
        <f>ROUND('前年度'!J58/'前年度'!$N58*100,1)</f>
        <v>0</v>
      </c>
      <c r="K58" s="30">
        <f>ROUND('前年度'!K58/'前年度'!$N58*100,1)</f>
        <v>9.1</v>
      </c>
      <c r="L58" s="30">
        <f>ROUND('前年度'!L58/'前年度'!$N58*100,1)</f>
        <v>0</v>
      </c>
      <c r="M58" s="30">
        <f>ROUND('前年度'!M58/'前年度'!$N58*100,1)</f>
        <v>111.5</v>
      </c>
      <c r="O58" s="37">
        <v>1913068</v>
      </c>
      <c r="P58" s="35">
        <f>ROUND('前年度'!N58/O58*100,1)</f>
        <v>100.4</v>
      </c>
    </row>
    <row r="59" spans="2:16" ht="17.25">
      <c r="B59" s="121" t="s">
        <v>153</v>
      </c>
      <c r="C59" s="30">
        <f>ROUND('前年度'!C59/'前年度'!$N59*100,1)</f>
        <v>37.5</v>
      </c>
      <c r="D59" s="30">
        <f>ROUND('前年度'!D59/'前年度'!$N59*100,1)</f>
        <v>13.3</v>
      </c>
      <c r="E59" s="30">
        <f>ROUND('前年度'!E59/'前年度'!$N59*100,1)</f>
        <v>1.8</v>
      </c>
      <c r="F59" s="30">
        <f>ROUND('前年度'!F59/'前年度'!$N59*100,1)</f>
        <v>2.2</v>
      </c>
      <c r="G59" s="30">
        <f>ROUND('前年度'!G59/'前年度'!$N59*100,1)</f>
        <v>10.6</v>
      </c>
      <c r="H59" s="30">
        <f>ROUND('前年度'!H59/'前年度'!$N59*100,1)</f>
        <v>32.1</v>
      </c>
      <c r="I59" s="30">
        <f>ROUND('前年度'!I59/'前年度'!$N59*100,1)</f>
        <v>0</v>
      </c>
      <c r="J59" s="30">
        <f>ROUND('前年度'!J59/'前年度'!$N59*100,1)</f>
        <v>0</v>
      </c>
      <c r="K59" s="30">
        <f>ROUND('前年度'!K59/'前年度'!$N59*100,1)</f>
        <v>7.2</v>
      </c>
      <c r="L59" s="30">
        <f>ROUND('前年度'!L59/'前年度'!$N59*100,1)</f>
        <v>0</v>
      </c>
      <c r="M59" s="30">
        <f>ROUND('前年度'!M59/'前年度'!$N59*100,1)</f>
        <v>104.6</v>
      </c>
      <c r="O59" s="37">
        <v>1023866</v>
      </c>
      <c r="P59" s="35">
        <f>ROUND('前年度'!N59/O59*100,1)</f>
        <v>100.2</v>
      </c>
    </row>
    <row r="60" spans="2:16" ht="17.25">
      <c r="B60" s="123" t="s">
        <v>154</v>
      </c>
      <c r="C60" s="31">
        <f>ROUND('前年度'!C60/'前年度'!$N60*100,1)</f>
        <v>37.4</v>
      </c>
      <c r="D60" s="31">
        <f>ROUND('前年度'!D60/'前年度'!$N60*100,1)</f>
        <v>18.2</v>
      </c>
      <c r="E60" s="31">
        <f>ROUND('前年度'!E60/'前年度'!$N60*100,1)</f>
        <v>0.4</v>
      </c>
      <c r="F60" s="31">
        <f>ROUND('前年度'!F60/'前年度'!$N60*100,1)</f>
        <v>4.4</v>
      </c>
      <c r="G60" s="31">
        <f>ROUND('前年度'!G60/'前年度'!$N60*100,1)</f>
        <v>25.7</v>
      </c>
      <c r="H60" s="31">
        <f>ROUND('前年度'!H60/'前年度'!$N60*100,1)</f>
        <v>14.7</v>
      </c>
      <c r="I60" s="31">
        <f>ROUND('前年度'!I60/'前年度'!$N60*100,1)</f>
        <v>0</v>
      </c>
      <c r="J60" s="31">
        <f>ROUND('前年度'!J60/'前年度'!$N60*100,1)</f>
        <v>0</v>
      </c>
      <c r="K60" s="31">
        <f>ROUND('前年度'!K60/'前年度'!$N60*100,1)</f>
        <v>9.9</v>
      </c>
      <c r="L60" s="31">
        <f>ROUND('前年度'!L60/'前年度'!$N60*100,1)</f>
        <v>0</v>
      </c>
      <c r="M60" s="31">
        <f>ROUND('前年度'!M60/'前年度'!$N60*100,1)</f>
        <v>110.8</v>
      </c>
      <c r="O60" s="38">
        <v>1141552</v>
      </c>
      <c r="P60" s="35">
        <f>ROUND('前年度'!N60/O60*100,1)</f>
        <v>102.5</v>
      </c>
    </row>
    <row r="61" spans="2:16" ht="17.25">
      <c r="B61" s="124" t="s">
        <v>94</v>
      </c>
      <c r="C61" s="32">
        <f>ROUND('前年度'!C61/'前年度'!$N61*100,1)</f>
        <v>33</v>
      </c>
      <c r="D61" s="32">
        <f>ROUND('前年度'!D61/'前年度'!$N61*100,1)</f>
        <v>15.6</v>
      </c>
      <c r="E61" s="32">
        <f>ROUND('前年度'!E61/'前年度'!$N61*100,1)</f>
        <v>1.9</v>
      </c>
      <c r="F61" s="32">
        <f>ROUND('前年度'!F61/'前年度'!$N61*100,1)</f>
        <v>6.9</v>
      </c>
      <c r="G61" s="32">
        <f>ROUND('前年度'!G61/'前年度'!$N61*100,1)</f>
        <v>10.6</v>
      </c>
      <c r="H61" s="32">
        <f>ROUND('前年度'!H61/'前年度'!$N61*100,1)</f>
        <v>20.7</v>
      </c>
      <c r="I61" s="32">
        <f>ROUND('前年度'!I61/'前年度'!$N61*100,1)</f>
        <v>0</v>
      </c>
      <c r="J61" s="32">
        <f>ROUND('前年度'!J61/'前年度'!$N61*100,1)</f>
        <v>0.1</v>
      </c>
      <c r="K61" s="32">
        <f>ROUND('前年度'!K61/'前年度'!$N61*100,1)</f>
        <v>8.6</v>
      </c>
      <c r="L61" s="32">
        <f>ROUND('前年度'!L61/'前年度'!$N61*100,1)</f>
        <v>0</v>
      </c>
      <c r="M61" s="32">
        <f>ROUND('前年度'!M61/'前年度'!$N61*100,1)</f>
        <v>97.3</v>
      </c>
      <c r="O61" s="15">
        <f>SUM(O6:O23)</f>
        <v>292810693</v>
      </c>
      <c r="P61" s="40">
        <f>ROUND('前年度'!N61/O61*100,1)</f>
        <v>100.3</v>
      </c>
    </row>
    <row r="62" spans="2:16" ht="17.25">
      <c r="B62" s="124" t="s">
        <v>95</v>
      </c>
      <c r="C62" s="32">
        <f>ROUND('前年度'!C62/'前年度'!$N62*100,1)</f>
        <v>32.5</v>
      </c>
      <c r="D62" s="32">
        <f>ROUND('前年度'!D62/'前年度'!$N62*100,1)</f>
        <v>14.4</v>
      </c>
      <c r="E62" s="32">
        <f>ROUND('前年度'!E62/'前年度'!$N62*100,1)</f>
        <v>1.2</v>
      </c>
      <c r="F62" s="32">
        <f>ROUND('前年度'!F62/'前年度'!$N62*100,1)</f>
        <v>3.1</v>
      </c>
      <c r="G62" s="32">
        <f>ROUND('前年度'!G62/'前年度'!$N62*100,1)</f>
        <v>15.6</v>
      </c>
      <c r="H62" s="32">
        <f>ROUND('前年度'!H62/'前年度'!$N62*100,1)</f>
        <v>19.7</v>
      </c>
      <c r="I62" s="32">
        <f>ROUND('前年度'!I62/'前年度'!$N62*100,1)</f>
        <v>0</v>
      </c>
      <c r="J62" s="32">
        <f>ROUND('前年度'!J62/'前年度'!$N62*100,1)</f>
        <v>0.2</v>
      </c>
      <c r="K62" s="32">
        <f>ROUND('前年度'!K62/'前年度'!$N62*100,1)</f>
        <v>8.4</v>
      </c>
      <c r="L62" s="32">
        <f>ROUND('前年度'!L62/'前年度'!$N62*100,1)</f>
        <v>0</v>
      </c>
      <c r="M62" s="32">
        <f>ROUND('前年度'!M62/'前年度'!$N62*100,1)</f>
        <v>95.1</v>
      </c>
      <c r="O62" s="15">
        <f>SUM(O24:O60)</f>
        <v>87517988</v>
      </c>
      <c r="P62" s="40">
        <f>ROUND('前年度'!N62/O62*100,1)</f>
        <v>99.1</v>
      </c>
    </row>
    <row r="63" spans="2:16" ht="17.25">
      <c r="B63" s="124" t="s">
        <v>96</v>
      </c>
      <c r="C63" s="32">
        <f>ROUND('前年度'!C63/'前年度'!$N63*100,1)</f>
        <v>32.9</v>
      </c>
      <c r="D63" s="32">
        <f>ROUND('前年度'!D63/'前年度'!$N63*100,1)</f>
        <v>15.3</v>
      </c>
      <c r="E63" s="32">
        <f>ROUND('前年度'!E63/'前年度'!$N63*100,1)</f>
        <v>1.7</v>
      </c>
      <c r="F63" s="32">
        <f>ROUND('前年度'!F63/'前年度'!$N63*100,1)</f>
        <v>6</v>
      </c>
      <c r="G63" s="32">
        <f>ROUND('前年度'!G63/'前年度'!$N63*100,1)</f>
        <v>11.8</v>
      </c>
      <c r="H63" s="32">
        <f>ROUND('前年度'!H63/'前年度'!$N63*100,1)</f>
        <v>20.5</v>
      </c>
      <c r="I63" s="32">
        <f>ROUND('前年度'!I63/'前年度'!$N63*100,1)</f>
        <v>0</v>
      </c>
      <c r="J63" s="32">
        <f>ROUND('前年度'!J63/'前年度'!$N63*100,1)</f>
        <v>0.1</v>
      </c>
      <c r="K63" s="32">
        <f>ROUND('前年度'!K63/'前年度'!$N63*100,1)</f>
        <v>8.5</v>
      </c>
      <c r="L63" s="32">
        <f>ROUND('前年度'!L63/'前年度'!$N63*100,1)</f>
        <v>0</v>
      </c>
      <c r="M63" s="32">
        <f>ROUND('前年度'!M63/'前年度'!$N63*100,1)</f>
        <v>96.8</v>
      </c>
      <c r="O63" s="15">
        <f>SUM(O6:O60)</f>
        <v>380328681</v>
      </c>
      <c r="P63" s="40">
        <f>ROUND('前年度'!N63/O63*100,1)</f>
        <v>100.1</v>
      </c>
    </row>
    <row r="64" spans="3:16" ht="17.25">
      <c r="C64" s="4" t="s">
        <v>105</v>
      </c>
      <c r="J64" s="4" t="s">
        <v>105</v>
      </c>
      <c r="M64" s="3"/>
      <c r="N64" s="3"/>
      <c r="P64" s="4" t="s">
        <v>105</v>
      </c>
    </row>
    <row r="65" spans="2:16" ht="17.25">
      <c r="B65" s="128" t="s">
        <v>108</v>
      </c>
      <c r="C65" s="2"/>
      <c r="D65" s="2"/>
      <c r="E65" s="2"/>
      <c r="F65" s="2"/>
      <c r="G65" s="2"/>
      <c r="H65" s="2"/>
      <c r="I65" s="6" t="s">
        <v>89</v>
      </c>
      <c r="J65" s="2"/>
      <c r="L65" s="2"/>
      <c r="M65" s="6" t="s">
        <v>89</v>
      </c>
      <c r="N65" s="3"/>
      <c r="P65" s="6" t="s">
        <v>89</v>
      </c>
    </row>
    <row r="66" spans="2:16" ht="17.25">
      <c r="B66" s="124" t="s">
        <v>94</v>
      </c>
      <c r="C66" s="32">
        <f>ROUND(AVERAGE(C6:C23),1)</f>
        <v>34.8</v>
      </c>
      <c r="D66" s="32">
        <f aca="true" t="shared" si="0" ref="D66:M66">ROUND(AVERAGE(D6:D23),1)</f>
        <v>15.8</v>
      </c>
      <c r="E66" s="32">
        <f t="shared" si="0"/>
        <v>1.7</v>
      </c>
      <c r="F66" s="32">
        <f t="shared" si="0"/>
        <v>6.3</v>
      </c>
      <c r="G66" s="32">
        <f t="shared" si="0"/>
        <v>10.9</v>
      </c>
      <c r="H66" s="32">
        <f t="shared" si="0"/>
        <v>20.3</v>
      </c>
      <c r="I66" s="32">
        <f t="shared" si="0"/>
        <v>0</v>
      </c>
      <c r="J66" s="32">
        <f t="shared" si="0"/>
        <v>0.1</v>
      </c>
      <c r="K66" s="32">
        <f t="shared" si="0"/>
        <v>8.5</v>
      </c>
      <c r="L66" s="32">
        <f t="shared" si="0"/>
        <v>0</v>
      </c>
      <c r="M66" s="32">
        <f t="shared" si="0"/>
        <v>98.3</v>
      </c>
      <c r="O66" s="13"/>
      <c r="P66" s="32">
        <f>ROUND(AVERAGE(P6:P23),1)</f>
        <v>100.2</v>
      </c>
    </row>
    <row r="67" spans="2:16" ht="17.25">
      <c r="B67" s="124" t="s">
        <v>95</v>
      </c>
      <c r="C67" s="32">
        <f aca="true" t="shared" si="1" ref="C67:M67">ROUND(AVERAGE(C24:C60),1)</f>
        <v>33.7</v>
      </c>
      <c r="D67" s="32">
        <f t="shared" si="1"/>
        <v>14.2</v>
      </c>
      <c r="E67" s="32">
        <f t="shared" si="1"/>
        <v>1.1</v>
      </c>
      <c r="F67" s="32">
        <f t="shared" si="1"/>
        <v>3</v>
      </c>
      <c r="G67" s="32">
        <f t="shared" si="1"/>
        <v>16</v>
      </c>
      <c r="H67" s="32">
        <f t="shared" si="1"/>
        <v>20.9</v>
      </c>
      <c r="I67" s="32">
        <f t="shared" si="1"/>
        <v>0</v>
      </c>
      <c r="J67" s="32">
        <f t="shared" si="1"/>
        <v>0.1</v>
      </c>
      <c r="K67" s="32">
        <f t="shared" si="1"/>
        <v>8.4</v>
      </c>
      <c r="L67" s="32">
        <f t="shared" si="1"/>
        <v>0</v>
      </c>
      <c r="M67" s="32">
        <f t="shared" si="1"/>
        <v>97.5</v>
      </c>
      <c r="O67" s="13"/>
      <c r="P67" s="32">
        <f>ROUND(AVERAGE(P24:P60),1)</f>
        <v>99.2</v>
      </c>
    </row>
    <row r="68" spans="2:16" ht="17.25">
      <c r="B68" s="124" t="s">
        <v>96</v>
      </c>
      <c r="C68" s="32">
        <f>ROUND(AVERAGE(C6:C60),1)</f>
        <v>34.1</v>
      </c>
      <c r="D68" s="32">
        <f aca="true" t="shared" si="2" ref="D68:M68">ROUND(AVERAGE(D6:D60),1)</f>
        <v>14.7</v>
      </c>
      <c r="E68" s="32">
        <f t="shared" si="2"/>
        <v>1.3</v>
      </c>
      <c r="F68" s="32">
        <f t="shared" si="2"/>
        <v>4.1</v>
      </c>
      <c r="G68" s="32">
        <f t="shared" si="2"/>
        <v>14.4</v>
      </c>
      <c r="H68" s="32">
        <f t="shared" si="2"/>
        <v>20.7</v>
      </c>
      <c r="I68" s="32">
        <f t="shared" si="2"/>
        <v>0</v>
      </c>
      <c r="J68" s="32">
        <f t="shared" si="2"/>
        <v>0.1</v>
      </c>
      <c r="K68" s="32">
        <f t="shared" si="2"/>
        <v>8.4</v>
      </c>
      <c r="L68" s="32">
        <f t="shared" si="2"/>
        <v>0</v>
      </c>
      <c r="M68" s="32">
        <f t="shared" si="2"/>
        <v>97.7</v>
      </c>
      <c r="O68" s="13"/>
      <c r="P68" s="32">
        <f>ROUND(AVERAGE(P6:P60),1)</f>
        <v>99.5</v>
      </c>
    </row>
    <row r="69" spans="3:16" ht="17.25">
      <c r="C69" t="s">
        <v>109</v>
      </c>
      <c r="J69" t="s">
        <v>109</v>
      </c>
      <c r="P69" t="s">
        <v>109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72" r:id="rId1"/>
  <headerFooter alignWithMargins="0">
    <oddHeader>&amp;L&amp;"ＭＳ ゴシック,標準"&amp;18９-２　経常収支比率の状況（１６年度決算）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1"/>
  <sheetViews>
    <sheetView view="pageBreakPreview" zoomScale="60" zoomScaleNormal="50" workbookViewId="0" topLeftCell="A43">
      <selection activeCell="C60" sqref="C60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3" width="11.66015625" style="0" customWidth="1"/>
  </cols>
  <sheetData>
    <row r="1" ht="17.25">
      <c r="B1" s="114" t="s">
        <v>102</v>
      </c>
    </row>
    <row r="2" spans="2:13" ht="17.25">
      <c r="B2" s="115"/>
      <c r="C2" s="2"/>
      <c r="D2" s="2"/>
      <c r="E2" s="2"/>
      <c r="F2" s="2"/>
      <c r="G2" s="2"/>
      <c r="H2" s="2"/>
      <c r="I2" s="6" t="s">
        <v>89</v>
      </c>
      <c r="J2" s="6"/>
      <c r="L2" s="2"/>
      <c r="M2" s="6" t="s">
        <v>89</v>
      </c>
    </row>
    <row r="3" spans="2:13" ht="17.25"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7.25"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</row>
    <row r="5" spans="2:13" ht="17.25">
      <c r="B5" s="118"/>
      <c r="C5" s="14"/>
      <c r="D5" s="14"/>
      <c r="E5" s="14"/>
      <c r="F5" s="14"/>
      <c r="G5" s="14"/>
      <c r="H5" s="14"/>
      <c r="I5" s="14"/>
      <c r="J5" s="14"/>
      <c r="K5" s="14"/>
      <c r="L5" s="14"/>
      <c r="M5" s="10" t="s">
        <v>92</v>
      </c>
    </row>
    <row r="6" spans="2:13" ht="17.25">
      <c r="B6" s="119" t="s">
        <v>17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2:13" ht="17.25">
      <c r="B7" s="120" t="s">
        <v>123</v>
      </c>
      <c r="C7" s="30">
        <f>ROUND('前年度'!C7/('前年度'!$N7+'前年度'!$O7+'前年度'!$P7)*100,1)</f>
        <v>31.7</v>
      </c>
      <c r="D7" s="30">
        <f>ROUND('前年度'!D7/('前年度'!$N7+'前年度'!$O7+'前年度'!$P7)*100,1)</f>
        <v>13.8</v>
      </c>
      <c r="E7" s="30">
        <f>ROUND('前年度'!E7/('前年度'!$N7+'前年度'!$O7+'前年度'!$P7)*100,1)</f>
        <v>1.1</v>
      </c>
      <c r="F7" s="30">
        <f>ROUND('前年度'!F7/('前年度'!$N7+'前年度'!$O7+'前年度'!$P7)*100,1)</f>
        <v>7.4</v>
      </c>
      <c r="G7" s="30">
        <f>ROUND('前年度'!G7/('前年度'!$N7+'前年度'!$O7+'前年度'!$P7)*100,1)</f>
        <v>4.7</v>
      </c>
      <c r="H7" s="30">
        <f>ROUND('前年度'!H7/('前年度'!$N7+'前年度'!$O7+'前年度'!$P7)*100,1)</f>
        <v>16.1</v>
      </c>
      <c r="I7" s="30">
        <f>ROUND('前年度'!I7/('前年度'!$N7+'前年度'!$O7+'前年度'!$P7)*100,1)</f>
        <v>0</v>
      </c>
      <c r="J7" s="30">
        <f>ROUND('前年度'!J7/('前年度'!$N7+'前年度'!$O7+'前年度'!$P7)*100,1)</f>
        <v>0</v>
      </c>
      <c r="K7" s="30">
        <f>ROUND('前年度'!K7/('前年度'!$N7+'前年度'!$O7+'前年度'!$P7)*100,1)</f>
        <v>10.5</v>
      </c>
      <c r="L7" s="30">
        <f>ROUND('前年度'!L7/('前年度'!$N7+'前年度'!$O7+'前年度'!$P7)*100,1)</f>
        <v>0</v>
      </c>
      <c r="M7" s="30">
        <f>ROUND('前年度'!M7/('前年度'!$N7+'前年度'!$O7+'前年度'!$P7)*100,1)</f>
        <v>85.2</v>
      </c>
    </row>
    <row r="8" spans="2:13" ht="17.25">
      <c r="B8" s="120" t="s">
        <v>18</v>
      </c>
      <c r="C8" s="30">
        <f>ROUND('前年度'!C8/('前年度'!$N8+'前年度'!$O8+'前年度'!$P8)*100,1)</f>
        <v>26.2</v>
      </c>
      <c r="D8" s="30">
        <f>ROUND('前年度'!D8/('前年度'!$N8+'前年度'!$O8+'前年度'!$P8)*100,1)</f>
        <v>13.5</v>
      </c>
      <c r="E8" s="30">
        <f>ROUND('前年度'!E8/('前年度'!$N8+'前年度'!$O8+'前年度'!$P8)*100,1)</f>
        <v>2</v>
      </c>
      <c r="F8" s="30">
        <f>ROUND('前年度'!F8/('前年度'!$N8+'前年度'!$O8+'前年度'!$P8)*100,1)</f>
        <v>7.3</v>
      </c>
      <c r="G8" s="30">
        <f>ROUND('前年度'!G8/('前年度'!$N8+'前年度'!$O8+'前年度'!$P8)*100,1)</f>
        <v>12.6</v>
      </c>
      <c r="H8" s="30">
        <f>ROUND('前年度'!H8/('前年度'!$N8+'前年度'!$O8+'前年度'!$P8)*100,1)</f>
        <v>20.1</v>
      </c>
      <c r="I8" s="30">
        <f>ROUND('前年度'!I8/('前年度'!$N8+'前年度'!$O8+'前年度'!$P8)*100,1)</f>
        <v>0</v>
      </c>
      <c r="J8" s="30">
        <f>ROUND('前年度'!J8/('前年度'!$N8+'前年度'!$O8+'前年度'!$P8)*100,1)</f>
        <v>0</v>
      </c>
      <c r="K8" s="30">
        <f>ROUND('前年度'!K8/('前年度'!$N8+'前年度'!$O8+'前年度'!$P8)*100,1)</f>
        <v>6.4</v>
      </c>
      <c r="L8" s="30">
        <f>ROUND('前年度'!L8/('前年度'!$N8+'前年度'!$O8+'前年度'!$P8)*100,1)</f>
        <v>0</v>
      </c>
      <c r="M8" s="30">
        <f>ROUND('前年度'!M8/('前年度'!$N8+'前年度'!$O8+'前年度'!$P8)*100,1)</f>
        <v>88.2</v>
      </c>
    </row>
    <row r="9" spans="2:13" ht="17.25">
      <c r="B9" s="120" t="s">
        <v>19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2:13" ht="17.25">
      <c r="B10" s="121" t="s">
        <v>124</v>
      </c>
      <c r="C10" s="30">
        <f>ROUND('前年度'!C10/('前年度'!$N10+'前年度'!$O10+'前年度'!$P10)*100,1)</f>
        <v>34.9</v>
      </c>
      <c r="D10" s="30">
        <f>ROUND('前年度'!D10/('前年度'!$N10+'前年度'!$O10+'前年度'!$P10)*100,1)</f>
        <v>13</v>
      </c>
      <c r="E10" s="30">
        <f>ROUND('前年度'!E10/('前年度'!$N10+'前年度'!$O10+'前年度'!$P10)*100,1)</f>
        <v>0.7</v>
      </c>
      <c r="F10" s="30">
        <f>ROUND('前年度'!F10/('前年度'!$N10+'前年度'!$O10+'前年度'!$P10)*100,1)</f>
        <v>7.5</v>
      </c>
      <c r="G10" s="30">
        <f>ROUND('前年度'!G10/('前年度'!$N10+'前年度'!$O10+'前年度'!$P10)*100,1)</f>
        <v>9.9</v>
      </c>
      <c r="H10" s="30">
        <f>ROUND('前年度'!H10/('前年度'!$N10+'前年度'!$O10+'前年度'!$P10)*100,1)</f>
        <v>20.3</v>
      </c>
      <c r="I10" s="30">
        <f>ROUND('前年度'!I10/('前年度'!$N10+'前年度'!$O10+'前年度'!$P10)*100,1)</f>
        <v>0</v>
      </c>
      <c r="J10" s="30">
        <f>ROUND('前年度'!J10/('前年度'!$N10+'前年度'!$O10+'前年度'!$P10)*100,1)</f>
        <v>0</v>
      </c>
      <c r="K10" s="30">
        <f>ROUND('前年度'!K10/('前年度'!$N10+'前年度'!$O10+'前年度'!$P10)*100,1)</f>
        <v>9.7</v>
      </c>
      <c r="L10" s="30">
        <f>ROUND('前年度'!L10/('前年度'!$N10+'前年度'!$O10+'前年度'!$P10)*100,1)</f>
        <v>0</v>
      </c>
      <c r="M10" s="30">
        <f>ROUND('前年度'!M10/('前年度'!$N10+'前年度'!$O10+'前年度'!$P10)*100,1)</f>
        <v>96.1</v>
      </c>
    </row>
    <row r="11" spans="2:13" ht="17.25">
      <c r="B11" s="121" t="s">
        <v>20</v>
      </c>
      <c r="C11" s="30">
        <f>ROUND('前年度'!C11/('前年度'!$N11+'前年度'!$O11+'前年度'!$P11)*100,1)</f>
        <v>30.5</v>
      </c>
      <c r="D11" s="30">
        <f>ROUND('前年度'!D11/('前年度'!$N11+'前年度'!$O11+'前年度'!$P11)*100,1)</f>
        <v>12</v>
      </c>
      <c r="E11" s="30">
        <f>ROUND('前年度'!E11/('前年度'!$N11+'前年度'!$O11+'前年度'!$P11)*100,1)</f>
        <v>2.1</v>
      </c>
      <c r="F11" s="30">
        <f>ROUND('前年度'!F11/('前年度'!$N11+'前年度'!$O11+'前年度'!$P11)*100,1)</f>
        <v>5.9</v>
      </c>
      <c r="G11" s="30">
        <f>ROUND('前年度'!G11/('前年度'!$N11+'前年度'!$O11+'前年度'!$P11)*100,1)</f>
        <v>12.3</v>
      </c>
      <c r="H11" s="30">
        <f>ROUND('前年度'!H11/('前年度'!$N11+'前年度'!$O11+'前年度'!$P11)*100,1)</f>
        <v>18.7</v>
      </c>
      <c r="I11" s="30">
        <f>ROUND('前年度'!I11/('前年度'!$N11+'前年度'!$O11+'前年度'!$P11)*100,1)</f>
        <v>0</v>
      </c>
      <c r="J11" s="30">
        <f>ROUND('前年度'!J11/('前年度'!$N11+'前年度'!$O11+'前年度'!$P11)*100,1)</f>
        <v>0.6</v>
      </c>
      <c r="K11" s="30">
        <f>ROUND('前年度'!K11/('前年度'!$N11+'前年度'!$O11+'前年度'!$P11)*100,1)</f>
        <v>8</v>
      </c>
      <c r="L11" s="30">
        <f>ROUND('前年度'!L11/('前年度'!$N11+'前年度'!$O11+'前年度'!$P11)*100,1)</f>
        <v>0</v>
      </c>
      <c r="M11" s="30">
        <f>ROUND('前年度'!M11/('前年度'!$N11+'前年度'!$O11+'前年度'!$P11)*100,1)</f>
        <v>90.2</v>
      </c>
    </row>
    <row r="12" spans="2:13" ht="17.25">
      <c r="B12" s="121" t="s">
        <v>21</v>
      </c>
      <c r="C12" s="30">
        <f>ROUND('前年度'!C12/('前年度'!$N12+'前年度'!$O12+'前年度'!$P12)*100,1)</f>
        <v>30.6</v>
      </c>
      <c r="D12" s="30">
        <f>ROUND('前年度'!D12/('前年度'!$N12+'前年度'!$O12+'前年度'!$P12)*100,1)</f>
        <v>17.7</v>
      </c>
      <c r="E12" s="30">
        <f>ROUND('前年度'!E12/('前年度'!$N12+'前年度'!$O12+'前年度'!$P12)*100,1)</f>
        <v>2</v>
      </c>
      <c r="F12" s="30">
        <f>ROUND('前年度'!F12/('前年度'!$N12+'前年度'!$O12+'前年度'!$P12)*100,1)</f>
        <v>7.2</v>
      </c>
      <c r="G12" s="30">
        <f>ROUND('前年度'!G12/('前年度'!$N12+'前年度'!$O12+'前年度'!$P12)*100,1)</f>
        <v>9.3</v>
      </c>
      <c r="H12" s="30">
        <f>ROUND('前年度'!H12/('前年度'!$N12+'前年度'!$O12+'前年度'!$P12)*100,1)</f>
        <v>13.6</v>
      </c>
      <c r="I12" s="30">
        <f>ROUND('前年度'!I12/('前年度'!$N12+'前年度'!$O12+'前年度'!$P12)*100,1)</f>
        <v>0</v>
      </c>
      <c r="J12" s="30">
        <f>ROUND('前年度'!J12/('前年度'!$N12+'前年度'!$O12+'前年度'!$P12)*100,1)</f>
        <v>0</v>
      </c>
      <c r="K12" s="30">
        <f>ROUND('前年度'!K12/('前年度'!$N12+'前年度'!$O12+'前年度'!$P12)*100,1)</f>
        <v>10.5</v>
      </c>
      <c r="L12" s="30">
        <f>ROUND('前年度'!L12/('前年度'!$N12+'前年度'!$O12+'前年度'!$P12)*100,1)</f>
        <v>0</v>
      </c>
      <c r="M12" s="30">
        <f>ROUND('前年度'!M12/('前年度'!$N12+'前年度'!$O12+'前年度'!$P12)*100,1)</f>
        <v>90.9</v>
      </c>
    </row>
    <row r="13" spans="2:13" ht="17.25">
      <c r="B13" s="121" t="s">
        <v>23</v>
      </c>
      <c r="C13" s="30">
        <f>ROUND('前年度'!C13/('前年度'!$N13+'前年度'!$O13+'前年度'!$P13)*100,1)</f>
        <v>28.7</v>
      </c>
      <c r="D13" s="30">
        <f>ROUND('前年度'!D13/('前年度'!$N13+'前年度'!$O13+'前年度'!$P13)*100,1)</f>
        <v>15.5</v>
      </c>
      <c r="E13" s="30">
        <f>ROUND('前年度'!E13/('前年度'!$N13+'前年度'!$O13+'前年度'!$P13)*100,1)</f>
        <v>2.8</v>
      </c>
      <c r="F13" s="30">
        <f>ROUND('前年度'!F13/('前年度'!$N13+'前年度'!$O13+'前年度'!$P13)*100,1)</f>
        <v>7.5</v>
      </c>
      <c r="G13" s="30">
        <f>ROUND('前年度'!G13/('前年度'!$N13+'前年度'!$O13+'前年度'!$P13)*100,1)</f>
        <v>3</v>
      </c>
      <c r="H13" s="30">
        <f>ROUND('前年度'!H13/('前年度'!$N13+'前年度'!$O13+'前年度'!$P13)*100,1)</f>
        <v>24.5</v>
      </c>
      <c r="I13" s="30">
        <f>ROUND('前年度'!I13/('前年度'!$N13+'前年度'!$O13+'前年度'!$P13)*100,1)</f>
        <v>0</v>
      </c>
      <c r="J13" s="30">
        <f>ROUND('前年度'!J13/('前年度'!$N13+'前年度'!$O13+'前年度'!$P13)*100,1)</f>
        <v>0</v>
      </c>
      <c r="K13" s="30">
        <f>ROUND('前年度'!K13/('前年度'!$N13+'前年度'!$O13+'前年度'!$P13)*100,1)</f>
        <v>6</v>
      </c>
      <c r="L13" s="30">
        <f>ROUND('前年度'!L13/('前年度'!$N13+'前年度'!$O13+'前年度'!$P13)*100,1)</f>
        <v>0</v>
      </c>
      <c r="M13" s="30">
        <f>ROUND('前年度'!M13/('前年度'!$N13+'前年度'!$O13+'前年度'!$P13)*100,1)</f>
        <v>87.9</v>
      </c>
    </row>
    <row r="14" spans="2:13" ht="17.25">
      <c r="B14" s="121" t="s">
        <v>24</v>
      </c>
      <c r="C14" s="30">
        <f>ROUND('前年度'!C14/('前年度'!$N14+'前年度'!$O14+'前年度'!$P14)*100,1)</f>
        <v>26.1</v>
      </c>
      <c r="D14" s="30">
        <f>ROUND('前年度'!D14/('前年度'!$N14+'前年度'!$O14+'前年度'!$P14)*100,1)</f>
        <v>10.1</v>
      </c>
      <c r="E14" s="30">
        <f>ROUND('前年度'!E14/('前年度'!$N14+'前年度'!$O14+'前年度'!$P14)*100,1)</f>
        <v>1.4</v>
      </c>
      <c r="F14" s="30">
        <f>ROUND('前年度'!F14/('前年度'!$N14+'前年度'!$O14+'前年度'!$P14)*100,1)</f>
        <v>5.5</v>
      </c>
      <c r="G14" s="30">
        <f>ROUND('前年度'!G14/('前年度'!$N14+'前年度'!$O14+'前年度'!$P14)*100,1)</f>
        <v>22.5</v>
      </c>
      <c r="H14" s="30">
        <f>ROUND('前年度'!H14/('前年度'!$N14+'前年度'!$O14+'前年度'!$P14)*100,1)</f>
        <v>20.4</v>
      </c>
      <c r="I14" s="30">
        <f>ROUND('前年度'!I14/('前年度'!$N14+'前年度'!$O14+'前年度'!$P14)*100,1)</f>
        <v>0</v>
      </c>
      <c r="J14" s="30">
        <f>ROUND('前年度'!J14/('前年度'!$N14+'前年度'!$O14+'前年度'!$P14)*100,1)</f>
        <v>0</v>
      </c>
      <c r="K14" s="30">
        <f>ROUND('前年度'!K14/('前年度'!$N14+'前年度'!$O14+'前年度'!$P14)*100,1)</f>
        <v>8.4</v>
      </c>
      <c r="L14" s="30">
        <f>ROUND('前年度'!L14/('前年度'!$N14+'前年度'!$O14+'前年度'!$P14)*100,1)</f>
        <v>0</v>
      </c>
      <c r="M14" s="30">
        <f>ROUND('前年度'!M14/('前年度'!$N14+'前年度'!$O14+'前年度'!$P14)*100,1)</f>
        <v>94.4</v>
      </c>
    </row>
    <row r="15" spans="2:13" ht="17.25">
      <c r="B15" s="121" t="s">
        <v>25</v>
      </c>
      <c r="C15" s="30">
        <f>ROUND('前年度'!C15/('前年度'!$N15+'前年度'!$O15+'前年度'!$P15)*100,1)</f>
        <v>31.3</v>
      </c>
      <c r="D15" s="30">
        <f>ROUND('前年度'!D15/('前年度'!$N15+'前年度'!$O15+'前年度'!$P15)*100,1)</f>
        <v>16.4</v>
      </c>
      <c r="E15" s="30">
        <f>ROUND('前年度'!E15/('前年度'!$N15+'前年度'!$O15+'前年度'!$P15)*100,1)</f>
        <v>0.7</v>
      </c>
      <c r="F15" s="30">
        <f>ROUND('前年度'!F15/('前年度'!$N15+'前年度'!$O15+'前年度'!$P15)*100,1)</f>
        <v>7.9</v>
      </c>
      <c r="G15" s="30">
        <f>ROUND('前年度'!G15/('前年度'!$N15+'前年度'!$O15+'前年度'!$P15)*100,1)</f>
        <v>19.7</v>
      </c>
      <c r="H15" s="30">
        <f>ROUND('前年度'!H15/('前年度'!$N15+'前年度'!$O15+'前年度'!$P15)*100,1)</f>
        <v>16.4</v>
      </c>
      <c r="I15" s="30">
        <f>ROUND('前年度'!I15/('前年度'!$N15+'前年度'!$O15+'前年度'!$P15)*100,1)</f>
        <v>0</v>
      </c>
      <c r="J15" s="30">
        <f>ROUND('前年度'!J15/('前年度'!$N15+'前年度'!$O15+'前年度'!$P15)*100,1)</f>
        <v>0</v>
      </c>
      <c r="K15" s="30">
        <f>ROUND('前年度'!K15/('前年度'!$N15+'前年度'!$O15+'前年度'!$P15)*100,1)</f>
        <v>5.2</v>
      </c>
      <c r="L15" s="30">
        <f>ROUND('前年度'!L15/('前年度'!$N15+'前年度'!$O15+'前年度'!$P15)*100,1)</f>
        <v>0</v>
      </c>
      <c r="M15" s="30">
        <f>ROUND('前年度'!M15/('前年度'!$N15+'前年度'!$O15+'前年度'!$P15)*100,1)</f>
        <v>97.5</v>
      </c>
    </row>
    <row r="16" spans="2:13" ht="17.25">
      <c r="B16" s="121" t="s">
        <v>26</v>
      </c>
      <c r="C16" s="30">
        <f>ROUND('前年度'!C16/('前年度'!$N16+'前年度'!$O16+'前年度'!$P16)*100,1)</f>
        <v>33.8</v>
      </c>
      <c r="D16" s="30">
        <f>ROUND('前年度'!D16/('前年度'!$N16+'前年度'!$O16+'前年度'!$P16)*100,1)</f>
        <v>20</v>
      </c>
      <c r="E16" s="30">
        <f>ROUND('前年度'!E16/('前年度'!$N16+'前年度'!$O16+'前年度'!$P16)*100,1)</f>
        <v>1.1</v>
      </c>
      <c r="F16" s="30">
        <f>ROUND('前年度'!F16/('前年度'!$N16+'前年度'!$O16+'前年度'!$P16)*100,1)</f>
        <v>4.8</v>
      </c>
      <c r="G16" s="30">
        <f>ROUND('前年度'!G16/('前年度'!$N16+'前年度'!$O16+'前年度'!$P16)*100,1)</f>
        <v>5.4</v>
      </c>
      <c r="H16" s="30">
        <f>ROUND('前年度'!H16/('前年度'!$N16+'前年度'!$O16+'前年度'!$P16)*100,1)</f>
        <v>20.7</v>
      </c>
      <c r="I16" s="30">
        <f>ROUND('前年度'!I16/('前年度'!$N16+'前年度'!$O16+'前年度'!$P16)*100,1)</f>
        <v>0</v>
      </c>
      <c r="J16" s="30">
        <f>ROUND('前年度'!J16/('前年度'!$N16+'前年度'!$O16+'前年度'!$P16)*100,1)</f>
        <v>0</v>
      </c>
      <c r="K16" s="30">
        <f>ROUND('前年度'!K16/('前年度'!$N16+'前年度'!$O16+'前年度'!$P16)*100,1)</f>
        <v>6.8</v>
      </c>
      <c r="L16" s="30">
        <f>ROUND('前年度'!L16/('前年度'!$N16+'前年度'!$O16+'前年度'!$P16)*100,1)</f>
        <v>0</v>
      </c>
      <c r="M16" s="30">
        <f>ROUND('前年度'!M16/('前年度'!$N16+'前年度'!$O16+'前年度'!$P16)*100,1)</f>
        <v>92.5</v>
      </c>
    </row>
    <row r="17" spans="2:13" ht="17.25">
      <c r="B17" s="121" t="s">
        <v>27</v>
      </c>
      <c r="C17" s="30">
        <f>ROUND('前年度'!C17/('前年度'!$N17+'前年度'!$O17+'前年度'!$P17)*100,1)</f>
        <v>43.9</v>
      </c>
      <c r="D17" s="30">
        <f>ROUND('前年度'!D17/('前年度'!$N17+'前年度'!$O17+'前年度'!$P17)*100,1)</f>
        <v>15.2</v>
      </c>
      <c r="E17" s="30">
        <f>ROUND('前年度'!E17/('前年度'!$N17+'前年度'!$O17+'前年度'!$P17)*100,1)</f>
        <v>1.3</v>
      </c>
      <c r="F17" s="30">
        <f>ROUND('前年度'!F17/('前年度'!$N17+'前年度'!$O17+'前年度'!$P17)*100,1)</f>
        <v>4.5</v>
      </c>
      <c r="G17" s="30">
        <f>ROUND('前年度'!G17/('前年度'!$N17+'前年度'!$O17+'前年度'!$P17)*100,1)</f>
        <v>4</v>
      </c>
      <c r="H17" s="30">
        <f>ROUND('前年度'!H17/('前年度'!$N17+'前年度'!$O17+'前年度'!$P17)*100,1)</f>
        <v>18.5</v>
      </c>
      <c r="I17" s="30">
        <f>ROUND('前年度'!I17/('前年度'!$N17+'前年度'!$O17+'前年度'!$P17)*100,1)</f>
        <v>0</v>
      </c>
      <c r="J17" s="30">
        <f>ROUND('前年度'!J17/('前年度'!$N17+'前年度'!$O17+'前年度'!$P17)*100,1)</f>
        <v>0</v>
      </c>
      <c r="K17" s="30">
        <f>ROUND('前年度'!K17/('前年度'!$N17+'前年度'!$O17+'前年度'!$P17)*100,1)</f>
        <v>4.7</v>
      </c>
      <c r="L17" s="30">
        <f>ROUND('前年度'!L17/('前年度'!$N17+'前年度'!$O17+'前年度'!$P17)*100,1)</f>
        <v>0</v>
      </c>
      <c r="M17" s="30">
        <f>ROUND('前年度'!M17/('前年度'!$N17+'前年度'!$O17+'前年度'!$P17)*100,1)</f>
        <v>92.1</v>
      </c>
    </row>
    <row r="18" spans="2:13" ht="17.25">
      <c r="B18" s="120" t="s">
        <v>28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2:13" ht="17.25">
      <c r="B19" s="121" t="s">
        <v>125</v>
      </c>
      <c r="C19" s="30">
        <f>ROUND('前年度'!C19/('前年度'!$N19+'前年度'!$O19+'前年度'!$P19)*100,1)</f>
        <v>37</v>
      </c>
      <c r="D19" s="30">
        <f>ROUND('前年度'!D19/('前年度'!$N19+'前年度'!$O19+'前年度'!$P19)*100,1)</f>
        <v>11.4</v>
      </c>
      <c r="E19" s="30">
        <f>ROUND('前年度'!E19/('前年度'!$N19+'前年度'!$O19+'前年度'!$P19)*100,1)</f>
        <v>1.1</v>
      </c>
      <c r="F19" s="30">
        <f>ROUND('前年度'!F19/('前年度'!$N19+'前年度'!$O19+'前年度'!$P19)*100,1)</f>
        <v>4.8</v>
      </c>
      <c r="G19" s="30">
        <f>ROUND('前年度'!G19/('前年度'!$N19+'前年度'!$O19+'前年度'!$P19)*100,1)</f>
        <v>2.4</v>
      </c>
      <c r="H19" s="30">
        <f>ROUND('前年度'!H19/('前年度'!$N19+'前年度'!$O19+'前年度'!$P19)*100,1)</f>
        <v>21.9</v>
      </c>
      <c r="I19" s="30">
        <f>ROUND('前年度'!I19/('前年度'!$N19+'前年度'!$O19+'前年度'!$P19)*100,1)</f>
        <v>0</v>
      </c>
      <c r="J19" s="30">
        <f>ROUND('前年度'!J19/('前年度'!$N19+'前年度'!$O19+'前年度'!$P19)*100,1)</f>
        <v>0.3</v>
      </c>
      <c r="K19" s="30">
        <f>ROUND('前年度'!K19/('前年度'!$N19+'前年度'!$O19+'前年度'!$P19)*100,1)</f>
        <v>6.9</v>
      </c>
      <c r="L19" s="30">
        <f>ROUND('前年度'!L19/('前年度'!$N19+'前年度'!$O19+'前年度'!$P19)*100,1)</f>
        <v>0</v>
      </c>
      <c r="M19" s="30">
        <f>ROUND('前年度'!M19/('前年度'!$N19+'前年度'!$O19+'前年度'!$P19)*100,1)</f>
        <v>85.8</v>
      </c>
    </row>
    <row r="20" spans="2:16" ht="17.25">
      <c r="B20" s="122" t="s">
        <v>126</v>
      </c>
      <c r="C20" s="30">
        <f>ROUND('前年度'!C20/('前年度'!$N20+'前年度'!$O20+'前年度'!$P20)*100,1)</f>
        <v>29.1</v>
      </c>
      <c r="D20" s="30">
        <f>ROUND('前年度'!D20/('前年度'!$N20+'前年度'!$O20+'前年度'!$P20)*100,1)</f>
        <v>11.5</v>
      </c>
      <c r="E20" s="30">
        <f>ROUND('前年度'!E20/('前年度'!$N20+'前年度'!$O20+'前年度'!$P20)*100,1)</f>
        <v>2.6</v>
      </c>
      <c r="F20" s="30">
        <f>ROUND('前年度'!F20/('前年度'!$N20+'前年度'!$O20+'前年度'!$P20)*100,1)</f>
        <v>6</v>
      </c>
      <c r="G20" s="30">
        <f>ROUND('前年度'!G20/('前年度'!$N20+'前年度'!$O20+'前年度'!$P20)*100,1)</f>
        <v>14.2</v>
      </c>
      <c r="H20" s="30">
        <f>ROUND('前年度'!H20/('前年度'!$N20+'前年度'!$O20+'前年度'!$P20)*100,1)</f>
        <v>16.8</v>
      </c>
      <c r="I20" s="30">
        <f>ROUND('前年度'!I20/('前年度'!$N20+'前年度'!$O20+'前年度'!$P20)*100,1)</f>
        <v>0</v>
      </c>
      <c r="J20" s="30">
        <f>ROUND('前年度'!J20/('前年度'!$N20+'前年度'!$O20+'前年度'!$P20)*100,1)</f>
        <v>0</v>
      </c>
      <c r="K20" s="30">
        <f>ROUND('前年度'!K20/('前年度'!$N20+'前年度'!$O20+'前年度'!$P20)*100,1)</f>
        <v>8.7</v>
      </c>
      <c r="L20" s="30">
        <f>ROUND('前年度'!L20/('前年度'!$N20+'前年度'!$O20+'前年度'!$P20)*100,1)</f>
        <v>0</v>
      </c>
      <c r="M20" s="30">
        <f>ROUND('前年度'!M20/('前年度'!$N20+'前年度'!$O20+'前年度'!$P20)*100,1)</f>
        <v>88.9</v>
      </c>
      <c r="O20" s="3"/>
      <c r="P20" s="3"/>
    </row>
    <row r="21" spans="2:16" ht="17.25">
      <c r="B21" s="121" t="s">
        <v>127</v>
      </c>
      <c r="C21" s="30">
        <f>ROUND('前年度'!C21/('前年度'!$N21+'前年度'!$O21+'前年度'!$P21)*100,1)</f>
        <v>24</v>
      </c>
      <c r="D21" s="30">
        <f>ROUND('前年度'!D21/('前年度'!$N21+'前年度'!$O21+'前年度'!$P21)*100,1)</f>
        <v>21.4</v>
      </c>
      <c r="E21" s="30">
        <f>ROUND('前年度'!E21/('前年度'!$N21+'前年度'!$O21+'前年度'!$P21)*100,1)</f>
        <v>1.8</v>
      </c>
      <c r="F21" s="30">
        <f>ROUND('前年度'!F21/('前年度'!$N21+'前年度'!$O21+'前年度'!$P21)*100,1)</f>
        <v>2.4</v>
      </c>
      <c r="G21" s="30">
        <f>ROUND('前年度'!G21/('前年度'!$N21+'前年度'!$O21+'前年度'!$P21)*100,1)</f>
        <v>8.7</v>
      </c>
      <c r="H21" s="30">
        <f>ROUND('前年度'!H21/('前年度'!$N21+'前年度'!$O21+'前年度'!$P21)*100,1)</f>
        <v>12.8</v>
      </c>
      <c r="I21" s="30">
        <f>ROUND('前年度'!I21/('前年度'!$N21+'前年度'!$O21+'前年度'!$P21)*100,1)</f>
        <v>0</v>
      </c>
      <c r="J21" s="30">
        <f>ROUND('前年度'!J21/('前年度'!$N21+'前年度'!$O21+'前年度'!$P21)*100,1)</f>
        <v>0</v>
      </c>
      <c r="K21" s="30">
        <f>ROUND('前年度'!K21/('前年度'!$N21+'前年度'!$O21+'前年度'!$P21)*100,1)</f>
        <v>9.8</v>
      </c>
      <c r="L21" s="30">
        <f>ROUND('前年度'!L21/('前年度'!$N21+'前年度'!$O21+'前年度'!$P21)*100,1)</f>
        <v>0</v>
      </c>
      <c r="M21" s="30">
        <f>ROUND('前年度'!M21/('前年度'!$N21+'前年度'!$O21+'前年度'!$P21)*100,1)</f>
        <v>80.9</v>
      </c>
      <c r="O21" s="3"/>
      <c r="P21" s="3"/>
    </row>
    <row r="22" spans="2:16" ht="17.25">
      <c r="B22" s="121" t="s">
        <v>128</v>
      </c>
      <c r="C22" s="30">
        <f>ROUND('前年度'!C22/('前年度'!$N22+'前年度'!$O22+'前年度'!$P22)*100,1)</f>
        <v>38.5</v>
      </c>
      <c r="D22" s="30">
        <f>ROUND('前年度'!D22/('前年度'!$N22+'前年度'!$O22+'前年度'!$P22)*100,1)</f>
        <v>10.5</v>
      </c>
      <c r="E22" s="30">
        <f>ROUND('前年度'!E22/('前年度'!$N22+'前年度'!$O22+'前年度'!$P22)*100,1)</f>
        <v>0.4</v>
      </c>
      <c r="F22" s="30">
        <f>ROUND('前年度'!F22/('前年度'!$N22+'前年度'!$O22+'前年度'!$P22)*100,1)</f>
        <v>3</v>
      </c>
      <c r="G22" s="30">
        <f>ROUND('前年度'!G22/('前年度'!$N22+'前年度'!$O22+'前年度'!$P22)*100,1)</f>
        <v>14.8</v>
      </c>
      <c r="H22" s="30">
        <f>ROUND('前年度'!H22/('前年度'!$N22+'前年度'!$O22+'前年度'!$P22)*100,1)</f>
        <v>18.3</v>
      </c>
      <c r="I22" s="30">
        <f>ROUND('前年度'!I22/('前年度'!$N22+'前年度'!$O22+'前年度'!$P22)*100,1)</f>
        <v>0</v>
      </c>
      <c r="J22" s="30">
        <f>ROUND('前年度'!J22/('前年度'!$N22+'前年度'!$O22+'前年度'!$P22)*100,1)</f>
        <v>0</v>
      </c>
      <c r="K22" s="30">
        <f>ROUND('前年度'!K22/('前年度'!$N22+'前年度'!$O22+'前年度'!$P22)*100,1)</f>
        <v>8.4</v>
      </c>
      <c r="L22" s="30">
        <f>ROUND('前年度'!L22/('前年度'!$N22+'前年度'!$O22+'前年度'!$P22)*100,1)</f>
        <v>0</v>
      </c>
      <c r="M22" s="30">
        <f>ROUND('前年度'!M22/('前年度'!$N22+'前年度'!$O22+'前年度'!$P22)*100,1)</f>
        <v>93.9</v>
      </c>
      <c r="O22" s="3"/>
      <c r="P22" s="3"/>
    </row>
    <row r="23" spans="2:16" ht="17.25">
      <c r="B23" s="123" t="s">
        <v>129</v>
      </c>
      <c r="C23" s="31">
        <f>ROUND('前年度'!C23/('前年度'!$N23+'前年度'!$O23+'前年度'!$P23)*100,1)</f>
        <v>32.9</v>
      </c>
      <c r="D23" s="31">
        <f>ROUND('前年度'!D23/('前年度'!$N23+'前年度'!$O23+'前年度'!$P23)*100,1)</f>
        <v>15.7</v>
      </c>
      <c r="E23" s="31">
        <f>ROUND('前年度'!E23/('前年度'!$N23+'前年度'!$O23+'前年度'!$P23)*100,1)</f>
        <v>1.6</v>
      </c>
      <c r="F23" s="31">
        <f>ROUND('前年度'!F23/('前年度'!$N23+'前年度'!$O23+'前年度'!$P23)*100,1)</f>
        <v>5.6</v>
      </c>
      <c r="G23" s="31">
        <f>ROUND('前年度'!G23/('前年度'!$N23+'前年度'!$O23+'前年度'!$P23)*100,1)</f>
        <v>6.7</v>
      </c>
      <c r="H23" s="31">
        <f>ROUND('前年度'!H23/('前年度'!$N23+'前年度'!$O23+'前年度'!$P23)*100,1)</f>
        <v>20.3</v>
      </c>
      <c r="I23" s="31">
        <f>ROUND('前年度'!I23/('前年度'!$N23+'前年度'!$O23+'前年度'!$P23)*100,1)</f>
        <v>0</v>
      </c>
      <c r="J23" s="31">
        <f>ROUND('前年度'!J23/('前年度'!$N23+'前年度'!$O23+'前年度'!$P23)*100,1)</f>
        <v>0</v>
      </c>
      <c r="K23" s="31">
        <f>ROUND('前年度'!K23/('前年度'!$N23+'前年度'!$O23+'前年度'!$P23)*100,1)</f>
        <v>7.2</v>
      </c>
      <c r="L23" s="31">
        <f>ROUND('前年度'!L23/('前年度'!$N23+'前年度'!$O23+'前年度'!$P23)*100,1)</f>
        <v>0</v>
      </c>
      <c r="M23" s="31">
        <f>ROUND('前年度'!M23/('前年度'!$N23+'前年度'!$O23+'前年度'!$P23)*100,1)</f>
        <v>89.9</v>
      </c>
      <c r="O23" s="3"/>
      <c r="P23" s="3"/>
    </row>
    <row r="24" spans="2:13" ht="17.25">
      <c r="B24" s="121" t="s">
        <v>32</v>
      </c>
      <c r="C24" s="30">
        <f>ROUND('前年度'!C24/('前年度'!$N24+'前年度'!$O24+'前年度'!$P24)*100,1)</f>
        <v>25.5</v>
      </c>
      <c r="D24" s="30">
        <f>ROUND('前年度'!D24/('前年度'!$N24+'前年度'!$O24+'前年度'!$P24)*100,1)</f>
        <v>17.7</v>
      </c>
      <c r="E24" s="30">
        <f>ROUND('前年度'!E24/('前年度'!$N24+'前年度'!$O24+'前年度'!$P24)*100,1)</f>
        <v>0</v>
      </c>
      <c r="F24" s="30">
        <f>ROUND('前年度'!F24/('前年度'!$N24+'前年度'!$O24+'前年度'!$P24)*100,1)</f>
        <v>1</v>
      </c>
      <c r="G24" s="30">
        <f>ROUND('前年度'!G24/('前年度'!$N24+'前年度'!$O24+'前年度'!$P24)*100,1)</f>
        <v>13.9</v>
      </c>
      <c r="H24" s="30">
        <f>ROUND('前年度'!H24/('前年度'!$N24+'前年度'!$O24+'前年度'!$P24)*100,1)</f>
        <v>11</v>
      </c>
      <c r="I24" s="30">
        <f>ROUND('前年度'!I24/('前年度'!$N24+'前年度'!$O24+'前年度'!$P24)*100,1)</f>
        <v>0</v>
      </c>
      <c r="J24" s="30">
        <f>ROUND('前年度'!J24/('前年度'!$N24+'前年度'!$O24+'前年度'!$P24)*100,1)</f>
        <v>0</v>
      </c>
      <c r="K24" s="30">
        <f>ROUND('前年度'!K24/('前年度'!$N24+'前年度'!$O24+'前年度'!$P24)*100,1)</f>
        <v>6.5</v>
      </c>
      <c r="L24" s="30">
        <f>ROUND('前年度'!L24/('前年度'!$N24+'前年度'!$O24+'前年度'!$P24)*100,1)</f>
        <v>0</v>
      </c>
      <c r="M24" s="30">
        <f>ROUND('前年度'!M24/('前年度'!$N24+'前年度'!$O24+'前年度'!$P24)*100,1)</f>
        <v>75.6</v>
      </c>
    </row>
    <row r="25" spans="2:13" ht="17.25">
      <c r="B25" s="121" t="s">
        <v>36</v>
      </c>
      <c r="C25" s="30">
        <f>ROUND('前年度'!C25/('前年度'!$N25+'前年度'!$O25+'前年度'!$P25)*100,1)</f>
        <v>25.1</v>
      </c>
      <c r="D25" s="30">
        <f>ROUND('前年度'!D25/('前年度'!$N25+'前年度'!$O25+'前年度'!$P25)*100,1)</f>
        <v>17.4</v>
      </c>
      <c r="E25" s="30">
        <f>ROUND('前年度'!E25/('前年度'!$N25+'前年度'!$O25+'前年度'!$P25)*100,1)</f>
        <v>0.9</v>
      </c>
      <c r="F25" s="30">
        <f>ROUND('前年度'!F25/('前年度'!$N25+'前年度'!$O25+'前年度'!$P25)*100,1)</f>
        <v>2.5</v>
      </c>
      <c r="G25" s="30">
        <f>ROUND('前年度'!G25/('前年度'!$N25+'前年度'!$O25+'前年度'!$P25)*100,1)</f>
        <v>15.7</v>
      </c>
      <c r="H25" s="30">
        <f>ROUND('前年度'!H25/('前年度'!$N25+'前年度'!$O25+'前年度'!$P25)*100,1)</f>
        <v>9.2</v>
      </c>
      <c r="I25" s="30">
        <f>ROUND('前年度'!I25/('前年度'!$N25+'前年度'!$O25+'前年度'!$P25)*100,1)</f>
        <v>0</v>
      </c>
      <c r="J25" s="30">
        <f>ROUND('前年度'!J25/('前年度'!$N25+'前年度'!$O25+'前年度'!$P25)*100,1)</f>
        <v>0</v>
      </c>
      <c r="K25" s="30">
        <f>ROUND('前年度'!K25/('前年度'!$N25+'前年度'!$O25+'前年度'!$P25)*100,1)</f>
        <v>5.5</v>
      </c>
      <c r="L25" s="30">
        <f>ROUND('前年度'!L25/('前年度'!$N25+'前年度'!$O25+'前年度'!$P25)*100,1)</f>
        <v>0</v>
      </c>
      <c r="M25" s="30">
        <f>ROUND('前年度'!M25/('前年度'!$N25+'前年度'!$O25+'前年度'!$P25)*100,1)</f>
        <v>76.4</v>
      </c>
    </row>
    <row r="26" spans="2:13" ht="17.25">
      <c r="B26" s="121" t="s">
        <v>38</v>
      </c>
      <c r="C26" s="30">
        <f>ROUND('前年度'!C26/('前年度'!$N26+'前年度'!$O26+'前年度'!$P26)*100,1)</f>
        <v>29.5</v>
      </c>
      <c r="D26" s="30">
        <f>ROUND('前年度'!D26/('前年度'!$N26+'前年度'!$O26+'前年度'!$P26)*100,1)</f>
        <v>16.8</v>
      </c>
      <c r="E26" s="30">
        <f>ROUND('前年度'!E26/('前年度'!$N26+'前年度'!$O26+'前年度'!$P26)*100,1)</f>
        <v>2.3</v>
      </c>
      <c r="F26" s="30">
        <f>ROUND('前年度'!F26/('前年度'!$N26+'前年度'!$O26+'前年度'!$P26)*100,1)</f>
        <v>2.9</v>
      </c>
      <c r="G26" s="30">
        <f>ROUND('前年度'!G26/('前年度'!$N26+'前年度'!$O26+'前年度'!$P26)*100,1)</f>
        <v>8.1</v>
      </c>
      <c r="H26" s="30">
        <f>ROUND('前年度'!H26/('前年度'!$N26+'前年度'!$O26+'前年度'!$P26)*100,1)</f>
        <v>10.2</v>
      </c>
      <c r="I26" s="30">
        <f>ROUND('前年度'!I26/('前年度'!$N26+'前年度'!$O26+'前年度'!$P26)*100,1)</f>
        <v>0</v>
      </c>
      <c r="J26" s="30">
        <f>ROUND('前年度'!J26/('前年度'!$N26+'前年度'!$O26+'前年度'!$P26)*100,1)</f>
        <v>0</v>
      </c>
      <c r="K26" s="30">
        <f>ROUND('前年度'!K26/('前年度'!$N26+'前年度'!$O26+'前年度'!$P26)*100,1)</f>
        <v>7.9</v>
      </c>
      <c r="L26" s="30">
        <f>ROUND('前年度'!L26/('前年度'!$N26+'前年度'!$O26+'前年度'!$P26)*100,1)</f>
        <v>0</v>
      </c>
      <c r="M26" s="30">
        <f>ROUND('前年度'!M26/('前年度'!$N26+'前年度'!$O26+'前年度'!$P26)*100,1)</f>
        <v>77.7</v>
      </c>
    </row>
    <row r="27" spans="2:13" ht="17.25">
      <c r="B27" s="121" t="s">
        <v>40</v>
      </c>
      <c r="C27" s="30">
        <f>ROUND('前年度'!C27/('前年度'!$N27+'前年度'!$O27+'前年度'!$P27)*100,1)</f>
        <v>32.2</v>
      </c>
      <c r="D27" s="30">
        <f>ROUND('前年度'!D27/('前年度'!$N27+'前年度'!$O27+'前年度'!$P27)*100,1)</f>
        <v>14.9</v>
      </c>
      <c r="E27" s="30">
        <f>ROUND('前年度'!E27/('前年度'!$N27+'前年度'!$O27+'前年度'!$P27)*100,1)</f>
        <v>1.4</v>
      </c>
      <c r="F27" s="30">
        <f>ROUND('前年度'!F27/('前年度'!$N27+'前年度'!$O27+'前年度'!$P27)*100,1)</f>
        <v>1.4</v>
      </c>
      <c r="G27" s="30">
        <f>ROUND('前年度'!G27/('前年度'!$N27+'前年度'!$O27+'前年度'!$P27)*100,1)</f>
        <v>9.4</v>
      </c>
      <c r="H27" s="30">
        <f>ROUND('前年度'!H27/('前年度'!$N27+'前年度'!$O27+'前年度'!$P27)*100,1)</f>
        <v>15.1</v>
      </c>
      <c r="I27" s="30">
        <f>ROUND('前年度'!I27/('前年度'!$N27+'前年度'!$O27+'前年度'!$P27)*100,1)</f>
        <v>0</v>
      </c>
      <c r="J27" s="30">
        <f>ROUND('前年度'!J27/('前年度'!$N27+'前年度'!$O27+'前年度'!$P27)*100,1)</f>
        <v>0</v>
      </c>
      <c r="K27" s="30">
        <f>ROUND('前年度'!K27/('前年度'!$N27+'前年度'!$O27+'前年度'!$P27)*100,1)</f>
        <v>6.7</v>
      </c>
      <c r="L27" s="30">
        <f>ROUND('前年度'!L27/('前年度'!$N27+'前年度'!$O27+'前年度'!$P27)*100,1)</f>
        <v>0</v>
      </c>
      <c r="M27" s="30">
        <f>ROUND('前年度'!M27/('前年度'!$N27+'前年度'!$O27+'前年度'!$P27)*100,1)</f>
        <v>81.2</v>
      </c>
    </row>
    <row r="28" spans="2:13" ht="17.25">
      <c r="B28" s="121" t="s">
        <v>41</v>
      </c>
      <c r="C28" s="30">
        <f>ROUND('前年度'!C28/('前年度'!$N28+'前年度'!$O28+'前年度'!$P28)*100,1)</f>
        <v>16.9</v>
      </c>
      <c r="D28" s="30">
        <f>ROUND('前年度'!D28/('前年度'!$N28+'前年度'!$O28+'前年度'!$P28)*100,1)</f>
        <v>13.3</v>
      </c>
      <c r="E28" s="30">
        <f>ROUND('前年度'!E28/('前年度'!$N28+'前年度'!$O28+'前年度'!$P28)*100,1)</f>
        <v>0.4</v>
      </c>
      <c r="F28" s="30">
        <f>ROUND('前年度'!F28/('前年度'!$N28+'前年度'!$O28+'前年度'!$P28)*100,1)</f>
        <v>2.7</v>
      </c>
      <c r="G28" s="30">
        <f>ROUND('前年度'!G28/('前年度'!$N28+'前年度'!$O28+'前年度'!$P28)*100,1)</f>
        <v>7.9</v>
      </c>
      <c r="H28" s="30">
        <f>ROUND('前年度'!H28/('前年度'!$N28+'前年度'!$O28+'前年度'!$P28)*100,1)</f>
        <v>3.1</v>
      </c>
      <c r="I28" s="30">
        <f>ROUND('前年度'!I28/('前年度'!$N28+'前年度'!$O28+'前年度'!$P28)*100,1)</f>
        <v>0</v>
      </c>
      <c r="J28" s="30">
        <f>ROUND('前年度'!J28/('前年度'!$N28+'前年度'!$O28+'前年度'!$P28)*100,1)</f>
        <v>0</v>
      </c>
      <c r="K28" s="30">
        <f>ROUND('前年度'!K28/('前年度'!$N28+'前年度'!$O28+'前年度'!$P28)*100,1)</f>
        <v>13.5</v>
      </c>
      <c r="L28" s="30">
        <f>ROUND('前年度'!L28/('前年度'!$N28+'前年度'!$O28+'前年度'!$P28)*100,1)</f>
        <v>0</v>
      </c>
      <c r="M28" s="30">
        <f>ROUND('前年度'!M28/('前年度'!$N28+'前年度'!$O28+'前年度'!$P28)*100,1)</f>
        <v>57.7</v>
      </c>
    </row>
    <row r="29" spans="2:13" ht="17.25">
      <c r="B29" s="121" t="s">
        <v>130</v>
      </c>
      <c r="C29" s="30">
        <f>ROUND('前年度'!C29/('前年度'!$N29+'前年度'!$O29+'前年度'!$P29)*100,1)</f>
        <v>28.9</v>
      </c>
      <c r="D29" s="30">
        <f>ROUND('前年度'!D29/('前年度'!$N29+'前年度'!$O29+'前年度'!$P29)*100,1)</f>
        <v>13.7</v>
      </c>
      <c r="E29" s="30">
        <f>ROUND('前年度'!E29/('前年度'!$N29+'前年度'!$O29+'前年度'!$P29)*100,1)</f>
        <v>0.5</v>
      </c>
      <c r="F29" s="30">
        <f>ROUND('前年度'!F29/('前年度'!$N29+'前年度'!$O29+'前年度'!$P29)*100,1)</f>
        <v>4.7</v>
      </c>
      <c r="G29" s="30">
        <f>ROUND('前年度'!G29/('前年度'!$N29+'前年度'!$O29+'前年度'!$P29)*100,1)</f>
        <v>12.3</v>
      </c>
      <c r="H29" s="30">
        <f>ROUND('前年度'!H29/('前年度'!$N29+'前年度'!$O29+'前年度'!$P29)*100,1)</f>
        <v>19.1</v>
      </c>
      <c r="I29" s="30">
        <f>ROUND('前年度'!I29/('前年度'!$N29+'前年度'!$O29+'前年度'!$P29)*100,1)</f>
        <v>0</v>
      </c>
      <c r="J29" s="30">
        <f>ROUND('前年度'!J29/('前年度'!$N29+'前年度'!$O29+'前年度'!$P29)*100,1)</f>
        <v>0</v>
      </c>
      <c r="K29" s="30">
        <f>ROUND('前年度'!K29/('前年度'!$N29+'前年度'!$O29+'前年度'!$P29)*100,1)</f>
        <v>6</v>
      </c>
      <c r="L29" s="30">
        <f>ROUND('前年度'!L29/('前年度'!$N29+'前年度'!$O29+'前年度'!$P29)*100,1)</f>
        <v>0</v>
      </c>
      <c r="M29" s="30">
        <f>ROUND('前年度'!M29/('前年度'!$N29+'前年度'!$O29+'前年度'!$P29)*100,1)</f>
        <v>85</v>
      </c>
    </row>
    <row r="30" spans="2:13" ht="17.25">
      <c r="B30" s="121" t="s">
        <v>131</v>
      </c>
      <c r="C30" s="30">
        <f>ROUND('前年度'!C30/('前年度'!$N30+'前年度'!$O30+'前年度'!$P30)*100,1)</f>
        <v>26.7</v>
      </c>
      <c r="D30" s="30">
        <f>ROUND('前年度'!D30/('前年度'!$N30+'前年度'!$O30+'前年度'!$P30)*100,1)</f>
        <v>12.6</v>
      </c>
      <c r="E30" s="30">
        <f>ROUND('前年度'!E30/('前年度'!$N30+'前年度'!$O30+'前年度'!$P30)*100,1)</f>
        <v>1.2</v>
      </c>
      <c r="F30" s="30">
        <f>ROUND('前年度'!F30/('前年度'!$N30+'前年度'!$O30+'前年度'!$P30)*100,1)</f>
        <v>2</v>
      </c>
      <c r="G30" s="30">
        <f>ROUND('前年度'!G30/('前年度'!$N30+'前年度'!$O30+'前年度'!$P30)*100,1)</f>
        <v>12.7</v>
      </c>
      <c r="H30" s="30">
        <f>ROUND('前年度'!H30/('前年度'!$N30+'前年度'!$O30+'前年度'!$P30)*100,1)</f>
        <v>22.9</v>
      </c>
      <c r="I30" s="30">
        <f>ROUND('前年度'!I30/('前年度'!$N30+'前年度'!$O30+'前年度'!$P30)*100,1)</f>
        <v>0</v>
      </c>
      <c r="J30" s="30">
        <f>ROUND('前年度'!J30/('前年度'!$N30+'前年度'!$O30+'前年度'!$P30)*100,1)</f>
        <v>0</v>
      </c>
      <c r="K30" s="30">
        <f>ROUND('前年度'!K30/('前年度'!$N30+'前年度'!$O30+'前年度'!$P30)*100,1)</f>
        <v>6.8</v>
      </c>
      <c r="L30" s="30">
        <f>ROUND('前年度'!L30/('前年度'!$N30+'前年度'!$O30+'前年度'!$P30)*100,1)</f>
        <v>0</v>
      </c>
      <c r="M30" s="30">
        <f>ROUND('前年度'!M30/('前年度'!$N30+'前年度'!$O30+'前年度'!$P30)*100,1)</f>
        <v>84.8</v>
      </c>
    </row>
    <row r="31" spans="2:13" ht="17.25">
      <c r="B31" s="121" t="s">
        <v>132</v>
      </c>
      <c r="C31" s="30">
        <f>ROUND('前年度'!C31/('前年度'!$N31+'前年度'!$O31+'前年度'!$P31)*100,1)</f>
        <v>35.4</v>
      </c>
      <c r="D31" s="30">
        <f>ROUND('前年度'!D31/('前年度'!$N31+'前年度'!$O31+'前年度'!$P31)*100,1)</f>
        <v>13.5</v>
      </c>
      <c r="E31" s="30">
        <f>ROUND('前年度'!E31/('前年度'!$N31+'前年度'!$O31+'前年度'!$P31)*100,1)</f>
        <v>3.5</v>
      </c>
      <c r="F31" s="30">
        <f>ROUND('前年度'!F31/('前年度'!$N31+'前年度'!$O31+'前年度'!$P31)*100,1)</f>
        <v>2.6</v>
      </c>
      <c r="G31" s="30">
        <f>ROUND('前年度'!G31/('前年度'!$N31+'前年度'!$O31+'前年度'!$P31)*100,1)</f>
        <v>14.5</v>
      </c>
      <c r="H31" s="30">
        <f>ROUND('前年度'!H31/('前年度'!$N31+'前年度'!$O31+'前年度'!$P31)*100,1)</f>
        <v>19.1</v>
      </c>
      <c r="I31" s="30">
        <f>ROUND('前年度'!I31/('前年度'!$N31+'前年度'!$O31+'前年度'!$P31)*100,1)</f>
        <v>0</v>
      </c>
      <c r="J31" s="30">
        <f>ROUND('前年度'!J31/('前年度'!$N31+'前年度'!$O31+'前年度'!$P31)*100,1)</f>
        <v>0</v>
      </c>
      <c r="K31" s="30">
        <f>ROUND('前年度'!K31/('前年度'!$N31+'前年度'!$O31+'前年度'!$P31)*100,1)</f>
        <v>9.4</v>
      </c>
      <c r="L31" s="30">
        <f>ROUND('前年度'!L31/('前年度'!$N31+'前年度'!$O31+'前年度'!$P31)*100,1)</f>
        <v>0</v>
      </c>
      <c r="M31" s="30">
        <f>ROUND('前年度'!M31/('前年度'!$N31+'前年度'!$O31+'前年度'!$P31)*100,1)</f>
        <v>98</v>
      </c>
    </row>
    <row r="32" spans="2:13" ht="17.25">
      <c r="B32" s="121" t="s">
        <v>133</v>
      </c>
      <c r="C32" s="30">
        <f>ROUND('前年度'!C32/('前年度'!$N32+'前年度'!$O32+'前年度'!$P32)*100,1)</f>
        <v>24.1</v>
      </c>
      <c r="D32" s="30">
        <f>ROUND('前年度'!D32/('前年度'!$N32+'前年度'!$O32+'前年度'!$P32)*100,1)</f>
        <v>11.8</v>
      </c>
      <c r="E32" s="30">
        <f>ROUND('前年度'!E32/('前年度'!$N32+'前年度'!$O32+'前年度'!$P32)*100,1)</f>
        <v>2.3</v>
      </c>
      <c r="F32" s="30">
        <f>ROUND('前年度'!F32/('前年度'!$N32+'前年度'!$O32+'前年度'!$P32)*100,1)</f>
        <v>0</v>
      </c>
      <c r="G32" s="30">
        <f>ROUND('前年度'!G32/('前年度'!$N32+'前年度'!$O32+'前年度'!$P32)*100,1)</f>
        <v>13.7</v>
      </c>
      <c r="H32" s="30">
        <f>ROUND('前年度'!H32/('前年度'!$N32+'前年度'!$O32+'前年度'!$P32)*100,1)</f>
        <v>24.9</v>
      </c>
      <c r="I32" s="30">
        <f>ROUND('前年度'!I32/('前年度'!$N32+'前年度'!$O32+'前年度'!$P32)*100,1)</f>
        <v>0</v>
      </c>
      <c r="J32" s="30">
        <f>ROUND('前年度'!J32/('前年度'!$N32+'前年度'!$O32+'前年度'!$P32)*100,1)</f>
        <v>0</v>
      </c>
      <c r="K32" s="30">
        <f>ROUND('前年度'!K32/('前年度'!$N32+'前年度'!$O32+'前年度'!$P32)*100,1)</f>
        <v>8.1</v>
      </c>
      <c r="L32" s="30">
        <f>ROUND('前年度'!L32/('前年度'!$N32+'前年度'!$O32+'前年度'!$P32)*100,1)</f>
        <v>0</v>
      </c>
      <c r="M32" s="30">
        <f>ROUND('前年度'!M32/('前年度'!$N32+'前年度'!$O32+'前年度'!$P32)*100,1)</f>
        <v>85</v>
      </c>
    </row>
    <row r="33" spans="2:13" ht="17.25">
      <c r="B33" s="121" t="s">
        <v>134</v>
      </c>
      <c r="C33" s="30">
        <f>ROUND('前年度'!C33/('前年度'!$N33+'前年度'!$O33+'前年度'!$P33)*100,1)</f>
        <v>33.5</v>
      </c>
      <c r="D33" s="30">
        <f>ROUND('前年度'!D33/('前年度'!$N33+'前年度'!$O33+'前年度'!$P33)*100,1)</f>
        <v>11.7</v>
      </c>
      <c r="E33" s="30">
        <f>ROUND('前年度'!E33/('前年度'!$N33+'前年度'!$O33+'前年度'!$P33)*100,1)</f>
        <v>0.6</v>
      </c>
      <c r="F33" s="30">
        <f>ROUND('前年度'!F33/('前年度'!$N33+'前年度'!$O33+'前年度'!$P33)*100,1)</f>
        <v>1.7</v>
      </c>
      <c r="G33" s="30">
        <f>ROUND('前年度'!G33/('前年度'!$N33+'前年度'!$O33+'前年度'!$P33)*100,1)</f>
        <v>12.7</v>
      </c>
      <c r="H33" s="30">
        <f>ROUND('前年度'!H33/('前年度'!$N33+'前年度'!$O33+'前年度'!$P33)*100,1)</f>
        <v>20.2</v>
      </c>
      <c r="I33" s="30">
        <f>ROUND('前年度'!I33/('前年度'!$N33+'前年度'!$O33+'前年度'!$P33)*100,1)</f>
        <v>0</v>
      </c>
      <c r="J33" s="30">
        <f>ROUND('前年度'!J33/('前年度'!$N33+'前年度'!$O33+'前年度'!$P33)*100,1)</f>
        <v>0</v>
      </c>
      <c r="K33" s="30">
        <f>ROUND('前年度'!K33/('前年度'!$N33+'前年度'!$O33+'前年度'!$P33)*100,1)</f>
        <v>3.4</v>
      </c>
      <c r="L33" s="30">
        <f>ROUND('前年度'!L33/('前年度'!$N33+'前年度'!$O33+'前年度'!$P33)*100,1)</f>
        <v>0</v>
      </c>
      <c r="M33" s="30">
        <f>ROUND('前年度'!M33/('前年度'!$N33+'前年度'!$O33+'前年度'!$P33)*100,1)</f>
        <v>83.8</v>
      </c>
    </row>
    <row r="34" spans="2:13" ht="17.25">
      <c r="B34" s="121" t="s">
        <v>135</v>
      </c>
      <c r="C34" s="30">
        <f>ROUND('前年度'!C34/('前年度'!$N34+'前年度'!$O34+'前年度'!$P34)*100,1)</f>
        <v>26.1</v>
      </c>
      <c r="D34" s="30">
        <f>ROUND('前年度'!D34/('前年度'!$N34+'前年度'!$O34+'前年度'!$P34)*100,1)</f>
        <v>19.3</v>
      </c>
      <c r="E34" s="30">
        <f>ROUND('前年度'!E34/('前年度'!$N34+'前年度'!$O34+'前年度'!$P34)*100,1)</f>
        <v>1.4</v>
      </c>
      <c r="F34" s="30">
        <f>ROUND('前年度'!F34/('前年度'!$N34+'前年度'!$O34+'前年度'!$P34)*100,1)</f>
        <v>1.8</v>
      </c>
      <c r="G34" s="30">
        <f>ROUND('前年度'!G34/('前年度'!$N34+'前年度'!$O34+'前年度'!$P34)*100,1)</f>
        <v>15.6</v>
      </c>
      <c r="H34" s="30">
        <f>ROUND('前年度'!H34/('前年度'!$N34+'前年度'!$O34+'前年度'!$P34)*100,1)</f>
        <v>22.2</v>
      </c>
      <c r="I34" s="30">
        <f>ROUND('前年度'!I34/('前年度'!$N34+'前年度'!$O34+'前年度'!$P34)*100,1)</f>
        <v>0</v>
      </c>
      <c r="J34" s="30">
        <f>ROUND('前年度'!J34/('前年度'!$N34+'前年度'!$O34+'前年度'!$P34)*100,1)</f>
        <v>0</v>
      </c>
      <c r="K34" s="30">
        <f>ROUND('前年度'!K34/('前年度'!$N34+'前年度'!$O34+'前年度'!$P34)*100,1)</f>
        <v>7.7</v>
      </c>
      <c r="L34" s="30">
        <f>ROUND('前年度'!L34/('前年度'!$N34+'前年度'!$O34+'前年度'!$P34)*100,1)</f>
        <v>0</v>
      </c>
      <c r="M34" s="30">
        <f>ROUND('前年度'!M34/('前年度'!$N34+'前年度'!$O34+'前年度'!$P34)*100,1)</f>
        <v>94.2</v>
      </c>
    </row>
    <row r="35" spans="2:13" ht="17.25">
      <c r="B35" s="121" t="s">
        <v>136</v>
      </c>
      <c r="C35" s="30">
        <f>ROUND('前年度'!C35/('前年度'!$N35+'前年度'!$O35+'前年度'!$P35)*100,1)</f>
        <v>30.9</v>
      </c>
      <c r="D35" s="30">
        <f>ROUND('前年度'!D35/('前年度'!$N35+'前年度'!$O35+'前年度'!$P35)*100,1)</f>
        <v>16.6</v>
      </c>
      <c r="E35" s="30">
        <f>ROUND('前年度'!E35/('前年度'!$N35+'前年度'!$O35+'前年度'!$P35)*100,1)</f>
        <v>1.7</v>
      </c>
      <c r="F35" s="30">
        <f>ROUND('前年度'!F35/('前年度'!$N35+'前年度'!$O35+'前年度'!$P35)*100,1)</f>
        <v>4.2</v>
      </c>
      <c r="G35" s="30">
        <f>ROUND('前年度'!G35/('前年度'!$N35+'前年度'!$O35+'前年度'!$P35)*100,1)</f>
        <v>16.7</v>
      </c>
      <c r="H35" s="30">
        <f>ROUND('前年度'!H35/('前年度'!$N35+'前年度'!$O35+'前年度'!$P35)*100,1)</f>
        <v>19.9</v>
      </c>
      <c r="I35" s="30">
        <f>ROUND('前年度'!I35/('前年度'!$N35+'前年度'!$O35+'前年度'!$P35)*100,1)</f>
        <v>0</v>
      </c>
      <c r="J35" s="30">
        <f>ROUND('前年度'!J35/('前年度'!$N35+'前年度'!$O35+'前年度'!$P35)*100,1)</f>
        <v>0</v>
      </c>
      <c r="K35" s="30">
        <f>ROUND('前年度'!K35/('前年度'!$N35+'前年度'!$O35+'前年度'!$P35)*100,1)</f>
        <v>8</v>
      </c>
      <c r="L35" s="30">
        <f>ROUND('前年度'!L35/('前年度'!$N35+'前年度'!$O35+'前年度'!$P35)*100,1)</f>
        <v>0</v>
      </c>
      <c r="M35" s="30">
        <f>ROUND('前年度'!M35/('前年度'!$N35+'前年度'!$O35+'前年度'!$P35)*100,1)</f>
        <v>97.9</v>
      </c>
    </row>
    <row r="36" spans="2:13" ht="17.25">
      <c r="B36" s="121" t="s">
        <v>137</v>
      </c>
      <c r="C36" s="30">
        <f>ROUND('前年度'!C36/('前年度'!$N36+'前年度'!$O36+'前年度'!$P36)*100,1)</f>
        <v>30.8</v>
      </c>
      <c r="D36" s="30">
        <f>ROUND('前年度'!D36/('前年度'!$N36+'前年度'!$O36+'前年度'!$P36)*100,1)</f>
        <v>5.5</v>
      </c>
      <c r="E36" s="30">
        <f>ROUND('前年度'!E36/('前年度'!$N36+'前年度'!$O36+'前年度'!$P36)*100,1)</f>
        <v>1.1</v>
      </c>
      <c r="F36" s="30">
        <f>ROUND('前年度'!F36/('前年度'!$N36+'前年度'!$O36+'前年度'!$P36)*100,1)</f>
        <v>1.9</v>
      </c>
      <c r="G36" s="30">
        <f>ROUND('前年度'!G36/('前年度'!$N36+'前年度'!$O36+'前年度'!$P36)*100,1)</f>
        <v>13.5</v>
      </c>
      <c r="H36" s="30">
        <f>ROUND('前年度'!H36/('前年度'!$N36+'前年度'!$O36+'前年度'!$P36)*100,1)</f>
        <v>29.5</v>
      </c>
      <c r="I36" s="30">
        <f>ROUND('前年度'!I36/('前年度'!$N36+'前年度'!$O36+'前年度'!$P36)*100,1)</f>
        <v>0</v>
      </c>
      <c r="J36" s="30">
        <f>ROUND('前年度'!J36/('前年度'!$N36+'前年度'!$O36+'前年度'!$P36)*100,1)</f>
        <v>0</v>
      </c>
      <c r="K36" s="30">
        <f>ROUND('前年度'!K36/('前年度'!$N36+'前年度'!$O36+'前年度'!$P36)*100,1)</f>
        <v>8.3</v>
      </c>
      <c r="L36" s="30">
        <f>ROUND('前年度'!L36/('前年度'!$N36+'前年度'!$O36+'前年度'!$P36)*100,1)</f>
        <v>0</v>
      </c>
      <c r="M36" s="30">
        <f>ROUND('前年度'!M36/('前年度'!$N36+'前年度'!$O36+'前年度'!$P36)*100,1)</f>
        <v>90.7</v>
      </c>
    </row>
    <row r="37" spans="2:13" ht="17.25">
      <c r="B37" s="120" t="s">
        <v>55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 ht="17.25">
      <c r="B38" s="121" t="s">
        <v>138</v>
      </c>
      <c r="C38" s="30">
        <f>ROUND('前年度'!C38/('前年度'!$N38+'前年度'!$O38+'前年度'!$P38)*100,1)</f>
        <v>26.6</v>
      </c>
      <c r="D38" s="30">
        <f>ROUND('前年度'!D38/('前年度'!$N38+'前年度'!$O38+'前年度'!$P38)*100,1)</f>
        <v>18</v>
      </c>
      <c r="E38" s="30">
        <f>ROUND('前年度'!E38/('前年度'!$N38+'前年度'!$O38+'前年度'!$P38)*100,1)</f>
        <v>0.7</v>
      </c>
      <c r="F38" s="30">
        <f>ROUND('前年度'!F38/('前年度'!$N38+'前年度'!$O38+'前年度'!$P38)*100,1)</f>
        <v>2</v>
      </c>
      <c r="G38" s="30">
        <f>ROUND('前年度'!G38/('前年度'!$N38+'前年度'!$O38+'前年度'!$P38)*100,1)</f>
        <v>15.3</v>
      </c>
      <c r="H38" s="30">
        <f>ROUND('前年度'!H38/('前年度'!$N38+'前年度'!$O38+'前年度'!$P38)*100,1)</f>
        <v>15.8</v>
      </c>
      <c r="I38" s="30">
        <f>ROUND('前年度'!I38/('前年度'!$N38+'前年度'!$O38+'前年度'!$P38)*100,1)</f>
        <v>0</v>
      </c>
      <c r="J38" s="30">
        <f>ROUND('前年度'!J38/('前年度'!$N38+'前年度'!$O38+'前年度'!$P38)*100,1)</f>
        <v>0</v>
      </c>
      <c r="K38" s="30">
        <f>ROUND('前年度'!K38/('前年度'!$N38+'前年度'!$O38+'前年度'!$P38)*100,1)</f>
        <v>9.4</v>
      </c>
      <c r="L38" s="30">
        <f>ROUND('前年度'!L38/('前年度'!$N38+'前年度'!$O38+'前年度'!$P38)*100,1)</f>
        <v>0</v>
      </c>
      <c r="M38" s="30">
        <f>ROUND('前年度'!M38/('前年度'!$N38+'前年度'!$O38+'前年度'!$P38)*100,1)</f>
        <v>87.8</v>
      </c>
    </row>
    <row r="39" spans="2:13" ht="17.25">
      <c r="B39" s="121" t="s">
        <v>56</v>
      </c>
      <c r="C39" s="30">
        <f>ROUND('前年度'!C39/('前年度'!$N39+'前年度'!$O39+'前年度'!$P39)*100,1)</f>
        <v>30.8</v>
      </c>
      <c r="D39" s="30">
        <f>ROUND('前年度'!D39/('前年度'!$N39+'前年度'!$O39+'前年度'!$P39)*100,1)</f>
        <v>7.5</v>
      </c>
      <c r="E39" s="30">
        <f>ROUND('前年度'!E39/('前年度'!$N39+'前年度'!$O39+'前年度'!$P39)*100,1)</f>
        <v>0.9</v>
      </c>
      <c r="F39" s="30">
        <f>ROUND('前年度'!F39/('前年度'!$N39+'前年度'!$O39+'前年度'!$P39)*100,1)</f>
        <v>5.2</v>
      </c>
      <c r="G39" s="30">
        <f>ROUND('前年度'!G39/('前年度'!$N39+'前年度'!$O39+'前年度'!$P39)*100,1)</f>
        <v>15.3</v>
      </c>
      <c r="H39" s="30">
        <f>ROUND('前年度'!H39/('前年度'!$N39+'前年度'!$O39+'前年度'!$P39)*100,1)</f>
        <v>15.7</v>
      </c>
      <c r="I39" s="30">
        <f>ROUND('前年度'!I39/('前年度'!$N39+'前年度'!$O39+'前年度'!$P39)*100,1)</f>
        <v>0</v>
      </c>
      <c r="J39" s="30">
        <f>ROUND('前年度'!J39/('前年度'!$N39+'前年度'!$O39+'前年度'!$P39)*100,1)</f>
        <v>0.7</v>
      </c>
      <c r="K39" s="30">
        <f>ROUND('前年度'!K39/('前年度'!$N39+'前年度'!$O39+'前年度'!$P39)*100,1)</f>
        <v>8.7</v>
      </c>
      <c r="L39" s="30">
        <f>ROUND('前年度'!L39/('前年度'!$N39+'前年度'!$O39+'前年度'!$P39)*100,1)</f>
        <v>0</v>
      </c>
      <c r="M39" s="30">
        <f>ROUND('前年度'!M39/('前年度'!$N39+'前年度'!$O39+'前年度'!$P39)*100,1)</f>
        <v>84.7</v>
      </c>
    </row>
    <row r="40" spans="2:13" ht="17.25">
      <c r="B40" s="120" t="s">
        <v>57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 ht="17.25">
      <c r="B41" s="121" t="s">
        <v>139</v>
      </c>
      <c r="C41" s="30">
        <f>ROUND('前年度'!C41/('前年度'!$N41+'前年度'!$O41+'前年度'!$P41)*100,1)</f>
        <v>34.6</v>
      </c>
      <c r="D41" s="30">
        <f>ROUND('前年度'!D41/('前年度'!$N41+'前年度'!$O41+'前年度'!$P41)*100,1)</f>
        <v>7.6</v>
      </c>
      <c r="E41" s="30">
        <f>ROUND('前年度'!E41/('前年度'!$N41+'前年度'!$O41+'前年度'!$P41)*100,1)</f>
        <v>1.1</v>
      </c>
      <c r="F41" s="30">
        <f>ROUND('前年度'!F41/('前年度'!$N41+'前年度'!$O41+'前年度'!$P41)*100,1)</f>
        <v>3.9</v>
      </c>
      <c r="G41" s="30">
        <f>ROUND('前年度'!G41/('前年度'!$N41+'前年度'!$O41+'前年度'!$P41)*100,1)</f>
        <v>19.7</v>
      </c>
      <c r="H41" s="30">
        <f>ROUND('前年度'!H41/('前年度'!$N41+'前年度'!$O41+'前年度'!$P41)*100,1)</f>
        <v>22.1</v>
      </c>
      <c r="I41" s="30">
        <f>ROUND('前年度'!I41/('前年度'!$N41+'前年度'!$O41+'前年度'!$P41)*100,1)</f>
        <v>0</v>
      </c>
      <c r="J41" s="30">
        <f>ROUND('前年度'!J41/('前年度'!$N41+'前年度'!$O41+'前年度'!$P41)*100,1)</f>
        <v>0</v>
      </c>
      <c r="K41" s="30">
        <f>ROUND('前年度'!K41/('前年度'!$N41+'前年度'!$O41+'前年度'!$P41)*100,1)</f>
        <v>10.3</v>
      </c>
      <c r="L41" s="30">
        <f>ROUND('前年度'!L41/('前年度'!$N41+'前年度'!$O41+'前年度'!$P41)*100,1)</f>
        <v>0</v>
      </c>
      <c r="M41" s="30">
        <f>ROUND('前年度'!M41/('前年度'!$N41+'前年度'!$O41+'前年度'!$P41)*100,1)</f>
        <v>99.3</v>
      </c>
    </row>
    <row r="42" spans="2:13" ht="17.25">
      <c r="B42" s="121" t="s">
        <v>140</v>
      </c>
      <c r="C42" s="30">
        <f>ROUND('前年度'!C42/('前年度'!$N42+'前年度'!$O42+'前年度'!$P42)*100,1)</f>
        <v>33.8</v>
      </c>
      <c r="D42" s="30">
        <f>ROUND('前年度'!D42/('前年度'!$N42+'前年度'!$O42+'前年度'!$P42)*100,1)</f>
        <v>11.4</v>
      </c>
      <c r="E42" s="30">
        <f>ROUND('前年度'!E42/('前年度'!$N42+'前年度'!$O42+'前年度'!$P42)*100,1)</f>
        <v>0.3</v>
      </c>
      <c r="F42" s="30">
        <f>ROUND('前年度'!F42/('前年度'!$N42+'前年度'!$O42+'前年度'!$P42)*100,1)</f>
        <v>0.9</v>
      </c>
      <c r="G42" s="30">
        <f>ROUND('前年度'!G42/('前年度'!$N42+'前年度'!$O42+'前年度'!$P42)*100,1)</f>
        <v>15.4</v>
      </c>
      <c r="H42" s="30">
        <f>ROUND('前年度'!H42/('前年度'!$N42+'前年度'!$O42+'前年度'!$P42)*100,1)</f>
        <v>20.5</v>
      </c>
      <c r="I42" s="30">
        <f>ROUND('前年度'!I42/('前年度'!$N42+'前年度'!$O42+'前年度'!$P42)*100,1)</f>
        <v>0</v>
      </c>
      <c r="J42" s="30">
        <f>ROUND('前年度'!J42/('前年度'!$N42+'前年度'!$O42+'前年度'!$P42)*100,1)</f>
        <v>0.6</v>
      </c>
      <c r="K42" s="30">
        <f>ROUND('前年度'!K42/('前年度'!$N42+'前年度'!$O42+'前年度'!$P42)*100,1)</f>
        <v>8.3</v>
      </c>
      <c r="L42" s="30">
        <f>ROUND('前年度'!L42/('前年度'!$N42+'前年度'!$O42+'前年度'!$P42)*100,1)</f>
        <v>0</v>
      </c>
      <c r="M42" s="30">
        <f>ROUND('前年度'!M42/('前年度'!$N42+'前年度'!$O42+'前年度'!$P42)*100,1)</f>
        <v>91.3</v>
      </c>
    </row>
    <row r="43" spans="2:13" ht="17.25">
      <c r="B43" s="121" t="s">
        <v>141</v>
      </c>
      <c r="C43" s="30">
        <f>ROUND('前年度'!C43/('前年度'!$N43+'前年度'!$O43+'前年度'!$P43)*100,1)</f>
        <v>26.5</v>
      </c>
      <c r="D43" s="30">
        <f>ROUND('前年度'!D43/('前年度'!$N43+'前年度'!$O43+'前年度'!$P43)*100,1)</f>
        <v>11.3</v>
      </c>
      <c r="E43" s="30">
        <f>ROUND('前年度'!E43/('前年度'!$N43+'前年度'!$O43+'前年度'!$P43)*100,1)</f>
        <v>0.3</v>
      </c>
      <c r="F43" s="30">
        <f>ROUND('前年度'!F43/('前年度'!$N43+'前年度'!$O43+'前年度'!$P43)*100,1)</f>
        <v>3</v>
      </c>
      <c r="G43" s="30">
        <f>ROUND('前年度'!G43/('前年度'!$N43+'前年度'!$O43+'前年度'!$P43)*100,1)</f>
        <v>13.8</v>
      </c>
      <c r="H43" s="30">
        <f>ROUND('前年度'!H43/('前年度'!$N43+'前年度'!$O43+'前年度'!$P43)*100,1)</f>
        <v>31.3</v>
      </c>
      <c r="I43" s="30">
        <f>ROUND('前年度'!I43/('前年度'!$N43+'前年度'!$O43+'前年度'!$P43)*100,1)</f>
        <v>0</v>
      </c>
      <c r="J43" s="30">
        <f>ROUND('前年度'!J43/('前年度'!$N43+'前年度'!$O43+'前年度'!$P43)*100,1)</f>
        <v>0</v>
      </c>
      <c r="K43" s="30">
        <f>ROUND('前年度'!K43/('前年度'!$N43+'前年度'!$O43+'前年度'!$P43)*100,1)</f>
        <v>6.9</v>
      </c>
      <c r="L43" s="30">
        <f>ROUND('前年度'!L43/('前年度'!$N43+'前年度'!$O43+'前年度'!$P43)*100,1)</f>
        <v>0</v>
      </c>
      <c r="M43" s="30">
        <f>ROUND('前年度'!M43/('前年度'!$N43+'前年度'!$O43+'前年度'!$P43)*100,1)</f>
        <v>93</v>
      </c>
    </row>
    <row r="44" spans="2:13" ht="17.25">
      <c r="B44" s="121" t="s">
        <v>60</v>
      </c>
      <c r="C44" s="30">
        <f>ROUND('前年度'!C44/('前年度'!$N44+'前年度'!$O44+'前年度'!$P44)*100,1)</f>
        <v>28.2</v>
      </c>
      <c r="D44" s="30">
        <f>ROUND('前年度'!D44/('前年度'!$N44+'前年度'!$O44+'前年度'!$P44)*100,1)</f>
        <v>14.7</v>
      </c>
      <c r="E44" s="30">
        <f>ROUND('前年度'!E44/('前年度'!$N44+'前年度'!$O44+'前年度'!$P44)*100,1)</f>
        <v>0.6</v>
      </c>
      <c r="F44" s="30">
        <f>ROUND('前年度'!F44/('前年度'!$N44+'前年度'!$O44+'前年度'!$P44)*100,1)</f>
        <v>2.9</v>
      </c>
      <c r="G44" s="30">
        <f>ROUND('前年度'!G44/('前年度'!$N44+'前年度'!$O44+'前年度'!$P44)*100,1)</f>
        <v>15.3</v>
      </c>
      <c r="H44" s="30">
        <f>ROUND('前年度'!H44/('前年度'!$N44+'前年度'!$O44+'前年度'!$P44)*100,1)</f>
        <v>14.4</v>
      </c>
      <c r="I44" s="30">
        <f>ROUND('前年度'!I44/('前年度'!$N44+'前年度'!$O44+'前年度'!$P44)*100,1)</f>
        <v>0</v>
      </c>
      <c r="J44" s="30">
        <f>ROUND('前年度'!J44/('前年度'!$N44+'前年度'!$O44+'前年度'!$P44)*100,1)</f>
        <v>0</v>
      </c>
      <c r="K44" s="30">
        <f>ROUND('前年度'!K44/('前年度'!$N44+'前年度'!$O44+'前年度'!$P44)*100,1)</f>
        <v>6.1</v>
      </c>
      <c r="L44" s="30">
        <f>ROUND('前年度'!L44/('前年度'!$N44+'前年度'!$O44+'前年度'!$P44)*100,1)</f>
        <v>0</v>
      </c>
      <c r="M44" s="30">
        <f>ROUND('前年度'!M44/('前年度'!$N44+'前年度'!$O44+'前年度'!$P44)*100,1)</f>
        <v>82.2</v>
      </c>
    </row>
    <row r="45" spans="2:13" ht="17.25">
      <c r="B45" s="121" t="s">
        <v>142</v>
      </c>
      <c r="C45" s="30">
        <f>ROUND('前年度'!C45/('前年度'!$N45+'前年度'!$O45+'前年度'!$P45)*100,1)</f>
        <v>35.3</v>
      </c>
      <c r="D45" s="30">
        <f>ROUND('前年度'!D45/('前年度'!$N45+'前年度'!$O45+'前年度'!$P45)*100,1)</f>
        <v>4.8</v>
      </c>
      <c r="E45" s="30">
        <f>ROUND('前年度'!E45/('前年度'!$N45+'前年度'!$O45+'前年度'!$P45)*100,1)</f>
        <v>0.2</v>
      </c>
      <c r="F45" s="30">
        <f>ROUND('前年度'!F45/('前年度'!$N45+'前年度'!$O45+'前年度'!$P45)*100,1)</f>
        <v>2.7</v>
      </c>
      <c r="G45" s="30">
        <f>ROUND('前年度'!G45/('前年度'!$N45+'前年度'!$O45+'前年度'!$P45)*100,1)</f>
        <v>9.4</v>
      </c>
      <c r="H45" s="30">
        <f>ROUND('前年度'!H45/('前年度'!$N45+'前年度'!$O45+'前年度'!$P45)*100,1)</f>
        <v>20.3</v>
      </c>
      <c r="I45" s="30">
        <f>ROUND('前年度'!I45/('前年度'!$N45+'前年度'!$O45+'前年度'!$P45)*100,1)</f>
        <v>0</v>
      </c>
      <c r="J45" s="30">
        <f>ROUND('前年度'!J45/('前年度'!$N45+'前年度'!$O45+'前年度'!$P45)*100,1)</f>
        <v>0</v>
      </c>
      <c r="K45" s="30">
        <f>ROUND('前年度'!K45/('前年度'!$N45+'前年度'!$O45+'前年度'!$P45)*100,1)</f>
        <v>7</v>
      </c>
      <c r="L45" s="30">
        <f>ROUND('前年度'!L45/('前年度'!$N45+'前年度'!$O45+'前年度'!$P45)*100,1)</f>
        <v>0</v>
      </c>
      <c r="M45" s="30">
        <f>ROUND('前年度'!M45/('前年度'!$N45+'前年度'!$O45+'前年度'!$P45)*100,1)</f>
        <v>79.7</v>
      </c>
    </row>
    <row r="46" spans="2:13" ht="17.25">
      <c r="B46" s="121" t="s">
        <v>143</v>
      </c>
      <c r="C46" s="30">
        <f>ROUND('前年度'!C46/('前年度'!$N46+'前年度'!$O46+'前年度'!$P46)*100,1)</f>
        <v>20.5</v>
      </c>
      <c r="D46" s="30">
        <f>ROUND('前年度'!D46/('前年度'!$N46+'前年度'!$O46+'前年度'!$P46)*100,1)</f>
        <v>14.7</v>
      </c>
      <c r="E46" s="30">
        <f>ROUND('前年度'!E46/('前年度'!$N46+'前年度'!$O46+'前年度'!$P46)*100,1)</f>
        <v>0.3</v>
      </c>
      <c r="F46" s="30">
        <f>ROUND('前年度'!F46/('前年度'!$N46+'前年度'!$O46+'前年度'!$P46)*100,1)</f>
        <v>3</v>
      </c>
      <c r="G46" s="30">
        <f>ROUND('前年度'!G46/('前年度'!$N46+'前年度'!$O46+'前年度'!$P46)*100,1)</f>
        <v>21.7</v>
      </c>
      <c r="H46" s="30">
        <f>ROUND('前年度'!H46/('前年度'!$N46+'前年度'!$O46+'前年度'!$P46)*100,1)</f>
        <v>20.1</v>
      </c>
      <c r="I46" s="30">
        <f>ROUND('前年度'!I46/('前年度'!$N46+'前年度'!$O46+'前年度'!$P46)*100,1)</f>
        <v>0</v>
      </c>
      <c r="J46" s="30">
        <f>ROUND('前年度'!J46/('前年度'!$N46+'前年度'!$O46+'前年度'!$P46)*100,1)</f>
        <v>2.2</v>
      </c>
      <c r="K46" s="30">
        <f>ROUND('前年度'!K46/('前年度'!$N46+'前年度'!$O46+'前年度'!$P46)*100,1)</f>
        <v>3.2</v>
      </c>
      <c r="L46" s="30">
        <f>ROUND('前年度'!L46/('前年度'!$N46+'前年度'!$O46+'前年度'!$P46)*100,1)</f>
        <v>0</v>
      </c>
      <c r="M46" s="30">
        <f>ROUND('前年度'!M46/('前年度'!$N46+'前年度'!$O46+'前年度'!$P46)*100,1)</f>
        <v>85.6</v>
      </c>
    </row>
    <row r="47" spans="2:13" ht="17.25">
      <c r="B47" s="121" t="s">
        <v>144</v>
      </c>
      <c r="C47" s="30">
        <f>ROUND('前年度'!C47/('前年度'!$N47+'前年度'!$O47+'前年度'!$P47)*100,1)</f>
        <v>37.5</v>
      </c>
      <c r="D47" s="30">
        <f>ROUND('前年度'!D47/('前年度'!$N47+'前年度'!$O47+'前年度'!$P47)*100,1)</f>
        <v>12</v>
      </c>
      <c r="E47" s="30">
        <f>ROUND('前年度'!E47/('前年度'!$N47+'前年度'!$O47+'前年度'!$P47)*100,1)</f>
        <v>0.3</v>
      </c>
      <c r="F47" s="30">
        <f>ROUND('前年度'!F47/('前年度'!$N47+'前年度'!$O47+'前年度'!$P47)*100,1)</f>
        <v>2.6</v>
      </c>
      <c r="G47" s="30">
        <f>ROUND('前年度'!G47/('前年度'!$N47+'前年度'!$O47+'前年度'!$P47)*100,1)</f>
        <v>13.7</v>
      </c>
      <c r="H47" s="30">
        <f>ROUND('前年度'!H47/('前年度'!$N47+'前年度'!$O47+'前年度'!$P47)*100,1)</f>
        <v>19.6</v>
      </c>
      <c r="I47" s="30">
        <f>ROUND('前年度'!I47/('前年度'!$N47+'前年度'!$O47+'前年度'!$P47)*100,1)</f>
        <v>0</v>
      </c>
      <c r="J47" s="30">
        <f>ROUND('前年度'!J47/('前年度'!$N47+'前年度'!$O47+'前年度'!$P47)*100,1)</f>
        <v>0</v>
      </c>
      <c r="K47" s="30">
        <f>ROUND('前年度'!K47/('前年度'!$N47+'前年度'!$O47+'前年度'!$P47)*100,1)</f>
        <v>8.3</v>
      </c>
      <c r="L47" s="30">
        <f>ROUND('前年度'!L47/('前年度'!$N47+'前年度'!$O47+'前年度'!$P47)*100,1)</f>
        <v>0</v>
      </c>
      <c r="M47" s="30">
        <f>ROUND('前年度'!M47/('前年度'!$N47+'前年度'!$O47+'前年度'!$P47)*100,1)</f>
        <v>93.9</v>
      </c>
    </row>
    <row r="48" spans="2:13" ht="17.25">
      <c r="B48" s="121" t="s">
        <v>145</v>
      </c>
      <c r="C48" s="30">
        <f>ROUND('前年度'!C48/('前年度'!$N48+'前年度'!$O48+'前年度'!$P48)*100,1)</f>
        <v>39.5</v>
      </c>
      <c r="D48" s="30">
        <f>ROUND('前年度'!D48/('前年度'!$N48+'前年度'!$O48+'前年度'!$P48)*100,1)</f>
        <v>15.9</v>
      </c>
      <c r="E48" s="30">
        <f>ROUND('前年度'!E48/('前年度'!$N48+'前年度'!$O48+'前年度'!$P48)*100,1)</f>
        <v>1.2</v>
      </c>
      <c r="F48" s="30">
        <f>ROUND('前年度'!F48/('前年度'!$N48+'前年度'!$O48+'前年度'!$P48)*100,1)</f>
        <v>3.9</v>
      </c>
      <c r="G48" s="30">
        <f>ROUND('前年度'!G48/('前年度'!$N48+'前年度'!$O48+'前年度'!$P48)*100,1)</f>
        <v>9.3</v>
      </c>
      <c r="H48" s="30">
        <f>ROUND('前年度'!H48/('前年度'!$N48+'前年度'!$O48+'前年度'!$P48)*100,1)</f>
        <v>19.7</v>
      </c>
      <c r="I48" s="30">
        <f>ROUND('前年度'!I48/('前年度'!$N48+'前年度'!$O48+'前年度'!$P48)*100,1)</f>
        <v>0</v>
      </c>
      <c r="J48" s="30">
        <f>ROUND('前年度'!J48/('前年度'!$N48+'前年度'!$O48+'前年度'!$P48)*100,1)</f>
        <v>0</v>
      </c>
      <c r="K48" s="30">
        <f>ROUND('前年度'!K48/('前年度'!$N48+'前年度'!$O48+'前年度'!$P48)*100,1)</f>
        <v>7.1</v>
      </c>
      <c r="L48" s="30">
        <f>ROUND('前年度'!L48/('前年度'!$N48+'前年度'!$O48+'前年度'!$P48)*100,1)</f>
        <v>0</v>
      </c>
      <c r="M48" s="30">
        <f>ROUND('前年度'!M48/('前年度'!$N48+'前年度'!$O48+'前年度'!$P48)*100,1)</f>
        <v>96.5</v>
      </c>
    </row>
    <row r="49" spans="2:13" ht="17.25">
      <c r="B49" s="121" t="s">
        <v>146</v>
      </c>
      <c r="C49" s="30">
        <f>ROUND('前年度'!C49/('前年度'!$N49+'前年度'!$O49+'前年度'!$P49)*100,1)</f>
        <v>32</v>
      </c>
      <c r="D49" s="30">
        <f>ROUND('前年度'!D49/('前年度'!$N49+'前年度'!$O49+'前年度'!$P49)*100,1)</f>
        <v>16.3</v>
      </c>
      <c r="E49" s="30">
        <f>ROUND('前年度'!E49/('前年度'!$N49+'前年度'!$O49+'前年度'!$P49)*100,1)</f>
        <v>0.8</v>
      </c>
      <c r="F49" s="30">
        <f>ROUND('前年度'!F49/('前年度'!$N49+'前年度'!$O49+'前年度'!$P49)*100,1)</f>
        <v>4.2</v>
      </c>
      <c r="G49" s="30">
        <f>ROUND('前年度'!G49/('前年度'!$N49+'前年度'!$O49+'前年度'!$P49)*100,1)</f>
        <v>14.9</v>
      </c>
      <c r="H49" s="30">
        <f>ROUND('前年度'!H49/('前年度'!$N49+'前年度'!$O49+'前年度'!$P49)*100,1)</f>
        <v>9.4</v>
      </c>
      <c r="I49" s="30">
        <f>ROUND('前年度'!I49/('前年度'!$N49+'前年度'!$O49+'前年度'!$P49)*100,1)</f>
        <v>0</v>
      </c>
      <c r="J49" s="30">
        <f>ROUND('前年度'!J49/('前年度'!$N49+'前年度'!$O49+'前年度'!$P49)*100,1)</f>
        <v>0</v>
      </c>
      <c r="K49" s="30">
        <f>ROUND('前年度'!K49/('前年度'!$N49+'前年度'!$O49+'前年度'!$P49)*100,1)</f>
        <v>8.6</v>
      </c>
      <c r="L49" s="30">
        <f>ROUND('前年度'!L49/('前年度'!$N49+'前年度'!$O49+'前年度'!$P49)*100,1)</f>
        <v>0</v>
      </c>
      <c r="M49" s="30">
        <f>ROUND('前年度'!M49/('前年度'!$N49+'前年度'!$O49+'前年度'!$P49)*100,1)</f>
        <v>86.2</v>
      </c>
    </row>
    <row r="50" spans="2:13" ht="17.25">
      <c r="B50" s="121" t="s">
        <v>69</v>
      </c>
      <c r="C50" s="30">
        <f>ROUND('前年度'!C50/('前年度'!$N50+'前年度'!$O50+'前年度'!$P50)*100,1)</f>
        <v>33.1</v>
      </c>
      <c r="D50" s="30">
        <f>ROUND('前年度'!D50/('前年度'!$N50+'前年度'!$O50+'前年度'!$P50)*100,1)</f>
        <v>11.6</v>
      </c>
      <c r="E50" s="30">
        <f>ROUND('前年度'!E50/('前年度'!$N50+'前年度'!$O50+'前年度'!$P50)*100,1)</f>
        <v>1.7</v>
      </c>
      <c r="F50" s="30">
        <f>ROUND('前年度'!F50/('前年度'!$N50+'前年度'!$O50+'前年度'!$P50)*100,1)</f>
        <v>3</v>
      </c>
      <c r="G50" s="30">
        <f>ROUND('前年度'!G50/('前年度'!$N50+'前年度'!$O50+'前年度'!$P50)*100,1)</f>
        <v>10.7</v>
      </c>
      <c r="H50" s="30">
        <f>ROUND('前年度'!H50/('前年度'!$N50+'前年度'!$O50+'前年度'!$P50)*100,1)</f>
        <v>16.2</v>
      </c>
      <c r="I50" s="30">
        <f>ROUND('前年度'!I50/('前年度'!$N50+'前年度'!$O50+'前年度'!$P50)*100,1)</f>
        <v>0</v>
      </c>
      <c r="J50" s="30">
        <f>ROUND('前年度'!J50/('前年度'!$N50+'前年度'!$O50+'前年度'!$P50)*100,1)</f>
        <v>0</v>
      </c>
      <c r="K50" s="30">
        <f>ROUND('前年度'!K50/('前年度'!$N50+'前年度'!$O50+'前年度'!$P50)*100,1)</f>
        <v>6.8</v>
      </c>
      <c r="L50" s="30">
        <f>ROUND('前年度'!L50/('前年度'!$N50+'前年度'!$O50+'前年度'!$P50)*100,1)</f>
        <v>0</v>
      </c>
      <c r="M50" s="30">
        <f>ROUND('前年度'!M50/('前年度'!$N50+'前年度'!$O50+'前年度'!$P50)*100,1)</f>
        <v>83</v>
      </c>
    </row>
    <row r="51" spans="2:13" ht="17.25">
      <c r="B51" s="121" t="s">
        <v>147</v>
      </c>
      <c r="C51" s="30">
        <f>ROUND('前年度'!C51/('前年度'!$N51+'前年度'!$O51+'前年度'!$P51)*100,1)</f>
        <v>36.2</v>
      </c>
      <c r="D51" s="30">
        <f>ROUND('前年度'!D51/('前年度'!$N51+'前年度'!$O51+'前年度'!$P51)*100,1)</f>
        <v>8.7</v>
      </c>
      <c r="E51" s="30">
        <f>ROUND('前年度'!E51/('前年度'!$N51+'前年度'!$O51+'前年度'!$P51)*100,1)</f>
        <v>1.1</v>
      </c>
      <c r="F51" s="30">
        <f>ROUND('前年度'!F51/('前年度'!$N51+'前年度'!$O51+'前年度'!$P51)*100,1)</f>
        <v>2.2</v>
      </c>
      <c r="G51" s="30">
        <f>ROUND('前年度'!G51/('前年度'!$N51+'前年度'!$O51+'前年度'!$P51)*100,1)</f>
        <v>15.7</v>
      </c>
      <c r="H51" s="30">
        <f>ROUND('前年度'!H51/('前年度'!$N51+'前年度'!$O51+'前年度'!$P51)*100,1)</f>
        <v>26.4</v>
      </c>
      <c r="I51" s="30">
        <f>ROUND('前年度'!I51/('前年度'!$N51+'前年度'!$O51+'前年度'!$P51)*100,1)</f>
        <v>0</v>
      </c>
      <c r="J51" s="30">
        <f>ROUND('前年度'!J51/('前年度'!$N51+'前年度'!$O51+'前年度'!$P51)*100,1)</f>
        <v>0</v>
      </c>
      <c r="K51" s="30">
        <f>ROUND('前年度'!K51/('前年度'!$N51+'前年度'!$O51+'前年度'!$P51)*100,1)</f>
        <v>5.7</v>
      </c>
      <c r="L51" s="30">
        <f>ROUND('前年度'!L51/('前年度'!$N51+'前年度'!$O51+'前年度'!$P51)*100,1)</f>
        <v>0</v>
      </c>
      <c r="M51" s="30">
        <f>ROUND('前年度'!M51/('前年度'!$N51+'前年度'!$O51+'前年度'!$P51)*100,1)</f>
        <v>96</v>
      </c>
    </row>
    <row r="52" spans="2:13" ht="17.25">
      <c r="B52" s="120" t="s">
        <v>148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 ht="17.25">
      <c r="B53" s="120" t="s">
        <v>149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 ht="17.25">
      <c r="B54" s="121" t="s">
        <v>150</v>
      </c>
      <c r="C54" s="30">
        <f>ROUND('前年度'!C54/('前年度'!$N54+'前年度'!$O54+'前年度'!$P54)*100,1)</f>
        <v>31.4</v>
      </c>
      <c r="D54" s="30">
        <f>ROUND('前年度'!D54/('前年度'!$N54+'前年度'!$O54+'前年度'!$P54)*100,1)</f>
        <v>12.6</v>
      </c>
      <c r="E54" s="30">
        <f>ROUND('前年度'!E54/('前年度'!$N54+'前年度'!$O54+'前年度'!$P54)*100,1)</f>
        <v>0.8</v>
      </c>
      <c r="F54" s="30">
        <f>ROUND('前年度'!F54/('前年度'!$N54+'前年度'!$O54+'前年度'!$P54)*100,1)</f>
        <v>4</v>
      </c>
      <c r="G54" s="30">
        <f>ROUND('前年度'!G54/('前年度'!$N54+'前年度'!$O54+'前年度'!$P54)*100,1)</f>
        <v>18.9</v>
      </c>
      <c r="H54" s="30">
        <f>ROUND('前年度'!H54/('前年度'!$N54+'前年度'!$O54+'前年度'!$P54)*100,1)</f>
        <v>19.4</v>
      </c>
      <c r="I54" s="30">
        <f>ROUND('前年度'!I54/('前年度'!$N54+'前年度'!$O54+'前年度'!$P54)*100,1)</f>
        <v>0</v>
      </c>
      <c r="J54" s="30">
        <f>ROUND('前年度'!J54/('前年度'!$N54+'前年度'!$O54+'前年度'!$P54)*100,1)</f>
        <v>0.1</v>
      </c>
      <c r="K54" s="30">
        <f>ROUND('前年度'!K54/('前年度'!$N54+'前年度'!$O54+'前年度'!$P54)*100,1)</f>
        <v>4.9</v>
      </c>
      <c r="L54" s="30">
        <f>ROUND('前年度'!L54/('前年度'!$N54+'前年度'!$O54+'前年度'!$P54)*100,1)</f>
        <v>0</v>
      </c>
      <c r="M54" s="30">
        <f>ROUND('前年度'!M54/('前年度'!$N54+'前年度'!$O54+'前年度'!$P54)*100,1)</f>
        <v>92.1</v>
      </c>
    </row>
    <row r="55" spans="2:13" ht="17.25">
      <c r="B55" s="121" t="s">
        <v>151</v>
      </c>
      <c r="C55" s="30">
        <f>ROUND('前年度'!C55/('前年度'!$N55+'前年度'!$O55+'前年度'!$P55)*100,1)</f>
        <v>29.6</v>
      </c>
      <c r="D55" s="30">
        <f>ROUND('前年度'!D55/('前年度'!$N55+'前年度'!$O55+'前年度'!$P55)*100,1)</f>
        <v>10.2</v>
      </c>
      <c r="E55" s="30">
        <f>ROUND('前年度'!E55/('前年度'!$N55+'前年度'!$O55+'前年度'!$P55)*100,1)</f>
        <v>0</v>
      </c>
      <c r="F55" s="30">
        <f>ROUND('前年度'!F55/('前年度'!$N55+'前年度'!$O55+'前年度'!$P55)*100,1)</f>
        <v>2.2</v>
      </c>
      <c r="G55" s="30">
        <f>ROUND('前年度'!G55/('前年度'!$N55+'前年度'!$O55+'前年度'!$P55)*100,1)</f>
        <v>16.7</v>
      </c>
      <c r="H55" s="30">
        <f>ROUND('前年度'!H55/('前年度'!$N55+'前年度'!$O55+'前年度'!$P55)*100,1)</f>
        <v>24.5</v>
      </c>
      <c r="I55" s="30">
        <f>ROUND('前年度'!I55/('前年度'!$N55+'前年度'!$O55+'前年度'!$P55)*100,1)</f>
        <v>0</v>
      </c>
      <c r="J55" s="30">
        <f>ROUND('前年度'!J55/('前年度'!$N55+'前年度'!$O55+'前年度'!$P55)*100,1)</f>
        <v>0</v>
      </c>
      <c r="K55" s="30">
        <f>ROUND('前年度'!K55/('前年度'!$N55+'前年度'!$O55+'前年度'!$P55)*100,1)</f>
        <v>11.7</v>
      </c>
      <c r="L55" s="30">
        <f>ROUND('前年度'!L55/('前年度'!$N55+'前年度'!$O55+'前年度'!$P55)*100,1)</f>
        <v>0</v>
      </c>
      <c r="M55" s="30">
        <f>ROUND('前年度'!M55/('前年度'!$N55+'前年度'!$O55+'前年度'!$P55)*100,1)</f>
        <v>94.9</v>
      </c>
    </row>
    <row r="56" spans="2:13" ht="17.25">
      <c r="B56" s="121" t="s">
        <v>82</v>
      </c>
      <c r="C56" s="30">
        <f>ROUND('前年度'!C56/('前年度'!$N56+'前年度'!$O56+'前年度'!$P56)*100,1)</f>
        <v>29.6</v>
      </c>
      <c r="D56" s="30">
        <f>ROUND('前年度'!D56/('前年度'!$N56+'前年度'!$O56+'前年度'!$P56)*100,1)</f>
        <v>9.3</v>
      </c>
      <c r="E56" s="30">
        <f>ROUND('前年度'!E56/('前年度'!$N56+'前年度'!$O56+'前年度'!$P56)*100,1)</f>
        <v>1.1</v>
      </c>
      <c r="F56" s="30">
        <f>ROUND('前年度'!F56/('前年度'!$N56+'前年度'!$O56+'前年度'!$P56)*100,1)</f>
        <v>3.1</v>
      </c>
      <c r="G56" s="30">
        <f>ROUND('前年度'!G56/('前年度'!$N56+'前年度'!$O56+'前年度'!$P56)*100,1)</f>
        <v>21.9</v>
      </c>
      <c r="H56" s="30">
        <f>ROUND('前年度'!H56/('前年度'!$N56+'前年度'!$O56+'前年度'!$P56)*100,1)</f>
        <v>20.1</v>
      </c>
      <c r="I56" s="30">
        <f>ROUND('前年度'!I56/('前年度'!$N56+'前年度'!$O56+'前年度'!$P56)*100,1)</f>
        <v>0</v>
      </c>
      <c r="J56" s="30">
        <f>ROUND('前年度'!J56/('前年度'!$N56+'前年度'!$O56+'前年度'!$P56)*100,1)</f>
        <v>0</v>
      </c>
      <c r="K56" s="30">
        <f>ROUND('前年度'!K56/('前年度'!$N56+'前年度'!$O56+'前年度'!$P56)*100,1)</f>
        <v>9</v>
      </c>
      <c r="L56" s="30">
        <f>ROUND('前年度'!L56/('前年度'!$N56+'前年度'!$O56+'前年度'!$P56)*100,1)</f>
        <v>0</v>
      </c>
      <c r="M56" s="30">
        <f>ROUND('前年度'!M56/('前年度'!$N56+'前年度'!$O56+'前年度'!$P56)*100,1)</f>
        <v>94.2</v>
      </c>
    </row>
    <row r="57" spans="2:13" ht="17.25">
      <c r="B57" s="120" t="s">
        <v>83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 ht="17.25">
      <c r="B58" s="121" t="s">
        <v>152</v>
      </c>
      <c r="C58" s="30">
        <f>ROUND('前年度'!C58/('前年度'!$N58+'前年度'!$O58+'前年度'!$P58)*100,1)</f>
        <v>38</v>
      </c>
      <c r="D58" s="30">
        <f>ROUND('前年度'!D58/('前年度'!$N58+'前年度'!$O58+'前年度'!$P58)*100,1)</f>
        <v>11.9</v>
      </c>
      <c r="E58" s="30">
        <f>ROUND('前年度'!E58/('前年度'!$N58+'前年度'!$O58+'前年度'!$P58)*100,1)</f>
        <v>2.1</v>
      </c>
      <c r="F58" s="30">
        <f>ROUND('前年度'!F58/('前年度'!$N58+'前年度'!$O58+'前年度'!$P58)*100,1)</f>
        <v>3.7</v>
      </c>
      <c r="G58" s="30">
        <f>ROUND('前年度'!G58/('前年度'!$N58+'前年度'!$O58+'前年度'!$P58)*100,1)</f>
        <v>16.1</v>
      </c>
      <c r="H58" s="30">
        <f>ROUND('前年度'!H58/('前年度'!$N58+'前年度'!$O58+'前年度'!$P58)*100,1)</f>
        <v>19.6</v>
      </c>
      <c r="I58" s="30">
        <f>ROUND('前年度'!I58/('前年度'!$N58+'前年度'!$O58+'前年度'!$P58)*100,1)</f>
        <v>0</v>
      </c>
      <c r="J58" s="30">
        <f>ROUND('前年度'!J58/('前年度'!$N58+'前年度'!$O58+'前年度'!$P58)*100,1)</f>
        <v>0</v>
      </c>
      <c r="K58" s="30">
        <f>ROUND('前年度'!K58/('前年度'!$N58+'前年度'!$O58+'前年度'!$P58)*100,1)</f>
        <v>8.1</v>
      </c>
      <c r="L58" s="30">
        <f>ROUND('前年度'!L58/('前年度'!$N58+'前年度'!$O58+'前年度'!$P58)*100,1)</f>
        <v>0</v>
      </c>
      <c r="M58" s="30">
        <f>ROUND('前年度'!M58/('前年度'!$N58+'前年度'!$O58+'前年度'!$P58)*100,1)</f>
        <v>99.5</v>
      </c>
    </row>
    <row r="59" spans="2:13" ht="17.25">
      <c r="B59" s="121" t="s">
        <v>153</v>
      </c>
      <c r="C59" s="30">
        <f>ROUND('前年度'!C59/('前年度'!$N59+'前年度'!$O59+'前年度'!$P59)*100,1)</f>
        <v>34.3</v>
      </c>
      <c r="D59" s="30">
        <f>ROUND('前年度'!D59/('前年度'!$N59+'前年度'!$O59+'前年度'!$P59)*100,1)</f>
        <v>12.1</v>
      </c>
      <c r="E59" s="30">
        <f>ROUND('前年度'!E59/('前年度'!$N59+'前年度'!$O59+'前年度'!$P59)*100,1)</f>
        <v>1.6</v>
      </c>
      <c r="F59" s="30">
        <f>ROUND('前年度'!F59/('前年度'!$N59+'前年度'!$O59+'前年度'!$P59)*100,1)</f>
        <v>2</v>
      </c>
      <c r="G59" s="30">
        <f>ROUND('前年度'!G59/('前年度'!$N59+'前年度'!$O59+'前年度'!$P59)*100,1)</f>
        <v>9.7</v>
      </c>
      <c r="H59" s="30">
        <f>ROUND('前年度'!H59/('前年度'!$N59+'前年度'!$O59+'前年度'!$P59)*100,1)</f>
        <v>29.4</v>
      </c>
      <c r="I59" s="30">
        <f>ROUND('前年度'!I59/('前年度'!$N59+'前年度'!$O59+'前年度'!$P59)*100,1)</f>
        <v>0</v>
      </c>
      <c r="J59" s="30">
        <f>ROUND('前年度'!J59/('前年度'!$N59+'前年度'!$O59+'前年度'!$P59)*100,1)</f>
        <v>0</v>
      </c>
      <c r="K59" s="30">
        <f>ROUND('前年度'!K59/('前年度'!$N59+'前年度'!$O59+'前年度'!$P59)*100,1)</f>
        <v>6.5</v>
      </c>
      <c r="L59" s="30">
        <f>ROUND('前年度'!L59/('前年度'!$N59+'前年度'!$O59+'前年度'!$P59)*100,1)</f>
        <v>0</v>
      </c>
      <c r="M59" s="30">
        <f>ROUND('前年度'!M59/('前年度'!$N59+'前年度'!$O59+'前年度'!$P59)*100,1)</f>
        <v>95.7</v>
      </c>
    </row>
    <row r="60" spans="2:13" ht="17.25">
      <c r="B60" s="123" t="s">
        <v>154</v>
      </c>
      <c r="C60" s="31">
        <f>ROUND('前年度'!C60/('前年度'!$N60+'前年度'!$O60+'前年度'!$P60)*100,1)</f>
        <v>32.9</v>
      </c>
      <c r="D60" s="31">
        <f>ROUND('前年度'!D60/('前年度'!$N60+'前年度'!$O60+'前年度'!$P60)*100,1)</f>
        <v>16</v>
      </c>
      <c r="E60" s="31">
        <f>ROUND('前年度'!E60/('前年度'!$N60+'前年度'!$O60+'前年度'!$P60)*100,1)</f>
        <v>0.4</v>
      </c>
      <c r="F60" s="31">
        <f>ROUND('前年度'!F60/('前年度'!$N60+'前年度'!$O60+'前年度'!$P60)*100,1)</f>
        <v>3.9</v>
      </c>
      <c r="G60" s="31">
        <f>ROUND('前年度'!G60/('前年度'!$N60+'前年度'!$O60+'前年度'!$P60)*100,1)</f>
        <v>22.6</v>
      </c>
      <c r="H60" s="31">
        <f>ROUND('前年度'!H60/('前年度'!$N60+'前年度'!$O60+'前年度'!$P60)*100,1)</f>
        <v>12.9</v>
      </c>
      <c r="I60" s="31">
        <f>ROUND('前年度'!I60/('前年度'!$N60+'前年度'!$O60+'前年度'!$P60)*100,1)</f>
        <v>0</v>
      </c>
      <c r="J60" s="31">
        <f>ROUND('前年度'!J60/('前年度'!$N60+'前年度'!$O60+'前年度'!$P60)*100,1)</f>
        <v>0</v>
      </c>
      <c r="K60" s="31">
        <f>ROUND('前年度'!K60/('前年度'!$N60+'前年度'!$O60+'前年度'!$P60)*100,1)</f>
        <v>8.7</v>
      </c>
      <c r="L60" s="31">
        <f>ROUND('前年度'!L60/('前年度'!$N60+'前年度'!$O60+'前年度'!$P60)*100,1)</f>
        <v>0</v>
      </c>
      <c r="M60" s="11">
        <f>ROUND('前年度'!M60/('前年度'!$N60+'前年度'!$O60+'前年度'!$P60)*100,1)</f>
        <v>97.5</v>
      </c>
    </row>
    <row r="61" spans="2:13" ht="17.25">
      <c r="B61" s="124" t="s">
        <v>94</v>
      </c>
      <c r="C61" s="32">
        <f>ROUND('前年度'!C61/('前年度'!$N61+'前年度'!$O61)*100,1)</f>
        <v>32.6</v>
      </c>
      <c r="D61" s="32">
        <f>ROUND('前年度'!D61/('前年度'!$N61+'前年度'!$O61)*100,1)</f>
        <v>15.4</v>
      </c>
      <c r="E61" s="32">
        <f>ROUND('前年度'!E61/('前年度'!$N61+'前年度'!$O61)*100,1)</f>
        <v>1.9</v>
      </c>
      <c r="F61" s="32">
        <f>ROUND('前年度'!F61/('前年度'!$N61+'前年度'!$O61)*100,1)</f>
        <v>6.8</v>
      </c>
      <c r="G61" s="32">
        <f>ROUND('前年度'!G61/('前年度'!$N61+'前年度'!$O61)*100,1)</f>
        <v>10.5</v>
      </c>
      <c r="H61" s="32">
        <f>ROUND('前年度'!H61/('前年度'!$N61+'前年度'!$O61)*100,1)</f>
        <v>20.4</v>
      </c>
      <c r="I61" s="32">
        <f>ROUND('前年度'!I61/('前年度'!$N61+'前年度'!$O61)*100,1)</f>
        <v>0</v>
      </c>
      <c r="J61" s="32">
        <f>ROUND('前年度'!J61/('前年度'!$N61+'前年度'!$O61)*100,1)</f>
        <v>0.1</v>
      </c>
      <c r="K61" s="32">
        <f>ROUND('前年度'!K61/('前年度'!$N61+'前年度'!$O61)*100,1)</f>
        <v>8.5</v>
      </c>
      <c r="L61" s="32">
        <f>ROUND('前年度'!L61/('前年度'!$N61+'前年度'!$O61)*100,1)</f>
        <v>0</v>
      </c>
      <c r="M61" s="29">
        <f>ROUND('前年度'!M61/('前年度'!$N61+'前年度'!$O61+'前年度'!$P61)*100,1)</f>
        <v>89.6</v>
      </c>
    </row>
    <row r="62" spans="2:13" ht="17.25">
      <c r="B62" s="124" t="s">
        <v>95</v>
      </c>
      <c r="C62" s="32">
        <f>ROUND('前年度'!C62/('前年度'!$N62+'前年度'!$O62)*100,1)</f>
        <v>32.3</v>
      </c>
      <c r="D62" s="32">
        <f>ROUND('前年度'!D62/('前年度'!$N62+'前年度'!$O62)*100,1)</f>
        <v>14.3</v>
      </c>
      <c r="E62" s="32">
        <f>ROUND('前年度'!E62/('前年度'!$N62+'前年度'!$O62)*100,1)</f>
        <v>1.2</v>
      </c>
      <c r="F62" s="32">
        <f>ROUND('前年度'!F62/('前年度'!$N62+'前年度'!$O62)*100,1)</f>
        <v>3.1</v>
      </c>
      <c r="G62" s="32">
        <f>ROUND('前年度'!G62/('前年度'!$N62+'前年度'!$O62)*100,1)</f>
        <v>15.5</v>
      </c>
      <c r="H62" s="32">
        <f>ROUND('前年度'!H62/('前年度'!$N62+'前年度'!$O62)*100,1)</f>
        <v>19.5</v>
      </c>
      <c r="I62" s="32">
        <f>ROUND('前年度'!I62/('前年度'!$N62+'前年度'!$O62)*100,1)</f>
        <v>0</v>
      </c>
      <c r="J62" s="32">
        <f>ROUND('前年度'!J62/('前年度'!$N62+'前年度'!$O62)*100,1)</f>
        <v>0.1</v>
      </c>
      <c r="K62" s="32">
        <f>ROUND('前年度'!K62/('前年度'!$N62+'前年度'!$O62)*100,1)</f>
        <v>8.3</v>
      </c>
      <c r="L62" s="32">
        <f>ROUND('前年度'!L62/('前年度'!$N62+'前年度'!$O62)*100,1)</f>
        <v>0</v>
      </c>
      <c r="M62" s="29">
        <f>ROUND('前年度'!M62/('前年度'!$N62+'前年度'!$O62+'前年度'!$P62)*100,1)</f>
        <v>86.5</v>
      </c>
    </row>
    <row r="63" spans="2:13" ht="17.25">
      <c r="B63" s="124" t="s">
        <v>96</v>
      </c>
      <c r="C63" s="32">
        <f>ROUND('前年度'!C63/('前年度'!$N63+'前年度'!$O63)*100,1)</f>
        <v>32.5</v>
      </c>
      <c r="D63" s="32">
        <f>ROUND('前年度'!D63/('前年度'!$N63+'前年度'!$O63)*100,1)</f>
        <v>15.1</v>
      </c>
      <c r="E63" s="32">
        <f>ROUND('前年度'!E63/('前年度'!$N63+'前年度'!$O63)*100,1)</f>
        <v>1.7</v>
      </c>
      <c r="F63" s="32">
        <f>ROUND('前年度'!F63/('前年度'!$N63+'前年度'!$O63)*100,1)</f>
        <v>6</v>
      </c>
      <c r="G63" s="32">
        <f>ROUND('前年度'!G63/('前年度'!$N63+'前年度'!$O63)*100,1)</f>
        <v>11.6</v>
      </c>
      <c r="H63" s="32">
        <f>ROUND('前年度'!H63/('前年度'!$N63+'前年度'!$O63)*100,1)</f>
        <v>20.2</v>
      </c>
      <c r="I63" s="32">
        <f>ROUND('前年度'!I63/('前年度'!$N63+'前年度'!$O63)*100,1)</f>
        <v>0</v>
      </c>
      <c r="J63" s="32">
        <f>ROUND('前年度'!J63/('前年度'!$N63+'前年度'!$O63)*100,1)</f>
        <v>0.1</v>
      </c>
      <c r="K63" s="32">
        <f>ROUND('前年度'!K63/('前年度'!$N63+'前年度'!$O63)*100,1)</f>
        <v>8.4</v>
      </c>
      <c r="L63" s="32">
        <f>ROUND('前年度'!L63/('前年度'!$N63+'前年度'!$O63)*100,1)</f>
        <v>0</v>
      </c>
      <c r="M63" s="32">
        <f>ROUND('前年度'!M63/('前年度'!$N63+'前年度'!$O63+'前年度'!$P63)*100,1)</f>
        <v>88.9</v>
      </c>
    </row>
    <row r="64" spans="3:14" ht="17.25">
      <c r="C64" s="4" t="s">
        <v>105</v>
      </c>
      <c r="J64" s="4" t="s">
        <v>105</v>
      </c>
      <c r="N64" s="3"/>
    </row>
    <row r="65" spans="2:14" ht="17.25">
      <c r="B65" s="128" t="s">
        <v>108</v>
      </c>
      <c r="C65" s="2"/>
      <c r="D65" s="2"/>
      <c r="E65" s="2"/>
      <c r="F65" s="2"/>
      <c r="G65" s="2"/>
      <c r="H65" s="2"/>
      <c r="I65" s="6" t="s">
        <v>89</v>
      </c>
      <c r="K65" s="2"/>
      <c r="L65" s="2"/>
      <c r="M65" s="6" t="s">
        <v>89</v>
      </c>
      <c r="N65" s="3"/>
    </row>
    <row r="66" spans="2:13" ht="17.25">
      <c r="B66" s="124" t="s">
        <v>94</v>
      </c>
      <c r="C66" s="32">
        <f aca="true" t="shared" si="0" ref="C66:M66">ROUND(AVERAGE(C6:C23),1)</f>
        <v>31.9</v>
      </c>
      <c r="D66" s="32">
        <f t="shared" si="0"/>
        <v>14.5</v>
      </c>
      <c r="E66" s="32">
        <f t="shared" si="0"/>
        <v>1.5</v>
      </c>
      <c r="F66" s="32">
        <f t="shared" si="0"/>
        <v>5.8</v>
      </c>
      <c r="G66" s="32">
        <f t="shared" si="0"/>
        <v>10</v>
      </c>
      <c r="H66" s="32">
        <f t="shared" si="0"/>
        <v>18.6</v>
      </c>
      <c r="I66" s="32">
        <f t="shared" si="0"/>
        <v>0</v>
      </c>
      <c r="J66" s="32">
        <f t="shared" si="0"/>
        <v>0.1</v>
      </c>
      <c r="K66" s="32">
        <f t="shared" si="0"/>
        <v>7.8</v>
      </c>
      <c r="L66" s="32">
        <f t="shared" si="0"/>
        <v>0</v>
      </c>
      <c r="M66" s="32">
        <f t="shared" si="0"/>
        <v>90.3</v>
      </c>
    </row>
    <row r="67" spans="2:13" ht="17.25">
      <c r="B67" s="124" t="s">
        <v>95</v>
      </c>
      <c r="C67" s="32">
        <f aca="true" t="shared" si="1" ref="C67:M67">ROUND(AVERAGE(C24:C60),1)</f>
        <v>30.5</v>
      </c>
      <c r="D67" s="32">
        <f t="shared" si="1"/>
        <v>12.9</v>
      </c>
      <c r="E67" s="32">
        <f t="shared" si="1"/>
        <v>1</v>
      </c>
      <c r="F67" s="32">
        <f t="shared" si="1"/>
        <v>2.7</v>
      </c>
      <c r="G67" s="32">
        <f t="shared" si="1"/>
        <v>14.5</v>
      </c>
      <c r="H67" s="32">
        <f t="shared" si="1"/>
        <v>18.9</v>
      </c>
      <c r="I67" s="32">
        <f t="shared" si="1"/>
        <v>0</v>
      </c>
      <c r="J67" s="32">
        <f t="shared" si="1"/>
        <v>0.1</v>
      </c>
      <c r="K67" s="32">
        <f t="shared" si="1"/>
        <v>7.6</v>
      </c>
      <c r="L67" s="32">
        <f t="shared" si="1"/>
        <v>0</v>
      </c>
      <c r="M67" s="32">
        <f t="shared" si="1"/>
        <v>88.2</v>
      </c>
    </row>
    <row r="68" spans="2:13" ht="17.25">
      <c r="B68" s="124" t="s">
        <v>96</v>
      </c>
      <c r="C68" s="32">
        <f>ROUND(AVERAGE(C6:C60),1)</f>
        <v>31</v>
      </c>
      <c r="D68" s="32">
        <f aca="true" t="shared" si="2" ref="D68:M68">ROUND(AVERAGE(D6:D60),1)</f>
        <v>13.4</v>
      </c>
      <c r="E68" s="32">
        <f t="shared" si="2"/>
        <v>1.2</v>
      </c>
      <c r="F68" s="32">
        <f t="shared" si="2"/>
        <v>3.7</v>
      </c>
      <c r="G68" s="32">
        <f t="shared" si="2"/>
        <v>13</v>
      </c>
      <c r="H68" s="32">
        <f t="shared" si="2"/>
        <v>18.8</v>
      </c>
      <c r="I68" s="32">
        <f t="shared" si="2"/>
        <v>0</v>
      </c>
      <c r="J68" s="32">
        <f t="shared" si="2"/>
        <v>0.1</v>
      </c>
      <c r="K68" s="32">
        <f t="shared" si="2"/>
        <v>7.7</v>
      </c>
      <c r="L68" s="32">
        <f t="shared" si="2"/>
        <v>0</v>
      </c>
      <c r="M68" s="32">
        <f t="shared" si="2"/>
        <v>88.8</v>
      </c>
    </row>
    <row r="69" spans="3:10" ht="17.25">
      <c r="C69" t="s">
        <v>107</v>
      </c>
      <c r="J69" t="s">
        <v>107</v>
      </c>
    </row>
    <row r="72" ht="17.25">
      <c r="C72" s="82">
        <v>34.6</v>
      </c>
    </row>
    <row r="73" ht="17.25">
      <c r="C73" s="82">
        <v>29</v>
      </c>
    </row>
    <row r="74" ht="17.25">
      <c r="C74" s="82">
        <v>37.4</v>
      </c>
    </row>
    <row r="75" ht="17.25">
      <c r="C75" s="82">
        <v>30.1</v>
      </c>
    </row>
    <row r="76" ht="17.25">
      <c r="C76" s="82">
        <v>31.8</v>
      </c>
    </row>
    <row r="77" ht="17.25">
      <c r="C77" s="82">
        <v>29.6</v>
      </c>
    </row>
    <row r="78" ht="17.25">
      <c r="C78" s="82">
        <v>27.1</v>
      </c>
    </row>
    <row r="79" ht="17.25">
      <c r="C79" s="82">
        <v>25.5</v>
      </c>
    </row>
    <row r="80" ht="17.25">
      <c r="C80" s="82">
        <v>35.7</v>
      </c>
    </row>
    <row r="81" ht="17.25">
      <c r="C81" s="82">
        <v>36.7</v>
      </c>
    </row>
    <row r="82" ht="17.25">
      <c r="C82" s="82">
        <v>50.5</v>
      </c>
    </row>
    <row r="83" ht="17.25">
      <c r="C83" s="82">
        <v>37.4</v>
      </c>
    </row>
    <row r="84" ht="17.25">
      <c r="C84" s="82">
        <v>31.5</v>
      </c>
    </row>
    <row r="85" ht="17.25">
      <c r="C85" s="82">
        <v>26.9</v>
      </c>
    </row>
    <row r="86" ht="17.25">
      <c r="C86" s="82">
        <v>28.2</v>
      </c>
    </row>
    <row r="87" ht="17.25">
      <c r="C87" s="82">
        <v>25.7</v>
      </c>
    </row>
    <row r="88" ht="17.25">
      <c r="C88" s="82">
        <v>23.2</v>
      </c>
    </row>
    <row r="89" ht="17.25">
      <c r="C89" s="82">
        <v>32.4</v>
      </c>
    </row>
    <row r="90" ht="17.25">
      <c r="C90" s="82">
        <v>23</v>
      </c>
    </row>
    <row r="91" ht="17.25">
      <c r="C91" s="82">
        <v>25.1</v>
      </c>
    </row>
    <row r="92" ht="17.25">
      <c r="C92" s="82">
        <v>25.2</v>
      </c>
    </row>
    <row r="93" ht="17.25">
      <c r="C93" s="82">
        <v>29.5</v>
      </c>
    </row>
    <row r="94" ht="17.25">
      <c r="C94" s="82">
        <v>28.9</v>
      </c>
    </row>
    <row r="95" ht="17.25">
      <c r="C95" s="82">
        <v>33.4</v>
      </c>
    </row>
    <row r="96" ht="17.25">
      <c r="C96" s="82">
        <v>12.5</v>
      </c>
    </row>
    <row r="97" ht="17.25">
      <c r="C97" s="82">
        <v>41.5</v>
      </c>
    </row>
    <row r="98" ht="17.25">
      <c r="C98" s="82">
        <v>29.7</v>
      </c>
    </row>
    <row r="99" ht="17.25">
      <c r="C99" s="82">
        <v>25.8</v>
      </c>
    </row>
    <row r="100" ht="17.25">
      <c r="C100" s="82">
        <v>33.2</v>
      </c>
    </row>
    <row r="101" ht="17.25">
      <c r="C101" s="82">
        <v>25.3</v>
      </c>
    </row>
    <row r="102" ht="17.25">
      <c r="C102" s="82">
        <v>30.3</v>
      </c>
    </row>
    <row r="103" ht="17.25">
      <c r="C103" s="82">
        <v>27.6</v>
      </c>
    </row>
    <row r="104" ht="17.25">
      <c r="C104" s="82">
        <v>30.5</v>
      </c>
    </row>
    <row r="105" ht="17.25">
      <c r="C105" s="82">
        <v>28.8</v>
      </c>
    </row>
    <row r="106" ht="17.25">
      <c r="C106" s="82">
        <v>34.7</v>
      </c>
    </row>
    <row r="107" ht="17.25">
      <c r="C107" s="82">
        <v>29.7</v>
      </c>
    </row>
    <row r="108" ht="17.25">
      <c r="C108" s="82">
        <v>30.6</v>
      </c>
    </row>
    <row r="109" ht="17.25">
      <c r="C109" s="82">
        <v>31.3</v>
      </c>
    </row>
    <row r="110" ht="17.25">
      <c r="C110" s="82">
        <v>28</v>
      </c>
    </row>
    <row r="111" ht="17.25">
      <c r="C111" s="82">
        <v>29.1</v>
      </c>
    </row>
    <row r="112" ht="17.25">
      <c r="C112" s="82">
        <v>34.5</v>
      </c>
    </row>
    <row r="113" ht="17.25">
      <c r="C113" s="82">
        <v>35.4</v>
      </c>
    </row>
    <row r="114" ht="17.25">
      <c r="C114" s="82">
        <v>25.4</v>
      </c>
    </row>
    <row r="115" ht="17.25">
      <c r="C115" s="82">
        <v>29.6</v>
      </c>
    </row>
    <row r="116" ht="17.25">
      <c r="C116" s="82">
        <v>36.3</v>
      </c>
    </row>
    <row r="117" ht="17.25">
      <c r="C117" s="82">
        <v>20.8</v>
      </c>
    </row>
    <row r="118" ht="17.25">
      <c r="C118" s="82">
        <v>37.9</v>
      </c>
    </row>
    <row r="119" ht="17.25">
      <c r="C119" s="82">
        <v>37.6</v>
      </c>
    </row>
    <row r="120" ht="17.25">
      <c r="C120" s="82">
        <v>35.7</v>
      </c>
    </row>
    <row r="121" ht="17.25">
      <c r="C121" s="82">
        <v>36</v>
      </c>
    </row>
    <row r="122" ht="17.25">
      <c r="C122" s="82">
        <v>30.8</v>
      </c>
    </row>
    <row r="123" ht="17.25">
      <c r="C123" s="82">
        <v>39.2</v>
      </c>
    </row>
    <row r="124" ht="17.25">
      <c r="C124" s="82">
        <v>30.8</v>
      </c>
    </row>
    <row r="125" ht="17.25">
      <c r="C125" s="82">
        <v>27.1</v>
      </c>
    </row>
    <row r="126" ht="17.25">
      <c r="C126" s="82">
        <v>29.8</v>
      </c>
    </row>
    <row r="127" ht="17.25">
      <c r="C127" s="82">
        <v>39</v>
      </c>
    </row>
    <row r="128" ht="17.25">
      <c r="C128" s="82">
        <v>30</v>
      </c>
    </row>
    <row r="129" ht="17.25">
      <c r="C129" s="82">
        <v>30.8</v>
      </c>
    </row>
    <row r="130" ht="17.25">
      <c r="C130" s="82">
        <v>40.2</v>
      </c>
    </row>
    <row r="131" ht="17.25">
      <c r="C131" s="82">
        <v>36.3</v>
      </c>
    </row>
    <row r="132" ht="17.25">
      <c r="C132" s="82">
        <v>37.2</v>
      </c>
    </row>
    <row r="133" ht="17.25">
      <c r="C133" s="82">
        <v>34.8</v>
      </c>
    </row>
    <row r="134" ht="17.25">
      <c r="C134" s="82">
        <v>33.6</v>
      </c>
    </row>
    <row r="135" ht="17.25">
      <c r="C135" s="82">
        <v>31.9</v>
      </c>
    </row>
    <row r="136" ht="17.25">
      <c r="C136" s="82">
        <v>31.3</v>
      </c>
    </row>
    <row r="137" ht="17.25">
      <c r="C137" s="82">
        <v>29.9</v>
      </c>
    </row>
    <row r="138" ht="17.25">
      <c r="C138" s="82">
        <v>35.7</v>
      </c>
    </row>
    <row r="139" ht="17.25">
      <c r="C139" s="82">
        <v>32</v>
      </c>
    </row>
    <row r="140" ht="17.25">
      <c r="C140" s="82">
        <v>35.8</v>
      </c>
    </row>
    <row r="141" ht="17.25">
      <c r="C141" s="82">
        <f>SUM(C72:C140)/69</f>
        <v>31.484057971014487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74" r:id="rId1"/>
  <headerFooter alignWithMargins="0">
    <oddHeader>&amp;L&amp;"ＭＳ ゴシック,標準"&amp;18９-３　経常収支比率（減税補てん債、臨財債含む）の状況（１６年度決算）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9"/>
  <sheetViews>
    <sheetView view="pageBreakPreview" zoomScale="60" zoomScaleNormal="50" workbookViewId="0" topLeftCell="C40">
      <selection activeCell="C60" sqref="C60"/>
    </sheetView>
  </sheetViews>
  <sheetFormatPr defaultColWidth="8.66015625" defaultRowHeight="18"/>
  <cols>
    <col min="1" max="1" width="8.83203125" style="114" customWidth="1"/>
    <col min="2" max="2" width="10.66015625" style="114" customWidth="1"/>
    <col min="3" max="13" width="11.66015625" style="0" customWidth="1"/>
    <col min="14" max="14" width="4.66015625" style="0" customWidth="1"/>
    <col min="15" max="15" width="14.08203125" style="0" customWidth="1"/>
    <col min="16" max="16" width="10.66015625" style="0" customWidth="1"/>
  </cols>
  <sheetData>
    <row r="1" ht="17.25">
      <c r="B1" s="114" t="s">
        <v>103</v>
      </c>
    </row>
    <row r="2" spans="2:16" ht="17.25">
      <c r="B2" s="115"/>
      <c r="C2" s="2"/>
      <c r="D2" s="2"/>
      <c r="E2" s="2"/>
      <c r="F2" s="2"/>
      <c r="G2" s="2"/>
      <c r="H2" s="2"/>
      <c r="I2" s="6" t="s">
        <v>89</v>
      </c>
      <c r="J2" s="6"/>
      <c r="L2" s="2"/>
      <c r="M2" s="6" t="s">
        <v>89</v>
      </c>
      <c r="O2" s="69" t="s">
        <v>106</v>
      </c>
      <c r="P2" s="6" t="s">
        <v>89</v>
      </c>
    </row>
    <row r="3" spans="2:16" ht="17.25">
      <c r="B3" s="1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</row>
    <row r="4" spans="2:16" ht="17.25">
      <c r="B4" s="1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90</v>
      </c>
      <c r="O4" s="9" t="s">
        <v>91</v>
      </c>
      <c r="P4" s="9" t="s">
        <v>13</v>
      </c>
    </row>
    <row r="5" spans="2:16" ht="17.25">
      <c r="B5" s="118"/>
      <c r="C5" s="14"/>
      <c r="D5" s="14"/>
      <c r="E5" s="14"/>
      <c r="F5" s="14"/>
      <c r="G5" s="14"/>
      <c r="H5" s="14"/>
      <c r="I5" s="14"/>
      <c r="J5" s="10" t="s">
        <v>14</v>
      </c>
      <c r="K5" s="14"/>
      <c r="L5" s="14"/>
      <c r="M5" s="10" t="s">
        <v>92</v>
      </c>
      <c r="O5" s="14"/>
      <c r="P5" s="10" t="s">
        <v>93</v>
      </c>
    </row>
    <row r="6" spans="2:16" ht="17.25">
      <c r="B6" s="119" t="s">
        <v>17</v>
      </c>
      <c r="C6" s="27">
        <f>+'率・当'!C6-'率・前'!C6</f>
        <v>35.5</v>
      </c>
      <c r="D6" s="27">
        <f>+'率・当'!D6-'率・前'!D6</f>
        <v>16.9</v>
      </c>
      <c r="E6" s="27">
        <f>+'率・当'!E6-'率・前'!E6</f>
        <v>1.8</v>
      </c>
      <c r="F6" s="27">
        <f>+'率・当'!F6-'率・前'!F6</f>
        <v>6.4</v>
      </c>
      <c r="G6" s="27">
        <f>+'率・当'!G6-'率・前'!G6</f>
        <v>4.7</v>
      </c>
      <c r="H6" s="27">
        <f>+'率・当'!H6-'率・前'!H6</f>
        <v>22.1</v>
      </c>
      <c r="I6" s="27">
        <f>+'率・当'!I6-'率・前'!I6</f>
        <v>0</v>
      </c>
      <c r="J6" s="27">
        <f>+'率・当'!J6-'率・前'!J6</f>
        <v>0</v>
      </c>
      <c r="K6" s="27">
        <f>+'率・当'!K6-'率・前'!K6</f>
        <v>9.5</v>
      </c>
      <c r="L6" s="27">
        <f>+'率・当'!L6-'率・前'!L6</f>
        <v>0</v>
      </c>
      <c r="M6" s="27">
        <f>+'率・当'!M6-'率・前'!M6</f>
        <v>97</v>
      </c>
      <c r="O6" s="90">
        <f>+'率・当'!O6-'率・前'!O6</f>
        <v>58090950</v>
      </c>
      <c r="P6" s="27">
        <f>+'率・当'!P6-'率・前'!P6</f>
        <v>99.9</v>
      </c>
    </row>
    <row r="7" spans="2:16" ht="17.25">
      <c r="B7" s="120" t="s">
        <v>123</v>
      </c>
      <c r="C7" s="27">
        <f>+'率・当'!C7-'率・前'!C7</f>
        <v>-34.6</v>
      </c>
      <c r="D7" s="27">
        <f>+'率・当'!D7-'率・前'!D7</f>
        <v>-15.1</v>
      </c>
      <c r="E7" s="27">
        <f>+'率・当'!E7-'率・前'!E7</f>
        <v>-1.1</v>
      </c>
      <c r="F7" s="27">
        <f>+'率・当'!F7-'率・前'!F7</f>
        <v>-8.1</v>
      </c>
      <c r="G7" s="27">
        <f>+'率・当'!G7-'率・前'!G7</f>
        <v>-5.2</v>
      </c>
      <c r="H7" s="27">
        <f>+'率・当'!H7-'率・前'!H7</f>
        <v>-17.5</v>
      </c>
      <c r="I7" s="27">
        <f>+'率・当'!I7-'率・前'!I7</f>
        <v>0</v>
      </c>
      <c r="J7" s="27">
        <f>+'率・当'!J7-'率・前'!J7</f>
        <v>0</v>
      </c>
      <c r="K7" s="27">
        <f>+'率・当'!K7-'率・前'!K7</f>
        <v>-11.4</v>
      </c>
      <c r="L7" s="27">
        <f>+'率・当'!L7-'率・前'!L7</f>
        <v>0</v>
      </c>
      <c r="M7" s="27">
        <f>+'率・当'!M7-'率・前'!M7</f>
        <v>-92.9</v>
      </c>
      <c r="O7" s="90">
        <f>+'率・当'!O7-'率・前'!O7</f>
        <v>-28697005</v>
      </c>
      <c r="P7" s="27">
        <f>+'率・当'!P7-'率・前'!P7</f>
        <v>-100.1</v>
      </c>
    </row>
    <row r="8" spans="2:16" ht="17.25">
      <c r="B8" s="120" t="s">
        <v>18</v>
      </c>
      <c r="C8" s="27">
        <f>+'率・当'!C8-'率・前'!C8</f>
        <v>-3</v>
      </c>
      <c r="D8" s="27">
        <f>+'率・当'!D8-'率・前'!D8</f>
        <v>-0.6999999999999993</v>
      </c>
      <c r="E8" s="27">
        <f>+'率・当'!E8-'率・前'!E8</f>
        <v>-0.10000000000000009</v>
      </c>
      <c r="F8" s="27">
        <f>+'率・当'!F8-'率・前'!F8</f>
        <v>-0.7000000000000002</v>
      </c>
      <c r="G8" s="27">
        <f>+'率・当'!G8-'率・前'!G8</f>
        <v>-0.6999999999999993</v>
      </c>
      <c r="H8" s="27">
        <f>+'率・当'!H8-'率・前'!H8</f>
        <v>-1</v>
      </c>
      <c r="I8" s="27">
        <f>+'率・当'!I8-'率・前'!I8</f>
        <v>0</v>
      </c>
      <c r="J8" s="27">
        <f>+'率・当'!J8-'率・前'!J8</f>
        <v>0</v>
      </c>
      <c r="K8" s="27">
        <f>+'率・当'!K8-'率・前'!K8</f>
        <v>-0.39999999999999947</v>
      </c>
      <c r="L8" s="27">
        <f>+'率・当'!L8-'率・前'!L8</f>
        <v>0</v>
      </c>
      <c r="M8" s="27">
        <f>+'率・当'!M8-'率・前'!M8</f>
        <v>-6.700000000000003</v>
      </c>
      <c r="O8" s="90">
        <f>+'率・当'!O8-'率・前'!O8</f>
        <v>953208</v>
      </c>
      <c r="P8" s="27">
        <f>+'率・当'!P8-'率・前'!P8</f>
        <v>2.799999999999997</v>
      </c>
    </row>
    <row r="9" spans="2:16" ht="17.25">
      <c r="B9" s="120" t="s">
        <v>19</v>
      </c>
      <c r="C9" s="27">
        <f>+'率・当'!C9-'率・前'!C9</f>
        <v>35.1</v>
      </c>
      <c r="D9" s="27">
        <f>+'率・当'!D9-'率・前'!D9</f>
        <v>14.7</v>
      </c>
      <c r="E9" s="27">
        <f>+'率・当'!E9-'率・前'!E9</f>
        <v>0.8</v>
      </c>
      <c r="F9" s="27">
        <f>+'率・当'!F9-'率・前'!F9</f>
        <v>7.5</v>
      </c>
      <c r="G9" s="27">
        <f>+'率・当'!G9-'率・前'!G9</f>
        <v>12.5</v>
      </c>
      <c r="H9" s="27">
        <f>+'率・当'!H9-'率・前'!H9</f>
        <v>20.5</v>
      </c>
      <c r="I9" s="27">
        <f>+'率・当'!I9-'率・前'!I9</f>
        <v>0</v>
      </c>
      <c r="J9" s="27">
        <f>+'率・当'!J9-'率・前'!J9</f>
        <v>0</v>
      </c>
      <c r="K9" s="27">
        <f>+'率・当'!K9-'率・前'!K9</f>
        <v>8.7</v>
      </c>
      <c r="L9" s="27">
        <f>+'率・当'!L9-'率・前'!L9</f>
        <v>0</v>
      </c>
      <c r="M9" s="27">
        <f>+'率・当'!M9-'率・前'!M9</f>
        <v>99.7</v>
      </c>
      <c r="O9" s="90">
        <f>+'率・当'!O9-'率・前'!O9</f>
        <v>24885121</v>
      </c>
      <c r="P9" s="27">
        <f>+'率・当'!P9-'率・前'!P9</f>
        <v>100.9</v>
      </c>
    </row>
    <row r="10" spans="2:16" ht="17.25">
      <c r="B10" s="121" t="s">
        <v>124</v>
      </c>
      <c r="C10" s="25">
        <f>+'率・当'!C10-'率・前'!C10</f>
        <v>-38</v>
      </c>
      <c r="D10" s="25">
        <f>+'率・当'!D10-'率・前'!D10</f>
        <v>-14.2</v>
      </c>
      <c r="E10" s="25">
        <f>+'率・当'!E10-'率・前'!E10</f>
        <v>-0.8</v>
      </c>
      <c r="F10" s="25">
        <f>+'率・当'!F10-'率・前'!F10</f>
        <v>-8.2</v>
      </c>
      <c r="G10" s="25">
        <f>+'率・当'!G10-'率・前'!G10</f>
        <v>-10.8</v>
      </c>
      <c r="H10" s="25">
        <f>+'率・当'!H10-'率・前'!H10</f>
        <v>-22.1</v>
      </c>
      <c r="I10" s="25">
        <f>+'率・当'!I10-'率・前'!I10</f>
        <v>0</v>
      </c>
      <c r="J10" s="25">
        <f>+'率・当'!J10-'率・前'!J10</f>
        <v>0</v>
      </c>
      <c r="K10" s="25">
        <f>+'率・当'!K10-'率・前'!K10</f>
        <v>-10.5</v>
      </c>
      <c r="L10" s="25">
        <f>+'率・当'!L10-'率・前'!L10</f>
        <v>0</v>
      </c>
      <c r="M10" s="25">
        <f>+'率・当'!M10-'率・前'!M10</f>
        <v>-104.6</v>
      </c>
      <c r="O10" s="41">
        <f>+'率・当'!O10-'率・前'!O10</f>
        <v>-17398251</v>
      </c>
      <c r="P10" s="25">
        <f>+'率・当'!P10-'率・前'!P10</f>
        <v>-100.2</v>
      </c>
    </row>
    <row r="11" spans="2:16" ht="17.25">
      <c r="B11" s="121" t="s">
        <v>20</v>
      </c>
      <c r="C11" s="25">
        <f>+'率・当'!C11-'率・前'!C11</f>
        <v>-4.300000000000001</v>
      </c>
      <c r="D11" s="25">
        <f>+'率・当'!D11-'率・前'!D11</f>
        <v>0.5</v>
      </c>
      <c r="E11" s="25">
        <f>+'率・当'!E11-'率・前'!E11</f>
        <v>-0.10000000000000009</v>
      </c>
      <c r="F11" s="25">
        <f>+'率・当'!F11-'率・前'!F11</f>
        <v>0.5999999999999996</v>
      </c>
      <c r="G11" s="25">
        <f>+'率・当'!G11-'率・前'!G11</f>
        <v>2.1999999999999993</v>
      </c>
      <c r="H11" s="25">
        <f>+'率・当'!H11-'率・前'!H11</f>
        <v>-1.3000000000000007</v>
      </c>
      <c r="I11" s="25">
        <f>+'率・当'!I11-'率・前'!I11</f>
        <v>0</v>
      </c>
      <c r="J11" s="25">
        <f>+'率・当'!J11-'率・前'!J11</f>
        <v>0.10000000000000009</v>
      </c>
      <c r="K11" s="25">
        <f>+'率・当'!K11-'率・前'!K11</f>
        <v>-2.799999999999999</v>
      </c>
      <c r="L11" s="25">
        <f>+'率・当'!L11-'率・前'!L11</f>
        <v>0</v>
      </c>
      <c r="M11" s="25">
        <f>+'率・当'!M11-'率・前'!M11</f>
        <v>-5.1000000000000085</v>
      </c>
      <c r="O11" s="41">
        <f>+'率・当'!O11-'率・前'!O11</f>
        <v>1226946</v>
      </c>
      <c r="P11" s="25">
        <f>+'率・当'!P11-'率・前'!P11</f>
        <v>-0.7000000000000028</v>
      </c>
    </row>
    <row r="12" spans="2:16" ht="17.25">
      <c r="B12" s="121" t="s">
        <v>21</v>
      </c>
      <c r="C12" s="25">
        <f>+'率・当'!C12-'率・前'!C12</f>
        <v>0.10000000000000142</v>
      </c>
      <c r="D12" s="25">
        <f>+'率・当'!D12-'率・前'!D12</f>
        <v>-0.5999999999999979</v>
      </c>
      <c r="E12" s="25">
        <f>+'率・当'!E12-'率・前'!E12</f>
        <v>-0.30000000000000027</v>
      </c>
      <c r="F12" s="25">
        <f>+'率・当'!F12-'率・前'!F12</f>
        <v>-1.4000000000000004</v>
      </c>
      <c r="G12" s="25">
        <f>+'率・当'!G12-'率・前'!G12</f>
        <v>1.200000000000001</v>
      </c>
      <c r="H12" s="25">
        <f>+'率・当'!H12-'率・前'!H12</f>
        <v>-1.4000000000000004</v>
      </c>
      <c r="I12" s="25">
        <f>+'率・当'!I12-'率・前'!I12</f>
        <v>0</v>
      </c>
      <c r="J12" s="25">
        <f>+'率・当'!J12-'率・前'!J12</f>
        <v>0</v>
      </c>
      <c r="K12" s="25">
        <f>+'率・当'!K12-'率・前'!K12</f>
        <v>-0.09999999999999964</v>
      </c>
      <c r="L12" s="25">
        <f>+'率・当'!L12-'率・前'!L12</f>
        <v>0</v>
      </c>
      <c r="M12" s="25">
        <f>+'率・当'!M12-'率・前'!M12</f>
        <v>-2.5999999999999943</v>
      </c>
      <c r="O12" s="41">
        <f>+'率・当'!O12-'率・前'!O12</f>
        <v>749193</v>
      </c>
      <c r="P12" s="25">
        <f>+'率・当'!P12-'率・前'!P12</f>
        <v>2.5</v>
      </c>
    </row>
    <row r="13" spans="2:16" ht="17.25">
      <c r="B13" s="121" t="s">
        <v>23</v>
      </c>
      <c r="C13" s="25">
        <f>+'率・当'!C13-'率・前'!C13</f>
        <v>-1.5</v>
      </c>
      <c r="D13" s="25">
        <f>+'率・当'!D13-'率・前'!D13</f>
        <v>1</v>
      </c>
      <c r="E13" s="25">
        <f>+'率・当'!E13-'率・前'!E13</f>
        <v>-0.20000000000000018</v>
      </c>
      <c r="F13" s="25">
        <f>+'率・当'!F13-'率・前'!F13</f>
        <v>0.5999999999999996</v>
      </c>
      <c r="G13" s="25">
        <f>+'率・当'!G13-'率・前'!G13</f>
        <v>0.09999999999999964</v>
      </c>
      <c r="H13" s="25">
        <f>+'率・当'!H13-'率・前'!H13</f>
        <v>-7.399999999999999</v>
      </c>
      <c r="I13" s="25">
        <f>+'率・当'!I13-'率・前'!I13</f>
        <v>0</v>
      </c>
      <c r="J13" s="25">
        <f>+'率・当'!J13-'率・前'!J13</f>
        <v>0</v>
      </c>
      <c r="K13" s="25">
        <f>+'率・当'!K13-'率・前'!K13</f>
        <v>0.40000000000000036</v>
      </c>
      <c r="L13" s="25">
        <f>+'率・当'!L13-'率・前'!L13</f>
        <v>0</v>
      </c>
      <c r="M13" s="25">
        <f>+'率・当'!M13-'率・前'!M13</f>
        <v>-7.099999999999994</v>
      </c>
      <c r="O13" s="41">
        <f>+'率・当'!O13-'率・前'!O13</f>
        <v>1067318</v>
      </c>
      <c r="P13" s="25">
        <f>+'率・当'!P13-'率・前'!P13</f>
        <v>-1.4000000000000057</v>
      </c>
    </row>
    <row r="14" spans="2:16" ht="17.25">
      <c r="B14" s="121" t="s">
        <v>24</v>
      </c>
      <c r="C14" s="25">
        <f>+'率・当'!C14-'率・前'!C14</f>
        <v>-2.599999999999998</v>
      </c>
      <c r="D14" s="25">
        <f>+'率・当'!D14-'率・前'!D14</f>
        <v>-0.5</v>
      </c>
      <c r="E14" s="25">
        <f>+'率・当'!E14-'率・前'!E14</f>
        <v>0.09999999999999987</v>
      </c>
      <c r="F14" s="25">
        <f>+'率・当'!F14-'率・前'!F14</f>
        <v>0</v>
      </c>
      <c r="G14" s="25">
        <f>+'率・当'!G14-'率・前'!G14</f>
        <v>-1.6999999999999993</v>
      </c>
      <c r="H14" s="25">
        <f>+'率・当'!H14-'率・前'!H14</f>
        <v>-1.5</v>
      </c>
      <c r="I14" s="25">
        <f>+'率・当'!I14-'率・前'!I14</f>
        <v>0</v>
      </c>
      <c r="J14" s="25">
        <f>+'率・当'!J14-'率・前'!J14</f>
        <v>0</v>
      </c>
      <c r="K14" s="25">
        <f>+'率・当'!K14-'率・前'!K14</f>
        <v>0.09999999999999964</v>
      </c>
      <c r="L14" s="25">
        <f>+'率・当'!L14-'率・前'!L14</f>
        <v>0</v>
      </c>
      <c r="M14" s="25">
        <f>+'率・当'!M14-'率・前'!M14</f>
        <v>-6.200000000000003</v>
      </c>
      <c r="O14" s="41">
        <f>+'率・当'!O14-'率・前'!O14</f>
        <v>185466</v>
      </c>
      <c r="P14" s="25">
        <f>+'率・当'!P14-'率・前'!P14</f>
        <v>2.0999999999999943</v>
      </c>
    </row>
    <row r="15" spans="2:16" ht="17.25">
      <c r="B15" s="121" t="s">
        <v>25</v>
      </c>
      <c r="C15" s="25">
        <f>+'率・当'!C15-'率・前'!C15</f>
        <v>-0.5</v>
      </c>
      <c r="D15" s="25">
        <f>+'率・当'!D15-'率・前'!D15</f>
        <v>-0.8999999999999986</v>
      </c>
      <c r="E15" s="25">
        <f>+'率・当'!E15-'率・前'!E15</f>
        <v>0.19999999999999996</v>
      </c>
      <c r="F15" s="25">
        <f>+'率・当'!F15-'率・前'!F15</f>
        <v>0</v>
      </c>
      <c r="G15" s="25">
        <f>+'率・当'!G15-'率・前'!G15</f>
        <v>-0.5999999999999979</v>
      </c>
      <c r="H15" s="25">
        <f>+'率・当'!H15-'率・前'!H15</f>
        <v>-0.3000000000000007</v>
      </c>
      <c r="I15" s="25">
        <f>+'率・当'!I15-'率・前'!I15</f>
        <v>0</v>
      </c>
      <c r="J15" s="25">
        <f>+'率・当'!J15-'率・前'!J15</f>
        <v>0.1</v>
      </c>
      <c r="K15" s="25">
        <f>+'率・当'!K15-'率・前'!K15</f>
        <v>0.8000000000000007</v>
      </c>
      <c r="L15" s="25">
        <f>+'率・当'!L15-'率・前'!L15</f>
        <v>0</v>
      </c>
      <c r="M15" s="25">
        <f>+'率・当'!M15-'率・前'!M15</f>
        <v>-1.2000000000000028</v>
      </c>
      <c r="O15" s="41">
        <f>+'率・当'!O15-'率・前'!O15</f>
        <v>9748</v>
      </c>
      <c r="P15" s="25">
        <f>+'率・当'!P15-'率・前'!P15</f>
        <v>0.7999999999999972</v>
      </c>
    </row>
    <row r="16" spans="2:16" ht="17.25">
      <c r="B16" s="121" t="s">
        <v>26</v>
      </c>
      <c r="C16" s="25">
        <f>+'率・当'!C16-'率・前'!C16</f>
        <v>-7.100000000000001</v>
      </c>
      <c r="D16" s="25">
        <f>+'率・当'!D16-'率・前'!D16</f>
        <v>-2.5</v>
      </c>
      <c r="E16" s="25">
        <f>+'率・当'!E16-'率・前'!E16</f>
        <v>0.30000000000000004</v>
      </c>
      <c r="F16" s="25">
        <f>+'率・当'!F16-'率・前'!F16</f>
        <v>-1.2999999999999998</v>
      </c>
      <c r="G16" s="25">
        <f>+'率・当'!G16-'率・前'!G16</f>
        <v>-0.6000000000000005</v>
      </c>
      <c r="H16" s="25">
        <f>+'率・当'!H16-'率・前'!H16</f>
        <v>-3.900000000000002</v>
      </c>
      <c r="I16" s="25">
        <f>+'率・当'!I16-'率・前'!I16</f>
        <v>0</v>
      </c>
      <c r="J16" s="25">
        <f>+'率・当'!J16-'率・前'!J16</f>
        <v>0</v>
      </c>
      <c r="K16" s="25">
        <f>+'率・当'!K16-'率・前'!K16</f>
        <v>2.3000000000000007</v>
      </c>
      <c r="L16" s="25">
        <f>+'率・当'!L16-'率・前'!L16</f>
        <v>0</v>
      </c>
      <c r="M16" s="25">
        <f>+'率・当'!M16-'率・前'!M16</f>
        <v>-12.5</v>
      </c>
      <c r="O16" s="41">
        <f>+'率・当'!O16-'率・前'!O16</f>
        <v>1242652</v>
      </c>
      <c r="P16" s="25">
        <f>+'率・当'!P16-'率・前'!P16</f>
        <v>0.5</v>
      </c>
    </row>
    <row r="17" spans="2:16" ht="17.25">
      <c r="B17" s="121" t="s">
        <v>27</v>
      </c>
      <c r="C17" s="25">
        <f>+'率・当'!C17-'率・前'!C17</f>
        <v>-4</v>
      </c>
      <c r="D17" s="25">
        <f>+'率・当'!D17-'率・前'!D17</f>
        <v>-0.6999999999999993</v>
      </c>
      <c r="E17" s="25">
        <f>+'率・当'!E17-'率・前'!E17</f>
        <v>-0.8</v>
      </c>
      <c r="F17" s="25">
        <f>+'率・当'!F17-'率・前'!F17</f>
        <v>0.7000000000000002</v>
      </c>
      <c r="G17" s="25">
        <f>+'率・当'!G17-'率・前'!G17</f>
        <v>-0.3000000000000007</v>
      </c>
      <c r="H17" s="25">
        <f>+'率・当'!H17-'率・前'!H17</f>
        <v>0.5999999999999979</v>
      </c>
      <c r="I17" s="25">
        <f>+'率・当'!I17-'率・前'!I17</f>
        <v>0</v>
      </c>
      <c r="J17" s="25">
        <f>+'率・当'!J17-'率・前'!J17</f>
        <v>0</v>
      </c>
      <c r="K17" s="25">
        <f>+'率・当'!K17-'率・前'!K17</f>
        <v>0.5999999999999996</v>
      </c>
      <c r="L17" s="25">
        <f>+'率・当'!L17-'率・前'!L17</f>
        <v>0</v>
      </c>
      <c r="M17" s="25">
        <f>+'率・当'!M17-'率・前'!M17</f>
        <v>-4</v>
      </c>
      <c r="O17" s="41">
        <f>+'率・当'!O17-'率・前'!O17</f>
        <v>40131</v>
      </c>
      <c r="P17" s="25">
        <f>+'率・当'!P17-'率・前'!P17</f>
        <v>-0.29999999999999716</v>
      </c>
    </row>
    <row r="18" spans="2:16" ht="17.25">
      <c r="B18" s="120" t="s">
        <v>28</v>
      </c>
      <c r="C18" s="25">
        <f>+'率・当'!C18-'率・前'!C18</f>
        <v>43.4</v>
      </c>
      <c r="D18" s="25">
        <f>+'率・当'!D18-'率・前'!D18</f>
        <v>11.5</v>
      </c>
      <c r="E18" s="25">
        <f>+'率・当'!E18-'率・前'!E18</f>
        <v>0.7</v>
      </c>
      <c r="F18" s="25">
        <f>+'率・当'!F18-'率・前'!F18</f>
        <v>4.5</v>
      </c>
      <c r="G18" s="25">
        <f>+'率・当'!G18-'率・前'!G18</f>
        <v>3.4</v>
      </c>
      <c r="H18" s="25">
        <f>+'率・当'!H18-'率・前'!H18</f>
        <v>24.5</v>
      </c>
      <c r="I18" s="25">
        <f>+'率・当'!I18-'率・前'!I18</f>
        <v>0</v>
      </c>
      <c r="J18" s="25">
        <f>+'率・当'!J18-'率・前'!J18</f>
        <v>0.1</v>
      </c>
      <c r="K18" s="25">
        <f>+'率・当'!K18-'率・前'!K18</f>
        <v>8</v>
      </c>
      <c r="L18" s="25">
        <f>+'率・当'!L18-'率・前'!L18</f>
        <v>0</v>
      </c>
      <c r="M18" s="25">
        <f>+'率・当'!M18-'率・前'!M18</f>
        <v>96.2</v>
      </c>
      <c r="O18" s="41">
        <f>+'率・当'!O18-'率・前'!O18</f>
        <v>6233564</v>
      </c>
      <c r="P18" s="25">
        <f>+'率・当'!P18-'率・前'!P18</f>
        <v>101.7</v>
      </c>
    </row>
    <row r="19" spans="2:16" ht="17.25">
      <c r="B19" s="121" t="s">
        <v>125</v>
      </c>
      <c r="C19" s="25">
        <f>+'率・当'!C19-'率・前'!C19</f>
        <v>-39.7</v>
      </c>
      <c r="D19" s="25">
        <f>+'率・当'!D19-'率・前'!D19</f>
        <v>-12.3</v>
      </c>
      <c r="E19" s="25">
        <f>+'率・当'!E19-'率・前'!E19</f>
        <v>-1.2</v>
      </c>
      <c r="F19" s="25">
        <f>+'率・当'!F19-'率・前'!F19</f>
        <v>-5.1</v>
      </c>
      <c r="G19" s="25">
        <f>+'率・当'!G19-'率・前'!G19</f>
        <v>-2.6</v>
      </c>
      <c r="H19" s="25">
        <f>+'率・当'!H19-'率・前'!H19</f>
        <v>-23.6</v>
      </c>
      <c r="I19" s="25">
        <f>+'率・当'!I19-'率・前'!I19</f>
        <v>0</v>
      </c>
      <c r="J19" s="25">
        <f>+'率・当'!J19-'率・前'!J19</f>
        <v>-0.3</v>
      </c>
      <c r="K19" s="25">
        <f>+'率・当'!K19-'率・前'!K19</f>
        <v>-7.4</v>
      </c>
      <c r="L19" s="25">
        <f>+'率・当'!L19-'率・前'!L19</f>
        <v>0</v>
      </c>
      <c r="M19" s="25">
        <f>+'率・当'!M19-'率・前'!M19</f>
        <v>-92.1</v>
      </c>
      <c r="O19" s="41">
        <f>+'率・当'!O19-'率・前'!O19</f>
        <v>-5208703</v>
      </c>
      <c r="P19" s="25">
        <f>+'率・当'!P19-'率・前'!P19</f>
        <v>-100.3</v>
      </c>
    </row>
    <row r="20" spans="2:16" ht="17.25">
      <c r="B20" s="122" t="s">
        <v>126</v>
      </c>
      <c r="C20" s="87">
        <f>+'率・当'!C20-'率・前'!C20</f>
        <v>-31.6</v>
      </c>
      <c r="D20" s="87">
        <f>+'率・当'!D20-'率・前'!D20</f>
        <v>-12.5</v>
      </c>
      <c r="E20" s="87">
        <f>+'率・当'!E20-'率・前'!E20</f>
        <v>-2.8</v>
      </c>
      <c r="F20" s="87">
        <f>+'率・当'!F20-'率・前'!F20</f>
        <v>-6.5</v>
      </c>
      <c r="G20" s="87">
        <f>+'率・当'!G20-'率・前'!G20</f>
        <v>-15.4</v>
      </c>
      <c r="H20" s="87">
        <f>+'率・当'!H20-'率・前'!H20</f>
        <v>-18.2</v>
      </c>
      <c r="I20" s="87">
        <f>+'率・当'!I20-'率・前'!I20</f>
        <v>0</v>
      </c>
      <c r="J20" s="87">
        <f>+'率・当'!J20-'率・前'!J20</f>
        <v>0</v>
      </c>
      <c r="K20" s="87">
        <f>+'率・当'!K20-'率・前'!K20</f>
        <v>-9.4</v>
      </c>
      <c r="L20" s="87">
        <f>+'率・当'!L20-'率・前'!L20</f>
        <v>0</v>
      </c>
      <c r="M20" s="99">
        <f>+'率・当'!M20-'率・前'!M20</f>
        <v>-96.4</v>
      </c>
      <c r="N20" s="16"/>
      <c r="O20" s="100">
        <f>+'率・当'!O20-'率・前'!O20</f>
        <v>-7743186</v>
      </c>
      <c r="P20" s="87">
        <f>+'率・当'!P20-'率・前'!P20</f>
        <v>-101.9</v>
      </c>
    </row>
    <row r="21" spans="2:16" ht="17.25">
      <c r="B21" s="121" t="s">
        <v>127</v>
      </c>
      <c r="C21" s="25">
        <f>+'率・当'!C21-'率・前'!C21</f>
        <v>-1.7000000000000028</v>
      </c>
      <c r="D21" s="25">
        <f>+'率・当'!D21-'率・前'!D21</f>
        <v>0.7999999999999972</v>
      </c>
      <c r="E21" s="25">
        <f>+'率・当'!E21-'率・前'!E21</f>
        <v>-0.30000000000000004</v>
      </c>
      <c r="F21" s="25">
        <f>+'率・当'!F21-'率・前'!F21</f>
        <v>0.5</v>
      </c>
      <c r="G21" s="25">
        <f>+'率・当'!G21-'率・前'!G21</f>
        <v>0.7000000000000011</v>
      </c>
      <c r="H21" s="25">
        <f>+'率・当'!H21-'率・前'!H21</f>
        <v>-0.5999999999999996</v>
      </c>
      <c r="I21" s="25">
        <f>+'率・当'!I21-'率・前'!I21</f>
        <v>0</v>
      </c>
      <c r="J21" s="25">
        <f>+'率・当'!J21-'率・前'!J21</f>
        <v>0</v>
      </c>
      <c r="K21" s="25">
        <f>+'率・当'!K21-'率・前'!K21</f>
        <v>2</v>
      </c>
      <c r="L21" s="25">
        <f>+'率・当'!L21-'率・前'!L21</f>
        <v>0</v>
      </c>
      <c r="M21" s="97">
        <f>+'率・当'!M21-'率・前'!M21</f>
        <v>1.4000000000000057</v>
      </c>
      <c r="N21" s="16"/>
      <c r="O21" s="101">
        <f>+'率・当'!O21-'率・前'!O21</f>
        <v>290428</v>
      </c>
      <c r="P21" s="25">
        <f>+'率・当'!P21-'率・前'!P21</f>
        <v>-0.7000000000000028</v>
      </c>
    </row>
    <row r="22" spans="2:16" ht="17.25">
      <c r="B22" s="121" t="s">
        <v>128</v>
      </c>
      <c r="C22" s="25">
        <f>+'率・当'!C22-'率・前'!C22</f>
        <v>-6.200000000000003</v>
      </c>
      <c r="D22" s="25">
        <f>+'率・当'!D22-'率・前'!D22</f>
        <v>-1.299999999999999</v>
      </c>
      <c r="E22" s="25">
        <f>+'率・当'!E22-'率・前'!E22</f>
        <v>0.19999999999999996</v>
      </c>
      <c r="F22" s="25">
        <f>+'率・当'!F22-'率・前'!F22</f>
        <v>1.7000000000000002</v>
      </c>
      <c r="G22" s="25">
        <f>+'率・当'!G22-'率・前'!G22</f>
        <v>-0.9999999999999982</v>
      </c>
      <c r="H22" s="25">
        <f>+'率・当'!H22-'率・前'!H22</f>
        <v>-1.1999999999999993</v>
      </c>
      <c r="I22" s="25">
        <f>+'率・当'!I22-'率・前'!I22</f>
        <v>0</v>
      </c>
      <c r="J22" s="25">
        <f>+'率・当'!J22-'率・前'!J22</f>
        <v>0</v>
      </c>
      <c r="K22" s="25">
        <f>+'率・当'!K22-'率・前'!K22</f>
        <v>-0.09999999999999964</v>
      </c>
      <c r="L22" s="25">
        <f>+'率・当'!L22-'率・前'!L22</f>
        <v>0</v>
      </c>
      <c r="M22" s="97">
        <f>+'率・当'!M22-'率・前'!M22</f>
        <v>-7.8999999999999915</v>
      </c>
      <c r="N22" s="16"/>
      <c r="O22" s="101">
        <f>+'率・当'!O22-'率・前'!O22</f>
        <v>1085123</v>
      </c>
      <c r="P22" s="25">
        <f>+'率・当'!P22-'率・前'!P22</f>
        <v>2.9000000000000057</v>
      </c>
    </row>
    <row r="23" spans="2:16" ht="17.25">
      <c r="B23" s="123" t="s">
        <v>129</v>
      </c>
      <c r="C23" s="26">
        <f>+'率・当'!C23-'率・前'!C23</f>
        <v>-1.7999999999999972</v>
      </c>
      <c r="D23" s="26">
        <f>+'率・当'!D23-'率・前'!D23</f>
        <v>0.1999999999999993</v>
      </c>
      <c r="E23" s="26">
        <f>+'率・当'!E23-'率・前'!E23</f>
        <v>0.4999999999999998</v>
      </c>
      <c r="F23" s="26">
        <f>+'率・当'!F23-'率・前'!F23</f>
        <v>0.7000000000000002</v>
      </c>
      <c r="G23" s="26">
        <f>+'率・当'!G23-'率・前'!G23</f>
        <v>0.10000000000000053</v>
      </c>
      <c r="H23" s="26">
        <f>+'率・当'!H23-'率・前'!H23</f>
        <v>0</v>
      </c>
      <c r="I23" s="26">
        <f>+'率・当'!I23-'率・前'!I23</f>
        <v>0</v>
      </c>
      <c r="J23" s="26">
        <f>+'率・当'!J23-'率・前'!J23</f>
        <v>0</v>
      </c>
      <c r="K23" s="26">
        <f>+'率・当'!K23-'率・前'!K23</f>
        <v>0.39999999999999947</v>
      </c>
      <c r="L23" s="26">
        <f>+'率・当'!L23-'率・前'!L23</f>
        <v>0</v>
      </c>
      <c r="M23" s="98">
        <f>+'率・当'!M23-'率・前'!M23</f>
        <v>0.20000000000000284</v>
      </c>
      <c r="N23" s="16"/>
      <c r="O23" s="102">
        <f>+'率・当'!O23-'率・前'!O23</f>
        <v>1161169</v>
      </c>
      <c r="P23" s="26">
        <f>+'率・当'!P23-'率・前'!P23</f>
        <v>1.2000000000000028</v>
      </c>
    </row>
    <row r="24" spans="2:16" ht="17.25">
      <c r="B24" s="121" t="s">
        <v>32</v>
      </c>
      <c r="C24" s="25">
        <f>+'率・当'!C24-'率・前'!C24</f>
        <v>-1.8000000000000007</v>
      </c>
      <c r="D24" s="25">
        <f>+'率・当'!D24-'率・前'!D24</f>
        <v>2</v>
      </c>
      <c r="E24" s="25">
        <f>+'率・当'!E24-'率・前'!E24</f>
        <v>0.1</v>
      </c>
      <c r="F24" s="25">
        <f>+'率・当'!F24-'率・前'!F24</f>
        <v>0.2999999999999998</v>
      </c>
      <c r="G24" s="25">
        <f>+'率・当'!G24-'率・前'!G24</f>
        <v>1.1999999999999993</v>
      </c>
      <c r="H24" s="25">
        <f>+'率・当'!H24-'率・前'!H24</f>
        <v>-0.40000000000000036</v>
      </c>
      <c r="I24" s="25">
        <f>+'率・当'!I24-'率・前'!I24</f>
        <v>0</v>
      </c>
      <c r="J24" s="25">
        <f>+'率・当'!J24-'率・前'!J24</f>
        <v>0</v>
      </c>
      <c r="K24" s="25">
        <f>+'率・当'!K24-'率・前'!K24</f>
        <v>0.2999999999999998</v>
      </c>
      <c r="L24" s="25">
        <f>+'率・当'!L24-'率・前'!L24</f>
        <v>0</v>
      </c>
      <c r="M24" s="25">
        <f>+'率・当'!M24-'率・前'!M24</f>
        <v>1.7000000000000028</v>
      </c>
      <c r="O24" s="41">
        <f>+'率・当'!O24-'率・前'!O24</f>
        <v>8056</v>
      </c>
      <c r="P24" s="25">
        <f>+'率・当'!P24-'率・前'!P24</f>
        <v>-0.7999999999999972</v>
      </c>
    </row>
    <row r="25" spans="2:16" ht="17.25">
      <c r="B25" s="121" t="s">
        <v>36</v>
      </c>
      <c r="C25" s="25">
        <f>+'率・当'!C25-'率・前'!C25</f>
        <v>-1.3000000000000007</v>
      </c>
      <c r="D25" s="25">
        <f>+'率・当'!D25-'率・前'!D25</f>
        <v>-1.6999999999999993</v>
      </c>
      <c r="E25" s="25">
        <f>+'率・当'!E25-'率・前'!E25</f>
        <v>-0.30000000000000004</v>
      </c>
      <c r="F25" s="25">
        <f>+'率・当'!F25-'率・前'!F25</f>
        <v>0.5</v>
      </c>
      <c r="G25" s="25">
        <f>+'率・当'!G25-'率・前'!G25</f>
        <v>-0.6999999999999993</v>
      </c>
      <c r="H25" s="25">
        <f>+'率・当'!H25-'率・前'!H25</f>
        <v>-0.5</v>
      </c>
      <c r="I25" s="25">
        <f>+'率・当'!I25-'率・前'!I25</f>
        <v>0</v>
      </c>
      <c r="J25" s="25">
        <f>+'率・当'!J25-'率・前'!J25</f>
        <v>0</v>
      </c>
      <c r="K25" s="25">
        <f>+'率・当'!K25-'率・前'!K25</f>
        <v>0.40000000000000036</v>
      </c>
      <c r="L25" s="25">
        <f>+'率・当'!L25-'率・前'!L25</f>
        <v>0</v>
      </c>
      <c r="M25" s="25">
        <f>+'率・当'!M25-'率・前'!M25</f>
        <v>-3.700000000000003</v>
      </c>
      <c r="O25" s="41">
        <f>+'率・当'!O25-'率・前'!O25</f>
        <v>88183</v>
      </c>
      <c r="P25" s="25">
        <f>+'率・当'!P25-'率・前'!P25</f>
        <v>1.7999999999999972</v>
      </c>
    </row>
    <row r="26" spans="2:16" ht="17.25">
      <c r="B26" s="121" t="s">
        <v>38</v>
      </c>
      <c r="C26" s="25">
        <f>+'率・当'!C26-'率・前'!C26</f>
        <v>-0.3999999999999986</v>
      </c>
      <c r="D26" s="25">
        <f>+'率・当'!D26-'率・前'!D26</f>
        <v>0</v>
      </c>
      <c r="E26" s="25">
        <f>+'率・当'!E26-'率・前'!E26</f>
        <v>0</v>
      </c>
      <c r="F26" s="25">
        <f>+'率・当'!F26-'率・前'!F26</f>
        <v>0.5999999999999996</v>
      </c>
      <c r="G26" s="25">
        <f>+'率・当'!G26-'率・前'!G26</f>
        <v>-0.5</v>
      </c>
      <c r="H26" s="25">
        <f>+'率・当'!H26-'率・前'!H26</f>
        <v>-1</v>
      </c>
      <c r="I26" s="25">
        <f>+'率・当'!I26-'率・前'!I26</f>
        <v>0</v>
      </c>
      <c r="J26" s="25">
        <f>+'率・当'!J26-'率・前'!J26</f>
        <v>0</v>
      </c>
      <c r="K26" s="25">
        <f>+'率・当'!K26-'率・前'!K26</f>
        <v>-0.09999999999999964</v>
      </c>
      <c r="L26" s="25">
        <f>+'率・当'!L26-'率・前'!L26</f>
        <v>0</v>
      </c>
      <c r="M26" s="25">
        <f>+'率・当'!M26-'率・前'!M26</f>
        <v>-1.2999999999999972</v>
      </c>
      <c r="O26" s="41">
        <f>+'率・当'!O26-'率・前'!O26</f>
        <v>79041</v>
      </c>
      <c r="P26" s="25">
        <f>+'率・当'!P26-'率・前'!P26</f>
        <v>1.9000000000000057</v>
      </c>
    </row>
    <row r="27" spans="2:16" ht="17.25">
      <c r="B27" s="121" t="s">
        <v>40</v>
      </c>
      <c r="C27" s="25">
        <f>+'率・当'!C27-'率・前'!C27</f>
        <v>-3.3000000000000043</v>
      </c>
      <c r="D27" s="25">
        <f>+'率・当'!D27-'率・前'!D27</f>
        <v>1.5</v>
      </c>
      <c r="E27" s="25">
        <f>+'率・当'!E27-'率・前'!E27</f>
        <v>-0.10000000000000009</v>
      </c>
      <c r="F27" s="25">
        <f>+'率・当'!F27-'率・前'!F27</f>
        <v>0.5</v>
      </c>
      <c r="G27" s="25">
        <f>+'率・当'!G27-'率・前'!G27</f>
        <v>5.4</v>
      </c>
      <c r="H27" s="25">
        <f>+'率・当'!H27-'率・前'!H27</f>
        <v>-1.4000000000000004</v>
      </c>
      <c r="I27" s="25">
        <f>+'率・当'!I27-'率・前'!I27</f>
        <v>0</v>
      </c>
      <c r="J27" s="25">
        <f>+'率・当'!J27-'率・前'!J27</f>
        <v>0</v>
      </c>
      <c r="K27" s="25">
        <f>+'率・当'!K27-'率・前'!K27</f>
        <v>3</v>
      </c>
      <c r="L27" s="25">
        <f>+'率・当'!L27-'率・前'!L27</f>
        <v>0</v>
      </c>
      <c r="M27" s="25">
        <f>+'率・当'!M27-'率・前'!M27</f>
        <v>5.599999999999994</v>
      </c>
      <c r="O27" s="41">
        <f>+'率・当'!O27-'率・前'!O27</f>
        <v>36887</v>
      </c>
      <c r="P27" s="25">
        <f>+'率・当'!P27-'率・前'!P27</f>
        <v>2.200000000000003</v>
      </c>
    </row>
    <row r="28" spans="2:16" ht="17.25">
      <c r="B28" s="121" t="s">
        <v>41</v>
      </c>
      <c r="C28" s="25">
        <f>+'率・当'!C28-'率・前'!C28</f>
        <v>-0.7999999999999972</v>
      </c>
      <c r="D28" s="25">
        <f>+'率・当'!D28-'率・前'!D28</f>
        <v>-0.3000000000000007</v>
      </c>
      <c r="E28" s="25">
        <f>+'率・当'!E28-'率・前'!E28</f>
        <v>-0.10000000000000003</v>
      </c>
      <c r="F28" s="25">
        <f>+'率・当'!F28-'率・前'!F28</f>
        <v>0.5</v>
      </c>
      <c r="G28" s="25">
        <f>+'率・当'!G28-'率・前'!G28</f>
        <v>2.0999999999999996</v>
      </c>
      <c r="H28" s="25">
        <f>+'率・当'!H28-'率・前'!H28</f>
        <v>-0.20000000000000018</v>
      </c>
      <c r="I28" s="25">
        <f>+'率・当'!I28-'率・前'!I28</f>
        <v>0</v>
      </c>
      <c r="J28" s="25">
        <f>+'率・当'!J28-'率・前'!J28</f>
        <v>0</v>
      </c>
      <c r="K28" s="25">
        <f>+'率・当'!K28-'率・前'!K28</f>
        <v>1.4000000000000004</v>
      </c>
      <c r="L28" s="25">
        <f>+'率・当'!L28-'率・前'!L28</f>
        <v>0</v>
      </c>
      <c r="M28" s="25">
        <f>+'率・当'!M28-'率・前'!M28</f>
        <v>2.6999999999999957</v>
      </c>
      <c r="O28" s="41">
        <f>+'率・当'!O28-'率・前'!O28</f>
        <v>76170</v>
      </c>
      <c r="P28" s="25">
        <f>+'率・当'!P28-'率・前'!P28</f>
        <v>0.8999999999999915</v>
      </c>
    </row>
    <row r="29" spans="2:16" ht="17.25">
      <c r="B29" s="121" t="s">
        <v>130</v>
      </c>
      <c r="C29" s="25">
        <f>+'率・当'!C29-'率・前'!C29</f>
        <v>-32</v>
      </c>
      <c r="D29" s="25">
        <f>+'率・当'!D29-'率・前'!D29</f>
        <v>-15.2</v>
      </c>
      <c r="E29" s="25">
        <f>+'率・当'!E29-'率・前'!E29</f>
        <v>-0.5</v>
      </c>
      <c r="F29" s="25">
        <f>+'率・当'!F29-'率・前'!F29</f>
        <v>-5.2</v>
      </c>
      <c r="G29" s="25">
        <f>+'率・当'!G29-'率・前'!G29</f>
        <v>-13.6</v>
      </c>
      <c r="H29" s="25">
        <f>+'率・当'!H29-'率・前'!H29</f>
        <v>-21.2</v>
      </c>
      <c r="I29" s="25">
        <f>+'率・当'!I29-'率・前'!I29</f>
        <v>0</v>
      </c>
      <c r="J29" s="25">
        <f>+'率・当'!J29-'率・前'!J29</f>
        <v>0</v>
      </c>
      <c r="K29" s="25">
        <f>+'率・当'!K29-'率・前'!K29</f>
        <v>-6.6</v>
      </c>
      <c r="L29" s="25">
        <f>+'率・当'!L29-'率・前'!L29</f>
        <v>0</v>
      </c>
      <c r="M29" s="25">
        <f>+'率・当'!M29-'率・前'!M29</f>
        <v>-94.3</v>
      </c>
      <c r="O29" s="41">
        <f>+'率・当'!O29-'率・前'!O29</f>
        <v>-3139206</v>
      </c>
      <c r="P29" s="25">
        <f>+'率・当'!P29-'率・前'!P29</f>
        <v>-100.9</v>
      </c>
    </row>
    <row r="30" spans="2:16" ht="17.25">
      <c r="B30" s="121" t="s">
        <v>131</v>
      </c>
      <c r="C30" s="25">
        <f>+'率・当'!C30-'率・前'!C30</f>
        <v>-29.4</v>
      </c>
      <c r="D30" s="25">
        <f>+'率・当'!D30-'率・前'!D30</f>
        <v>-13.8</v>
      </c>
      <c r="E30" s="25">
        <f>+'率・当'!E30-'率・前'!E30</f>
        <v>-1.3</v>
      </c>
      <c r="F30" s="25">
        <f>+'率・当'!F30-'率・前'!F30</f>
        <v>-2.2</v>
      </c>
      <c r="G30" s="25">
        <f>+'率・当'!G30-'率・前'!G30</f>
        <v>-14</v>
      </c>
      <c r="H30" s="25">
        <f>+'率・当'!H30-'率・前'!H30</f>
        <v>-25.3</v>
      </c>
      <c r="I30" s="25">
        <f>+'率・当'!I30-'率・前'!I30</f>
        <v>0</v>
      </c>
      <c r="J30" s="25">
        <f>+'率・当'!J30-'率・前'!J30</f>
        <v>0</v>
      </c>
      <c r="K30" s="25">
        <f>+'率・当'!K30-'率・前'!K30</f>
        <v>-7.5</v>
      </c>
      <c r="L30" s="25">
        <f>+'率・当'!L30-'率・前'!L30</f>
        <v>0</v>
      </c>
      <c r="M30" s="25">
        <f>+'率・当'!M30-'率・前'!M30</f>
        <v>-93.5</v>
      </c>
      <c r="O30" s="41">
        <f>+'率・当'!O30-'率・前'!O30</f>
        <v>-2470224</v>
      </c>
      <c r="P30" s="25">
        <f>+'率・当'!P30-'率・前'!P30</f>
        <v>-99.6</v>
      </c>
    </row>
    <row r="31" spans="2:16" ht="17.25">
      <c r="B31" s="121" t="s">
        <v>132</v>
      </c>
      <c r="C31" s="25">
        <f>+'率・当'!C31-'率・前'!C31</f>
        <v>-39.6</v>
      </c>
      <c r="D31" s="25">
        <f>+'率・当'!D31-'率・前'!D31</f>
        <v>-15.2</v>
      </c>
      <c r="E31" s="25">
        <f>+'率・当'!E31-'率・前'!E31</f>
        <v>-3.9</v>
      </c>
      <c r="F31" s="25">
        <f>+'率・当'!F31-'率・前'!F31</f>
        <v>-3</v>
      </c>
      <c r="G31" s="25">
        <f>+'率・当'!G31-'率・前'!G31</f>
        <v>-16.2</v>
      </c>
      <c r="H31" s="25">
        <f>+'率・当'!H31-'率・前'!H31</f>
        <v>-21.3</v>
      </c>
      <c r="I31" s="25">
        <f>+'率・当'!I31-'率・前'!I31</f>
        <v>0</v>
      </c>
      <c r="J31" s="25">
        <f>+'率・当'!J31-'率・前'!J31</f>
        <v>0</v>
      </c>
      <c r="K31" s="25">
        <f>+'率・当'!K31-'率・前'!K31</f>
        <v>-10.5</v>
      </c>
      <c r="L31" s="25">
        <f>+'率・当'!L31-'率・前'!L31</f>
        <v>0</v>
      </c>
      <c r="M31" s="25">
        <f>+'率・当'!M31-'率・前'!M31</f>
        <v>-109.7</v>
      </c>
      <c r="O31" s="41">
        <f>+'率・当'!O31-'率・前'!O31</f>
        <v>-1347141</v>
      </c>
      <c r="P31" s="25">
        <f>+'率・当'!P31-'率・前'!P31</f>
        <v>-98.4</v>
      </c>
    </row>
    <row r="32" spans="2:16" ht="17.25">
      <c r="B32" s="121" t="s">
        <v>133</v>
      </c>
      <c r="C32" s="25">
        <f>+'率・当'!C32-'率・前'!C32</f>
        <v>-26.5</v>
      </c>
      <c r="D32" s="25">
        <f>+'率・当'!D32-'率・前'!D32</f>
        <v>-13</v>
      </c>
      <c r="E32" s="25">
        <f>+'率・当'!E32-'率・前'!E32</f>
        <v>-2.5</v>
      </c>
      <c r="F32" s="25">
        <f>+'率・当'!F32-'率・前'!F32</f>
        <v>0</v>
      </c>
      <c r="G32" s="25">
        <f>+'率・当'!G32-'率・前'!G32</f>
        <v>-15.1</v>
      </c>
      <c r="H32" s="25">
        <f>+'率・当'!H32-'率・前'!H32</f>
        <v>-27.4</v>
      </c>
      <c r="I32" s="25">
        <f>+'率・当'!I32-'率・前'!I32</f>
        <v>0</v>
      </c>
      <c r="J32" s="25">
        <f>+'率・当'!J32-'率・前'!J32</f>
        <v>0</v>
      </c>
      <c r="K32" s="25">
        <f>+'率・当'!K32-'率・前'!K32</f>
        <v>-8.9</v>
      </c>
      <c r="L32" s="25">
        <f>+'率・当'!L32-'率・前'!L32</f>
        <v>0</v>
      </c>
      <c r="M32" s="25">
        <f>+'率・当'!M32-'率・前'!M32</f>
        <v>-93.4</v>
      </c>
      <c r="O32" s="41">
        <f>+'率・当'!O32-'率・前'!O32</f>
        <v>-2972072</v>
      </c>
      <c r="P32" s="25">
        <f>+'率・当'!P32-'率・前'!P32</f>
        <v>-101.6</v>
      </c>
    </row>
    <row r="33" spans="2:16" ht="17.25">
      <c r="B33" s="121" t="s">
        <v>134</v>
      </c>
      <c r="C33" s="25">
        <f>+'率・当'!C33-'率・前'!C33</f>
        <v>-37.1</v>
      </c>
      <c r="D33" s="25">
        <f>+'率・当'!D33-'率・前'!D33</f>
        <v>-13</v>
      </c>
      <c r="E33" s="25">
        <f>+'率・当'!E33-'率・前'!E33</f>
        <v>-0.7</v>
      </c>
      <c r="F33" s="25">
        <f>+'率・当'!F33-'率・前'!F33</f>
        <v>-1.9</v>
      </c>
      <c r="G33" s="25">
        <f>+'率・当'!G33-'率・前'!G33</f>
        <v>-14.1</v>
      </c>
      <c r="H33" s="25">
        <f>+'率・当'!H33-'率・前'!H33</f>
        <v>-22.4</v>
      </c>
      <c r="I33" s="25">
        <f>+'率・当'!I33-'率・前'!I33</f>
        <v>0</v>
      </c>
      <c r="J33" s="25">
        <f>+'率・当'!J33-'率・前'!J33</f>
        <v>0</v>
      </c>
      <c r="K33" s="25">
        <f>+'率・当'!K33-'率・前'!K33</f>
        <v>-3.8</v>
      </c>
      <c r="L33" s="25">
        <f>+'率・当'!L33-'率・前'!L33</f>
        <v>0</v>
      </c>
      <c r="M33" s="25">
        <f>+'率・当'!M33-'率・前'!M33</f>
        <v>-93.1</v>
      </c>
      <c r="O33" s="41">
        <f>+'率・当'!O33-'率・前'!O33</f>
        <v>-1579014</v>
      </c>
      <c r="P33" s="25">
        <f>+'率・当'!P33-'率・前'!P33</f>
        <v>-98.5</v>
      </c>
    </row>
    <row r="34" spans="2:16" ht="17.25">
      <c r="B34" s="121" t="s">
        <v>135</v>
      </c>
      <c r="C34" s="25">
        <f>+'率・当'!C34-'率・前'!C34</f>
        <v>-28.5</v>
      </c>
      <c r="D34" s="25">
        <f>+'率・当'!D34-'率・前'!D34</f>
        <v>-21</v>
      </c>
      <c r="E34" s="25">
        <f>+'率・当'!E34-'率・前'!E34</f>
        <v>-1.5</v>
      </c>
      <c r="F34" s="25">
        <f>+'率・当'!F34-'率・前'!F34</f>
        <v>-2</v>
      </c>
      <c r="G34" s="25">
        <f>+'率・当'!G34-'率・前'!G34</f>
        <v>-17.1</v>
      </c>
      <c r="H34" s="25">
        <f>+'率・当'!H34-'率・前'!H34</f>
        <v>-24.3</v>
      </c>
      <c r="I34" s="25">
        <f>+'率・当'!I34-'率・前'!I34</f>
        <v>0</v>
      </c>
      <c r="J34" s="25">
        <f>+'率・当'!J34-'率・前'!J34</f>
        <v>0</v>
      </c>
      <c r="K34" s="25">
        <f>+'率・当'!K34-'率・前'!K34</f>
        <v>-8.5</v>
      </c>
      <c r="L34" s="25">
        <f>+'率・当'!L34-'率・前'!L34</f>
        <v>0</v>
      </c>
      <c r="M34" s="25">
        <f>+'率・当'!M34-'率・前'!M34</f>
        <v>-102.9</v>
      </c>
      <c r="O34" s="41">
        <f>+'率・当'!O34-'率・前'!O34</f>
        <v>-3326369</v>
      </c>
      <c r="P34" s="25">
        <f>+'率・当'!P34-'率・前'!P34</f>
        <v>-99.7</v>
      </c>
    </row>
    <row r="35" spans="2:16" ht="17.25">
      <c r="B35" s="121" t="s">
        <v>136</v>
      </c>
      <c r="C35" s="25">
        <f>+'率・当'!C35-'率・前'!C35</f>
        <v>-33.9</v>
      </c>
      <c r="D35" s="25">
        <f>+'率・当'!D35-'率・前'!D35</f>
        <v>-18.1</v>
      </c>
      <c r="E35" s="25">
        <f>+'率・当'!E35-'率・前'!E35</f>
        <v>-1.9</v>
      </c>
      <c r="F35" s="25">
        <f>+'率・当'!F35-'率・前'!F35</f>
        <v>-4.6</v>
      </c>
      <c r="G35" s="25">
        <f>+'率・当'!G35-'率・前'!G35</f>
        <v>-18.2</v>
      </c>
      <c r="H35" s="25">
        <f>+'率・当'!H35-'率・前'!H35</f>
        <v>-21.7</v>
      </c>
      <c r="I35" s="25">
        <f>+'率・当'!I35-'率・前'!I35</f>
        <v>0</v>
      </c>
      <c r="J35" s="25">
        <f>+'率・当'!J35-'率・前'!J35</f>
        <v>0</v>
      </c>
      <c r="K35" s="25">
        <f>+'率・当'!K35-'率・前'!K35</f>
        <v>-8.7</v>
      </c>
      <c r="L35" s="25">
        <f>+'率・当'!L35-'率・前'!L35</f>
        <v>0</v>
      </c>
      <c r="M35" s="25">
        <f>+'率・当'!M35-'率・前'!M35</f>
        <v>-107.2</v>
      </c>
      <c r="O35" s="41">
        <f>+'率・当'!O35-'率・前'!O35</f>
        <v>-3320716</v>
      </c>
      <c r="P35" s="25">
        <f>+'率・当'!P35-'率・前'!P35</f>
        <v>-97.1</v>
      </c>
    </row>
    <row r="36" spans="2:16" ht="17.25">
      <c r="B36" s="121" t="s">
        <v>137</v>
      </c>
      <c r="C36" s="25">
        <f>+'率・当'!C36-'率・前'!C36</f>
        <v>-33.6</v>
      </c>
      <c r="D36" s="25">
        <f>+'率・当'!D36-'率・前'!D36</f>
        <v>-6</v>
      </c>
      <c r="E36" s="25">
        <f>+'率・当'!E36-'率・前'!E36</f>
        <v>-1.2</v>
      </c>
      <c r="F36" s="25">
        <f>+'率・当'!F36-'率・前'!F36</f>
        <v>-2</v>
      </c>
      <c r="G36" s="25">
        <f>+'率・当'!G36-'率・前'!G36</f>
        <v>-14.7</v>
      </c>
      <c r="H36" s="25">
        <f>+'率・当'!H36-'率・前'!H36</f>
        <v>-32.2</v>
      </c>
      <c r="I36" s="25">
        <f>+'率・当'!I36-'率・前'!I36</f>
        <v>0</v>
      </c>
      <c r="J36" s="25">
        <f>+'率・当'!J36-'率・前'!J36</f>
        <v>0</v>
      </c>
      <c r="K36" s="25">
        <f>+'率・当'!K36-'率・前'!K36</f>
        <v>-9.1</v>
      </c>
      <c r="L36" s="25">
        <f>+'率・当'!L36-'率・前'!L36</f>
        <v>0</v>
      </c>
      <c r="M36" s="25">
        <f>+'率・当'!M36-'率・前'!M36</f>
        <v>-98.9</v>
      </c>
      <c r="O36" s="41">
        <f>+'率・当'!O36-'率・前'!O36</f>
        <v>-2583712</v>
      </c>
      <c r="P36" s="25">
        <f>+'率・当'!P36-'率・前'!P36</f>
        <v>-99.7</v>
      </c>
    </row>
    <row r="37" spans="2:16" ht="17.25">
      <c r="B37" s="120" t="s">
        <v>55</v>
      </c>
      <c r="C37" s="25">
        <f>+'率・当'!C37-'率・前'!C37</f>
        <v>30.6</v>
      </c>
      <c r="D37" s="25">
        <f>+'率・当'!D37-'率・前'!D37</f>
        <v>16.4</v>
      </c>
      <c r="E37" s="25">
        <f>+'率・当'!E37-'率・前'!E37</f>
        <v>0.7</v>
      </c>
      <c r="F37" s="25">
        <f>+'率・当'!F37-'率・前'!F37</f>
        <v>2</v>
      </c>
      <c r="G37" s="25">
        <f>+'率・当'!G37-'率・前'!G37</f>
        <v>17.8</v>
      </c>
      <c r="H37" s="25">
        <f>+'率・当'!H37-'率・前'!H37</f>
        <v>17.8</v>
      </c>
      <c r="I37" s="25">
        <f>+'率・当'!I37-'率・前'!I37</f>
        <v>0</v>
      </c>
      <c r="J37" s="25">
        <f>+'率・当'!J37-'率・前'!J37</f>
        <v>0</v>
      </c>
      <c r="K37" s="25">
        <f>+'率・当'!K37-'率・前'!K37</f>
        <v>9.1</v>
      </c>
      <c r="L37" s="25">
        <f>+'率・当'!L37-'率・前'!L37</f>
        <v>0</v>
      </c>
      <c r="M37" s="25">
        <f>+'率・当'!M37-'率・前'!M37</f>
        <v>94.4</v>
      </c>
      <c r="O37" s="41">
        <f>+'率・当'!O37-'率・前'!O37</f>
        <v>4702163</v>
      </c>
      <c r="P37" s="25">
        <f>+'率・当'!P37-'率・前'!P37</f>
        <v>97.9</v>
      </c>
    </row>
    <row r="38" spans="2:16" ht="17.25">
      <c r="B38" s="121" t="s">
        <v>138</v>
      </c>
      <c r="C38" s="25">
        <f>+'率・当'!C38-'率・前'!C38</f>
        <v>-29.9</v>
      </c>
      <c r="D38" s="25">
        <f>+'率・当'!D38-'率・前'!D38</f>
        <v>-20.2</v>
      </c>
      <c r="E38" s="25">
        <f>+'率・当'!E38-'率・前'!E38</f>
        <v>-0.8</v>
      </c>
      <c r="F38" s="25">
        <f>+'率・当'!F38-'率・前'!F38</f>
        <v>-2.3</v>
      </c>
      <c r="G38" s="25">
        <f>+'率・当'!G38-'率・前'!G38</f>
        <v>-17.1</v>
      </c>
      <c r="H38" s="25">
        <f>+'率・当'!H38-'率・前'!H38</f>
        <v>-17.8</v>
      </c>
      <c r="I38" s="25">
        <f>+'率・当'!I38-'率・前'!I38</f>
        <v>0</v>
      </c>
      <c r="J38" s="25">
        <f>+'率・当'!J38-'率・前'!J38</f>
        <v>0</v>
      </c>
      <c r="K38" s="25">
        <f>+'率・当'!K38-'率・前'!K38</f>
        <v>-10.6</v>
      </c>
      <c r="L38" s="25">
        <f>+'率・当'!L38-'率・前'!L38</f>
        <v>0</v>
      </c>
      <c r="M38" s="25">
        <f>+'率・当'!M38-'率・前'!M38</f>
        <v>-98.7</v>
      </c>
      <c r="O38" s="41">
        <f>+'率・当'!O38-'率・前'!O38</f>
        <v>-3006165</v>
      </c>
      <c r="P38" s="25">
        <f>+'率・当'!P38-'率・前'!P38</f>
        <v>-85.4</v>
      </c>
    </row>
    <row r="39" spans="2:16" ht="17.25">
      <c r="B39" s="121" t="s">
        <v>56</v>
      </c>
      <c r="C39" s="25">
        <f>+'率・当'!C39-'率・前'!C39</f>
        <v>0.3999999999999986</v>
      </c>
      <c r="D39" s="25">
        <f>+'率・当'!D39-'率・前'!D39</f>
        <v>-1.1999999999999993</v>
      </c>
      <c r="E39" s="25">
        <f>+'率・当'!E39-'率・前'!E39</f>
        <v>0</v>
      </c>
      <c r="F39" s="25">
        <f>+'率・当'!F39-'率・前'!F39</f>
        <v>0</v>
      </c>
      <c r="G39" s="25">
        <f>+'率・当'!G39-'率・前'!G39</f>
        <v>-0.40000000000000213</v>
      </c>
      <c r="H39" s="25">
        <f>+'率・当'!H39-'率・前'!H39</f>
        <v>0.29999999999999716</v>
      </c>
      <c r="I39" s="25">
        <f>+'率・当'!I39-'率・前'!I39</f>
        <v>0</v>
      </c>
      <c r="J39" s="25">
        <f>+'率・当'!J39-'率・前'!J39</f>
        <v>0.10000000000000009</v>
      </c>
      <c r="K39" s="25">
        <f>+'率・当'!K39-'率・前'!K39</f>
        <v>-1.0999999999999996</v>
      </c>
      <c r="L39" s="25">
        <f>+'率・当'!L39-'率・前'!L39</f>
        <v>0</v>
      </c>
      <c r="M39" s="25">
        <f>+'率・当'!M39-'率・前'!M39</f>
        <v>-2</v>
      </c>
      <c r="O39" s="41">
        <f>+'率・当'!O39-'率・前'!O39</f>
        <v>108179</v>
      </c>
      <c r="P39" s="25">
        <f>+'率・当'!P39-'率・前'!P39</f>
        <v>-0.5999999999999943</v>
      </c>
    </row>
    <row r="40" spans="2:16" ht="17.25">
      <c r="B40" s="120" t="s">
        <v>57</v>
      </c>
      <c r="C40" s="25">
        <f>+'率・当'!C40-'率・前'!C40</f>
        <v>32</v>
      </c>
      <c r="D40" s="25">
        <f>+'率・当'!D40-'率・前'!D40</f>
        <v>12.1</v>
      </c>
      <c r="E40" s="25">
        <f>+'率・当'!E40-'率・前'!E40</f>
        <v>0.4</v>
      </c>
      <c r="F40" s="25">
        <f>+'率・当'!F40-'率・前'!F40</f>
        <v>5.1</v>
      </c>
      <c r="G40" s="25">
        <f>+'率・当'!G40-'率・前'!G40</f>
        <v>17.4</v>
      </c>
      <c r="H40" s="25">
        <f>+'率・当'!H40-'率・前'!H40</f>
        <v>28</v>
      </c>
      <c r="I40" s="25">
        <f>+'率・当'!I40-'率・前'!I40</f>
        <v>0</v>
      </c>
      <c r="J40" s="25">
        <f>+'率・当'!J40-'率・前'!J40</f>
        <v>0</v>
      </c>
      <c r="K40" s="25">
        <f>+'率・当'!K40-'率・前'!K40</f>
        <v>8</v>
      </c>
      <c r="L40" s="25">
        <f>+'率・当'!L40-'率・前'!L40</f>
        <v>0</v>
      </c>
      <c r="M40" s="25">
        <f>+'率・当'!M40-'率・前'!M40</f>
        <v>103</v>
      </c>
      <c r="O40" s="41">
        <f>+'率・当'!O40-'率・前'!O40</f>
        <v>4018902</v>
      </c>
      <c r="P40" s="25">
        <f>+'率・当'!P40-'率・前'!P40</f>
        <v>99.7</v>
      </c>
    </row>
    <row r="41" spans="2:16" ht="17.25">
      <c r="B41" s="121" t="s">
        <v>139</v>
      </c>
      <c r="C41" s="25">
        <f>+'率・当'!C41-'率・前'!C41</f>
        <v>-38.5</v>
      </c>
      <c r="D41" s="25">
        <f>+'率・当'!D41-'率・前'!D41</f>
        <v>-8.5</v>
      </c>
      <c r="E41" s="25">
        <f>+'率・当'!E41-'率・前'!E41</f>
        <v>-1.2</v>
      </c>
      <c r="F41" s="25">
        <f>+'率・当'!F41-'率・前'!F41</f>
        <v>-4.3</v>
      </c>
      <c r="G41" s="25">
        <f>+'率・当'!G41-'率・前'!G41</f>
        <v>-21.9</v>
      </c>
      <c r="H41" s="25">
        <f>+'率・当'!H41-'率・前'!H41</f>
        <v>-24.5</v>
      </c>
      <c r="I41" s="25">
        <f>+'率・当'!I41-'率・前'!I41</f>
        <v>0</v>
      </c>
      <c r="J41" s="25">
        <f>+'率・当'!J41-'率・前'!J41</f>
        <v>0</v>
      </c>
      <c r="K41" s="25">
        <f>+'率・当'!K41-'率・前'!K41</f>
        <v>-11.4</v>
      </c>
      <c r="L41" s="25">
        <f>+'率・当'!L41-'率・前'!L41</f>
        <v>0</v>
      </c>
      <c r="M41" s="25">
        <f>+'率・当'!M41-'率・前'!M41</f>
        <v>-110.4</v>
      </c>
      <c r="O41" s="41">
        <f>+'率・当'!O41-'率・前'!O41</f>
        <v>-1910593</v>
      </c>
      <c r="P41" s="25">
        <f>+'率・当'!P41-'率・前'!P41</f>
        <v>-99.8</v>
      </c>
    </row>
    <row r="42" spans="2:16" ht="17.25">
      <c r="B42" s="121" t="s">
        <v>140</v>
      </c>
      <c r="C42" s="25">
        <f>+'率・当'!C42-'率・前'!C42</f>
        <v>-37.4</v>
      </c>
      <c r="D42" s="25">
        <f>+'率・当'!D42-'率・前'!D42</f>
        <v>-12.6</v>
      </c>
      <c r="E42" s="25">
        <f>+'率・当'!E42-'率・前'!E42</f>
        <v>-0.4</v>
      </c>
      <c r="F42" s="25">
        <f>+'率・当'!F42-'率・前'!F42</f>
        <v>-1</v>
      </c>
      <c r="G42" s="25">
        <f>+'率・当'!G42-'率・前'!G42</f>
        <v>-17</v>
      </c>
      <c r="H42" s="25">
        <f>+'率・当'!H42-'率・前'!H42</f>
        <v>-22.6</v>
      </c>
      <c r="I42" s="25">
        <f>+'率・当'!I42-'率・前'!I42</f>
        <v>0</v>
      </c>
      <c r="J42" s="25">
        <f>+'率・当'!J42-'率・前'!J42</f>
        <v>-0.7</v>
      </c>
      <c r="K42" s="25">
        <f>+'率・当'!K42-'率・前'!K42</f>
        <v>-9.2</v>
      </c>
      <c r="L42" s="25">
        <f>+'率・当'!L42-'率・前'!L42</f>
        <v>0</v>
      </c>
      <c r="M42" s="25">
        <f>+'率・当'!M42-'率・前'!M42</f>
        <v>-100.8</v>
      </c>
      <c r="O42" s="41">
        <f>+'率・当'!O42-'率・前'!O42</f>
        <v>-1663893</v>
      </c>
      <c r="P42" s="25">
        <f>+'率・当'!P42-'率・前'!P42</f>
        <v>-100.9</v>
      </c>
    </row>
    <row r="43" spans="2:16" ht="17.25">
      <c r="B43" s="121" t="s">
        <v>141</v>
      </c>
      <c r="C43" s="25">
        <f>+'率・当'!C43-'率・前'!C43</f>
        <v>-29.1</v>
      </c>
      <c r="D43" s="25">
        <f>+'率・当'!D43-'率・前'!D43</f>
        <v>-12.4</v>
      </c>
      <c r="E43" s="25">
        <f>+'率・当'!E43-'率・前'!E43</f>
        <v>-0.3</v>
      </c>
      <c r="F43" s="25">
        <f>+'率・当'!F43-'率・前'!F43</f>
        <v>-3.3</v>
      </c>
      <c r="G43" s="25">
        <f>+'率・当'!G43-'率・前'!G43</f>
        <v>-15.1</v>
      </c>
      <c r="H43" s="25">
        <f>+'率・当'!H43-'率・前'!H43</f>
        <v>-34.3</v>
      </c>
      <c r="I43" s="25">
        <f>+'率・当'!I43-'率・前'!I43</f>
        <v>0</v>
      </c>
      <c r="J43" s="25">
        <f>+'率・当'!J43-'率・前'!J43</f>
        <v>0</v>
      </c>
      <c r="K43" s="25">
        <f>+'率・当'!K43-'率・前'!K43</f>
        <v>-7.6</v>
      </c>
      <c r="L43" s="25">
        <f>+'率・当'!L43-'率・前'!L43</f>
        <v>0</v>
      </c>
      <c r="M43" s="25">
        <f>+'率・当'!M43-'率・前'!M43</f>
        <v>-102.1</v>
      </c>
      <c r="O43" s="41">
        <f>+'率・当'!O43-'率・前'!O43</f>
        <v>-1983008</v>
      </c>
      <c r="P43" s="25">
        <f>+'率・当'!P43-'率・前'!P43</f>
        <v>-100.5</v>
      </c>
    </row>
    <row r="44" spans="2:16" ht="17.25">
      <c r="B44" s="121" t="s">
        <v>60</v>
      </c>
      <c r="C44" s="25">
        <f>+'率・当'!C44-'率・前'!C44</f>
        <v>-2.3999999999999986</v>
      </c>
      <c r="D44" s="25">
        <f>+'率・当'!D44-'率・前'!D44</f>
        <v>-1.3999999999999986</v>
      </c>
      <c r="E44" s="25">
        <f>+'率・当'!E44-'率・前'!E44</f>
        <v>0</v>
      </c>
      <c r="F44" s="25">
        <f>+'率・当'!F44-'率・前'!F44</f>
        <v>0.19999999999999973</v>
      </c>
      <c r="G44" s="25">
        <f>+'率・当'!G44-'率・前'!G44</f>
        <v>-1.4000000000000021</v>
      </c>
      <c r="H44" s="25">
        <f>+'率・当'!H44-'率・前'!H44</f>
        <v>-0.10000000000000142</v>
      </c>
      <c r="I44" s="25">
        <f>+'率・当'!I44-'率・前'!I44</f>
        <v>0</v>
      </c>
      <c r="J44" s="25">
        <f>+'率・当'!J44-'率・前'!J44</f>
        <v>0</v>
      </c>
      <c r="K44" s="25">
        <f>+'率・当'!K44-'率・前'!K44</f>
        <v>-0.40000000000000036</v>
      </c>
      <c r="L44" s="25">
        <f>+'率・当'!L44-'率・前'!L44</f>
        <v>0</v>
      </c>
      <c r="M44" s="25">
        <f>+'率・当'!M44-'率・前'!M44</f>
        <v>-5.3999999999999915</v>
      </c>
      <c r="O44" s="41">
        <f>+'率・当'!O44-'率・前'!O44</f>
        <v>98060</v>
      </c>
      <c r="P44" s="25">
        <f>+'率・当'!P44-'率・前'!P44</f>
        <v>2.6000000000000085</v>
      </c>
    </row>
    <row r="45" spans="2:16" ht="17.25">
      <c r="B45" s="121" t="s">
        <v>142</v>
      </c>
      <c r="C45" s="25">
        <f>+'率・当'!C45-'率・前'!C45</f>
        <v>-39.7</v>
      </c>
      <c r="D45" s="25">
        <f>+'率・当'!D45-'率・前'!D45</f>
        <v>-5.4</v>
      </c>
      <c r="E45" s="25">
        <f>+'率・当'!E45-'率・前'!E45</f>
        <v>-0.2</v>
      </c>
      <c r="F45" s="25">
        <f>+'率・当'!F45-'率・前'!F45</f>
        <v>-3</v>
      </c>
      <c r="G45" s="25">
        <f>+'率・当'!G45-'率・前'!G45</f>
        <v>-10.5</v>
      </c>
      <c r="H45" s="25">
        <f>+'率・当'!H45-'率・前'!H45</f>
        <v>-22.9</v>
      </c>
      <c r="I45" s="25">
        <f>+'率・当'!I45-'率・前'!I45</f>
        <v>0</v>
      </c>
      <c r="J45" s="25">
        <f>+'率・当'!J45-'率・前'!J45</f>
        <v>0</v>
      </c>
      <c r="K45" s="25">
        <f>+'率・当'!K45-'率・前'!K45</f>
        <v>-7.9</v>
      </c>
      <c r="L45" s="25">
        <f>+'率・当'!L45-'率・前'!L45</f>
        <v>0</v>
      </c>
      <c r="M45" s="25">
        <f>+'率・当'!M45-'率・前'!M45</f>
        <v>-89.7</v>
      </c>
      <c r="O45" s="41">
        <f>+'率・当'!O45-'率・前'!O45</f>
        <v>-1897415</v>
      </c>
      <c r="P45" s="25">
        <f>+'率・当'!P45-'率・前'!P45</f>
        <v>-97.7</v>
      </c>
    </row>
    <row r="46" spans="2:16" ht="17.25">
      <c r="B46" s="121" t="s">
        <v>143</v>
      </c>
      <c r="C46" s="25">
        <f>+'率・当'!C46-'率・前'!C46</f>
        <v>-22.6</v>
      </c>
      <c r="D46" s="25">
        <f>+'率・当'!D46-'率・前'!D46</f>
        <v>-16.2</v>
      </c>
      <c r="E46" s="25">
        <f>+'率・当'!E46-'率・前'!E46</f>
        <v>-0.3</v>
      </c>
      <c r="F46" s="25">
        <f>+'率・当'!F46-'率・前'!F46</f>
        <v>-3.3</v>
      </c>
      <c r="G46" s="25">
        <f>+'率・当'!G46-'率・前'!G46</f>
        <v>-23.9</v>
      </c>
      <c r="H46" s="25">
        <f>+'率・当'!H46-'率・前'!H46</f>
        <v>-22.1</v>
      </c>
      <c r="I46" s="25">
        <f>+'率・当'!I46-'率・前'!I46</f>
        <v>0</v>
      </c>
      <c r="J46" s="25">
        <f>+'率・当'!J46-'率・前'!J46</f>
        <v>-2.4</v>
      </c>
      <c r="K46" s="25">
        <f>+'率・当'!K46-'率・前'!K46</f>
        <v>-3.5</v>
      </c>
      <c r="L46" s="25">
        <f>+'率・当'!L46-'率・前'!L46</f>
        <v>0</v>
      </c>
      <c r="M46" s="25">
        <f>+'率・当'!M46-'率・前'!M46</f>
        <v>-94.2</v>
      </c>
      <c r="O46" s="41">
        <f>+'率・当'!O46-'率・前'!O46</f>
        <v>-3365105</v>
      </c>
      <c r="P46" s="25">
        <f>+'率・当'!P46-'率・前'!P46</f>
        <v>-102</v>
      </c>
    </row>
    <row r="47" spans="2:16" ht="17.25">
      <c r="B47" s="121" t="s">
        <v>144</v>
      </c>
      <c r="C47" s="25">
        <f>+'率・当'!C47-'率・前'!C47</f>
        <v>-41</v>
      </c>
      <c r="D47" s="25">
        <f>+'率・当'!D47-'率・前'!D47</f>
        <v>-13.1</v>
      </c>
      <c r="E47" s="25">
        <f>+'率・当'!E47-'率・前'!E47</f>
        <v>-0.4</v>
      </c>
      <c r="F47" s="25">
        <f>+'率・当'!F47-'率・前'!F47</f>
        <v>-2.8</v>
      </c>
      <c r="G47" s="25">
        <f>+'率・当'!G47-'率・前'!G47</f>
        <v>-14.9</v>
      </c>
      <c r="H47" s="25">
        <f>+'率・当'!H47-'率・前'!H47</f>
        <v>-21.4</v>
      </c>
      <c r="I47" s="25">
        <f>+'率・当'!I47-'率・前'!I47</f>
        <v>0</v>
      </c>
      <c r="J47" s="25">
        <f>+'率・当'!J47-'率・前'!J47</f>
        <v>0</v>
      </c>
      <c r="K47" s="25">
        <f>+'率・当'!K47-'率・前'!K47</f>
        <v>-9</v>
      </c>
      <c r="L47" s="25">
        <f>+'率・当'!L47-'率・前'!L47</f>
        <v>0</v>
      </c>
      <c r="M47" s="25">
        <f>+'率・当'!M47-'率・前'!M47</f>
        <v>-102.8</v>
      </c>
      <c r="O47" s="41">
        <f>+'率・当'!O47-'率・前'!O47</f>
        <v>-2788608</v>
      </c>
      <c r="P47" s="25">
        <f>+'率・当'!P47-'率・前'!P47</f>
        <v>-100.1</v>
      </c>
    </row>
    <row r="48" spans="2:16" ht="17.25">
      <c r="B48" s="121" t="s">
        <v>145</v>
      </c>
      <c r="C48" s="25">
        <f>+'率・当'!C48-'率・前'!C48</f>
        <v>-43.4</v>
      </c>
      <c r="D48" s="25">
        <f>+'率・当'!D48-'率・前'!D48</f>
        <v>-17.5</v>
      </c>
      <c r="E48" s="25">
        <f>+'率・当'!E48-'率・前'!E48</f>
        <v>-1.3</v>
      </c>
      <c r="F48" s="25">
        <f>+'率・当'!F48-'率・前'!F48</f>
        <v>-4.3</v>
      </c>
      <c r="G48" s="25">
        <f>+'率・当'!G48-'率・前'!G48</f>
        <v>-10.2</v>
      </c>
      <c r="H48" s="25">
        <f>+'率・当'!H48-'率・前'!H48</f>
        <v>-21.7</v>
      </c>
      <c r="I48" s="25">
        <f>+'率・当'!I48-'率・前'!I48</f>
        <v>0</v>
      </c>
      <c r="J48" s="25">
        <f>+'率・当'!J48-'率・前'!J48</f>
        <v>0</v>
      </c>
      <c r="K48" s="25">
        <f>+'率・当'!K48-'率・前'!K48</f>
        <v>-7.8</v>
      </c>
      <c r="L48" s="25">
        <f>+'率・当'!L48-'率・前'!L48</f>
        <v>0</v>
      </c>
      <c r="M48" s="25">
        <f>+'率・当'!M48-'率・前'!M48</f>
        <v>-106.3</v>
      </c>
      <c r="O48" s="41">
        <f>+'率・当'!O48-'率・前'!O48</f>
        <v>-2392867</v>
      </c>
      <c r="P48" s="25">
        <f>+'率・当'!P48-'率・前'!P48</f>
        <v>-99.1</v>
      </c>
    </row>
    <row r="49" spans="2:16" ht="17.25">
      <c r="B49" s="121" t="s">
        <v>146</v>
      </c>
      <c r="C49" s="25">
        <f>+'率・当'!C49-'率・前'!C49</f>
        <v>-36.8</v>
      </c>
      <c r="D49" s="25">
        <f>+'率・当'!D49-'率・前'!D49</f>
        <v>-18.8</v>
      </c>
      <c r="E49" s="25">
        <f>+'率・当'!E49-'率・前'!E49</f>
        <v>-0.9</v>
      </c>
      <c r="F49" s="25">
        <f>+'率・当'!F49-'率・前'!F49</f>
        <v>-4.9</v>
      </c>
      <c r="G49" s="25">
        <f>+'率・当'!G49-'率・前'!G49</f>
        <v>-17.2</v>
      </c>
      <c r="H49" s="25">
        <f>+'率・当'!H49-'率・前'!H49</f>
        <v>-10.8</v>
      </c>
      <c r="I49" s="25">
        <f>+'率・当'!I49-'率・前'!I49</f>
        <v>0</v>
      </c>
      <c r="J49" s="25">
        <f>+'率・当'!J49-'率・前'!J49</f>
        <v>0</v>
      </c>
      <c r="K49" s="25">
        <f>+'率・当'!K49-'率・前'!K49</f>
        <v>-9.9</v>
      </c>
      <c r="L49" s="25">
        <f>+'率・当'!L49-'率・前'!L49</f>
        <v>0</v>
      </c>
      <c r="M49" s="25">
        <f>+'率・当'!M49-'率・前'!M49</f>
        <v>-99.2</v>
      </c>
      <c r="O49" s="41">
        <f>+'率・当'!O49-'率・前'!O49</f>
        <v>-1762285</v>
      </c>
      <c r="P49" s="25">
        <f>+'率・当'!P49-'率・前'!P49</f>
        <v>-94.1</v>
      </c>
    </row>
    <row r="50" spans="2:16" ht="17.25">
      <c r="B50" s="121" t="s">
        <v>69</v>
      </c>
      <c r="C50" s="25">
        <f>+'率・当'!C50-'率・前'!C50</f>
        <v>-3.5</v>
      </c>
      <c r="D50" s="25">
        <f>+'率・当'!D50-'率・前'!D50</f>
        <v>-1.6999999999999993</v>
      </c>
      <c r="E50" s="25">
        <f>+'率・当'!E50-'率・前'!E50</f>
        <v>-0.30000000000000004</v>
      </c>
      <c r="F50" s="25">
        <f>+'率・当'!F50-'率・前'!F50</f>
        <v>0.10000000000000009</v>
      </c>
      <c r="G50" s="25">
        <f>+'率・当'!G50-'率・前'!G50</f>
        <v>-0.20000000000000107</v>
      </c>
      <c r="H50" s="25">
        <f>+'率・当'!H50-'率・前'!H50</f>
        <v>-0.8000000000000007</v>
      </c>
      <c r="I50" s="25">
        <f>+'率・当'!I50-'率・前'!I50</f>
        <v>0</v>
      </c>
      <c r="J50" s="25">
        <f>+'率・当'!J50-'率・前'!J50</f>
        <v>0</v>
      </c>
      <c r="K50" s="25">
        <f>+'率・当'!K50-'率・前'!K50</f>
        <v>0.10000000000000053</v>
      </c>
      <c r="L50" s="25">
        <f>+'率・当'!L50-'率・前'!L50</f>
        <v>0</v>
      </c>
      <c r="M50" s="25">
        <f>+'率・当'!M50-'率・前'!M50</f>
        <v>-6.400000000000006</v>
      </c>
      <c r="O50" s="41">
        <f>+'率・当'!O50-'率・前'!O50</f>
        <v>52944</v>
      </c>
      <c r="P50" s="25">
        <f>+'率・当'!P50-'率・前'!P50</f>
        <v>1.0999999999999943</v>
      </c>
    </row>
    <row r="51" spans="2:16" ht="17.25">
      <c r="B51" s="121" t="s">
        <v>147</v>
      </c>
      <c r="C51" s="25">
        <f>+'率・当'!C51-'率・前'!C51</f>
        <v>-5.100000000000001</v>
      </c>
      <c r="D51" s="25">
        <f>+'率・当'!D51-'率・前'!D51</f>
        <v>0.9000000000000004</v>
      </c>
      <c r="E51" s="25">
        <f>+'率・当'!E51-'率・前'!E51</f>
        <v>-0.29999999999999993</v>
      </c>
      <c r="F51" s="25">
        <f>+'率・当'!F51-'率・前'!F51</f>
        <v>0.2999999999999998</v>
      </c>
      <c r="G51" s="25">
        <f>+'率・当'!G51-'率・前'!G51</f>
        <v>2</v>
      </c>
      <c r="H51" s="25">
        <f>+'率・当'!H51-'率・前'!H51</f>
        <v>-1.3000000000000007</v>
      </c>
      <c r="I51" s="25">
        <f>+'率・当'!I51-'率・前'!I51</f>
        <v>0</v>
      </c>
      <c r="J51" s="25">
        <f>+'率・当'!J51-'率・前'!J51</f>
        <v>0</v>
      </c>
      <c r="K51" s="25">
        <f>+'率・当'!K51-'率・前'!K51</f>
        <v>0.2999999999999998</v>
      </c>
      <c r="L51" s="25">
        <f>+'率・当'!L51-'率・前'!L51</f>
        <v>0</v>
      </c>
      <c r="M51" s="25">
        <f>+'率・当'!M51-'率・前'!M51</f>
        <v>-3.200000000000003</v>
      </c>
      <c r="O51" s="41">
        <f>+'率・当'!O51-'率・前'!O51</f>
        <v>147345</v>
      </c>
      <c r="P51" s="25">
        <f>+'率・当'!P51-'率・前'!P51</f>
        <v>0.29999999999999716</v>
      </c>
    </row>
    <row r="52" spans="2:16" ht="17.25">
      <c r="B52" s="120" t="s">
        <v>148</v>
      </c>
      <c r="C52" s="25">
        <f>+'率・当'!C52-'率・前'!C52</f>
        <v>38.6</v>
      </c>
      <c r="D52" s="25">
        <f>+'率・当'!D52-'率・前'!D52</f>
        <v>14.6</v>
      </c>
      <c r="E52" s="25">
        <f>+'率・当'!E52-'率・前'!E52</f>
        <v>0.5</v>
      </c>
      <c r="F52" s="25">
        <f>+'率・当'!F52-'率・前'!F52</f>
        <v>3.9</v>
      </c>
      <c r="G52" s="25">
        <f>+'率・当'!G52-'率・前'!G52</f>
        <v>12.8</v>
      </c>
      <c r="H52" s="25">
        <f>+'率・当'!H52-'率・前'!H52</f>
        <v>19.6</v>
      </c>
      <c r="I52" s="25">
        <f>+'率・当'!I52-'率・前'!I52</f>
        <v>0</v>
      </c>
      <c r="J52" s="25">
        <f>+'率・当'!J52-'率・前'!J52</f>
        <v>0</v>
      </c>
      <c r="K52" s="25">
        <f>+'率・当'!K52-'率・前'!K52</f>
        <v>11.2</v>
      </c>
      <c r="L52" s="25">
        <f>+'率・当'!L52-'率・前'!L52</f>
        <v>0</v>
      </c>
      <c r="M52" s="25">
        <f>+'率・当'!M52-'率・前'!M52</f>
        <v>101.1</v>
      </c>
      <c r="O52" s="41">
        <f>+'率・当'!O52-'率・前'!O52</f>
        <v>5302957</v>
      </c>
      <c r="P52" s="25">
        <f>+'率・当'!P52-'率・前'!P52</f>
        <v>100.8</v>
      </c>
    </row>
    <row r="53" spans="2:16" ht="17.25">
      <c r="B53" s="120" t="s">
        <v>149</v>
      </c>
      <c r="C53" s="25">
        <f>+'率・当'!C53-'率・前'!C53</f>
        <v>33.3</v>
      </c>
      <c r="D53" s="25">
        <f>+'率・当'!D53-'率・前'!D53</f>
        <v>12.8</v>
      </c>
      <c r="E53" s="25">
        <f>+'率・当'!E53-'率・前'!E53</f>
        <v>1</v>
      </c>
      <c r="F53" s="25">
        <f>+'率・当'!F53-'率・前'!F53</f>
        <v>4.7</v>
      </c>
      <c r="G53" s="25">
        <f>+'率・当'!G53-'率・前'!G53</f>
        <v>12.3</v>
      </c>
      <c r="H53" s="25">
        <f>+'率・当'!H53-'率・前'!H53</f>
        <v>26.3</v>
      </c>
      <c r="I53" s="25">
        <f>+'率・当'!I53-'率・前'!I53</f>
        <v>0</v>
      </c>
      <c r="J53" s="25">
        <f>+'率・当'!J53-'率・前'!J53</f>
        <v>0</v>
      </c>
      <c r="K53" s="25">
        <f>+'率・当'!K53-'率・前'!K53</f>
        <v>10.6</v>
      </c>
      <c r="L53" s="25">
        <f>+'率・当'!L53-'率・前'!L53</f>
        <v>0</v>
      </c>
      <c r="M53" s="25">
        <f>+'率・当'!M53-'率・前'!M53</f>
        <v>100.8</v>
      </c>
      <c r="O53" s="41">
        <f>+'率・当'!O53-'率・前'!O53</f>
        <v>5451043</v>
      </c>
      <c r="P53" s="25">
        <f>+'率・当'!P53-'率・前'!P53</f>
        <v>99.5</v>
      </c>
    </row>
    <row r="54" spans="2:16" ht="17.25">
      <c r="B54" s="121" t="s">
        <v>150</v>
      </c>
      <c r="C54" s="25">
        <f>+'率・当'!C54-'率・前'!C54</f>
        <v>-34.5</v>
      </c>
      <c r="D54" s="25">
        <f>+'率・当'!D54-'率・前'!D54</f>
        <v>-13.8</v>
      </c>
      <c r="E54" s="25">
        <f>+'率・当'!E54-'率・前'!E54</f>
        <v>-0.9</v>
      </c>
      <c r="F54" s="25">
        <f>+'率・当'!F54-'率・前'!F54</f>
        <v>-4.4</v>
      </c>
      <c r="G54" s="25">
        <f>+'率・当'!G54-'率・前'!G54</f>
        <v>-20.8</v>
      </c>
      <c r="H54" s="25">
        <f>+'率・当'!H54-'率・前'!H54</f>
        <v>-21.3</v>
      </c>
      <c r="I54" s="25">
        <f>+'率・当'!I54-'率・前'!I54</f>
        <v>0</v>
      </c>
      <c r="J54" s="25">
        <f>+'率・当'!J54-'率・前'!J54</f>
        <v>-0.1</v>
      </c>
      <c r="K54" s="25">
        <f>+'率・当'!K54-'率・前'!K54</f>
        <v>-5.4</v>
      </c>
      <c r="L54" s="25">
        <f>+'率・当'!L54-'率・前'!L54</f>
        <v>0</v>
      </c>
      <c r="M54" s="25">
        <f>+'率・当'!M54-'率・前'!M54</f>
        <v>-101.3</v>
      </c>
      <c r="O54" s="41">
        <f>+'率・当'!O54-'率・前'!O54</f>
        <v>-2670653</v>
      </c>
      <c r="P54" s="25">
        <f>+'率・当'!P54-'率・前'!P54</f>
        <v>-99.4</v>
      </c>
    </row>
    <row r="55" spans="2:16" ht="17.25">
      <c r="B55" s="121" t="s">
        <v>151</v>
      </c>
      <c r="C55" s="25">
        <f>+'率・当'!C55-'率・前'!C55</f>
        <v>-32.6</v>
      </c>
      <c r="D55" s="25">
        <f>+'率・当'!D55-'率・前'!D55</f>
        <v>-11.3</v>
      </c>
      <c r="E55" s="25">
        <f>+'率・当'!E55-'率・前'!E55</f>
        <v>0</v>
      </c>
      <c r="F55" s="25">
        <f>+'率・当'!F55-'率・前'!F55</f>
        <v>-2.5</v>
      </c>
      <c r="G55" s="25">
        <f>+'率・当'!G55-'率・前'!G55</f>
        <v>-18.4</v>
      </c>
      <c r="H55" s="25">
        <f>+'率・当'!H55-'率・前'!H55</f>
        <v>-27</v>
      </c>
      <c r="I55" s="25">
        <f>+'率・当'!I55-'率・前'!I55</f>
        <v>0</v>
      </c>
      <c r="J55" s="25">
        <f>+'率・当'!J55-'率・前'!J55</f>
        <v>0</v>
      </c>
      <c r="K55" s="25">
        <f>+'率・当'!K55-'率・前'!K55</f>
        <v>-12.9</v>
      </c>
      <c r="L55" s="25">
        <f>+'率・当'!L55-'率・前'!L55</f>
        <v>0</v>
      </c>
      <c r="M55" s="25">
        <f>+'率・当'!M55-'率・前'!M55</f>
        <v>-104.7</v>
      </c>
      <c r="O55" s="41">
        <f>+'率・当'!O55-'率・前'!O55</f>
        <v>-2590506</v>
      </c>
      <c r="P55" s="25">
        <f>+'率・当'!P55-'率・前'!P55</f>
        <v>-98.6</v>
      </c>
    </row>
    <row r="56" spans="2:16" ht="17.25">
      <c r="B56" s="121" t="s">
        <v>82</v>
      </c>
      <c r="C56" s="25">
        <f>+'率・当'!C56-'率・前'!C56</f>
        <v>-4.100000000000001</v>
      </c>
      <c r="D56" s="25">
        <f>+'率・当'!D56-'率・前'!D56</f>
        <v>-1.4000000000000004</v>
      </c>
      <c r="E56" s="25">
        <f>+'率・当'!E56-'率・前'!E56</f>
        <v>-0.19999999999999996</v>
      </c>
      <c r="F56" s="25">
        <f>+'率・当'!F56-'率・前'!F56</f>
        <v>0.30000000000000027</v>
      </c>
      <c r="G56" s="25">
        <f>+'率・当'!G56-'率・前'!G56</f>
        <v>3.6000000000000014</v>
      </c>
      <c r="H56" s="25">
        <f>+'率・当'!H56-'率・前'!H56</f>
        <v>-1.4000000000000021</v>
      </c>
      <c r="I56" s="25">
        <f>+'率・当'!I56-'率・前'!I56</f>
        <v>0</v>
      </c>
      <c r="J56" s="25">
        <f>+'率・当'!J56-'率・前'!J56</f>
        <v>0</v>
      </c>
      <c r="K56" s="25">
        <f>+'率・当'!K56-'率・前'!K56</f>
        <v>0.5</v>
      </c>
      <c r="L56" s="25">
        <f>+'率・当'!L56-'率・前'!L56</f>
        <v>0</v>
      </c>
      <c r="M56" s="25">
        <f>+'率・当'!M56-'率・前'!M56</f>
        <v>-2.6999999999999886</v>
      </c>
      <c r="O56" s="41">
        <f>+'率・当'!O56-'率・前'!O56</f>
        <v>102074</v>
      </c>
      <c r="P56" s="25">
        <f>+'率・当'!P56-'率・前'!P56</f>
        <v>0.8999999999999915</v>
      </c>
    </row>
    <row r="57" spans="2:16" ht="17.25">
      <c r="B57" s="120" t="s">
        <v>83</v>
      </c>
      <c r="C57" s="25">
        <f>+'率・当'!C57-'率・前'!C57</f>
        <v>37.8</v>
      </c>
      <c r="D57" s="25">
        <f>+'率・当'!D57-'率・前'!D57</f>
        <v>18</v>
      </c>
      <c r="E57" s="25">
        <f>+'率・当'!E57-'率・前'!E57</f>
        <v>1.4</v>
      </c>
      <c r="F57" s="25">
        <f>+'率・当'!F57-'率・前'!F57</f>
        <v>3.7</v>
      </c>
      <c r="G57" s="25">
        <f>+'率・当'!G57-'率・前'!G57</f>
        <v>19.5</v>
      </c>
      <c r="H57" s="25">
        <f>+'率・当'!H57-'率・前'!H57</f>
        <v>18.4</v>
      </c>
      <c r="I57" s="25">
        <f>+'率・当'!I57-'率・前'!I57</f>
        <v>0</v>
      </c>
      <c r="J57" s="25">
        <f>+'率・当'!J57-'率・前'!J57</f>
        <v>0</v>
      </c>
      <c r="K57" s="25">
        <f>+'率・当'!K57-'率・前'!K57</f>
        <v>10.1</v>
      </c>
      <c r="L57" s="25">
        <f>+'率・当'!L57-'率・前'!L57</f>
        <v>0</v>
      </c>
      <c r="M57" s="25">
        <f>+'率・当'!M57-'率・前'!M57</f>
        <v>108.9</v>
      </c>
      <c r="O57" s="41">
        <f>+'率・当'!O57-'率・前'!O57</f>
        <v>3142442</v>
      </c>
      <c r="P57" s="25">
        <f>+'率・当'!P57-'率・前'!P57</f>
        <v>101.9</v>
      </c>
    </row>
    <row r="58" spans="2:16" ht="17.25">
      <c r="B58" s="121" t="s">
        <v>152</v>
      </c>
      <c r="C58" s="25">
        <f>+'率・当'!C58-'率・前'!C58</f>
        <v>-42.6</v>
      </c>
      <c r="D58" s="25">
        <f>+'率・当'!D58-'率・前'!D58</f>
        <v>-13.4</v>
      </c>
      <c r="E58" s="25">
        <f>+'率・当'!E58-'率・前'!E58</f>
        <v>-2.3</v>
      </c>
      <c r="F58" s="25">
        <f>+'率・当'!F58-'率・前'!F58</f>
        <v>-4.2</v>
      </c>
      <c r="G58" s="25">
        <f>+'率・当'!G58-'率・前'!G58</f>
        <v>-18</v>
      </c>
      <c r="H58" s="25">
        <f>+'率・当'!H58-'率・前'!H58</f>
        <v>-22</v>
      </c>
      <c r="I58" s="25">
        <f>+'率・当'!I58-'率・前'!I58</f>
        <v>0</v>
      </c>
      <c r="J58" s="25">
        <f>+'率・当'!J58-'率・前'!J58</f>
        <v>0</v>
      </c>
      <c r="K58" s="25">
        <f>+'率・当'!K58-'率・前'!K58</f>
        <v>-9.1</v>
      </c>
      <c r="L58" s="25">
        <f>+'率・当'!L58-'率・前'!L58</f>
        <v>0</v>
      </c>
      <c r="M58" s="25">
        <f>+'率・当'!M58-'率・前'!M58</f>
        <v>-111.5</v>
      </c>
      <c r="O58" s="41">
        <f>+'率・当'!O58-'率・前'!O58</f>
        <v>-1913068</v>
      </c>
      <c r="P58" s="25">
        <f>+'率・当'!P58-'率・前'!P58</f>
        <v>-100.4</v>
      </c>
    </row>
    <row r="59" spans="2:16" ht="17.25">
      <c r="B59" s="121" t="s">
        <v>153</v>
      </c>
      <c r="C59" s="25">
        <f>+'率・当'!C59-'率・前'!C59</f>
        <v>-37.5</v>
      </c>
      <c r="D59" s="25">
        <f>+'率・当'!D59-'率・前'!D59</f>
        <v>-13.3</v>
      </c>
      <c r="E59" s="25">
        <f>+'率・当'!E59-'率・前'!E59</f>
        <v>-1.8</v>
      </c>
      <c r="F59" s="25">
        <f>+'率・当'!F59-'率・前'!F59</f>
        <v>-2.2</v>
      </c>
      <c r="G59" s="25">
        <f>+'率・当'!G59-'率・前'!G59</f>
        <v>-10.6</v>
      </c>
      <c r="H59" s="25">
        <f>+'率・当'!H59-'率・前'!H59</f>
        <v>-32.1</v>
      </c>
      <c r="I59" s="25">
        <f>+'率・当'!I59-'率・前'!I59</f>
        <v>0</v>
      </c>
      <c r="J59" s="25">
        <f>+'率・当'!J59-'率・前'!J59</f>
        <v>0</v>
      </c>
      <c r="K59" s="25">
        <f>+'率・当'!K59-'率・前'!K59</f>
        <v>-7.2</v>
      </c>
      <c r="L59" s="25">
        <f>+'率・当'!L59-'率・前'!L59</f>
        <v>0</v>
      </c>
      <c r="M59" s="25">
        <f>+'率・当'!M59-'率・前'!M59</f>
        <v>-104.6</v>
      </c>
      <c r="O59" s="41">
        <f>+'率・当'!O59-'率・前'!O59</f>
        <v>-1023866</v>
      </c>
      <c r="P59" s="25">
        <f>+'率・当'!P59-'率・前'!P59</f>
        <v>-100.2</v>
      </c>
    </row>
    <row r="60" spans="2:16" ht="17.25">
      <c r="B60" s="123" t="s">
        <v>154</v>
      </c>
      <c r="C60" s="26">
        <f>+'率・当'!C60-'率・前'!C60</f>
        <v>-37.4</v>
      </c>
      <c r="D60" s="26">
        <f>+'率・当'!D60-'率・前'!D60</f>
        <v>-18.2</v>
      </c>
      <c r="E60" s="26">
        <f>+'率・当'!E60-'率・前'!E60</f>
        <v>-0.4</v>
      </c>
      <c r="F60" s="26">
        <f>+'率・当'!F60-'率・前'!F60</f>
        <v>-4.4</v>
      </c>
      <c r="G60" s="26">
        <f>+'率・当'!G60-'率・前'!G60</f>
        <v>-25.7</v>
      </c>
      <c r="H60" s="26">
        <f>+'率・当'!H60-'率・前'!H60</f>
        <v>-14.7</v>
      </c>
      <c r="I60" s="26">
        <f>+'率・当'!I60-'率・前'!I60</f>
        <v>0</v>
      </c>
      <c r="J60" s="26">
        <f>+'率・当'!J60-'率・前'!J60</f>
        <v>0</v>
      </c>
      <c r="K60" s="26">
        <f>+'率・当'!K60-'率・前'!K60</f>
        <v>-9.9</v>
      </c>
      <c r="L60" s="26">
        <f>+'率・当'!L60-'率・前'!L60</f>
        <v>0</v>
      </c>
      <c r="M60" s="26">
        <f>+'率・当'!M60-'率・前'!M60</f>
        <v>-110.8</v>
      </c>
      <c r="O60" s="42">
        <f>+'率・当'!O60-'率・前'!O60</f>
        <v>-1141552</v>
      </c>
      <c r="P60" s="26">
        <f>+'率・当'!P60-'率・前'!P60</f>
        <v>-102.5</v>
      </c>
    </row>
    <row r="61" spans="2:16" ht="17.25">
      <c r="B61" s="124" t="s">
        <v>94</v>
      </c>
      <c r="C61" s="28">
        <f>+'率・当'!C61-'率・前'!C61</f>
        <v>-1.6999999999999993</v>
      </c>
      <c r="D61" s="28">
        <f>+'率・当'!D61-'率・前'!D61</f>
        <v>0.09999999999999964</v>
      </c>
      <c r="E61" s="28">
        <f>+'率・当'!E61-'率・前'!E61</f>
        <v>-0.09999999999999987</v>
      </c>
      <c r="F61" s="28">
        <f>+'率・当'!F61-'率・前'!F61</f>
        <v>-0.3000000000000007</v>
      </c>
      <c r="G61" s="28">
        <f>+'率・当'!G61-'率・前'!G61</f>
        <v>-0.40000000000000036</v>
      </c>
      <c r="H61" s="28">
        <f>+'率・当'!H61-'率・前'!H61</f>
        <v>-0.8999999999999986</v>
      </c>
      <c r="I61" s="28">
        <f>+'率・当'!I61-'率・前'!I61</f>
        <v>0</v>
      </c>
      <c r="J61" s="28">
        <f>+'率・当'!J61-'率・前'!J61</f>
        <v>0</v>
      </c>
      <c r="K61" s="28">
        <f>+'率・当'!K61-'率・前'!K61</f>
        <v>-0.40000000000000036</v>
      </c>
      <c r="L61" s="28">
        <f>+'率・当'!L61-'率・前'!L61</f>
        <v>0</v>
      </c>
      <c r="M61" s="28">
        <f>+'率・当'!M61-'率・前'!M61</f>
        <v>-3.5</v>
      </c>
      <c r="O61" s="24">
        <f>+'率・当'!O61-'率・前'!O61</f>
        <v>38173872</v>
      </c>
      <c r="P61" s="28">
        <f>+'率・当'!P61-'率・前'!P61</f>
        <v>0.7999999999999972</v>
      </c>
    </row>
    <row r="62" spans="2:16" ht="17.25">
      <c r="B62" s="124" t="s">
        <v>95</v>
      </c>
      <c r="C62" s="28">
        <f>+'率・当'!C62-'率・前'!C62</f>
        <v>-1.3999999999999986</v>
      </c>
      <c r="D62" s="28">
        <f>+'率・当'!D62-'率・前'!D62</f>
        <v>-0.20000000000000107</v>
      </c>
      <c r="E62" s="28">
        <f>+'率・当'!E62-'率・前'!E62</f>
        <v>-0.19999999999999996</v>
      </c>
      <c r="F62" s="28">
        <f>+'率・当'!F62-'率・前'!F62</f>
        <v>0.5</v>
      </c>
      <c r="G62" s="28">
        <f>+'率・当'!G62-'率・前'!G62</f>
        <v>-0.5</v>
      </c>
      <c r="H62" s="28">
        <f>+'率・当'!H62-'率・前'!H62</f>
        <v>-2.599999999999998</v>
      </c>
      <c r="I62" s="28">
        <f>+'率・当'!I62-'率・前'!I62</f>
        <v>0</v>
      </c>
      <c r="J62" s="28">
        <f>+'率・当'!J62-'率・前'!J62</f>
        <v>-0.1</v>
      </c>
      <c r="K62" s="28">
        <f>+'率・当'!K62-'率・前'!K62</f>
        <v>0.7999999999999989</v>
      </c>
      <c r="L62" s="28">
        <f>+'率・当'!L62-'率・前'!L62</f>
        <v>0</v>
      </c>
      <c r="M62" s="28">
        <f>+'率・当'!M62-'率・前'!M62</f>
        <v>-3.5999999999999943</v>
      </c>
      <c r="O62" s="24">
        <f>+'率・当'!O62-'率・前'!O62</f>
        <v>-27433592</v>
      </c>
      <c r="P62" s="28">
        <f>+'率・当'!P62-'率・前'!P62</f>
        <v>1.3000000000000114</v>
      </c>
    </row>
    <row r="63" spans="2:16" ht="17.25">
      <c r="B63" s="124" t="s">
        <v>96</v>
      </c>
      <c r="C63" s="28">
        <f>+'率・当'!C63-'率・前'!C63</f>
        <v>-1.5999999999999979</v>
      </c>
      <c r="D63" s="28">
        <f>+'率・当'!D63-'率・前'!D63</f>
        <v>0.1999999999999993</v>
      </c>
      <c r="E63" s="28">
        <f>+'率・当'!E63-'率・前'!E63</f>
        <v>0</v>
      </c>
      <c r="F63" s="28">
        <f>+'率・当'!F63-'率・前'!F63</f>
        <v>0.20000000000000018</v>
      </c>
      <c r="G63" s="28">
        <f>+'率・当'!G63-'率・前'!G63</f>
        <v>-0.8000000000000007</v>
      </c>
      <c r="H63" s="28">
        <f>+'率・当'!H63-'率・前'!H63</f>
        <v>-1.1000000000000014</v>
      </c>
      <c r="I63" s="28">
        <f>+'率・当'!I63-'率・前'!I63</f>
        <v>0</v>
      </c>
      <c r="J63" s="28">
        <f>+'率・当'!J63-'率・前'!J63</f>
        <v>0</v>
      </c>
      <c r="K63" s="28">
        <f>+'率・当'!K63-'率・前'!K63</f>
        <v>-0.09999999999999964</v>
      </c>
      <c r="L63" s="28">
        <f>+'率・当'!L63-'率・前'!L63</f>
        <v>0</v>
      </c>
      <c r="M63" s="28">
        <f>+'率・当'!M63-'率・前'!M63</f>
        <v>-3.299999999999997</v>
      </c>
      <c r="O63" s="24">
        <f>+'率・当'!O63-'率・前'!O63</f>
        <v>10740280</v>
      </c>
      <c r="P63" s="28">
        <f>+'率・当'!P63-'率・前'!P63</f>
        <v>0.9000000000000057</v>
      </c>
    </row>
    <row r="64" spans="3:16" ht="17.25">
      <c r="C64" s="4" t="s">
        <v>105</v>
      </c>
      <c r="J64" s="4" t="s">
        <v>105</v>
      </c>
      <c r="M64" s="3"/>
      <c r="N64" s="3"/>
      <c r="P64" s="4" t="s">
        <v>105</v>
      </c>
    </row>
    <row r="65" spans="2:16" ht="17.25">
      <c r="B65" s="128" t="s">
        <v>108</v>
      </c>
      <c r="C65" s="4"/>
      <c r="I65" s="6" t="s">
        <v>89</v>
      </c>
      <c r="M65" s="3"/>
      <c r="N65" s="3"/>
      <c r="P65" s="6" t="s">
        <v>89</v>
      </c>
    </row>
    <row r="66" spans="2:16" ht="17.25">
      <c r="B66" s="124" t="s">
        <v>94</v>
      </c>
      <c r="C66" s="28">
        <f>+'率・当'!C66-'率・前'!C66</f>
        <v>-2</v>
      </c>
      <c r="D66" s="28">
        <f>+'率・当'!D66-'率・前'!D66</f>
        <v>0</v>
      </c>
      <c r="E66" s="28">
        <f>+'率・当'!E66-'率・前'!E66</f>
        <v>-0.09999999999999987</v>
      </c>
      <c r="F66" s="28">
        <f>+'率・当'!F66-'率・前'!F66</f>
        <v>-0.09999999999999964</v>
      </c>
      <c r="G66" s="28">
        <f>+'率・当'!G66-'率・前'!G66</f>
        <v>-0.20000000000000107</v>
      </c>
      <c r="H66" s="28">
        <f>+'率・当'!H66-'率・前'!H66</f>
        <v>-0.9000000000000021</v>
      </c>
      <c r="I66" s="28">
        <f>+'率・当'!I66-'率・前'!I66</f>
        <v>0</v>
      </c>
      <c r="J66" s="28">
        <f>+'率・当'!J66-'率・前'!J66</f>
        <v>0</v>
      </c>
      <c r="K66" s="28">
        <f>+'率・当'!K66-'率・前'!K66</f>
        <v>-0.09999999999999964</v>
      </c>
      <c r="L66" s="28">
        <f>+'率・当'!L66-'率・前'!L66</f>
        <v>0</v>
      </c>
      <c r="M66" s="28">
        <f>+'率・当'!M66-'率・前'!M66</f>
        <v>-3.299999999999997</v>
      </c>
      <c r="P66" s="32">
        <f>+'率・当'!P66-'率・前'!P66</f>
        <v>0.7000000000000028</v>
      </c>
    </row>
    <row r="67" spans="2:16" ht="17.25">
      <c r="B67" s="124" t="s">
        <v>95</v>
      </c>
      <c r="C67" s="28">
        <f>+'率・当'!C67-'率・前'!C67</f>
        <v>-2.6000000000000014</v>
      </c>
      <c r="D67" s="28">
        <f>+'率・当'!D67-'率・前'!D67</f>
        <v>0.20000000000000107</v>
      </c>
      <c r="E67" s="28">
        <f>+'率・当'!E67-'率・前'!E67</f>
        <v>-0.20000000000000007</v>
      </c>
      <c r="F67" s="28">
        <f>+'率・当'!F67-'率・前'!F67</f>
        <v>0.5</v>
      </c>
      <c r="G67" s="28">
        <f>+'率・当'!G67-'率・前'!G67</f>
        <v>-0.09999999999999964</v>
      </c>
      <c r="H67" s="28">
        <f>+'率・当'!H67-'率・前'!H67</f>
        <v>-3.599999999999998</v>
      </c>
      <c r="I67" s="28">
        <f>+'率・当'!I67-'率・前'!I67</f>
        <v>0</v>
      </c>
      <c r="J67" s="28">
        <f>+'率・当'!J67-'率・前'!J67</f>
        <v>0</v>
      </c>
      <c r="K67" s="28">
        <f>+'率・当'!K67-'率・前'!K67</f>
        <v>0.6999999999999993</v>
      </c>
      <c r="L67" s="28">
        <f>+'率・当'!L67-'率・前'!L67</f>
        <v>0</v>
      </c>
      <c r="M67" s="28">
        <f>+'率・当'!M67-'率・前'!M67</f>
        <v>-5.299999999999997</v>
      </c>
      <c r="P67" s="32">
        <f>+'率・当'!P67-'率・前'!P67</f>
        <v>1.2999999999999972</v>
      </c>
    </row>
    <row r="68" spans="2:16" ht="17.25">
      <c r="B68" s="124" t="s">
        <v>96</v>
      </c>
      <c r="C68" s="28">
        <f>+'率・当'!C68-'率・前'!C68</f>
        <v>-2.200000000000003</v>
      </c>
      <c r="D68" s="28">
        <f>+'率・当'!D68-'率・前'!D68</f>
        <v>0.40000000000000036</v>
      </c>
      <c r="E68" s="28">
        <f>+'率・当'!E68-'率・前'!E68</f>
        <v>-0.10000000000000009</v>
      </c>
      <c r="F68" s="28">
        <f>+'率・当'!F68-'率・前'!F68</f>
        <v>0.7000000000000002</v>
      </c>
      <c r="G68" s="28">
        <f>+'率・当'!G68-'率・前'!G68</f>
        <v>-1</v>
      </c>
      <c r="H68" s="28">
        <f>+'率・当'!H68-'率・前'!H68</f>
        <v>-2.3999999999999986</v>
      </c>
      <c r="I68" s="28">
        <f>+'率・当'!I68-'率・前'!I68</f>
        <v>0</v>
      </c>
      <c r="J68" s="28">
        <f>+'率・当'!J68-'率・前'!J68</f>
        <v>0</v>
      </c>
      <c r="K68" s="28">
        <f>+'率・当'!K68-'率・前'!K68</f>
        <v>0.40000000000000036</v>
      </c>
      <c r="L68" s="28">
        <f>+'率・当'!L68-'率・前'!L68</f>
        <v>0</v>
      </c>
      <c r="M68" s="28">
        <f>+'率・当'!M68-'率・前'!M68</f>
        <v>-4.200000000000003</v>
      </c>
      <c r="P68" s="32">
        <f>+'率・当'!P68-'率・前'!P68</f>
        <v>1.2000000000000028</v>
      </c>
    </row>
    <row r="69" spans="3:16" ht="17.25">
      <c r="C69" t="s">
        <v>107</v>
      </c>
      <c r="J69" t="s">
        <v>107</v>
      </c>
      <c r="P69" t="s">
        <v>107</v>
      </c>
    </row>
  </sheetData>
  <printOptions verticalCentered="1"/>
  <pageMargins left="0.7874015748031497" right="0.7874015748031497" top="0.7874015748031497" bottom="0.1968503937007874" header="0.5118110236220472" footer="0.5118110236220472"/>
  <pageSetup fitToWidth="2" fitToHeight="1" horizontalDpi="300" verticalDpi="300" orientation="portrait" paperSize="9" scale="72" r:id="rId1"/>
  <headerFooter alignWithMargins="0">
    <oddHeader>&amp;L&amp;"ＭＳ ゴシック,標準"&amp;18９-２　経常収支比率の状況（対前年度増減率）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2006-09-15T02:41:59Z</cp:lastPrinted>
  <dcterms:created xsi:type="dcterms:W3CDTF">1999-09-10T06:51:18Z</dcterms:created>
  <dcterms:modified xsi:type="dcterms:W3CDTF">2006-12-12T02:34:08Z</dcterms:modified>
  <cp:category/>
  <cp:version/>
  <cp:contentType/>
  <cp:contentStatus/>
</cp:coreProperties>
</file>