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<sst xmlns="http://schemas.openxmlformats.org/spreadsheetml/2006/main" count="206" uniqueCount="55">
  <si>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</si>
  <si>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</si>
  <si>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</si>
  <si>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</si>
  <si>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</si>
  <si>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</si>
  <si>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</si>
  <si>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</si>
  <si>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</si>
  <si>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</si>
  <si>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</si>
  <si>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</si>
  <si>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</si>
  <si>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</si>
  <si>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</si>
  <si>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</si>
  <si>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</si>
  <si>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</si>
  <si>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</si>
  <si>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</si>
  <si>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</si>
  <si>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</si>
  <si>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</si>
  <si>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</si>
  <si>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</si>
  <si>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</si>
  <si>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</si>
  <si>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</si>
  <si>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</si>
  <si>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</si>
  <si>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</si>
  <si>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</si>
  <si>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</si>
  <si>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</si>
  <si>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</si>
  <si>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</si>
  <si>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</si>
  <si>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</si>
  <si>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</si>
  <si>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</si>
  <si>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</si>
  <si>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</si>
  <si>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＊単純平均</t>
  </si>
  <si>
    <t>(単位:千円,％)</t>
  </si>
  <si>
    <t>前年度</t>
  </si>
  <si>
    <t>当年度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</si>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</sst>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180" fontId="0" fillId="0" borderId="6" xfId="17" applyNumberFormat="1" applyBorder="1" applyAlignment="1">
      <alignment/>
    </xf>
    <xf numFmtId="182" fontId="0" fillId="0" borderId="5" xfId="0" applyNumberForma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180" fontId="0" fillId="0" borderId="11" xfId="17" applyNumberFormat="1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5" xfId="0" applyBorder="1" applyAlignment="1">
      <alignment/>
    </xf>
    <xf numFmtId="37" fontId="0" fillId="0" borderId="14" xfId="0" applyBorder="1" applyAlignment="1">
      <alignment/>
    </xf>
    <xf numFmtId="180" fontId="0" fillId="0" borderId="5" xfId="17" applyNumberFormat="1" applyBorder="1" applyAlignment="1">
      <alignment/>
    </xf>
    <xf numFmtId="37" fontId="0" fillId="0" borderId="15" xfId="0" applyBorder="1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176" fontId="0" fillId="0" borderId="16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 horizontal="right"/>
      <protection/>
    </xf>
    <xf numFmtId="180" fontId="0" fillId="0" borderId="16" xfId="0" applyNumberFormat="1" applyBorder="1" applyAlignment="1" applyProtection="1">
      <alignment shrinkToFit="1"/>
      <protection/>
    </xf>
    <xf numFmtId="182" fontId="0" fillId="0" borderId="16" xfId="0" applyNumberFormat="1" applyBorder="1" applyAlignment="1" applyProtection="1">
      <alignment shrinkToFit="1"/>
      <protection/>
    </xf>
    <xf numFmtId="180" fontId="0" fillId="0" borderId="6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37" fontId="0" fillId="0" borderId="17" xfId="0" applyBorder="1" applyAlignment="1" applyProtection="1">
      <alignment shrinkToFit="1"/>
      <protection/>
    </xf>
    <xf numFmtId="178" fontId="0" fillId="0" borderId="17" xfId="0" applyNumberFormat="1" applyFont="1" applyBorder="1" applyAlignment="1" applyProtection="1">
      <alignment shrinkToFit="1"/>
      <protection locked="0"/>
    </xf>
    <xf numFmtId="180" fontId="0" fillId="0" borderId="17" xfId="17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0" fontId="0" fillId="0" borderId="6" xfId="0" applyNumberFormat="1" applyBorder="1" applyAlignment="1">
      <alignment/>
    </xf>
    <xf numFmtId="37" fontId="0" fillId="0" borderId="4" xfId="0" applyBorder="1" applyAlignment="1">
      <alignment horizontal="center"/>
    </xf>
    <xf numFmtId="38" fontId="0" fillId="0" borderId="0" xfId="17" applyAlignment="1">
      <alignment/>
    </xf>
    <xf numFmtId="180" fontId="0" fillId="0" borderId="18" xfId="0" applyNumberFormat="1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.83203125" style="0" customWidth="1"/>
  </cols>
  <sheetData>
    <row r="1" ht="17.25">
      <c r="C1" t="s">
        <v>45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1"/>
      <c r="M2" s="3"/>
      <c r="N2" s="3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12">
        <v>97109887</v>
      </c>
      <c r="D6" s="12">
        <v>94897838</v>
      </c>
      <c r="E6" s="12">
        <v>2212049</v>
      </c>
      <c r="F6" s="18">
        <v>530547</v>
      </c>
      <c r="G6" s="18">
        <v>1681502</v>
      </c>
      <c r="H6" s="19">
        <v>-1000682</v>
      </c>
      <c r="I6" s="18">
        <v>1470554</v>
      </c>
      <c r="J6" s="18">
        <v>242497</v>
      </c>
      <c r="K6" s="20">
        <v>1000000</v>
      </c>
      <c r="L6" s="53">
        <v>-287631</v>
      </c>
      <c r="M6" s="36">
        <f>ROUND(G6/N6*100,1)</f>
        <v>2.6</v>
      </c>
      <c r="N6" s="18">
        <v>63816570</v>
      </c>
      <c r="O6" s="18">
        <v>2705614</v>
      </c>
    </row>
    <row r="7" spans="2:15" ht="21.75" customHeight="1">
      <c r="B7" s="32" t="s">
        <v>46</v>
      </c>
      <c r="C7" s="11">
        <v>109468068</v>
      </c>
      <c r="D7" s="13">
        <v>106754554</v>
      </c>
      <c r="E7" s="13">
        <v>2713514</v>
      </c>
      <c r="F7" s="11">
        <v>645869</v>
      </c>
      <c r="G7" s="11">
        <v>2067645</v>
      </c>
      <c r="H7" s="16">
        <v>17564</v>
      </c>
      <c r="I7" s="11">
        <v>106163</v>
      </c>
      <c r="J7" s="11">
        <v>980581</v>
      </c>
      <c r="K7" s="15">
        <v>1540904</v>
      </c>
      <c r="L7" s="16">
        <v>-436596</v>
      </c>
      <c r="M7" s="36">
        <f aca="true" t="shared" si="0" ref="M7:M34">ROUND(G7/N7*100,1)</f>
        <v>2.9</v>
      </c>
      <c r="N7" s="11">
        <v>70476511</v>
      </c>
      <c r="O7" s="11">
        <v>2195796</v>
      </c>
    </row>
    <row r="8" spans="2:15" ht="21.75" customHeight="1">
      <c r="B8" s="32" t="s">
        <v>16</v>
      </c>
      <c r="C8" s="11">
        <v>40892691</v>
      </c>
      <c r="D8" s="13">
        <v>40210126</v>
      </c>
      <c r="E8" s="13">
        <v>682565</v>
      </c>
      <c r="F8" s="11">
        <v>410208</v>
      </c>
      <c r="G8" s="11">
        <v>272357</v>
      </c>
      <c r="H8" s="16">
        <v>-127556</v>
      </c>
      <c r="I8" s="11">
        <v>32274</v>
      </c>
      <c r="J8" s="11">
        <v>198817</v>
      </c>
      <c r="K8" s="15">
        <v>0</v>
      </c>
      <c r="L8" s="16">
        <v>103535</v>
      </c>
      <c r="M8" s="36">
        <f t="shared" si="0"/>
        <v>1</v>
      </c>
      <c r="N8" s="11">
        <v>27295342</v>
      </c>
      <c r="O8" s="11">
        <v>1242331</v>
      </c>
    </row>
    <row r="9" spans="2:15" ht="21.75" customHeight="1">
      <c r="B9" s="32" t="s">
        <v>17</v>
      </c>
      <c r="C9" s="11">
        <v>54952156</v>
      </c>
      <c r="D9" s="13">
        <v>54236379</v>
      </c>
      <c r="E9" s="13">
        <v>715777</v>
      </c>
      <c r="F9" s="11">
        <v>112301</v>
      </c>
      <c r="G9" s="11">
        <v>603476</v>
      </c>
      <c r="H9" s="16">
        <v>-125736</v>
      </c>
      <c r="I9" s="11">
        <v>394837</v>
      </c>
      <c r="J9" s="11">
        <v>206574</v>
      </c>
      <c r="K9" s="15">
        <v>218171</v>
      </c>
      <c r="L9" s="16">
        <v>257504</v>
      </c>
      <c r="M9" s="36">
        <f t="shared" si="0"/>
        <v>1.6</v>
      </c>
      <c r="N9" s="11">
        <v>37540146</v>
      </c>
      <c r="O9" s="11">
        <v>1527994</v>
      </c>
    </row>
    <row r="10" spans="2:15" ht="21.75" customHeight="1">
      <c r="B10" s="32" t="s">
        <v>18</v>
      </c>
      <c r="C10" s="11">
        <v>47476192</v>
      </c>
      <c r="D10" s="13">
        <v>46091500</v>
      </c>
      <c r="E10" s="13">
        <v>1384692</v>
      </c>
      <c r="F10" s="11">
        <v>105828</v>
      </c>
      <c r="G10" s="11">
        <v>1278864</v>
      </c>
      <c r="H10" s="16">
        <v>-211371</v>
      </c>
      <c r="I10" s="11">
        <v>3825375</v>
      </c>
      <c r="J10" s="11">
        <v>2258</v>
      </c>
      <c r="K10" s="15">
        <v>616103</v>
      </c>
      <c r="L10" s="16">
        <v>3000159</v>
      </c>
      <c r="M10" s="36">
        <f t="shared" si="0"/>
        <v>4.6</v>
      </c>
      <c r="N10" s="11">
        <v>27813487</v>
      </c>
      <c r="O10" s="11">
        <v>1204958</v>
      </c>
    </row>
    <row r="11" spans="2:15" ht="21.75" customHeight="1">
      <c r="B11" s="32" t="s">
        <v>19</v>
      </c>
      <c r="C11" s="11">
        <v>58252943</v>
      </c>
      <c r="D11" s="13">
        <v>56107611</v>
      </c>
      <c r="E11" s="13">
        <v>2145332</v>
      </c>
      <c r="F11" s="11">
        <v>421293</v>
      </c>
      <c r="G11" s="11">
        <v>1724039</v>
      </c>
      <c r="H11" s="16">
        <v>94371</v>
      </c>
      <c r="I11" s="11">
        <v>69179</v>
      </c>
      <c r="J11" s="11">
        <v>24000</v>
      </c>
      <c r="K11" s="15">
        <v>1600000</v>
      </c>
      <c r="L11" s="16">
        <v>-1412450</v>
      </c>
      <c r="M11" s="36">
        <f t="shared" si="0"/>
        <v>4.5</v>
      </c>
      <c r="N11" s="11">
        <v>38146499</v>
      </c>
      <c r="O11" s="11">
        <v>1381446</v>
      </c>
    </row>
    <row r="12" spans="2:15" ht="21.75" customHeight="1">
      <c r="B12" s="32" t="s">
        <v>20</v>
      </c>
      <c r="C12" s="11">
        <v>21867010</v>
      </c>
      <c r="D12" s="13">
        <v>21458322</v>
      </c>
      <c r="E12" s="13">
        <v>408688</v>
      </c>
      <c r="F12" s="11">
        <v>103292</v>
      </c>
      <c r="G12" s="11">
        <v>305396</v>
      </c>
      <c r="H12" s="16">
        <v>-5279</v>
      </c>
      <c r="I12" s="11">
        <v>157645</v>
      </c>
      <c r="J12" s="11">
        <v>20372</v>
      </c>
      <c r="K12" s="15">
        <v>65000</v>
      </c>
      <c r="L12" s="16">
        <v>107738</v>
      </c>
      <c r="M12" s="36">
        <f t="shared" si="0"/>
        <v>2</v>
      </c>
      <c r="N12" s="11">
        <v>15145835</v>
      </c>
      <c r="O12" s="11">
        <v>634698</v>
      </c>
    </row>
    <row r="13" spans="2:15" ht="21.75" customHeight="1">
      <c r="B13" s="32" t="s">
        <v>21</v>
      </c>
      <c r="C13" s="11">
        <v>8944029</v>
      </c>
      <c r="D13" s="13">
        <v>8861605</v>
      </c>
      <c r="E13" s="13">
        <v>82424</v>
      </c>
      <c r="F13" s="11">
        <v>31788</v>
      </c>
      <c r="G13" s="11">
        <v>50636</v>
      </c>
      <c r="H13" s="16">
        <v>-155734</v>
      </c>
      <c r="I13" s="11">
        <v>489936</v>
      </c>
      <c r="J13" s="11">
        <v>0</v>
      </c>
      <c r="K13" s="15">
        <v>285883</v>
      </c>
      <c r="L13" s="16">
        <v>48319</v>
      </c>
      <c r="M13" s="36">
        <f t="shared" si="0"/>
        <v>0.9</v>
      </c>
      <c r="N13" s="11">
        <v>5552030</v>
      </c>
      <c r="O13" s="11">
        <v>219808</v>
      </c>
    </row>
    <row r="14" spans="2:15" ht="21.75" customHeight="1">
      <c r="B14" s="32" t="s">
        <v>22</v>
      </c>
      <c r="C14" s="11">
        <v>24618429</v>
      </c>
      <c r="D14" s="13">
        <v>21836237</v>
      </c>
      <c r="E14" s="13">
        <v>2782192</v>
      </c>
      <c r="F14" s="11">
        <v>1449883</v>
      </c>
      <c r="G14" s="11">
        <v>1332309</v>
      </c>
      <c r="H14" s="16">
        <v>88379</v>
      </c>
      <c r="I14" s="11">
        <v>441800</v>
      </c>
      <c r="J14" s="11">
        <v>0</v>
      </c>
      <c r="K14" s="15">
        <v>0</v>
      </c>
      <c r="L14" s="16">
        <v>530179</v>
      </c>
      <c r="M14" s="36">
        <f t="shared" si="0"/>
        <v>8.1</v>
      </c>
      <c r="N14" s="11">
        <v>16382626</v>
      </c>
      <c r="O14" s="11">
        <v>474106</v>
      </c>
    </row>
    <row r="15" spans="2:15" ht="21.75" customHeight="1">
      <c r="B15" s="32" t="s">
        <v>23</v>
      </c>
      <c r="C15" s="11">
        <v>10966124</v>
      </c>
      <c r="D15" s="13">
        <v>10725226</v>
      </c>
      <c r="E15" s="13">
        <v>240898</v>
      </c>
      <c r="F15" s="11">
        <v>52246</v>
      </c>
      <c r="G15" s="11">
        <v>188652</v>
      </c>
      <c r="H15" s="50">
        <v>-83745</v>
      </c>
      <c r="I15" s="11">
        <v>54218</v>
      </c>
      <c r="J15" s="11">
        <v>7454</v>
      </c>
      <c r="K15" s="15">
        <v>0</v>
      </c>
      <c r="L15" s="16">
        <v>-22073</v>
      </c>
      <c r="M15" s="36">
        <f t="shared" si="0"/>
        <v>3.2</v>
      </c>
      <c r="N15" s="11">
        <v>5968644</v>
      </c>
      <c r="O15" s="11">
        <v>220250</v>
      </c>
    </row>
    <row r="16" spans="2:15" ht="21.75" customHeight="1">
      <c r="B16" s="32" t="s">
        <v>24</v>
      </c>
      <c r="C16" s="11">
        <v>11872477</v>
      </c>
      <c r="D16" s="13">
        <v>11248385</v>
      </c>
      <c r="E16" s="13">
        <v>624092</v>
      </c>
      <c r="F16" s="11">
        <v>107194</v>
      </c>
      <c r="G16" s="11">
        <v>516898</v>
      </c>
      <c r="H16" s="16">
        <v>23826</v>
      </c>
      <c r="I16" s="11">
        <v>37400</v>
      </c>
      <c r="J16" s="11">
        <v>223436</v>
      </c>
      <c r="K16" s="15">
        <v>150000</v>
      </c>
      <c r="L16" s="16">
        <v>134662</v>
      </c>
      <c r="M16" s="36">
        <f t="shared" si="0"/>
        <v>8</v>
      </c>
      <c r="N16" s="11">
        <v>6481344</v>
      </c>
      <c r="O16" s="11">
        <v>267740</v>
      </c>
    </row>
    <row r="17" spans="2:15" ht="21.75" customHeight="1">
      <c r="B17" s="32" t="s">
        <v>47</v>
      </c>
      <c r="C17" s="11">
        <v>21644576</v>
      </c>
      <c r="D17" s="11">
        <v>19665740</v>
      </c>
      <c r="E17" s="11">
        <v>1978836</v>
      </c>
      <c r="F17" s="11">
        <v>104316</v>
      </c>
      <c r="G17" s="11">
        <v>1874520</v>
      </c>
      <c r="H17" s="16">
        <v>505811</v>
      </c>
      <c r="I17" s="11">
        <v>717823</v>
      </c>
      <c r="J17" s="11">
        <v>132424</v>
      </c>
      <c r="K17" s="11">
        <v>1710000</v>
      </c>
      <c r="L17" s="16">
        <v>-353942</v>
      </c>
      <c r="M17" s="36">
        <f t="shared" si="0"/>
        <v>14</v>
      </c>
      <c r="N17" s="11">
        <v>13436344</v>
      </c>
      <c r="O17" s="11">
        <v>605026</v>
      </c>
    </row>
    <row r="18" spans="2:15" ht="21.75" customHeight="1">
      <c r="B18" s="33" t="s">
        <v>48</v>
      </c>
      <c r="C18" s="11">
        <v>24939918</v>
      </c>
      <c r="D18" s="21">
        <v>24291232</v>
      </c>
      <c r="E18" s="13">
        <v>648686</v>
      </c>
      <c r="F18" s="11">
        <v>179299</v>
      </c>
      <c r="G18" s="11">
        <v>469387</v>
      </c>
      <c r="H18" s="16">
        <v>129541</v>
      </c>
      <c r="I18" s="11">
        <v>293989</v>
      </c>
      <c r="J18" s="11">
        <v>23275</v>
      </c>
      <c r="K18" s="15">
        <v>787000</v>
      </c>
      <c r="L18" s="16">
        <v>-340195</v>
      </c>
      <c r="M18" s="36">
        <f t="shared" si="0"/>
        <v>3</v>
      </c>
      <c r="N18" s="11">
        <v>15458474</v>
      </c>
      <c r="O18" s="11">
        <v>746474</v>
      </c>
    </row>
    <row r="19" spans="2:15" ht="21.75" customHeight="1">
      <c r="B19" s="34" t="s">
        <v>49</v>
      </c>
      <c r="C19" s="22">
        <v>43198563</v>
      </c>
      <c r="D19" s="23">
        <v>42186778</v>
      </c>
      <c r="E19" s="14">
        <v>1011785</v>
      </c>
      <c r="F19" s="22">
        <v>170874</v>
      </c>
      <c r="G19" s="22">
        <v>840911</v>
      </c>
      <c r="H19" s="24">
        <v>366544</v>
      </c>
      <c r="I19" s="22">
        <v>289602</v>
      </c>
      <c r="J19" s="22">
        <v>490110</v>
      </c>
      <c r="K19" s="25">
        <v>380000</v>
      </c>
      <c r="L19" s="24">
        <v>766256</v>
      </c>
      <c r="M19" s="8">
        <f t="shared" si="0"/>
        <v>3.1</v>
      </c>
      <c r="N19" s="22">
        <v>27163062</v>
      </c>
      <c r="O19" s="22">
        <v>1097094</v>
      </c>
    </row>
    <row r="20" spans="2:15" ht="21.75" customHeight="1">
      <c r="B20" s="33" t="s">
        <v>25</v>
      </c>
      <c r="C20" s="11">
        <v>2562686</v>
      </c>
      <c r="D20" s="13">
        <v>2431027</v>
      </c>
      <c r="E20" s="13">
        <v>131659</v>
      </c>
      <c r="F20" s="11">
        <v>36841</v>
      </c>
      <c r="G20" s="11">
        <v>94818</v>
      </c>
      <c r="H20" s="16">
        <v>-37773</v>
      </c>
      <c r="I20" s="11">
        <v>24997</v>
      </c>
      <c r="J20" s="11">
        <v>0</v>
      </c>
      <c r="K20" s="15">
        <v>0</v>
      </c>
      <c r="L20" s="16">
        <v>-12776</v>
      </c>
      <c r="M20" s="36">
        <f t="shared" si="0"/>
        <v>4.9</v>
      </c>
      <c r="N20" s="11">
        <v>1951780</v>
      </c>
      <c r="O20" s="11">
        <v>121534</v>
      </c>
    </row>
    <row r="21" spans="2:15" ht="21.75" customHeight="1">
      <c r="B21" s="32" t="s">
        <v>26</v>
      </c>
      <c r="C21" s="11">
        <v>7124001</v>
      </c>
      <c r="D21" s="13">
        <v>6338944</v>
      </c>
      <c r="E21" s="13">
        <v>785057</v>
      </c>
      <c r="F21" s="11">
        <v>49736</v>
      </c>
      <c r="G21" s="11">
        <v>735321</v>
      </c>
      <c r="H21" s="16">
        <v>288306</v>
      </c>
      <c r="I21" s="11">
        <v>6151</v>
      </c>
      <c r="J21" s="11">
        <v>0</v>
      </c>
      <c r="K21" s="15">
        <v>0</v>
      </c>
      <c r="L21" s="16">
        <v>294457</v>
      </c>
      <c r="M21" s="36">
        <f t="shared" si="0"/>
        <v>14.3</v>
      </c>
      <c r="N21" s="11">
        <v>5125430</v>
      </c>
      <c r="O21" s="11">
        <v>244113</v>
      </c>
    </row>
    <row r="22" spans="2:15" ht="21.75" customHeight="1">
      <c r="B22" s="32" t="s">
        <v>27</v>
      </c>
      <c r="C22" s="11">
        <v>10692403</v>
      </c>
      <c r="D22" s="13">
        <v>10059013</v>
      </c>
      <c r="E22" s="13">
        <v>633390</v>
      </c>
      <c r="F22" s="11">
        <v>50777</v>
      </c>
      <c r="G22" s="11">
        <v>582613</v>
      </c>
      <c r="H22" s="16">
        <v>14813</v>
      </c>
      <c r="I22" s="11">
        <v>10833</v>
      </c>
      <c r="J22" s="11">
        <v>0</v>
      </c>
      <c r="K22" s="15">
        <v>357000</v>
      </c>
      <c r="L22" s="16">
        <v>-331354</v>
      </c>
      <c r="M22" s="36">
        <f t="shared" si="0"/>
        <v>7.7</v>
      </c>
      <c r="N22" s="11">
        <v>7609451</v>
      </c>
      <c r="O22" s="11">
        <v>325270</v>
      </c>
    </row>
    <row r="23" spans="2:15" ht="21.75" customHeight="1">
      <c r="B23" s="32" t="s">
        <v>28</v>
      </c>
      <c r="C23" s="11">
        <v>3152103</v>
      </c>
      <c r="D23" s="13">
        <v>2936660</v>
      </c>
      <c r="E23" s="13">
        <v>215443</v>
      </c>
      <c r="F23" s="11">
        <v>5143</v>
      </c>
      <c r="G23" s="11">
        <v>210300</v>
      </c>
      <c r="H23" s="16">
        <v>92956</v>
      </c>
      <c r="I23" s="11">
        <v>154449</v>
      </c>
      <c r="J23" s="11">
        <v>0</v>
      </c>
      <c r="K23" s="15">
        <v>60000</v>
      </c>
      <c r="L23" s="16">
        <v>187405</v>
      </c>
      <c r="M23" s="36">
        <f t="shared" si="0"/>
        <v>8.8</v>
      </c>
      <c r="N23" s="11">
        <v>2397256</v>
      </c>
      <c r="O23" s="11">
        <v>122937</v>
      </c>
    </row>
    <row r="24" spans="2:15" ht="21.75" customHeight="1">
      <c r="B24" s="32" t="s">
        <v>29</v>
      </c>
      <c r="C24" s="11">
        <v>7237140</v>
      </c>
      <c r="D24" s="13">
        <v>6829467</v>
      </c>
      <c r="E24" s="13">
        <v>407673</v>
      </c>
      <c r="F24" s="11">
        <v>226</v>
      </c>
      <c r="G24" s="11">
        <v>407447</v>
      </c>
      <c r="H24" s="16">
        <v>50627</v>
      </c>
      <c r="I24" s="11">
        <v>88859</v>
      </c>
      <c r="J24" s="11">
        <v>0</v>
      </c>
      <c r="K24" s="15">
        <v>184915</v>
      </c>
      <c r="L24" s="16">
        <v>-45429</v>
      </c>
      <c r="M24" s="36">
        <f t="shared" si="0"/>
        <v>7.4</v>
      </c>
      <c r="N24" s="11">
        <v>5497055</v>
      </c>
      <c r="O24" s="11">
        <v>165685</v>
      </c>
    </row>
    <row r="25" spans="2:15" ht="21.75" customHeight="1">
      <c r="B25" s="32" t="s">
        <v>30</v>
      </c>
      <c r="C25" s="11">
        <v>7875360</v>
      </c>
      <c r="D25" s="13">
        <v>7458498</v>
      </c>
      <c r="E25" s="13">
        <v>416862</v>
      </c>
      <c r="F25" s="11">
        <v>181313</v>
      </c>
      <c r="G25" s="11">
        <v>235549</v>
      </c>
      <c r="H25" s="16">
        <v>-91416</v>
      </c>
      <c r="I25" s="11">
        <v>359010</v>
      </c>
      <c r="J25" s="11">
        <v>23927</v>
      </c>
      <c r="K25" s="15">
        <v>0</v>
      </c>
      <c r="L25" s="16">
        <v>291521</v>
      </c>
      <c r="M25" s="36">
        <f t="shared" si="0"/>
        <v>4.7</v>
      </c>
      <c r="N25" s="11">
        <v>4999259</v>
      </c>
      <c r="O25" s="11">
        <v>246088</v>
      </c>
    </row>
    <row r="26" spans="2:15" ht="21.75" customHeight="1">
      <c r="B26" s="32" t="s">
        <v>31</v>
      </c>
      <c r="C26" s="11">
        <v>7232804</v>
      </c>
      <c r="D26" s="13">
        <v>6632304</v>
      </c>
      <c r="E26" s="13">
        <v>600500</v>
      </c>
      <c r="F26" s="11">
        <v>24135</v>
      </c>
      <c r="G26" s="11">
        <v>576365</v>
      </c>
      <c r="H26" s="16">
        <v>-2707</v>
      </c>
      <c r="I26" s="11">
        <v>100000</v>
      </c>
      <c r="J26" s="11">
        <v>0</v>
      </c>
      <c r="K26" s="15">
        <v>0</v>
      </c>
      <c r="L26" s="16">
        <v>97293</v>
      </c>
      <c r="M26" s="36">
        <f t="shared" si="0"/>
        <v>11.9</v>
      </c>
      <c r="N26" s="11">
        <v>4857461</v>
      </c>
      <c r="O26" s="11">
        <v>217513</v>
      </c>
    </row>
    <row r="27" spans="2:15" ht="21.75" customHeight="1">
      <c r="B27" s="32" t="s">
        <v>32</v>
      </c>
      <c r="C27" s="11">
        <v>7676457</v>
      </c>
      <c r="D27" s="13">
        <v>7474673</v>
      </c>
      <c r="E27" s="13">
        <v>201784</v>
      </c>
      <c r="F27" s="11">
        <v>59430</v>
      </c>
      <c r="G27" s="11">
        <v>142354</v>
      </c>
      <c r="H27" s="16">
        <v>35227</v>
      </c>
      <c r="I27" s="11">
        <v>332834</v>
      </c>
      <c r="J27" s="11">
        <v>10351</v>
      </c>
      <c r="K27" s="15">
        <v>0</v>
      </c>
      <c r="L27" s="16">
        <v>378412</v>
      </c>
      <c r="M27" s="36">
        <f t="shared" si="0"/>
        <v>3.2</v>
      </c>
      <c r="N27" s="11">
        <v>4462773</v>
      </c>
      <c r="O27" s="11">
        <v>232441</v>
      </c>
    </row>
    <row r="28" spans="2:15" ht="21.75" customHeight="1">
      <c r="B28" s="32" t="s">
        <v>33</v>
      </c>
      <c r="C28" s="11">
        <v>4485487</v>
      </c>
      <c r="D28" s="13">
        <v>4351932</v>
      </c>
      <c r="E28" s="13">
        <v>133555</v>
      </c>
      <c r="F28" s="11">
        <v>64645</v>
      </c>
      <c r="G28" s="11">
        <v>68910</v>
      </c>
      <c r="H28" s="16">
        <v>-28025</v>
      </c>
      <c r="I28" s="11">
        <v>4280</v>
      </c>
      <c r="J28" s="11">
        <v>9625</v>
      </c>
      <c r="K28" s="15">
        <v>190000</v>
      </c>
      <c r="L28" s="16">
        <v>-204120</v>
      </c>
      <c r="M28" s="36">
        <f t="shared" si="0"/>
        <v>1.9</v>
      </c>
      <c r="N28" s="11">
        <v>3635931</v>
      </c>
      <c r="O28" s="11">
        <v>170953</v>
      </c>
    </row>
    <row r="29" spans="2:15" ht="21.75" customHeight="1">
      <c r="B29" s="32" t="s">
        <v>34</v>
      </c>
      <c r="C29" s="11">
        <v>3608167</v>
      </c>
      <c r="D29" s="13">
        <v>3430471</v>
      </c>
      <c r="E29" s="13">
        <v>177696</v>
      </c>
      <c r="F29" s="11">
        <v>59353</v>
      </c>
      <c r="G29" s="11">
        <v>118343</v>
      </c>
      <c r="H29" s="16">
        <v>-29581</v>
      </c>
      <c r="I29" s="11">
        <v>136760</v>
      </c>
      <c r="J29" s="11">
        <v>0</v>
      </c>
      <c r="K29" s="15">
        <v>0</v>
      </c>
      <c r="L29" s="16">
        <v>107179</v>
      </c>
      <c r="M29" s="36">
        <f t="shared" si="0"/>
        <v>4.8</v>
      </c>
      <c r="N29" s="11">
        <v>2454161</v>
      </c>
      <c r="O29" s="11">
        <v>145260</v>
      </c>
    </row>
    <row r="30" spans="2:15" ht="21.75" customHeight="1">
      <c r="B30" s="32" t="s">
        <v>50</v>
      </c>
      <c r="C30" s="11">
        <v>7439637</v>
      </c>
      <c r="D30" s="13">
        <v>7057094</v>
      </c>
      <c r="E30" s="13">
        <v>382543</v>
      </c>
      <c r="F30" s="11">
        <v>18085</v>
      </c>
      <c r="G30" s="11">
        <v>364458</v>
      </c>
      <c r="H30" s="16">
        <v>83865</v>
      </c>
      <c r="I30" s="11">
        <v>140815</v>
      </c>
      <c r="J30" s="11">
        <v>23</v>
      </c>
      <c r="K30" s="15">
        <v>183000</v>
      </c>
      <c r="L30" s="16">
        <v>41703</v>
      </c>
      <c r="M30" s="36">
        <f t="shared" si="0"/>
        <v>7.7</v>
      </c>
      <c r="N30" s="11">
        <v>4715393</v>
      </c>
      <c r="O30" s="11">
        <v>246912</v>
      </c>
    </row>
    <row r="31" spans="2:15" ht="21.75" customHeight="1">
      <c r="B31" s="32" t="s">
        <v>51</v>
      </c>
      <c r="C31" s="11">
        <v>8073459</v>
      </c>
      <c r="D31" s="13">
        <v>7787705</v>
      </c>
      <c r="E31" s="13">
        <v>285754</v>
      </c>
      <c r="F31" s="11">
        <v>120091</v>
      </c>
      <c r="G31" s="11">
        <v>165663</v>
      </c>
      <c r="H31" s="16">
        <v>-31419</v>
      </c>
      <c r="I31" s="11">
        <v>99243</v>
      </c>
      <c r="J31" s="11">
        <v>0</v>
      </c>
      <c r="K31" s="15">
        <v>0</v>
      </c>
      <c r="L31" s="16">
        <v>67824</v>
      </c>
      <c r="M31" s="36">
        <f t="shared" si="0"/>
        <v>2.9</v>
      </c>
      <c r="N31" s="11">
        <v>5765124</v>
      </c>
      <c r="O31" s="11">
        <v>276942</v>
      </c>
    </row>
    <row r="32" spans="2:15" ht="21.75" customHeight="1">
      <c r="B32" s="32" t="s">
        <v>52</v>
      </c>
      <c r="C32" s="11">
        <v>9004028</v>
      </c>
      <c r="D32" s="13">
        <v>8657198</v>
      </c>
      <c r="E32" s="13">
        <v>346830</v>
      </c>
      <c r="F32" s="11">
        <v>77302</v>
      </c>
      <c r="G32" s="11">
        <v>269528</v>
      </c>
      <c r="H32" s="16">
        <v>-15756</v>
      </c>
      <c r="I32" s="11">
        <v>327</v>
      </c>
      <c r="J32" s="11">
        <v>123165</v>
      </c>
      <c r="K32" s="15">
        <v>112010</v>
      </c>
      <c r="L32" s="16">
        <v>-4274</v>
      </c>
      <c r="M32" s="36">
        <f t="shared" si="0"/>
        <v>4.4</v>
      </c>
      <c r="N32" s="11">
        <v>6066342</v>
      </c>
      <c r="O32" s="11">
        <v>299204</v>
      </c>
    </row>
    <row r="33" spans="2:15" ht="21.75" customHeight="1">
      <c r="B33" s="32" t="s">
        <v>35</v>
      </c>
      <c r="C33" s="11">
        <v>4156606</v>
      </c>
      <c r="D33" s="13">
        <v>3939546</v>
      </c>
      <c r="E33" s="13">
        <v>217060</v>
      </c>
      <c r="F33" s="11">
        <v>41080</v>
      </c>
      <c r="G33" s="11">
        <v>175980</v>
      </c>
      <c r="H33" s="16">
        <v>-51473</v>
      </c>
      <c r="I33" s="11">
        <v>2189</v>
      </c>
      <c r="J33" s="11">
        <v>20248</v>
      </c>
      <c r="K33" s="15">
        <v>0</v>
      </c>
      <c r="L33" s="16">
        <v>-29036</v>
      </c>
      <c r="M33" s="36">
        <f t="shared" si="0"/>
        <v>5.3</v>
      </c>
      <c r="N33" s="11">
        <v>3329800</v>
      </c>
      <c r="O33" s="11">
        <v>144406</v>
      </c>
    </row>
    <row r="34" spans="2:15" ht="21.75" customHeight="1">
      <c r="B34" s="32" t="s">
        <v>36</v>
      </c>
      <c r="C34" s="11">
        <v>5658826</v>
      </c>
      <c r="D34" s="13">
        <v>5221700</v>
      </c>
      <c r="E34" s="13">
        <v>437126</v>
      </c>
      <c r="F34" s="11">
        <v>43635</v>
      </c>
      <c r="G34" s="11">
        <v>393491</v>
      </c>
      <c r="H34" s="16">
        <v>35482</v>
      </c>
      <c r="I34" s="11">
        <v>1177</v>
      </c>
      <c r="J34" s="11">
        <v>0</v>
      </c>
      <c r="K34" s="15">
        <v>0</v>
      </c>
      <c r="L34" s="16">
        <v>36659</v>
      </c>
      <c r="M34" s="36">
        <f t="shared" si="0"/>
        <v>11</v>
      </c>
      <c r="N34" s="11">
        <v>3561445</v>
      </c>
      <c r="O34" s="11">
        <v>224397</v>
      </c>
    </row>
    <row r="35" spans="2:15" ht="21.75" customHeight="1">
      <c r="B35" s="35" t="s">
        <v>37</v>
      </c>
      <c r="C35" s="46">
        <f>SUM(C6:C19)</f>
        <v>576203063</v>
      </c>
      <c r="D35" s="46">
        <f aca="true" t="shared" si="1" ref="D35:N35">SUM(D6:D19)</f>
        <v>558571533</v>
      </c>
      <c r="E35" s="46">
        <f t="shared" si="1"/>
        <v>17631530</v>
      </c>
      <c r="F35" s="46">
        <f t="shared" si="1"/>
        <v>4424938</v>
      </c>
      <c r="G35" s="46">
        <f t="shared" si="1"/>
        <v>13206592</v>
      </c>
      <c r="H35" s="44">
        <f t="shared" si="1"/>
        <v>-484067</v>
      </c>
      <c r="I35" s="46">
        <f t="shared" si="1"/>
        <v>8380795</v>
      </c>
      <c r="J35" s="46">
        <f t="shared" si="1"/>
        <v>2551798</v>
      </c>
      <c r="K35" s="46">
        <f t="shared" si="1"/>
        <v>8353061</v>
      </c>
      <c r="L35" s="44">
        <f t="shared" si="1"/>
        <v>2095465</v>
      </c>
      <c r="M35" s="47">
        <f>ROUND(AVERAGE(M6:M19),1)</f>
        <v>4.3</v>
      </c>
      <c r="N35" s="46">
        <f t="shared" si="1"/>
        <v>370676914</v>
      </c>
      <c r="O35" s="46">
        <f>SUM(O6:O19)</f>
        <v>14523335</v>
      </c>
    </row>
    <row r="36" spans="2:15" ht="21.75" customHeight="1">
      <c r="B36" s="35" t="s">
        <v>38</v>
      </c>
      <c r="C36" s="46">
        <f aca="true" t="shared" si="2" ref="C36:L36">SUM(C20:C34)</f>
        <v>95979164</v>
      </c>
      <c r="D36" s="46">
        <f t="shared" si="2"/>
        <v>90606232</v>
      </c>
      <c r="E36" s="46">
        <f t="shared" si="2"/>
        <v>5372932</v>
      </c>
      <c r="F36" s="46">
        <f t="shared" si="2"/>
        <v>831792</v>
      </c>
      <c r="G36" s="46">
        <f t="shared" si="2"/>
        <v>4541140</v>
      </c>
      <c r="H36" s="48">
        <f t="shared" si="2"/>
        <v>313126</v>
      </c>
      <c r="I36" s="46">
        <f t="shared" si="2"/>
        <v>1461924</v>
      </c>
      <c r="J36" s="46">
        <f t="shared" si="2"/>
        <v>187339</v>
      </c>
      <c r="K36" s="46">
        <f t="shared" si="2"/>
        <v>1086925</v>
      </c>
      <c r="L36" s="48">
        <f t="shared" si="2"/>
        <v>875464</v>
      </c>
      <c r="M36" s="47">
        <f>ROUND(AVERAGE(M20:M34),1)</f>
        <v>6.7</v>
      </c>
      <c r="N36" s="46">
        <f>SUM(N20:N34)</f>
        <v>66428661</v>
      </c>
      <c r="O36" s="46">
        <f>SUM(O20:O34)</f>
        <v>3183655</v>
      </c>
    </row>
    <row r="37" spans="2:15" ht="21.75" customHeight="1">
      <c r="B37" s="35" t="s">
        <v>39</v>
      </c>
      <c r="C37" s="46">
        <f aca="true" t="shared" si="3" ref="C37:L37">SUM(C6:C34)</f>
        <v>672182227</v>
      </c>
      <c r="D37" s="46">
        <f t="shared" si="3"/>
        <v>649177765</v>
      </c>
      <c r="E37" s="46">
        <f t="shared" si="3"/>
        <v>23004462</v>
      </c>
      <c r="F37" s="46">
        <f t="shared" si="3"/>
        <v>5256730</v>
      </c>
      <c r="G37" s="46">
        <f t="shared" si="3"/>
        <v>17747732</v>
      </c>
      <c r="H37" s="44">
        <f t="shared" si="3"/>
        <v>-170941</v>
      </c>
      <c r="I37" s="46">
        <f t="shared" si="3"/>
        <v>9842719</v>
      </c>
      <c r="J37" s="46">
        <f t="shared" si="3"/>
        <v>2739137</v>
      </c>
      <c r="K37" s="46">
        <f t="shared" si="3"/>
        <v>9439986</v>
      </c>
      <c r="L37" s="44">
        <f t="shared" si="3"/>
        <v>2970929</v>
      </c>
      <c r="M37" s="47">
        <f>ROUND(AVERAGE(M6:M34),1)</f>
        <v>5.5</v>
      </c>
      <c r="N37" s="46">
        <f>SUM(N6:N34)</f>
        <v>437105575</v>
      </c>
      <c r="O37" s="46">
        <f>SUM(O6:O34)</f>
        <v>17706990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6" r:id="rId1"/>
  <headerFooter alignWithMargins="0">
    <oddHeader>&amp;L&amp;"ＭＳ ゴシック,標準"&amp;24１　決算収支の状況（２０年度決算額）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B1">
      <pane xSplit="1" ySplit="5" topLeftCell="C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.83203125" style="0" customWidth="1"/>
    <col min="16" max="16" width="12.08203125" style="0" bestFit="1" customWidth="1"/>
  </cols>
  <sheetData>
    <row r="1" ht="17.25">
      <c r="C1" s="26" t="s">
        <v>44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1"/>
      <c r="M2" s="3"/>
      <c r="N2" s="10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12">
        <v>94834129</v>
      </c>
      <c r="D6" s="12">
        <v>92019773</v>
      </c>
      <c r="E6" s="12">
        <v>2814356</v>
      </c>
      <c r="F6" s="18">
        <v>132172</v>
      </c>
      <c r="G6" s="18">
        <v>2682184</v>
      </c>
      <c r="H6" s="19">
        <v>-3459372</v>
      </c>
      <c r="I6" s="18">
        <v>3395758</v>
      </c>
      <c r="J6" s="18">
        <v>138928</v>
      </c>
      <c r="K6" s="20">
        <v>1500000</v>
      </c>
      <c r="L6" s="53">
        <v>-1424686</v>
      </c>
      <c r="M6" s="36">
        <f>ROUND(G6/N6*100,1)</f>
        <v>4.3</v>
      </c>
      <c r="N6" s="18">
        <v>62565574</v>
      </c>
      <c r="O6" s="18">
        <v>2888590</v>
      </c>
    </row>
    <row r="7" spans="2:15" ht="21.75" customHeight="1">
      <c r="B7" s="32" t="s">
        <v>46</v>
      </c>
      <c r="C7" s="11">
        <v>101749290</v>
      </c>
      <c r="D7" s="13">
        <v>99496480</v>
      </c>
      <c r="E7" s="13">
        <v>2252810</v>
      </c>
      <c r="F7" s="11">
        <v>202729</v>
      </c>
      <c r="G7" s="11">
        <v>2050081</v>
      </c>
      <c r="H7" s="16">
        <v>-9237</v>
      </c>
      <c r="I7" s="11">
        <v>1006733</v>
      </c>
      <c r="J7" s="11">
        <v>35184</v>
      </c>
      <c r="K7" s="15">
        <v>0</v>
      </c>
      <c r="L7" s="16">
        <v>1032680</v>
      </c>
      <c r="M7" s="36">
        <f aca="true" t="shared" si="0" ref="M7:M34">ROUND(G7/N7*100,1)</f>
        <v>3.1</v>
      </c>
      <c r="N7" s="11">
        <v>66876523</v>
      </c>
      <c r="O7" s="11">
        <v>2344306</v>
      </c>
    </row>
    <row r="8" spans="2:15" ht="21.75" customHeight="1">
      <c r="B8" s="32" t="s">
        <v>16</v>
      </c>
      <c r="C8" s="11">
        <v>44930887</v>
      </c>
      <c r="D8" s="13">
        <v>44345928</v>
      </c>
      <c r="E8" s="13">
        <v>584959</v>
      </c>
      <c r="F8" s="11">
        <v>185046</v>
      </c>
      <c r="G8" s="11">
        <v>399913</v>
      </c>
      <c r="H8" s="16">
        <v>-193988</v>
      </c>
      <c r="I8" s="11">
        <v>47288</v>
      </c>
      <c r="J8" s="11">
        <v>45090</v>
      </c>
      <c r="K8" s="15">
        <v>0</v>
      </c>
      <c r="L8" s="16">
        <v>-101610</v>
      </c>
      <c r="M8" s="36">
        <f t="shared" si="0"/>
        <v>1.5</v>
      </c>
      <c r="N8" s="11">
        <v>26999390</v>
      </c>
      <c r="O8" s="11">
        <v>1326341</v>
      </c>
    </row>
    <row r="9" spans="2:15" ht="21.75" customHeight="1">
      <c r="B9" s="32" t="s">
        <v>17</v>
      </c>
      <c r="C9" s="11">
        <v>55688668</v>
      </c>
      <c r="D9" s="13">
        <v>54904385</v>
      </c>
      <c r="E9" s="13">
        <v>784283</v>
      </c>
      <c r="F9" s="11">
        <v>55072</v>
      </c>
      <c r="G9" s="11">
        <v>729211</v>
      </c>
      <c r="H9" s="16">
        <v>-455304</v>
      </c>
      <c r="I9" s="11">
        <v>600679</v>
      </c>
      <c r="J9" s="11">
        <v>181365</v>
      </c>
      <c r="K9" s="15">
        <v>868782</v>
      </c>
      <c r="L9" s="16">
        <v>-542042</v>
      </c>
      <c r="M9" s="36">
        <f t="shared" si="0"/>
        <v>2</v>
      </c>
      <c r="N9" s="11">
        <v>37307839</v>
      </c>
      <c r="O9" s="11">
        <v>1631340</v>
      </c>
    </row>
    <row r="10" spans="2:15" ht="21.75" customHeight="1">
      <c r="B10" s="32" t="s">
        <v>18</v>
      </c>
      <c r="C10" s="11">
        <v>48626298</v>
      </c>
      <c r="D10" s="13">
        <v>47058370</v>
      </c>
      <c r="E10" s="13">
        <v>1567928</v>
      </c>
      <c r="F10" s="11">
        <v>77693</v>
      </c>
      <c r="G10" s="11">
        <v>1490235</v>
      </c>
      <c r="H10" s="16">
        <v>-50332</v>
      </c>
      <c r="I10" s="11">
        <v>8625</v>
      </c>
      <c r="J10" s="11">
        <v>242477</v>
      </c>
      <c r="K10" s="15">
        <v>1255041</v>
      </c>
      <c r="L10" s="16">
        <v>-1054271</v>
      </c>
      <c r="M10" s="36">
        <f t="shared" si="0"/>
        <v>5.4</v>
      </c>
      <c r="N10" s="11">
        <v>27557758</v>
      </c>
      <c r="O10" s="11">
        <v>1286451</v>
      </c>
    </row>
    <row r="11" spans="2:15" ht="21.75" customHeight="1">
      <c r="B11" s="32" t="s">
        <v>19</v>
      </c>
      <c r="C11" s="11">
        <v>59334655</v>
      </c>
      <c r="D11" s="13">
        <v>56995293</v>
      </c>
      <c r="E11" s="13">
        <v>2339362</v>
      </c>
      <c r="F11" s="11">
        <v>709694</v>
      </c>
      <c r="G11" s="11">
        <v>1629668</v>
      </c>
      <c r="H11" s="16">
        <v>-886342</v>
      </c>
      <c r="I11" s="11">
        <v>85173</v>
      </c>
      <c r="J11" s="11">
        <v>23200</v>
      </c>
      <c r="K11" s="15">
        <v>2000000</v>
      </c>
      <c r="L11" s="16">
        <v>-2777969</v>
      </c>
      <c r="M11" s="36">
        <f t="shared" si="0"/>
        <v>4.3</v>
      </c>
      <c r="N11" s="11">
        <v>38303606</v>
      </c>
      <c r="O11" s="11">
        <v>1474880</v>
      </c>
    </row>
    <row r="12" spans="2:15" ht="21.75" customHeight="1">
      <c r="B12" s="32" t="s">
        <v>20</v>
      </c>
      <c r="C12" s="11">
        <v>22169828</v>
      </c>
      <c r="D12" s="13">
        <v>21735908</v>
      </c>
      <c r="E12" s="13">
        <v>433920</v>
      </c>
      <c r="F12" s="11">
        <v>123245</v>
      </c>
      <c r="G12" s="11">
        <v>310675</v>
      </c>
      <c r="H12" s="16">
        <v>-137260</v>
      </c>
      <c r="I12" s="11">
        <v>224814</v>
      </c>
      <c r="J12" s="11">
        <v>189</v>
      </c>
      <c r="K12" s="15">
        <v>157000</v>
      </c>
      <c r="L12" s="16">
        <v>-69257</v>
      </c>
      <c r="M12" s="36">
        <f t="shared" si="0"/>
        <v>2.1</v>
      </c>
      <c r="N12" s="11">
        <v>15150769</v>
      </c>
      <c r="O12" s="11">
        <v>677621</v>
      </c>
    </row>
    <row r="13" spans="2:15" ht="21.75" customHeight="1">
      <c r="B13" s="32" t="s">
        <v>21</v>
      </c>
      <c r="C13" s="11">
        <v>9603746</v>
      </c>
      <c r="D13" s="13">
        <v>9397376</v>
      </c>
      <c r="E13" s="13">
        <v>206370</v>
      </c>
      <c r="F13" s="11">
        <v>0</v>
      </c>
      <c r="G13" s="11">
        <v>206370</v>
      </c>
      <c r="H13" s="16">
        <v>56046</v>
      </c>
      <c r="I13" s="11">
        <v>308194</v>
      </c>
      <c r="J13" s="11">
        <v>0</v>
      </c>
      <c r="K13" s="15">
        <v>314578</v>
      </c>
      <c r="L13" s="16">
        <v>49662</v>
      </c>
      <c r="M13" s="36">
        <f t="shared" si="0"/>
        <v>3.8</v>
      </c>
      <c r="N13" s="11">
        <v>5496601</v>
      </c>
      <c r="O13" s="11">
        <v>234674</v>
      </c>
    </row>
    <row r="14" spans="2:15" ht="21.75" customHeight="1">
      <c r="B14" s="32" t="s">
        <v>22</v>
      </c>
      <c r="C14" s="11">
        <v>20170909</v>
      </c>
      <c r="D14" s="13">
        <v>18753340</v>
      </c>
      <c r="E14" s="13">
        <v>1417569</v>
      </c>
      <c r="F14" s="11">
        <v>173639</v>
      </c>
      <c r="G14" s="11">
        <v>1243930</v>
      </c>
      <c r="H14" s="16">
        <v>-105162</v>
      </c>
      <c r="I14" s="11">
        <v>51589</v>
      </c>
      <c r="J14" s="11">
        <v>0</v>
      </c>
      <c r="K14" s="15">
        <v>276799</v>
      </c>
      <c r="L14" s="16">
        <v>-330372</v>
      </c>
      <c r="M14" s="36">
        <f t="shared" si="0"/>
        <v>8.1</v>
      </c>
      <c r="N14" s="11">
        <v>15339483</v>
      </c>
      <c r="O14" s="11">
        <v>506171</v>
      </c>
    </row>
    <row r="15" spans="2:15" ht="21.75" customHeight="1">
      <c r="B15" s="32" t="s">
        <v>23</v>
      </c>
      <c r="C15" s="11">
        <v>10068748</v>
      </c>
      <c r="D15" s="13">
        <v>9747333</v>
      </c>
      <c r="E15" s="13">
        <v>321415</v>
      </c>
      <c r="F15" s="11">
        <v>49018</v>
      </c>
      <c r="G15" s="11">
        <v>272397</v>
      </c>
      <c r="H15" s="50">
        <v>-51396</v>
      </c>
      <c r="I15" s="11">
        <v>60118</v>
      </c>
      <c r="J15" s="11">
        <v>17809</v>
      </c>
      <c r="K15" s="15">
        <v>0</v>
      </c>
      <c r="L15" s="16">
        <v>26531</v>
      </c>
      <c r="M15" s="36">
        <f t="shared" si="0"/>
        <v>4.6</v>
      </c>
      <c r="N15" s="11">
        <v>5893773</v>
      </c>
      <c r="O15" s="11">
        <v>235145</v>
      </c>
    </row>
    <row r="16" spans="2:15" ht="21.75" customHeight="1">
      <c r="B16" s="32" t="s">
        <v>24</v>
      </c>
      <c r="C16" s="11">
        <v>11667255</v>
      </c>
      <c r="D16" s="13">
        <v>11130609</v>
      </c>
      <c r="E16" s="13">
        <v>536646</v>
      </c>
      <c r="F16" s="11">
        <v>43574</v>
      </c>
      <c r="G16" s="11">
        <v>493072</v>
      </c>
      <c r="H16" s="16">
        <v>105645</v>
      </c>
      <c r="I16" s="11">
        <v>13288</v>
      </c>
      <c r="J16" s="11">
        <v>105030</v>
      </c>
      <c r="K16" s="15">
        <v>185448</v>
      </c>
      <c r="L16" s="16">
        <v>38515</v>
      </c>
      <c r="M16" s="36">
        <f t="shared" si="0"/>
        <v>7.8</v>
      </c>
      <c r="N16" s="11">
        <v>6346436</v>
      </c>
      <c r="O16" s="11">
        <v>285845</v>
      </c>
    </row>
    <row r="17" spans="2:15" ht="21.75" customHeight="1">
      <c r="B17" s="32" t="s">
        <v>47</v>
      </c>
      <c r="C17" s="11">
        <v>20147446</v>
      </c>
      <c r="D17" s="11">
        <v>18679634</v>
      </c>
      <c r="E17" s="11">
        <v>1467812</v>
      </c>
      <c r="F17" s="11">
        <v>99103</v>
      </c>
      <c r="G17" s="11">
        <v>1368709</v>
      </c>
      <c r="H17" s="16">
        <v>-177637</v>
      </c>
      <c r="I17" s="11">
        <v>809266</v>
      </c>
      <c r="J17" s="11">
        <v>41507</v>
      </c>
      <c r="K17" s="11">
        <v>870000</v>
      </c>
      <c r="L17" s="16">
        <v>-196864</v>
      </c>
      <c r="M17" s="36">
        <f t="shared" si="0"/>
        <v>9.8</v>
      </c>
      <c r="N17" s="11">
        <v>13942036</v>
      </c>
      <c r="O17" s="11">
        <v>645953</v>
      </c>
    </row>
    <row r="18" spans="2:15" ht="21.75" customHeight="1">
      <c r="B18" s="33" t="s">
        <v>48</v>
      </c>
      <c r="C18" s="11">
        <v>24203020</v>
      </c>
      <c r="D18" s="21">
        <v>23840881</v>
      </c>
      <c r="E18" s="13">
        <v>362139</v>
      </c>
      <c r="F18" s="11">
        <v>22293</v>
      </c>
      <c r="G18" s="11">
        <v>339846</v>
      </c>
      <c r="H18" s="16">
        <v>-122146</v>
      </c>
      <c r="I18" s="11">
        <v>740869</v>
      </c>
      <c r="J18" s="11">
        <v>383</v>
      </c>
      <c r="K18" s="15">
        <v>1231000</v>
      </c>
      <c r="L18" s="16">
        <v>-611894</v>
      </c>
      <c r="M18" s="36">
        <f t="shared" si="0"/>
        <v>2.2</v>
      </c>
      <c r="N18" s="11">
        <v>15199249</v>
      </c>
      <c r="O18" s="11">
        <v>796950</v>
      </c>
    </row>
    <row r="19" spans="2:15" ht="21.75" customHeight="1">
      <c r="B19" s="34" t="s">
        <v>49</v>
      </c>
      <c r="C19" s="22">
        <v>42498663</v>
      </c>
      <c r="D19" s="23">
        <v>41801138</v>
      </c>
      <c r="E19" s="14">
        <v>697525</v>
      </c>
      <c r="F19" s="22">
        <v>223158</v>
      </c>
      <c r="G19" s="22">
        <v>474367</v>
      </c>
      <c r="H19" s="24">
        <v>37046</v>
      </c>
      <c r="I19" s="22">
        <v>305761</v>
      </c>
      <c r="J19" s="22">
        <v>72553</v>
      </c>
      <c r="K19" s="25">
        <v>300000</v>
      </c>
      <c r="L19" s="24">
        <v>115360</v>
      </c>
      <c r="M19" s="8">
        <f t="shared" si="0"/>
        <v>1.8</v>
      </c>
      <c r="N19" s="22">
        <v>26594336</v>
      </c>
      <c r="O19" s="22">
        <v>1171285</v>
      </c>
    </row>
    <row r="20" spans="2:15" ht="21.75" customHeight="1">
      <c r="B20" s="33" t="s">
        <v>25</v>
      </c>
      <c r="C20" s="11">
        <v>2709958</v>
      </c>
      <c r="D20" s="13">
        <v>2538262</v>
      </c>
      <c r="E20" s="13">
        <v>171696</v>
      </c>
      <c r="F20" s="11">
        <v>39105</v>
      </c>
      <c r="G20" s="11">
        <v>132591</v>
      </c>
      <c r="H20" s="16">
        <v>-8451</v>
      </c>
      <c r="I20" s="11">
        <v>95455</v>
      </c>
      <c r="J20" s="11">
        <v>0</v>
      </c>
      <c r="K20" s="15">
        <v>0</v>
      </c>
      <c r="L20" s="16">
        <v>87004</v>
      </c>
      <c r="M20" s="36">
        <f t="shared" si="0"/>
        <v>7.2</v>
      </c>
      <c r="N20" s="11">
        <v>1841612</v>
      </c>
      <c r="O20" s="11">
        <v>129750</v>
      </c>
    </row>
    <row r="21" spans="2:15" ht="21.75" customHeight="1">
      <c r="B21" s="32" t="s">
        <v>26</v>
      </c>
      <c r="C21" s="11">
        <v>7408324</v>
      </c>
      <c r="D21" s="13">
        <v>6950506</v>
      </c>
      <c r="E21" s="13">
        <v>457818</v>
      </c>
      <c r="F21" s="11">
        <v>10803</v>
      </c>
      <c r="G21" s="11">
        <v>447015</v>
      </c>
      <c r="H21" s="16">
        <v>28429</v>
      </c>
      <c r="I21" s="11">
        <v>1545</v>
      </c>
      <c r="J21" s="11">
        <v>0</v>
      </c>
      <c r="K21" s="15">
        <v>0</v>
      </c>
      <c r="L21" s="16">
        <v>29974</v>
      </c>
      <c r="M21" s="36">
        <f t="shared" si="0"/>
        <v>8.7</v>
      </c>
      <c r="N21" s="11">
        <v>5152640</v>
      </c>
      <c r="O21" s="11">
        <v>260621</v>
      </c>
    </row>
    <row r="22" spans="2:15" ht="21.75" customHeight="1">
      <c r="B22" s="32" t="s">
        <v>27</v>
      </c>
      <c r="C22" s="11">
        <v>10885656</v>
      </c>
      <c r="D22" s="13">
        <v>10286880</v>
      </c>
      <c r="E22" s="13">
        <v>598776</v>
      </c>
      <c r="F22" s="11">
        <v>30976</v>
      </c>
      <c r="G22" s="11">
        <v>567800</v>
      </c>
      <c r="H22" s="16">
        <v>88652</v>
      </c>
      <c r="I22" s="11">
        <v>7629</v>
      </c>
      <c r="J22" s="11">
        <v>0</v>
      </c>
      <c r="K22" s="15">
        <v>150000</v>
      </c>
      <c r="L22" s="16">
        <v>-53719</v>
      </c>
      <c r="M22" s="36">
        <f t="shared" si="0"/>
        <v>7.4</v>
      </c>
      <c r="N22" s="11">
        <v>7681951</v>
      </c>
      <c r="O22" s="11">
        <v>347267</v>
      </c>
    </row>
    <row r="23" spans="2:15" ht="21.75" customHeight="1">
      <c r="B23" s="32" t="s">
        <v>28</v>
      </c>
      <c r="C23" s="11">
        <v>2905092</v>
      </c>
      <c r="D23" s="13">
        <v>2787498</v>
      </c>
      <c r="E23" s="13">
        <v>117594</v>
      </c>
      <c r="F23" s="11">
        <v>250</v>
      </c>
      <c r="G23" s="11">
        <v>117344</v>
      </c>
      <c r="H23" s="16">
        <v>38908</v>
      </c>
      <c r="I23" s="11">
        <v>77963</v>
      </c>
      <c r="J23" s="11">
        <v>0</v>
      </c>
      <c r="K23" s="15">
        <v>94508</v>
      </c>
      <c r="L23" s="16">
        <v>22363</v>
      </c>
      <c r="M23" s="36">
        <f t="shared" si="0"/>
        <v>5.2</v>
      </c>
      <c r="N23" s="11">
        <v>2259908</v>
      </c>
      <c r="O23" s="11">
        <v>131252</v>
      </c>
    </row>
    <row r="24" spans="2:15" ht="21.75" customHeight="1">
      <c r="B24" s="32" t="s">
        <v>29</v>
      </c>
      <c r="C24" s="11">
        <v>6939761</v>
      </c>
      <c r="D24" s="13">
        <v>6579315</v>
      </c>
      <c r="E24" s="13">
        <v>360446</v>
      </c>
      <c r="F24" s="11">
        <v>3626</v>
      </c>
      <c r="G24" s="11">
        <v>356820</v>
      </c>
      <c r="H24" s="16">
        <v>11855</v>
      </c>
      <c r="I24" s="11">
        <v>63829</v>
      </c>
      <c r="J24" s="11">
        <v>0</v>
      </c>
      <c r="K24" s="15">
        <v>0</v>
      </c>
      <c r="L24" s="16">
        <v>75684</v>
      </c>
      <c r="M24" s="36">
        <f t="shared" si="0"/>
        <v>6.7</v>
      </c>
      <c r="N24" s="11">
        <v>5350022</v>
      </c>
      <c r="O24" s="11">
        <v>176888</v>
      </c>
    </row>
    <row r="25" spans="2:15" ht="21.75" customHeight="1">
      <c r="B25" s="32" t="s">
        <v>30</v>
      </c>
      <c r="C25" s="11">
        <v>7705306</v>
      </c>
      <c r="D25" s="13">
        <v>7278639</v>
      </c>
      <c r="E25" s="13">
        <v>426667</v>
      </c>
      <c r="F25" s="11">
        <v>99702</v>
      </c>
      <c r="G25" s="11">
        <v>326965</v>
      </c>
      <c r="H25" s="16">
        <v>97440</v>
      </c>
      <c r="I25" s="11">
        <v>84783</v>
      </c>
      <c r="J25" s="11">
        <v>8534</v>
      </c>
      <c r="K25" s="15">
        <v>0</v>
      </c>
      <c r="L25" s="16">
        <v>190757</v>
      </c>
      <c r="M25" s="36">
        <f t="shared" si="0"/>
        <v>6.2</v>
      </c>
      <c r="N25" s="11">
        <v>5258709</v>
      </c>
      <c r="O25" s="11">
        <v>262731</v>
      </c>
    </row>
    <row r="26" spans="2:15" ht="21.75" customHeight="1">
      <c r="B26" s="32" t="s">
        <v>31</v>
      </c>
      <c r="C26" s="11">
        <v>7675106</v>
      </c>
      <c r="D26" s="13">
        <v>7096034</v>
      </c>
      <c r="E26" s="13">
        <v>579072</v>
      </c>
      <c r="F26" s="11">
        <v>0</v>
      </c>
      <c r="G26" s="11">
        <v>579072</v>
      </c>
      <c r="H26" s="16">
        <v>174961</v>
      </c>
      <c r="I26" s="11">
        <v>100000</v>
      </c>
      <c r="J26" s="11">
        <v>0</v>
      </c>
      <c r="K26" s="15">
        <v>200000</v>
      </c>
      <c r="L26" s="16">
        <v>74961</v>
      </c>
      <c r="M26" s="36">
        <f t="shared" si="0"/>
        <v>12.1</v>
      </c>
      <c r="N26" s="11">
        <v>4768228</v>
      </c>
      <c r="O26" s="11">
        <v>232223</v>
      </c>
    </row>
    <row r="27" spans="2:15" ht="21.75" customHeight="1">
      <c r="B27" s="32" t="s">
        <v>32</v>
      </c>
      <c r="C27" s="11">
        <v>6832923</v>
      </c>
      <c r="D27" s="13">
        <v>6679969</v>
      </c>
      <c r="E27" s="13">
        <v>152954</v>
      </c>
      <c r="F27" s="11">
        <v>45827</v>
      </c>
      <c r="G27" s="11">
        <v>107127</v>
      </c>
      <c r="H27" s="16">
        <v>-150105</v>
      </c>
      <c r="I27" s="11">
        <v>396068</v>
      </c>
      <c r="J27" s="11">
        <v>9312</v>
      </c>
      <c r="K27" s="15">
        <v>0</v>
      </c>
      <c r="L27" s="16">
        <v>255275</v>
      </c>
      <c r="M27" s="36">
        <f t="shared" si="0"/>
        <v>2.5</v>
      </c>
      <c r="N27" s="11">
        <v>4336148</v>
      </c>
      <c r="O27" s="11">
        <v>248155</v>
      </c>
    </row>
    <row r="28" spans="2:15" ht="21.75" customHeight="1">
      <c r="B28" s="32" t="s">
        <v>33</v>
      </c>
      <c r="C28" s="11">
        <v>4652902</v>
      </c>
      <c r="D28" s="13">
        <v>4515740</v>
      </c>
      <c r="E28" s="13">
        <v>137162</v>
      </c>
      <c r="F28" s="11">
        <v>40227</v>
      </c>
      <c r="G28" s="11">
        <v>96935</v>
      </c>
      <c r="H28" s="16">
        <v>57341</v>
      </c>
      <c r="I28" s="11">
        <v>282091</v>
      </c>
      <c r="J28" s="11">
        <v>1611</v>
      </c>
      <c r="K28" s="15">
        <v>0</v>
      </c>
      <c r="L28" s="16">
        <v>341043</v>
      </c>
      <c r="M28" s="36">
        <f t="shared" si="0"/>
        <v>2.9</v>
      </c>
      <c r="N28" s="11">
        <v>3398802</v>
      </c>
      <c r="O28" s="11">
        <v>182513</v>
      </c>
    </row>
    <row r="29" spans="2:15" ht="21.75" customHeight="1">
      <c r="B29" s="32" t="s">
        <v>34</v>
      </c>
      <c r="C29" s="11">
        <v>3468945</v>
      </c>
      <c r="D29" s="13">
        <v>3285088</v>
      </c>
      <c r="E29" s="13">
        <v>183857</v>
      </c>
      <c r="F29" s="11">
        <v>35933</v>
      </c>
      <c r="G29" s="11">
        <v>147924</v>
      </c>
      <c r="H29" s="16">
        <v>340</v>
      </c>
      <c r="I29" s="11">
        <v>154319</v>
      </c>
      <c r="J29" s="11">
        <v>0</v>
      </c>
      <c r="K29" s="15">
        <v>0</v>
      </c>
      <c r="L29" s="16">
        <v>154659</v>
      </c>
      <c r="M29" s="36">
        <f t="shared" si="0"/>
        <v>6.2</v>
      </c>
      <c r="N29" s="11">
        <v>2402126</v>
      </c>
      <c r="O29" s="11">
        <v>155081</v>
      </c>
    </row>
    <row r="30" spans="2:15" ht="21.75" customHeight="1">
      <c r="B30" s="32" t="s">
        <v>50</v>
      </c>
      <c r="C30" s="11">
        <v>7098885</v>
      </c>
      <c r="D30" s="13">
        <v>6814345</v>
      </c>
      <c r="E30" s="13">
        <v>284540</v>
      </c>
      <c r="F30" s="11">
        <v>3947</v>
      </c>
      <c r="G30" s="11">
        <v>280593</v>
      </c>
      <c r="H30" s="16">
        <v>-96685</v>
      </c>
      <c r="I30" s="11">
        <v>187787</v>
      </c>
      <c r="J30" s="11">
        <v>42</v>
      </c>
      <c r="K30" s="15">
        <v>100000</v>
      </c>
      <c r="L30" s="16">
        <v>-8856</v>
      </c>
      <c r="M30" s="36">
        <f t="shared" si="0"/>
        <v>6.2</v>
      </c>
      <c r="N30" s="11">
        <v>4544663</v>
      </c>
      <c r="O30" s="11">
        <v>263608</v>
      </c>
    </row>
    <row r="31" spans="2:15" ht="21.75" customHeight="1">
      <c r="B31" s="32" t="s">
        <v>51</v>
      </c>
      <c r="C31" s="11">
        <v>8260339</v>
      </c>
      <c r="D31" s="13">
        <v>8022834</v>
      </c>
      <c r="E31" s="13">
        <v>237505</v>
      </c>
      <c r="F31" s="11">
        <v>40423</v>
      </c>
      <c r="G31" s="11">
        <v>197082</v>
      </c>
      <c r="H31" s="16">
        <v>-48694</v>
      </c>
      <c r="I31" s="11">
        <v>123244</v>
      </c>
      <c r="J31" s="11">
        <v>0</v>
      </c>
      <c r="K31" s="15">
        <v>0</v>
      </c>
      <c r="L31" s="16">
        <v>74550</v>
      </c>
      <c r="M31" s="36">
        <f t="shared" si="0"/>
        <v>3.5</v>
      </c>
      <c r="N31" s="11">
        <v>5615839</v>
      </c>
      <c r="O31" s="11">
        <v>295674</v>
      </c>
    </row>
    <row r="32" spans="2:15" ht="21.75" customHeight="1">
      <c r="B32" s="32" t="s">
        <v>52</v>
      </c>
      <c r="C32" s="11">
        <v>9213762</v>
      </c>
      <c r="D32" s="13">
        <v>8895270</v>
      </c>
      <c r="E32" s="13">
        <v>318492</v>
      </c>
      <c r="F32" s="11">
        <v>33208</v>
      </c>
      <c r="G32" s="11">
        <v>285284</v>
      </c>
      <c r="H32" s="16">
        <v>-23973</v>
      </c>
      <c r="I32" s="11">
        <v>154629</v>
      </c>
      <c r="J32" s="11">
        <v>14743</v>
      </c>
      <c r="K32" s="15">
        <v>64337</v>
      </c>
      <c r="L32" s="16">
        <v>81062</v>
      </c>
      <c r="M32" s="36">
        <f t="shared" si="0"/>
        <v>4.9</v>
      </c>
      <c r="N32" s="11">
        <v>5872680</v>
      </c>
      <c r="O32" s="11">
        <v>319438</v>
      </c>
    </row>
    <row r="33" spans="2:15" ht="21.75" customHeight="1">
      <c r="B33" s="32" t="s">
        <v>35</v>
      </c>
      <c r="C33" s="11">
        <v>4273880</v>
      </c>
      <c r="D33" s="13">
        <v>4046427</v>
      </c>
      <c r="E33" s="13">
        <v>227453</v>
      </c>
      <c r="F33" s="11">
        <v>0</v>
      </c>
      <c r="G33" s="11">
        <v>227453</v>
      </c>
      <c r="H33" s="16">
        <v>107982</v>
      </c>
      <c r="I33" s="11">
        <v>1437</v>
      </c>
      <c r="J33" s="11">
        <v>30160</v>
      </c>
      <c r="K33" s="15">
        <v>0</v>
      </c>
      <c r="L33" s="16">
        <v>139579</v>
      </c>
      <c r="M33" s="36">
        <f t="shared" si="0"/>
        <v>7</v>
      </c>
      <c r="N33" s="11">
        <v>3263035</v>
      </c>
      <c r="O33" s="11">
        <v>154172</v>
      </c>
    </row>
    <row r="34" spans="2:15" ht="21.75" customHeight="1">
      <c r="B34" s="32" t="s">
        <v>36</v>
      </c>
      <c r="C34" s="11">
        <v>5430191</v>
      </c>
      <c r="D34" s="13">
        <v>5058172</v>
      </c>
      <c r="E34" s="13">
        <v>372019</v>
      </c>
      <c r="F34" s="11">
        <v>14010</v>
      </c>
      <c r="G34" s="11">
        <v>358009</v>
      </c>
      <c r="H34" s="16">
        <v>94955</v>
      </c>
      <c r="I34" s="11">
        <v>1021</v>
      </c>
      <c r="J34" s="11">
        <v>0</v>
      </c>
      <c r="K34" s="15">
        <v>0</v>
      </c>
      <c r="L34" s="16">
        <v>95976</v>
      </c>
      <c r="M34" s="36">
        <f t="shared" si="0"/>
        <v>10.3</v>
      </c>
      <c r="N34" s="11">
        <v>3470793</v>
      </c>
      <c r="O34" s="11">
        <v>239568</v>
      </c>
    </row>
    <row r="35" spans="2:15" ht="21.75" customHeight="1">
      <c r="B35" s="35" t="s">
        <v>37</v>
      </c>
      <c r="C35" s="46">
        <f>SUM(C6:C19)</f>
        <v>565693542</v>
      </c>
      <c r="D35" s="46">
        <f aca="true" t="shared" si="1" ref="D35:O35">SUM(D6:D19)</f>
        <v>549906448</v>
      </c>
      <c r="E35" s="46">
        <f t="shared" si="1"/>
        <v>15787094</v>
      </c>
      <c r="F35" s="46">
        <f t="shared" si="1"/>
        <v>2096436</v>
      </c>
      <c r="G35" s="46">
        <f t="shared" si="1"/>
        <v>13690658</v>
      </c>
      <c r="H35" s="44">
        <f t="shared" si="1"/>
        <v>-5449439</v>
      </c>
      <c r="I35" s="46">
        <f t="shared" si="1"/>
        <v>7658155</v>
      </c>
      <c r="J35" s="46">
        <f t="shared" si="1"/>
        <v>903715</v>
      </c>
      <c r="K35" s="46">
        <f t="shared" si="1"/>
        <v>8958648</v>
      </c>
      <c r="L35" s="44">
        <f t="shared" si="1"/>
        <v>-5846217</v>
      </c>
      <c r="M35" s="47">
        <f>ROUND(AVERAGE(M6:M19),1)</f>
        <v>4.3</v>
      </c>
      <c r="N35" s="46">
        <f t="shared" si="1"/>
        <v>363573373</v>
      </c>
      <c r="O35" s="46">
        <f t="shared" si="1"/>
        <v>15505552</v>
      </c>
    </row>
    <row r="36" spans="2:15" ht="21.75" customHeight="1">
      <c r="B36" s="35" t="s">
        <v>38</v>
      </c>
      <c r="C36" s="46">
        <f aca="true" t="shared" si="2" ref="C36:L36">SUM(C20:C34)</f>
        <v>95461030</v>
      </c>
      <c r="D36" s="46">
        <f t="shared" si="2"/>
        <v>90834979</v>
      </c>
      <c r="E36" s="46">
        <f t="shared" si="2"/>
        <v>4626051</v>
      </c>
      <c r="F36" s="46">
        <f t="shared" si="2"/>
        <v>398037</v>
      </c>
      <c r="G36" s="46">
        <f t="shared" si="2"/>
        <v>4228014</v>
      </c>
      <c r="H36" s="48">
        <f t="shared" si="2"/>
        <v>372955</v>
      </c>
      <c r="I36" s="46">
        <f t="shared" si="2"/>
        <v>1731800</v>
      </c>
      <c r="J36" s="46">
        <f t="shared" si="2"/>
        <v>64402</v>
      </c>
      <c r="K36" s="46">
        <f t="shared" si="2"/>
        <v>608845</v>
      </c>
      <c r="L36" s="48">
        <f t="shared" si="2"/>
        <v>1560312</v>
      </c>
      <c r="M36" s="47">
        <f>ROUND(AVERAGE(M20:M34),1)</f>
        <v>6.5</v>
      </c>
      <c r="N36" s="46">
        <f>SUM(N20:N34)</f>
        <v>65217156</v>
      </c>
      <c r="O36" s="46">
        <f>SUM(O20:O34)</f>
        <v>3398941</v>
      </c>
    </row>
    <row r="37" spans="2:15" ht="21.75" customHeight="1">
      <c r="B37" s="35" t="s">
        <v>39</v>
      </c>
      <c r="C37" s="46">
        <f aca="true" t="shared" si="3" ref="C37:L37">SUM(C6:C34)</f>
        <v>661154572</v>
      </c>
      <c r="D37" s="46">
        <f t="shared" si="3"/>
        <v>640741427</v>
      </c>
      <c r="E37" s="46">
        <f t="shared" si="3"/>
        <v>20413145</v>
      </c>
      <c r="F37" s="46">
        <f t="shared" si="3"/>
        <v>2494473</v>
      </c>
      <c r="G37" s="46">
        <f t="shared" si="3"/>
        <v>17918672</v>
      </c>
      <c r="H37" s="44">
        <f t="shared" si="3"/>
        <v>-5076484</v>
      </c>
      <c r="I37" s="46">
        <f t="shared" si="3"/>
        <v>9389955</v>
      </c>
      <c r="J37" s="46">
        <f t="shared" si="3"/>
        <v>968117</v>
      </c>
      <c r="K37" s="46">
        <f t="shared" si="3"/>
        <v>9567493</v>
      </c>
      <c r="L37" s="44">
        <f t="shared" si="3"/>
        <v>-4285905</v>
      </c>
      <c r="M37" s="47">
        <f>ROUND(AVERAGE(M6:M34),1)</f>
        <v>5.4</v>
      </c>
      <c r="N37" s="46">
        <f>SUM(N6:N34)</f>
        <v>428790529</v>
      </c>
      <c r="O37" s="46">
        <f>SUM(O6:O34)</f>
        <v>18904493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決算収支の状況（１９年度決算額）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5" width="13.33203125" style="0" customWidth="1"/>
  </cols>
  <sheetData>
    <row r="1" ht="17.25">
      <c r="C1" t="s">
        <v>41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3"/>
      <c r="M2" s="3"/>
      <c r="N2" s="10" t="s">
        <v>43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38">
        <f>+'当年度'!C6-'前年度'!C6</f>
        <v>2275758</v>
      </c>
      <c r="D6" s="38">
        <f>+'当年度'!D6-'前年度'!D6</f>
        <v>2878065</v>
      </c>
      <c r="E6" s="38">
        <f>+'当年度'!E6-'前年度'!E6</f>
        <v>-602307</v>
      </c>
      <c r="F6" s="38">
        <f>+'当年度'!F6-'前年度'!F6</f>
        <v>398375</v>
      </c>
      <c r="G6" s="38">
        <f>+'当年度'!G6-'前年度'!G6</f>
        <v>-1000682</v>
      </c>
      <c r="H6" s="38">
        <f>+'当年度'!H6-'前年度'!H6</f>
        <v>2458690</v>
      </c>
      <c r="I6" s="38">
        <f>+'当年度'!I6-'前年度'!I6</f>
        <v>-1925204</v>
      </c>
      <c r="J6" s="38">
        <f>+'当年度'!J6-'前年度'!J6</f>
        <v>103569</v>
      </c>
      <c r="K6" s="38">
        <f>+'当年度'!K6-'前年度'!K6</f>
        <v>-500000</v>
      </c>
      <c r="L6" s="38">
        <f>+'当年度'!L6-'前年度'!L6</f>
        <v>1137055</v>
      </c>
      <c r="M6" s="39">
        <f>+'当年度'!M6-'前年度'!M6</f>
        <v>-1.6999999999999997</v>
      </c>
      <c r="N6" s="38">
        <f>+'当年度'!N6-'前年度'!N6</f>
        <v>1250996</v>
      </c>
      <c r="O6" s="38">
        <f>+'当年度'!O6-'前年度'!O6</f>
        <v>-182976</v>
      </c>
    </row>
    <row r="7" spans="2:15" ht="21.75" customHeight="1">
      <c r="B7" s="32" t="s">
        <v>46</v>
      </c>
      <c r="C7" s="40">
        <f>+'当年度'!C7-'前年度'!C7</f>
        <v>7718778</v>
      </c>
      <c r="D7" s="40">
        <f>+'当年度'!D7-'前年度'!D7</f>
        <v>7258074</v>
      </c>
      <c r="E7" s="40">
        <f>+'当年度'!E7-'前年度'!E7</f>
        <v>460704</v>
      </c>
      <c r="F7" s="40">
        <f>+'当年度'!F7-'前年度'!F7</f>
        <v>443140</v>
      </c>
      <c r="G7" s="40">
        <f>+'当年度'!G7-'前年度'!G7</f>
        <v>17564</v>
      </c>
      <c r="H7" s="40">
        <f>+'当年度'!H7-'前年度'!H7</f>
        <v>26801</v>
      </c>
      <c r="I7" s="40">
        <f>+'当年度'!I7-'前年度'!I7</f>
        <v>-900570</v>
      </c>
      <c r="J7" s="40">
        <f>+'当年度'!J7-'前年度'!J7</f>
        <v>945397</v>
      </c>
      <c r="K7" s="40">
        <f>+'当年度'!K7-'前年度'!K7</f>
        <v>1540904</v>
      </c>
      <c r="L7" s="40">
        <f>+'当年度'!L7-'前年度'!L7</f>
        <v>-1469276</v>
      </c>
      <c r="M7" s="41">
        <f>+'当年度'!M7-'前年度'!M7</f>
        <v>-0.20000000000000018</v>
      </c>
      <c r="N7" s="40">
        <f>+'当年度'!N7-'前年度'!N7</f>
        <v>3599988</v>
      </c>
      <c r="O7" s="38">
        <f>+'当年度'!O7-'前年度'!O7</f>
        <v>-148510</v>
      </c>
    </row>
    <row r="8" spans="2:15" ht="21.75" customHeight="1">
      <c r="B8" s="32" t="s">
        <v>16</v>
      </c>
      <c r="C8" s="40">
        <f>+'当年度'!C8-'前年度'!C8</f>
        <v>-4038196</v>
      </c>
      <c r="D8" s="40">
        <f>+'当年度'!D8-'前年度'!D8</f>
        <v>-4135802</v>
      </c>
      <c r="E8" s="40">
        <f>+'当年度'!E8-'前年度'!E8</f>
        <v>97606</v>
      </c>
      <c r="F8" s="40">
        <f>+'当年度'!F8-'前年度'!F8</f>
        <v>225162</v>
      </c>
      <c r="G8" s="40">
        <f>+'当年度'!G8-'前年度'!G8</f>
        <v>-127556</v>
      </c>
      <c r="H8" s="40">
        <f>+'当年度'!H8-'前年度'!H8</f>
        <v>66432</v>
      </c>
      <c r="I8" s="40">
        <f>+'当年度'!I8-'前年度'!I8</f>
        <v>-15014</v>
      </c>
      <c r="J8" s="40">
        <f>+'当年度'!J8-'前年度'!J8</f>
        <v>153727</v>
      </c>
      <c r="K8" s="40">
        <f>+'当年度'!K8-'前年度'!K8</f>
        <v>0</v>
      </c>
      <c r="L8" s="40">
        <f>+'当年度'!L8-'前年度'!L8</f>
        <v>205145</v>
      </c>
      <c r="M8" s="41">
        <f>+'当年度'!M8-'前年度'!M8</f>
        <v>-0.5</v>
      </c>
      <c r="N8" s="40">
        <f>+'当年度'!N8-'前年度'!N8</f>
        <v>295952</v>
      </c>
      <c r="O8" s="38">
        <f>+'当年度'!O8-'前年度'!O8</f>
        <v>-84010</v>
      </c>
    </row>
    <row r="9" spans="2:15" ht="21.75" customHeight="1">
      <c r="B9" s="32" t="s">
        <v>17</v>
      </c>
      <c r="C9" s="40">
        <f>+'当年度'!C9-'前年度'!C9</f>
        <v>-736512</v>
      </c>
      <c r="D9" s="40">
        <f>+'当年度'!D9-'前年度'!D9</f>
        <v>-668006</v>
      </c>
      <c r="E9" s="40">
        <f>+'当年度'!E9-'前年度'!E9</f>
        <v>-68506</v>
      </c>
      <c r="F9" s="40">
        <f>+'当年度'!F9-'前年度'!F9</f>
        <v>57229</v>
      </c>
      <c r="G9" s="40">
        <f>+'当年度'!G9-'前年度'!G9</f>
        <v>-125735</v>
      </c>
      <c r="H9" s="40">
        <f>+'当年度'!H9-'前年度'!H9</f>
        <v>329568</v>
      </c>
      <c r="I9" s="40">
        <f>+'当年度'!I9-'前年度'!I9</f>
        <v>-205842</v>
      </c>
      <c r="J9" s="40">
        <f>+'当年度'!J9-'前年度'!J9</f>
        <v>25209</v>
      </c>
      <c r="K9" s="40">
        <f>+'当年度'!K9-'前年度'!K9</f>
        <v>-650611</v>
      </c>
      <c r="L9" s="40">
        <f>+'当年度'!L9-'前年度'!L9</f>
        <v>799546</v>
      </c>
      <c r="M9" s="41">
        <f>+'当年度'!M9-'前年度'!M9</f>
        <v>-0.3999999999999999</v>
      </c>
      <c r="N9" s="40">
        <f>+'当年度'!N9-'前年度'!N9</f>
        <v>232307</v>
      </c>
      <c r="O9" s="38">
        <f>+'当年度'!O9-'前年度'!O9</f>
        <v>-103346</v>
      </c>
    </row>
    <row r="10" spans="2:15" ht="21.75" customHeight="1">
      <c r="B10" s="32" t="s">
        <v>18</v>
      </c>
      <c r="C10" s="40">
        <f>+'当年度'!C10-'前年度'!C10</f>
        <v>-1150106</v>
      </c>
      <c r="D10" s="40">
        <f>+'当年度'!D10-'前年度'!D10</f>
        <v>-966870</v>
      </c>
      <c r="E10" s="40">
        <f>+'当年度'!E10-'前年度'!E10</f>
        <v>-183236</v>
      </c>
      <c r="F10" s="40">
        <f>+'当年度'!F10-'前年度'!F10</f>
        <v>28135</v>
      </c>
      <c r="G10" s="40">
        <f>+'当年度'!G10-'前年度'!G10</f>
        <v>-211371</v>
      </c>
      <c r="H10" s="40">
        <f>+'当年度'!H10-'前年度'!H10</f>
        <v>-161039</v>
      </c>
      <c r="I10" s="40">
        <f>+'当年度'!I10-'前年度'!I10</f>
        <v>3816750</v>
      </c>
      <c r="J10" s="40">
        <f>+'当年度'!J10-'前年度'!J10</f>
        <v>-240219</v>
      </c>
      <c r="K10" s="40">
        <f>+'当年度'!K10-'前年度'!K10</f>
        <v>-638938</v>
      </c>
      <c r="L10" s="40">
        <f>+'当年度'!L10-'前年度'!L10</f>
        <v>4054430</v>
      </c>
      <c r="M10" s="41">
        <f>+'当年度'!M10-'前年度'!M10</f>
        <v>-0.8000000000000007</v>
      </c>
      <c r="N10" s="40">
        <f>+'当年度'!N10-'前年度'!N10</f>
        <v>255729</v>
      </c>
      <c r="O10" s="38">
        <f>+'当年度'!O10-'前年度'!O10</f>
        <v>-81493</v>
      </c>
    </row>
    <row r="11" spans="2:15" ht="21.75" customHeight="1">
      <c r="B11" s="32" t="s">
        <v>19</v>
      </c>
      <c r="C11" s="40">
        <f>+'当年度'!C11-'前年度'!C11</f>
        <v>-1081712</v>
      </c>
      <c r="D11" s="40">
        <f>+'当年度'!D11-'前年度'!D11</f>
        <v>-887682</v>
      </c>
      <c r="E11" s="40">
        <f>+'当年度'!E11-'前年度'!E11</f>
        <v>-194030</v>
      </c>
      <c r="F11" s="40">
        <f>+'当年度'!F11-'前年度'!F11</f>
        <v>-288401</v>
      </c>
      <c r="G11" s="40">
        <f>+'当年度'!G11-'前年度'!G11</f>
        <v>94371</v>
      </c>
      <c r="H11" s="40">
        <f>+'当年度'!H11-'前年度'!H11</f>
        <v>980713</v>
      </c>
      <c r="I11" s="40">
        <f>+'当年度'!I11-'前年度'!I11</f>
        <v>-15994</v>
      </c>
      <c r="J11" s="40">
        <f>+'当年度'!J11-'前年度'!J11</f>
        <v>800</v>
      </c>
      <c r="K11" s="40">
        <f>+'当年度'!K11-'前年度'!K11</f>
        <v>-400000</v>
      </c>
      <c r="L11" s="40">
        <f>+'当年度'!L11-'前年度'!L11</f>
        <v>1365519</v>
      </c>
      <c r="M11" s="41">
        <f>+'当年度'!M11-'前年度'!M11</f>
        <v>0.20000000000000018</v>
      </c>
      <c r="N11" s="40">
        <f>+'当年度'!N11-'前年度'!N11</f>
        <v>-157107</v>
      </c>
      <c r="O11" s="38">
        <f>+'当年度'!O11-'前年度'!O11</f>
        <v>-93434</v>
      </c>
    </row>
    <row r="12" spans="2:15" ht="21.75" customHeight="1">
      <c r="B12" s="32" t="s">
        <v>20</v>
      </c>
      <c r="C12" s="40">
        <f>+'当年度'!C12-'前年度'!C12</f>
        <v>-302818</v>
      </c>
      <c r="D12" s="40">
        <f>+'当年度'!D12-'前年度'!D12</f>
        <v>-277586</v>
      </c>
      <c r="E12" s="40">
        <f>+'当年度'!E12-'前年度'!E12</f>
        <v>-25232</v>
      </c>
      <c r="F12" s="40">
        <f>+'当年度'!F12-'前年度'!F12</f>
        <v>-19953</v>
      </c>
      <c r="G12" s="40">
        <f>+'当年度'!G12-'前年度'!G12</f>
        <v>-5279</v>
      </c>
      <c r="H12" s="40">
        <f>+'当年度'!H12-'前年度'!H12</f>
        <v>131981</v>
      </c>
      <c r="I12" s="40">
        <f>+'当年度'!I12-'前年度'!I12</f>
        <v>-67169</v>
      </c>
      <c r="J12" s="40">
        <f>+'当年度'!J12-'前年度'!J12</f>
        <v>20183</v>
      </c>
      <c r="K12" s="40">
        <f>+'当年度'!K12-'前年度'!K12</f>
        <v>-92000</v>
      </c>
      <c r="L12" s="40">
        <f>+'当年度'!L12-'前年度'!L12</f>
        <v>176995</v>
      </c>
      <c r="M12" s="41">
        <f>+'当年度'!M12-'前年度'!M12</f>
        <v>-0.10000000000000009</v>
      </c>
      <c r="N12" s="40">
        <f>+'当年度'!N12-'前年度'!N12</f>
        <v>-4934</v>
      </c>
      <c r="O12" s="38">
        <f>+'当年度'!O12-'前年度'!O12</f>
        <v>-42923</v>
      </c>
    </row>
    <row r="13" spans="2:15" ht="21.75" customHeight="1">
      <c r="B13" s="32" t="s">
        <v>21</v>
      </c>
      <c r="C13" s="40">
        <f>+'当年度'!C13-'前年度'!C13</f>
        <v>-659717</v>
      </c>
      <c r="D13" s="40">
        <f>+'当年度'!D13-'前年度'!D13</f>
        <v>-535771</v>
      </c>
      <c r="E13" s="40">
        <f>+'当年度'!E13-'前年度'!E13</f>
        <v>-123946</v>
      </c>
      <c r="F13" s="40">
        <f>+'当年度'!F13-'前年度'!F13</f>
        <v>31788</v>
      </c>
      <c r="G13" s="40">
        <f>+'当年度'!G13-'前年度'!G13</f>
        <v>-155734</v>
      </c>
      <c r="H13" s="40">
        <f>+'当年度'!H13-'前年度'!H13</f>
        <v>-211780</v>
      </c>
      <c r="I13" s="40">
        <f>+'当年度'!I13-'前年度'!I13</f>
        <v>181742</v>
      </c>
      <c r="J13" s="40">
        <f>+'当年度'!J13-'前年度'!J13</f>
        <v>0</v>
      </c>
      <c r="K13" s="40">
        <f>+'当年度'!K13-'前年度'!K13</f>
        <v>-28695</v>
      </c>
      <c r="L13" s="40">
        <f>+'当年度'!L13-'前年度'!L13</f>
        <v>-1343</v>
      </c>
      <c r="M13" s="41">
        <f>+'当年度'!M13-'前年度'!M13</f>
        <v>-2.9</v>
      </c>
      <c r="N13" s="40">
        <f>+'当年度'!N13-'前年度'!N13</f>
        <v>55429</v>
      </c>
      <c r="O13" s="38">
        <f>+'当年度'!O13-'前年度'!O13</f>
        <v>-14866</v>
      </c>
    </row>
    <row r="14" spans="2:15" ht="21.75" customHeight="1">
      <c r="B14" s="32" t="s">
        <v>22</v>
      </c>
      <c r="C14" s="40">
        <f>+'当年度'!C14-'前年度'!C14</f>
        <v>4447520</v>
      </c>
      <c r="D14" s="40">
        <f>+'当年度'!D14-'前年度'!D14</f>
        <v>3082897</v>
      </c>
      <c r="E14" s="40">
        <f>+'当年度'!E14-'前年度'!E14</f>
        <v>1364623</v>
      </c>
      <c r="F14" s="40">
        <f>+'当年度'!F14-'前年度'!F14</f>
        <v>1276244</v>
      </c>
      <c r="G14" s="40">
        <f>+'当年度'!G14-'前年度'!G14</f>
        <v>88379</v>
      </c>
      <c r="H14" s="40">
        <f>+'当年度'!H14-'前年度'!H14</f>
        <v>193541</v>
      </c>
      <c r="I14" s="40">
        <f>+'当年度'!I14-'前年度'!I14</f>
        <v>390211</v>
      </c>
      <c r="J14" s="40">
        <f>+'当年度'!J14-'前年度'!J14</f>
        <v>0</v>
      </c>
      <c r="K14" s="40">
        <f>+'当年度'!K14-'前年度'!K14</f>
        <v>-276799</v>
      </c>
      <c r="L14" s="40">
        <f>+'当年度'!L14-'前年度'!L14</f>
        <v>860551</v>
      </c>
      <c r="M14" s="41">
        <f>+'当年度'!M14-'前年度'!M14</f>
        <v>0</v>
      </c>
      <c r="N14" s="40">
        <f>+'当年度'!N14-'前年度'!N14</f>
        <v>1043143</v>
      </c>
      <c r="O14" s="38">
        <f>+'当年度'!O14-'前年度'!O14</f>
        <v>-32065</v>
      </c>
    </row>
    <row r="15" spans="2:15" ht="21.75" customHeight="1">
      <c r="B15" s="32" t="s">
        <v>23</v>
      </c>
      <c r="C15" s="40">
        <f>+'当年度'!C15-'前年度'!C15</f>
        <v>897376</v>
      </c>
      <c r="D15" s="40">
        <f>+'当年度'!D15-'前年度'!D15</f>
        <v>977893</v>
      </c>
      <c r="E15" s="40">
        <f>+'当年度'!E15-'前年度'!E15</f>
        <v>-80517</v>
      </c>
      <c r="F15" s="40">
        <f>+'当年度'!F15-'前年度'!F15</f>
        <v>3228</v>
      </c>
      <c r="G15" s="40">
        <f>+'当年度'!G15-'前年度'!G15</f>
        <v>-83745</v>
      </c>
      <c r="H15" s="40">
        <f>+'当年度'!H15-'前年度'!H15</f>
        <v>-32349</v>
      </c>
      <c r="I15" s="40">
        <f>+'当年度'!I15-'前年度'!I15</f>
        <v>-5900</v>
      </c>
      <c r="J15" s="40">
        <f>+'当年度'!J15-'前年度'!J15</f>
        <v>-10355</v>
      </c>
      <c r="K15" s="40">
        <f>+'当年度'!K15-'前年度'!K15</f>
        <v>0</v>
      </c>
      <c r="L15" s="40">
        <f>+'当年度'!L15-'前年度'!L15</f>
        <v>-48604</v>
      </c>
      <c r="M15" s="41">
        <f>+'当年度'!M15-'前年度'!M15</f>
        <v>-1.3999999999999995</v>
      </c>
      <c r="N15" s="40">
        <f>+'当年度'!N15-'前年度'!N15</f>
        <v>74871</v>
      </c>
      <c r="O15" s="38">
        <f>+'当年度'!O15-'前年度'!O15</f>
        <v>-14895</v>
      </c>
    </row>
    <row r="16" spans="2:15" ht="21.75" customHeight="1">
      <c r="B16" s="32" t="s">
        <v>24</v>
      </c>
      <c r="C16" s="40">
        <f>+'当年度'!C16-'前年度'!C16</f>
        <v>205222</v>
      </c>
      <c r="D16" s="40">
        <f>+'当年度'!D16-'前年度'!D16</f>
        <v>117776</v>
      </c>
      <c r="E16" s="40">
        <f>+'当年度'!E16-'前年度'!E16</f>
        <v>87446</v>
      </c>
      <c r="F16" s="40">
        <f>+'当年度'!F16-'前年度'!F16</f>
        <v>63620</v>
      </c>
      <c r="G16" s="40">
        <f>+'当年度'!G16-'前年度'!G16</f>
        <v>23826</v>
      </c>
      <c r="H16" s="40">
        <f>+'当年度'!H16-'前年度'!H16</f>
        <v>-81819</v>
      </c>
      <c r="I16" s="40">
        <f>+'当年度'!I16-'前年度'!I16</f>
        <v>24112</v>
      </c>
      <c r="J16" s="40">
        <f>+'当年度'!J16-'前年度'!J16</f>
        <v>118406</v>
      </c>
      <c r="K16" s="40">
        <f>+'当年度'!K16-'前年度'!K16</f>
        <v>-35448</v>
      </c>
      <c r="L16" s="40">
        <f>+'当年度'!L16-'前年度'!L16</f>
        <v>96147</v>
      </c>
      <c r="M16" s="41">
        <f>+'当年度'!M16-'前年度'!M16</f>
        <v>0.20000000000000018</v>
      </c>
      <c r="N16" s="40">
        <f>+'当年度'!N16-'前年度'!N16</f>
        <v>134908</v>
      </c>
      <c r="O16" s="38">
        <f>+'当年度'!O16-'前年度'!O16</f>
        <v>-18105</v>
      </c>
    </row>
    <row r="17" spans="2:15" ht="21.75" customHeight="1">
      <c r="B17" s="32" t="s">
        <v>47</v>
      </c>
      <c r="C17" s="40">
        <f>+'当年度'!C17-'前年度'!C17</f>
        <v>1497130</v>
      </c>
      <c r="D17" s="40">
        <f>+'当年度'!D17-'前年度'!D17</f>
        <v>986106</v>
      </c>
      <c r="E17" s="40">
        <f>+'当年度'!E17-'前年度'!E17</f>
        <v>511024</v>
      </c>
      <c r="F17" s="40">
        <f>+'当年度'!F17-'前年度'!F17</f>
        <v>5213</v>
      </c>
      <c r="G17" s="40">
        <f>+'当年度'!G17-'前年度'!G17</f>
        <v>505811</v>
      </c>
      <c r="H17" s="40">
        <f>+'当年度'!H17-'前年度'!H17</f>
        <v>683448</v>
      </c>
      <c r="I17" s="40">
        <f>+'当年度'!I17-'前年度'!I17</f>
        <v>-91443</v>
      </c>
      <c r="J17" s="40">
        <f>+'当年度'!J17-'前年度'!J17</f>
        <v>90917</v>
      </c>
      <c r="K17" s="40">
        <f>+'当年度'!K17-'前年度'!K17</f>
        <v>840000</v>
      </c>
      <c r="L17" s="40">
        <f>+'当年度'!L17-'前年度'!L17</f>
        <v>-157078</v>
      </c>
      <c r="M17" s="41">
        <f>+'当年度'!M17-'前年度'!M17</f>
        <v>4.199999999999999</v>
      </c>
      <c r="N17" s="40">
        <f>+'当年度'!N17-'前年度'!N17</f>
        <v>-505692</v>
      </c>
      <c r="O17" s="38">
        <f>+'当年度'!O17-'前年度'!O17</f>
        <v>-40927</v>
      </c>
    </row>
    <row r="18" spans="2:15" ht="21.75" customHeight="1">
      <c r="B18" s="33" t="s">
        <v>48</v>
      </c>
      <c r="C18" s="40">
        <f>+'当年度'!C18-'前年度'!C18</f>
        <v>736898</v>
      </c>
      <c r="D18" s="40">
        <f>+'当年度'!D18-'前年度'!D18</f>
        <v>450351</v>
      </c>
      <c r="E18" s="40">
        <f>+'当年度'!E18-'前年度'!E18</f>
        <v>286547</v>
      </c>
      <c r="F18" s="40">
        <f>+'当年度'!F18-'前年度'!F18</f>
        <v>157006</v>
      </c>
      <c r="G18" s="40">
        <f>+'当年度'!G18-'前年度'!G18</f>
        <v>129541</v>
      </c>
      <c r="H18" s="40">
        <f>+'当年度'!H18-'前年度'!H18</f>
        <v>251687</v>
      </c>
      <c r="I18" s="40">
        <f>+'当年度'!I18-'前年度'!I18</f>
        <v>-446880</v>
      </c>
      <c r="J18" s="40">
        <f>+'当年度'!J18-'前年度'!J18</f>
        <v>22892</v>
      </c>
      <c r="K18" s="40">
        <f>+'当年度'!K18-'前年度'!K18</f>
        <v>-444000</v>
      </c>
      <c r="L18" s="40">
        <f>+'当年度'!L18-'前年度'!L18</f>
        <v>271699</v>
      </c>
      <c r="M18" s="41">
        <f>+'当年度'!M18-'前年度'!M18</f>
        <v>0.7999999999999998</v>
      </c>
      <c r="N18" s="40">
        <f>+'当年度'!N18-'前年度'!N18</f>
        <v>259225</v>
      </c>
      <c r="O18" s="38">
        <f>+'当年度'!O18-'前年度'!O18</f>
        <v>-50476</v>
      </c>
    </row>
    <row r="19" spans="2:15" ht="21.75" customHeight="1">
      <c r="B19" s="34" t="s">
        <v>49</v>
      </c>
      <c r="C19" s="42">
        <f>+'当年度'!C19-'前年度'!C19</f>
        <v>699900</v>
      </c>
      <c r="D19" s="42">
        <f>+'当年度'!D19-'前年度'!D19</f>
        <v>385640</v>
      </c>
      <c r="E19" s="42">
        <f>+'当年度'!E19-'前年度'!E19</f>
        <v>314260</v>
      </c>
      <c r="F19" s="42">
        <f>+'当年度'!F19-'前年度'!F19</f>
        <v>-52284</v>
      </c>
      <c r="G19" s="42">
        <f>+'当年度'!G19-'前年度'!G19</f>
        <v>366544</v>
      </c>
      <c r="H19" s="42">
        <f>+'当年度'!H19-'前年度'!H19</f>
        <v>329498</v>
      </c>
      <c r="I19" s="42">
        <f>+'当年度'!I19-'前年度'!I19</f>
        <v>-16159</v>
      </c>
      <c r="J19" s="42">
        <f>+'当年度'!J19-'前年度'!J19</f>
        <v>417557</v>
      </c>
      <c r="K19" s="42">
        <f>+'当年度'!K19-'前年度'!K19</f>
        <v>80000</v>
      </c>
      <c r="L19" s="42">
        <f>+'当年度'!L19-'前年度'!L19</f>
        <v>650896</v>
      </c>
      <c r="M19" s="43">
        <f>+'当年度'!M19-'前年度'!M19</f>
        <v>1.3</v>
      </c>
      <c r="N19" s="42">
        <f>+'当年度'!N19-'前年度'!N19</f>
        <v>568726</v>
      </c>
      <c r="O19" s="42">
        <f>+'当年度'!O19-'前年度'!O19</f>
        <v>-74191</v>
      </c>
    </row>
    <row r="20" spans="2:15" ht="21.75" customHeight="1">
      <c r="B20" s="33" t="s">
        <v>25</v>
      </c>
      <c r="C20" s="40">
        <f>+'当年度'!C20-'前年度'!C20</f>
        <v>-147272</v>
      </c>
      <c r="D20" s="40">
        <f>+'当年度'!D20-'前年度'!D20</f>
        <v>-107235</v>
      </c>
      <c r="E20" s="40">
        <f>+'当年度'!E20-'前年度'!E20</f>
        <v>-40037</v>
      </c>
      <c r="F20" s="40">
        <f>+'当年度'!F20-'前年度'!F20</f>
        <v>-2264</v>
      </c>
      <c r="G20" s="40">
        <f>+'当年度'!G20-'前年度'!G20</f>
        <v>-37773</v>
      </c>
      <c r="H20" s="40">
        <f>+'当年度'!H20-'前年度'!H20</f>
        <v>-29322</v>
      </c>
      <c r="I20" s="40">
        <f>+'当年度'!I20-'前年度'!I20</f>
        <v>-70458</v>
      </c>
      <c r="J20" s="40">
        <f>+'当年度'!J20-'前年度'!J20</f>
        <v>0</v>
      </c>
      <c r="K20" s="40">
        <f>+'当年度'!K20-'前年度'!K20</f>
        <v>0</v>
      </c>
      <c r="L20" s="40">
        <f>+'当年度'!L20-'前年度'!L20</f>
        <v>-99780</v>
      </c>
      <c r="M20" s="41">
        <f>+'当年度'!M20-'前年度'!M20</f>
        <v>-2.3</v>
      </c>
      <c r="N20" s="40">
        <f>+'当年度'!N20-'前年度'!N20</f>
        <v>110168</v>
      </c>
      <c r="O20" s="38">
        <f>+'当年度'!O20-'前年度'!O20</f>
        <v>-8216</v>
      </c>
    </row>
    <row r="21" spans="2:15" ht="21.75" customHeight="1">
      <c r="B21" s="32" t="s">
        <v>26</v>
      </c>
      <c r="C21" s="40">
        <f>+'当年度'!C21-'前年度'!C21</f>
        <v>-284323</v>
      </c>
      <c r="D21" s="40">
        <f>+'当年度'!D21-'前年度'!D21</f>
        <v>-611562</v>
      </c>
      <c r="E21" s="40">
        <f>+'当年度'!E21-'前年度'!E21</f>
        <v>327239</v>
      </c>
      <c r="F21" s="40">
        <f>+'当年度'!F21-'前年度'!F21</f>
        <v>38933</v>
      </c>
      <c r="G21" s="40">
        <f>+'当年度'!G21-'前年度'!G21</f>
        <v>288306</v>
      </c>
      <c r="H21" s="40">
        <f>+'当年度'!H21-'前年度'!H21</f>
        <v>259877</v>
      </c>
      <c r="I21" s="40">
        <f>+'当年度'!I21-'前年度'!I21</f>
        <v>4606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264483</v>
      </c>
      <c r="M21" s="41">
        <f>+'当年度'!M21-'前年度'!M21</f>
        <v>5.600000000000001</v>
      </c>
      <c r="N21" s="40">
        <f>+'当年度'!N21-'前年度'!N21</f>
        <v>-27210</v>
      </c>
      <c r="O21" s="38">
        <f>+'当年度'!O21-'前年度'!O21</f>
        <v>-16508</v>
      </c>
    </row>
    <row r="22" spans="2:15" ht="21.75" customHeight="1">
      <c r="B22" s="32" t="s">
        <v>27</v>
      </c>
      <c r="C22" s="40">
        <f>+'当年度'!C22-'前年度'!C22</f>
        <v>-193253</v>
      </c>
      <c r="D22" s="40">
        <f>+'当年度'!D22-'前年度'!D22</f>
        <v>-227867</v>
      </c>
      <c r="E22" s="40">
        <f>+'当年度'!E22-'前年度'!E22</f>
        <v>34614</v>
      </c>
      <c r="F22" s="40">
        <f>+'当年度'!F22-'前年度'!F22</f>
        <v>19801</v>
      </c>
      <c r="G22" s="40">
        <f>+'当年度'!G22-'前年度'!G22</f>
        <v>14813</v>
      </c>
      <c r="H22" s="40">
        <f>+'当年度'!H22-'前年度'!H22</f>
        <v>-73839</v>
      </c>
      <c r="I22" s="40">
        <f>+'当年度'!I22-'前年度'!I22</f>
        <v>3204</v>
      </c>
      <c r="J22" s="40">
        <f>+'当年度'!J22-'前年度'!J22</f>
        <v>0</v>
      </c>
      <c r="K22" s="40">
        <f>+'当年度'!K22-'前年度'!K22</f>
        <v>207000</v>
      </c>
      <c r="L22" s="40">
        <f>+'当年度'!L22-'前年度'!L22</f>
        <v>-277635</v>
      </c>
      <c r="M22" s="41">
        <f>+'当年度'!M22-'前年度'!M22</f>
        <v>0.2999999999999998</v>
      </c>
      <c r="N22" s="40">
        <f>+'当年度'!N22-'前年度'!N22</f>
        <v>-72500</v>
      </c>
      <c r="O22" s="38">
        <f>+'当年度'!O22-'前年度'!O22</f>
        <v>-21997</v>
      </c>
    </row>
    <row r="23" spans="2:15" ht="21.75" customHeight="1">
      <c r="B23" s="32" t="s">
        <v>28</v>
      </c>
      <c r="C23" s="40">
        <f>+'当年度'!C23-'前年度'!C23</f>
        <v>247011</v>
      </c>
      <c r="D23" s="40">
        <f>+'当年度'!D23-'前年度'!D23</f>
        <v>149162</v>
      </c>
      <c r="E23" s="40">
        <f>+'当年度'!E23-'前年度'!E23</f>
        <v>97849</v>
      </c>
      <c r="F23" s="40">
        <f>+'当年度'!F23-'前年度'!F23</f>
        <v>4893</v>
      </c>
      <c r="G23" s="40">
        <f>+'当年度'!G23-'前年度'!G23</f>
        <v>92956</v>
      </c>
      <c r="H23" s="40">
        <f>+'当年度'!H23-'前年度'!H23</f>
        <v>54048</v>
      </c>
      <c r="I23" s="40">
        <f>+'当年度'!I23-'前年度'!I23</f>
        <v>76486</v>
      </c>
      <c r="J23" s="40">
        <f>+'当年度'!J23-'前年度'!J23</f>
        <v>0</v>
      </c>
      <c r="K23" s="40">
        <f>+'当年度'!K23-'前年度'!K23</f>
        <v>-34508</v>
      </c>
      <c r="L23" s="40">
        <f>+'当年度'!L23-'前年度'!L23</f>
        <v>165042</v>
      </c>
      <c r="M23" s="41">
        <f>+'当年度'!M23-'前年度'!M23</f>
        <v>3.6000000000000005</v>
      </c>
      <c r="N23" s="40">
        <f>+'当年度'!N23-'前年度'!N23</f>
        <v>137348</v>
      </c>
      <c r="O23" s="38">
        <f>+'当年度'!O23-'前年度'!O23</f>
        <v>-8315</v>
      </c>
    </row>
    <row r="24" spans="2:15" ht="21.75" customHeight="1">
      <c r="B24" s="32" t="s">
        <v>29</v>
      </c>
      <c r="C24" s="40">
        <f>+'当年度'!C24-'前年度'!C24</f>
        <v>297379</v>
      </c>
      <c r="D24" s="40">
        <f>+'当年度'!D24-'前年度'!D24</f>
        <v>250152</v>
      </c>
      <c r="E24" s="40">
        <f>+'当年度'!E24-'前年度'!E24</f>
        <v>47227</v>
      </c>
      <c r="F24" s="40">
        <f>+'当年度'!F24-'前年度'!F24</f>
        <v>-3400</v>
      </c>
      <c r="G24" s="40">
        <f>+'当年度'!G24-'前年度'!G24</f>
        <v>50627</v>
      </c>
      <c r="H24" s="40">
        <f>+'当年度'!H24-'前年度'!H24</f>
        <v>38772</v>
      </c>
      <c r="I24" s="40">
        <f>+'当年度'!I24-'前年度'!I24</f>
        <v>25030</v>
      </c>
      <c r="J24" s="40">
        <f>+'当年度'!J24-'前年度'!J24</f>
        <v>0</v>
      </c>
      <c r="K24" s="40">
        <f>+'当年度'!K24-'前年度'!K24</f>
        <v>184915</v>
      </c>
      <c r="L24" s="40">
        <f>+'当年度'!L24-'前年度'!L24</f>
        <v>-121113</v>
      </c>
      <c r="M24" s="41">
        <f>+'当年度'!M24-'前年度'!M24</f>
        <v>0.7000000000000002</v>
      </c>
      <c r="N24" s="40">
        <f>+'当年度'!N24-'前年度'!N24</f>
        <v>147033</v>
      </c>
      <c r="O24" s="38">
        <f>+'当年度'!O24-'前年度'!O24</f>
        <v>-11203</v>
      </c>
    </row>
    <row r="25" spans="2:15" ht="21.75" customHeight="1">
      <c r="B25" s="32" t="s">
        <v>30</v>
      </c>
      <c r="C25" s="40">
        <f>+'当年度'!C25-'前年度'!C25</f>
        <v>170054</v>
      </c>
      <c r="D25" s="40">
        <f>+'当年度'!D25-'前年度'!D25</f>
        <v>179859</v>
      </c>
      <c r="E25" s="40">
        <f>+'当年度'!E25-'前年度'!E25</f>
        <v>-9805</v>
      </c>
      <c r="F25" s="40">
        <f>+'当年度'!F25-'前年度'!F25</f>
        <v>81611</v>
      </c>
      <c r="G25" s="40">
        <f>+'当年度'!G25-'前年度'!G25</f>
        <v>-91416</v>
      </c>
      <c r="H25" s="40">
        <f>+'当年度'!H25-'前年度'!H25</f>
        <v>-188856</v>
      </c>
      <c r="I25" s="40">
        <f>+'当年度'!I25-'前年度'!I25</f>
        <v>274227</v>
      </c>
      <c r="J25" s="40">
        <f>+'当年度'!J25-'前年度'!J25</f>
        <v>15393</v>
      </c>
      <c r="K25" s="40">
        <f>+'当年度'!K25-'前年度'!K25</f>
        <v>0</v>
      </c>
      <c r="L25" s="40">
        <f>+'当年度'!L25-'前年度'!L25</f>
        <v>100764</v>
      </c>
      <c r="M25" s="41">
        <f>+'当年度'!M25-'前年度'!M25</f>
        <v>-1.5</v>
      </c>
      <c r="N25" s="40">
        <f>+'当年度'!N25-'前年度'!N25</f>
        <v>-259450</v>
      </c>
      <c r="O25" s="38">
        <f>+'当年度'!O25-'前年度'!O25</f>
        <v>-16643</v>
      </c>
    </row>
    <row r="26" spans="2:15" ht="21.75" customHeight="1">
      <c r="B26" s="32" t="s">
        <v>31</v>
      </c>
      <c r="C26" s="40">
        <f>+'当年度'!C26-'前年度'!C26</f>
        <v>-442302</v>
      </c>
      <c r="D26" s="40">
        <f>+'当年度'!D26-'前年度'!D26</f>
        <v>-463730</v>
      </c>
      <c r="E26" s="40">
        <f>+'当年度'!E26-'前年度'!E26</f>
        <v>21428</v>
      </c>
      <c r="F26" s="40">
        <f>+'当年度'!F26-'前年度'!F26</f>
        <v>24135</v>
      </c>
      <c r="G26" s="40">
        <f>+'当年度'!G26-'前年度'!G26</f>
        <v>-2707</v>
      </c>
      <c r="H26" s="40">
        <f>+'当年度'!H26-'前年度'!H26</f>
        <v>-177668</v>
      </c>
      <c r="I26" s="40">
        <f>+'当年度'!I26-'前年度'!I26</f>
        <v>0</v>
      </c>
      <c r="J26" s="40">
        <f>+'当年度'!J26-'前年度'!J26</f>
        <v>0</v>
      </c>
      <c r="K26" s="40">
        <f>+'当年度'!K26-'前年度'!K26</f>
        <v>-200000</v>
      </c>
      <c r="L26" s="40">
        <f>+'当年度'!L26-'前年度'!L26</f>
        <v>22332</v>
      </c>
      <c r="M26" s="41">
        <f>+'当年度'!M26-'前年度'!M26</f>
        <v>-0.1999999999999993</v>
      </c>
      <c r="N26" s="40">
        <f>+'当年度'!N26-'前年度'!N26</f>
        <v>89233</v>
      </c>
      <c r="O26" s="38">
        <f>+'当年度'!O26-'前年度'!O26</f>
        <v>-14710</v>
      </c>
    </row>
    <row r="27" spans="2:15" ht="21.75" customHeight="1">
      <c r="B27" s="32" t="s">
        <v>32</v>
      </c>
      <c r="C27" s="40">
        <f>+'当年度'!C27-'前年度'!C27</f>
        <v>843534</v>
      </c>
      <c r="D27" s="40">
        <f>+'当年度'!D27-'前年度'!D27</f>
        <v>794704</v>
      </c>
      <c r="E27" s="40">
        <f>+'当年度'!E27-'前年度'!E27</f>
        <v>48830</v>
      </c>
      <c r="F27" s="40">
        <f>+'当年度'!F27-'前年度'!F27</f>
        <v>13603</v>
      </c>
      <c r="G27" s="40">
        <f>+'当年度'!G27-'前年度'!G27</f>
        <v>35227</v>
      </c>
      <c r="H27" s="40">
        <f>+'当年度'!H27-'前年度'!H27</f>
        <v>185332</v>
      </c>
      <c r="I27" s="40">
        <f>+'当年度'!I27-'前年度'!I27</f>
        <v>-63234</v>
      </c>
      <c r="J27" s="40">
        <f>+'当年度'!J27-'前年度'!J27</f>
        <v>1039</v>
      </c>
      <c r="K27" s="40">
        <f>+'当年度'!K27-'前年度'!K27</f>
        <v>0</v>
      </c>
      <c r="L27" s="40">
        <f>+'当年度'!L27-'前年度'!L27</f>
        <v>123137</v>
      </c>
      <c r="M27" s="41">
        <f>+'当年度'!M27-'前年度'!M27</f>
        <v>0.7000000000000002</v>
      </c>
      <c r="N27" s="40">
        <f>+'当年度'!N27-'前年度'!N27</f>
        <v>126625</v>
      </c>
      <c r="O27" s="38">
        <f>+'当年度'!O27-'前年度'!O27</f>
        <v>-15714</v>
      </c>
    </row>
    <row r="28" spans="2:15" ht="21.75" customHeight="1">
      <c r="B28" s="32" t="s">
        <v>33</v>
      </c>
      <c r="C28" s="40">
        <f>+'当年度'!C28-'前年度'!C28</f>
        <v>-167415</v>
      </c>
      <c r="D28" s="40">
        <f>+'当年度'!D28-'前年度'!D28</f>
        <v>-163808</v>
      </c>
      <c r="E28" s="40">
        <f>+'当年度'!E28-'前年度'!E28</f>
        <v>-3607</v>
      </c>
      <c r="F28" s="40">
        <f>+'当年度'!F28-'前年度'!F28</f>
        <v>24418</v>
      </c>
      <c r="G28" s="40">
        <f>+'当年度'!G28-'前年度'!G28</f>
        <v>-28025</v>
      </c>
      <c r="H28" s="40">
        <f>+'当年度'!H28-'前年度'!H28</f>
        <v>-85366</v>
      </c>
      <c r="I28" s="40">
        <f>+'当年度'!I28-'前年度'!I28</f>
        <v>-277811</v>
      </c>
      <c r="J28" s="40">
        <f>+'当年度'!J28-'前年度'!J28</f>
        <v>8014</v>
      </c>
      <c r="K28" s="40">
        <f>+'当年度'!K28-'前年度'!K28</f>
        <v>190000</v>
      </c>
      <c r="L28" s="40">
        <f>+'当年度'!L28-'前年度'!L28</f>
        <v>-545163</v>
      </c>
      <c r="M28" s="41">
        <f>+'当年度'!M28-'前年度'!M28</f>
        <v>-1</v>
      </c>
      <c r="N28" s="40">
        <f>+'当年度'!N28-'前年度'!N28</f>
        <v>237129</v>
      </c>
      <c r="O28" s="38">
        <f>+'当年度'!O28-'前年度'!O28</f>
        <v>-11560</v>
      </c>
    </row>
    <row r="29" spans="2:15" ht="21.75" customHeight="1">
      <c r="B29" s="32" t="s">
        <v>34</v>
      </c>
      <c r="C29" s="40">
        <f>+'当年度'!C29-'前年度'!C29</f>
        <v>139222</v>
      </c>
      <c r="D29" s="40">
        <f>+'当年度'!D29-'前年度'!D29</f>
        <v>145383</v>
      </c>
      <c r="E29" s="40">
        <f>+'当年度'!E29-'前年度'!E29</f>
        <v>-6161</v>
      </c>
      <c r="F29" s="40">
        <f>+'当年度'!F29-'前年度'!F29</f>
        <v>23420</v>
      </c>
      <c r="G29" s="40">
        <f>+'当年度'!G29-'前年度'!G29</f>
        <v>-29581</v>
      </c>
      <c r="H29" s="40">
        <f>+'当年度'!H29-'前年度'!H29</f>
        <v>-29921</v>
      </c>
      <c r="I29" s="40">
        <f>+'当年度'!I29-'前年度'!I29</f>
        <v>-17559</v>
      </c>
      <c r="J29" s="40">
        <f>+'当年度'!J29-'前年度'!J29</f>
        <v>0</v>
      </c>
      <c r="K29" s="40">
        <f>+'当年度'!K29-'前年度'!K29</f>
        <v>0</v>
      </c>
      <c r="L29" s="40">
        <f>+'当年度'!L29-'前年度'!L29</f>
        <v>-47480</v>
      </c>
      <c r="M29" s="41">
        <f>+'当年度'!M29-'前年度'!M29</f>
        <v>-1.4000000000000004</v>
      </c>
      <c r="N29" s="40">
        <f>+'当年度'!N29-'前年度'!N29</f>
        <v>52035</v>
      </c>
      <c r="O29" s="38">
        <f>+'当年度'!O29-'前年度'!O29</f>
        <v>-9821</v>
      </c>
    </row>
    <row r="30" spans="2:15" ht="21.75" customHeight="1">
      <c r="B30" s="32" t="s">
        <v>50</v>
      </c>
      <c r="C30" s="40">
        <f>+'当年度'!C30-'前年度'!C30</f>
        <v>340752</v>
      </c>
      <c r="D30" s="40">
        <f>+'当年度'!D30-'前年度'!D30</f>
        <v>242749</v>
      </c>
      <c r="E30" s="40">
        <f>+'当年度'!E30-'前年度'!E30</f>
        <v>98003</v>
      </c>
      <c r="F30" s="40">
        <f>+'当年度'!F30-'前年度'!F30</f>
        <v>14138</v>
      </c>
      <c r="G30" s="40">
        <f>+'当年度'!G30-'前年度'!G30</f>
        <v>83865</v>
      </c>
      <c r="H30" s="40">
        <f>+'当年度'!H30-'前年度'!H30</f>
        <v>180550</v>
      </c>
      <c r="I30" s="40">
        <f>+'当年度'!I30-'前年度'!I30</f>
        <v>-46972</v>
      </c>
      <c r="J30" s="40">
        <f>+'当年度'!J30-'前年度'!J30</f>
        <v>-19</v>
      </c>
      <c r="K30" s="40">
        <f>+'当年度'!K30-'前年度'!K30</f>
        <v>83000</v>
      </c>
      <c r="L30" s="40">
        <f>+'当年度'!L30-'前年度'!L30</f>
        <v>50559</v>
      </c>
      <c r="M30" s="41">
        <f>+'当年度'!M30-'前年度'!M30</f>
        <v>1.5</v>
      </c>
      <c r="N30" s="40">
        <f>+'当年度'!N30-'前年度'!N30</f>
        <v>170730</v>
      </c>
      <c r="O30" s="38">
        <f>+'当年度'!O30-'前年度'!O30</f>
        <v>-16696</v>
      </c>
    </row>
    <row r="31" spans="2:15" ht="21.75" customHeight="1">
      <c r="B31" s="32" t="s">
        <v>51</v>
      </c>
      <c r="C31" s="40">
        <f>+'当年度'!C31-'前年度'!C31</f>
        <v>-186880</v>
      </c>
      <c r="D31" s="40">
        <f>+'当年度'!D31-'前年度'!D31</f>
        <v>-235129</v>
      </c>
      <c r="E31" s="40">
        <f>+'当年度'!E31-'前年度'!E31</f>
        <v>48249</v>
      </c>
      <c r="F31" s="40">
        <f>+'当年度'!F31-'前年度'!F31</f>
        <v>79668</v>
      </c>
      <c r="G31" s="40">
        <f>+'当年度'!G31-'前年度'!G31</f>
        <v>-31419</v>
      </c>
      <c r="H31" s="40">
        <f>+'当年度'!H31-'前年度'!H31</f>
        <v>17275</v>
      </c>
      <c r="I31" s="40">
        <f>+'当年度'!I31-'前年度'!I31</f>
        <v>-24001</v>
      </c>
      <c r="J31" s="40">
        <f>+'当年度'!J31-'前年度'!J31</f>
        <v>0</v>
      </c>
      <c r="K31" s="40">
        <f>+'当年度'!K31-'前年度'!K31</f>
        <v>0</v>
      </c>
      <c r="L31" s="40">
        <f>+'当年度'!L31-'前年度'!L31</f>
        <v>-6726</v>
      </c>
      <c r="M31" s="41">
        <f>+'当年度'!M31-'前年度'!M31</f>
        <v>-0.6000000000000001</v>
      </c>
      <c r="N31" s="40">
        <f>+'当年度'!N31-'前年度'!N31</f>
        <v>149285</v>
      </c>
      <c r="O31" s="38">
        <f>+'当年度'!O31-'前年度'!O31</f>
        <v>-18732</v>
      </c>
    </row>
    <row r="32" spans="2:15" ht="21.75" customHeight="1">
      <c r="B32" s="32" t="s">
        <v>52</v>
      </c>
      <c r="C32" s="40">
        <f>+'当年度'!C32-'前年度'!C32</f>
        <v>-209734</v>
      </c>
      <c r="D32" s="40">
        <f>+'当年度'!D32-'前年度'!D32</f>
        <v>-238072</v>
      </c>
      <c r="E32" s="40">
        <f>+'当年度'!E32-'前年度'!E32</f>
        <v>28338</v>
      </c>
      <c r="F32" s="40">
        <f>+'当年度'!F32-'前年度'!F32</f>
        <v>44094</v>
      </c>
      <c r="G32" s="40">
        <f>+'当年度'!G32-'前年度'!G32</f>
        <v>-15756</v>
      </c>
      <c r="H32" s="40">
        <f>+'当年度'!H32-'前年度'!H32</f>
        <v>8217</v>
      </c>
      <c r="I32" s="40">
        <f>+'当年度'!I32-'前年度'!I32</f>
        <v>-154302</v>
      </c>
      <c r="J32" s="40">
        <f>+'当年度'!J32-'前年度'!J32</f>
        <v>108422</v>
      </c>
      <c r="K32" s="40">
        <f>+'当年度'!K32-'前年度'!K32</f>
        <v>47673</v>
      </c>
      <c r="L32" s="40">
        <f>+'当年度'!L32-'前年度'!L32</f>
        <v>-85336</v>
      </c>
      <c r="M32" s="41">
        <f>+'当年度'!M32-'前年度'!M32</f>
        <v>-0.5</v>
      </c>
      <c r="N32" s="40">
        <f>+'当年度'!N32-'前年度'!N32</f>
        <v>193662</v>
      </c>
      <c r="O32" s="38">
        <f>+'当年度'!O32-'前年度'!O32</f>
        <v>-20234</v>
      </c>
    </row>
    <row r="33" spans="2:15" ht="21.75" customHeight="1">
      <c r="B33" s="32" t="s">
        <v>35</v>
      </c>
      <c r="C33" s="40">
        <f>+'当年度'!C33-'前年度'!C33</f>
        <v>-117274</v>
      </c>
      <c r="D33" s="40">
        <f>+'当年度'!D33-'前年度'!D33</f>
        <v>-106881</v>
      </c>
      <c r="E33" s="40">
        <f>+'当年度'!E33-'前年度'!E33</f>
        <v>-10393</v>
      </c>
      <c r="F33" s="40">
        <f>+'当年度'!F33-'前年度'!F33</f>
        <v>41080</v>
      </c>
      <c r="G33" s="40">
        <f>+'当年度'!G33-'前年度'!G33</f>
        <v>-51473</v>
      </c>
      <c r="H33" s="40">
        <f>+'当年度'!H33-'前年度'!H33</f>
        <v>-159455</v>
      </c>
      <c r="I33" s="40">
        <f>+'当年度'!I33-'前年度'!I33</f>
        <v>752</v>
      </c>
      <c r="J33" s="40">
        <f>+'当年度'!J33-'前年度'!J33</f>
        <v>-9912</v>
      </c>
      <c r="K33" s="40">
        <f>+'当年度'!K33-'前年度'!K33</f>
        <v>0</v>
      </c>
      <c r="L33" s="40">
        <f>+'当年度'!L33-'前年度'!L33</f>
        <v>-168615</v>
      </c>
      <c r="M33" s="41">
        <f>+'当年度'!M33-'前年度'!M33</f>
        <v>-1.7000000000000002</v>
      </c>
      <c r="N33" s="40">
        <f>+'当年度'!N33-'前年度'!N33</f>
        <v>66765</v>
      </c>
      <c r="O33" s="38">
        <f>+'当年度'!O33-'前年度'!O33</f>
        <v>-9766</v>
      </c>
    </row>
    <row r="34" spans="2:15" ht="21.75" customHeight="1">
      <c r="B34" s="32" t="s">
        <v>36</v>
      </c>
      <c r="C34" s="40">
        <f>+'当年度'!C34-'前年度'!C34</f>
        <v>228635</v>
      </c>
      <c r="D34" s="40">
        <f>+'当年度'!D34-'前年度'!D34</f>
        <v>163528</v>
      </c>
      <c r="E34" s="40">
        <f>+'当年度'!E34-'前年度'!E34</f>
        <v>65107</v>
      </c>
      <c r="F34" s="40">
        <f>+'当年度'!F34-'前年度'!F34</f>
        <v>29625</v>
      </c>
      <c r="G34" s="40">
        <f>+'当年度'!G34-'前年度'!G34</f>
        <v>35482</v>
      </c>
      <c r="H34" s="40">
        <f>+'当年度'!H34-'前年度'!H34</f>
        <v>-59473</v>
      </c>
      <c r="I34" s="40">
        <f>+'当年度'!I34-'前年度'!I34</f>
        <v>156</v>
      </c>
      <c r="J34" s="40">
        <f>+'当年度'!J34-'前年度'!J34</f>
        <v>0</v>
      </c>
      <c r="K34" s="40">
        <f>+'当年度'!K34-'前年度'!K34</f>
        <v>0</v>
      </c>
      <c r="L34" s="40">
        <f>+'当年度'!L34-'前年度'!L34</f>
        <v>-59317</v>
      </c>
      <c r="M34" s="41">
        <f>+'当年度'!M34-'前年度'!M34</f>
        <v>0.6999999999999993</v>
      </c>
      <c r="N34" s="40">
        <f>+'当年度'!N34-'前年度'!N34</f>
        <v>90652</v>
      </c>
      <c r="O34" s="38">
        <f>+'当年度'!O34-'前年度'!O34</f>
        <v>-15171</v>
      </c>
    </row>
    <row r="35" spans="2:15" ht="21.75" customHeight="1">
      <c r="B35" s="35" t="s">
        <v>37</v>
      </c>
      <c r="C35" s="44">
        <f>+'当年度'!C35-'前年度'!C35</f>
        <v>10509521</v>
      </c>
      <c r="D35" s="44">
        <f>+'当年度'!D35-'前年度'!D35</f>
        <v>8665085</v>
      </c>
      <c r="E35" s="44">
        <f>+'当年度'!E35-'前年度'!E35</f>
        <v>1844436</v>
      </c>
      <c r="F35" s="44">
        <f>+'当年度'!F35-'前年度'!F35</f>
        <v>2328502</v>
      </c>
      <c r="G35" s="44">
        <f>+'当年度'!G35-'前年度'!G35</f>
        <v>-484066</v>
      </c>
      <c r="H35" s="44">
        <f>+'当年度'!H35-'前年度'!H35</f>
        <v>4965372</v>
      </c>
      <c r="I35" s="44">
        <f>+'当年度'!I35-'前年度'!I35</f>
        <v>722640</v>
      </c>
      <c r="J35" s="44">
        <f>+'当年度'!J35-'前年度'!J35</f>
        <v>1648083</v>
      </c>
      <c r="K35" s="44">
        <f>+'当年度'!K35-'前年度'!K35</f>
        <v>-605587</v>
      </c>
      <c r="L35" s="44">
        <f>+'当年度'!L35-'前年度'!L35</f>
        <v>7941682</v>
      </c>
      <c r="M35" s="45">
        <f>+'当年度'!M35-'前年度'!M35</f>
        <v>0</v>
      </c>
      <c r="N35" s="44">
        <f>+'当年度'!N35-'前年度'!N35</f>
        <v>7103541</v>
      </c>
      <c r="O35" s="48">
        <f>SUM(O6:O19)</f>
        <v>-982217</v>
      </c>
    </row>
    <row r="36" spans="2:15" ht="21.75" customHeight="1">
      <c r="B36" s="35" t="s">
        <v>38</v>
      </c>
      <c r="C36" s="44">
        <f>+'当年度'!C36-'前年度'!C36</f>
        <v>518134</v>
      </c>
      <c r="D36" s="44">
        <f>+'当年度'!D36-'前年度'!D36</f>
        <v>-228747</v>
      </c>
      <c r="E36" s="44">
        <f>+'当年度'!E36-'前年度'!E36</f>
        <v>746881</v>
      </c>
      <c r="F36" s="44">
        <f>+'当年度'!F36-'前年度'!F36</f>
        <v>433755</v>
      </c>
      <c r="G36" s="44">
        <f>+'当年度'!G36-'前年度'!G36</f>
        <v>313126</v>
      </c>
      <c r="H36" s="44">
        <f>+'当年度'!H36-'前年度'!H36</f>
        <v>-59829</v>
      </c>
      <c r="I36" s="44">
        <f>+'当年度'!I36-'前年度'!I36</f>
        <v>-269876</v>
      </c>
      <c r="J36" s="44">
        <f>+'当年度'!J36-'前年度'!J36</f>
        <v>122937</v>
      </c>
      <c r="K36" s="44">
        <f>+'当年度'!K36-'前年度'!K36</f>
        <v>478080</v>
      </c>
      <c r="L36" s="44">
        <f>+'当年度'!L36-'前年度'!L36</f>
        <v>-684848</v>
      </c>
      <c r="M36" s="45">
        <f>+'当年度'!M36-'前年度'!M36</f>
        <v>0.20000000000000018</v>
      </c>
      <c r="N36" s="44">
        <f>+'当年度'!N36-'前年度'!N36</f>
        <v>1211505</v>
      </c>
      <c r="O36" s="48">
        <f>SUM(O20:O34)</f>
        <v>-215286</v>
      </c>
    </row>
    <row r="37" spans="2:15" ht="21.75" customHeight="1">
      <c r="B37" s="35" t="s">
        <v>39</v>
      </c>
      <c r="C37" s="44">
        <f>+'当年度'!C37-'前年度'!C37</f>
        <v>11027655</v>
      </c>
      <c r="D37" s="44">
        <f>+'当年度'!D37-'前年度'!D37</f>
        <v>8436338</v>
      </c>
      <c r="E37" s="44">
        <f>+'当年度'!E37-'前年度'!E37</f>
        <v>2591317</v>
      </c>
      <c r="F37" s="44">
        <f>+'当年度'!F37-'前年度'!F37</f>
        <v>2762257</v>
      </c>
      <c r="G37" s="44">
        <f>+'当年度'!G37-'前年度'!G37</f>
        <v>-170940</v>
      </c>
      <c r="H37" s="44">
        <f>+'当年度'!H37-'前年度'!H37</f>
        <v>4905543</v>
      </c>
      <c r="I37" s="44">
        <f>+'当年度'!I37-'前年度'!I37</f>
        <v>452764</v>
      </c>
      <c r="J37" s="44">
        <f>+'当年度'!J37-'前年度'!J37</f>
        <v>1771020</v>
      </c>
      <c r="K37" s="44">
        <f>+'当年度'!K37-'前年度'!K37</f>
        <v>-127507</v>
      </c>
      <c r="L37" s="44">
        <f>+'当年度'!L37-'前年度'!L37</f>
        <v>7256834</v>
      </c>
      <c r="M37" s="45">
        <f>+'当年度'!M37-'前年度'!M37</f>
        <v>0.09999999999999964</v>
      </c>
      <c r="N37" s="44">
        <f>+'当年度'!N37-'前年度'!N37</f>
        <v>8315046</v>
      </c>
      <c r="O37" s="48">
        <f>SUM(O6:O34)</f>
        <v>-1197503</v>
      </c>
    </row>
    <row r="38" spans="13:15" ht="17.25">
      <c r="M38" s="2" t="s">
        <v>42</v>
      </c>
      <c r="O38" s="52"/>
    </row>
  </sheetData>
  <printOptions verticalCentered="1"/>
  <pageMargins left="0.7086614173228347" right="0.7086614173228347" top="0.7874015748031497" bottom="0.3937007874015748" header="0.5118110236220472" footer="0.5118110236220472"/>
  <pageSetup fitToHeight="1" fitToWidth="1" horizontalDpi="300" verticalDpi="300" orientation="landscape" paperSize="9" scale="56" r:id="rId1"/>
  <headerFooter alignWithMargins="0">
    <oddHeader>&amp;L&amp;"ＭＳ ゴシック,標準"&amp;24１　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6" customWidth="1"/>
    <col min="2" max="2" width="13.16015625" style="26" customWidth="1"/>
    <col min="3" max="14" width="13.33203125" style="0" customWidth="1"/>
    <col min="15" max="15" width="13" style="0" customWidth="1"/>
  </cols>
  <sheetData>
    <row r="1" ht="17.25">
      <c r="C1" t="s">
        <v>40</v>
      </c>
    </row>
    <row r="2" spans="2:14" ht="17.25">
      <c r="B2" s="27"/>
      <c r="C2" s="1"/>
      <c r="D2" s="1"/>
      <c r="E2" s="1"/>
      <c r="F2" s="1"/>
      <c r="G2" s="1"/>
      <c r="H2" s="1"/>
      <c r="I2" s="10"/>
      <c r="K2" s="1"/>
      <c r="L2" s="4"/>
      <c r="M2" s="1"/>
      <c r="N2" s="10" t="s">
        <v>0</v>
      </c>
    </row>
    <row r="3" spans="2:15" ht="17.25"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O3" s="55"/>
    </row>
    <row r="4" spans="2:15" ht="17.25">
      <c r="B4" s="2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0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1" t="s">
        <v>54</v>
      </c>
    </row>
    <row r="6" spans="2:15" ht="21.75" customHeight="1">
      <c r="B6" s="31" t="s">
        <v>15</v>
      </c>
      <c r="C6" s="37">
        <f>IF(AND('当年度'!C6=0,'前年度'!C6=0),"",IF('前年度'!C6=0,"皆増",IF('当年度'!C6=0,"皆減",ROUND('増減額'!C6/'前年度'!C6*100,1))))</f>
        <v>2.4</v>
      </c>
      <c r="D6" s="37">
        <f>IF(AND('当年度'!D6=0,'前年度'!D6=0),"",IF('前年度'!D6=0,"皆増",IF('当年度'!D6=0,"皆減",ROUND('増減額'!D6/'前年度'!D6*100,1))))</f>
        <v>3.1</v>
      </c>
      <c r="E6" s="37">
        <f>IF(AND('当年度'!E6=0,'前年度'!E6=0),"",IF('前年度'!E6=0,"皆増",IF('当年度'!E6=0,"皆減",ROUND('増減額'!E6/'前年度'!E6*100,1))))</f>
        <v>-21.4</v>
      </c>
      <c r="F6" s="37">
        <f>IF(AND('当年度'!F6=0,'前年度'!F6=0),"",IF('前年度'!F6=0,"皆増",IF('当年度'!F6=0,"皆減",ROUND('増減額'!F6/'前年度'!F6*100,1))))</f>
        <v>301.4</v>
      </c>
      <c r="G6" s="37">
        <f>IF(AND('当年度'!G6=0,'前年度'!G6=0),"",IF('前年度'!G6=0,"皆増",IF('当年度'!G6=0,"皆減",ROUND('増減額'!G6/'前年度'!G6*100,1))))</f>
        <v>-37.3</v>
      </c>
      <c r="H6" s="37">
        <f>IF(AND('当年度'!H6=0,'前年度'!H6=0),"",IF('前年度'!H6=0,"皆増",IF('当年度'!H6=0,"皆減",IF(AND('前年度'!H6&lt;0,'増減額'!H6&gt;0),ROUND((('増減額'!H6/'前年度'!H6*-1)+1)*100,1),ROUND('増減額'!H6/'前年度'!H6*100,1)))))</f>
        <v>171.1</v>
      </c>
      <c r="I6" s="37">
        <f>IF(AND('当年度'!I6=0,'前年度'!I6=0),"",IF('前年度'!I6=0,"皆増",IF('当年度'!I6=0,"皆減",ROUND('増減額'!I6/'前年度'!I6*100,1))))</f>
        <v>-56.7</v>
      </c>
      <c r="J6" s="37">
        <f>IF(AND('当年度'!J6=0,'前年度'!J6=0),"",IF('前年度'!J6=0,"皆増",IF('当年度'!J6=0,"皆減",ROUND('増減額'!J6/'前年度'!J6*100,1))))</f>
        <v>74.5</v>
      </c>
      <c r="K6" s="37">
        <f>IF(AND('当年度'!K6=0,'前年度'!K6=0),"",IF('前年度'!K6=0,"皆増",IF('当年度'!K6=0,"皆減",ROUND('増減額'!K6/'前年度'!K6*100,1))))</f>
        <v>-33.3</v>
      </c>
      <c r="L6" s="37">
        <f>IF(AND('当年度'!L6=0,'前年度'!L6=0),"",IF('前年度'!L6=0,"皆増",IF('当年度'!L6=0,"皆減",IF(AND('前年度'!L6&lt;0,'増減額'!L6&gt;0),ROUND((('増減額'!L6/'前年度'!L6*-1)+1)*100,1),ROUND('増減額'!L6/'前年度'!L6*100,1)))))</f>
        <v>179.8</v>
      </c>
      <c r="M6" s="37">
        <f>'当年度'!M6-'前年度'!M6</f>
        <v>-1.6999999999999997</v>
      </c>
      <c r="N6" s="37">
        <f>IF(AND('当年度'!N6=0,'前年度'!N6=0),"",IF('前年度'!N6=0,"皆増",IF('当年度'!N6=0,"皆減",ROUND('増減額'!N6/'前年度'!N6*100,1))))</f>
        <v>2</v>
      </c>
      <c r="O6" s="37">
        <f>IF(AND('当年度'!O6=0,'前年度'!O6=0),"",IF('前年度'!O6=0,"皆増",IF('当年度'!O6=0,"皆減",ROUND('増減額'!O6/'前年度'!O6*100,1))))</f>
        <v>-6.3</v>
      </c>
    </row>
    <row r="7" spans="2:15" ht="21.75" customHeight="1">
      <c r="B7" s="32" t="s">
        <v>46</v>
      </c>
      <c r="C7" s="37">
        <f>IF(AND('当年度'!C7=0,'前年度'!C7=0),"",IF('前年度'!C7=0,"皆増",IF('当年度'!C7=0,"皆減",ROUND('増減額'!C7/'前年度'!C7*100,1))))</f>
        <v>7.6</v>
      </c>
      <c r="D7" s="37">
        <f>IF(AND('当年度'!D7=0,'前年度'!D7=0),"",IF('前年度'!D7=0,"皆増",IF('当年度'!D7=0,"皆減",ROUND('増減額'!D7/'前年度'!D7*100,1))))</f>
        <v>7.3</v>
      </c>
      <c r="E7" s="37">
        <f>IF(AND('当年度'!E7=0,'前年度'!E7=0),"",IF('前年度'!E7=0,"皆増",IF('当年度'!E7=0,"皆減",ROUND('増減額'!E7/'前年度'!E7*100,1))))</f>
        <v>20.5</v>
      </c>
      <c r="F7" s="37">
        <f>IF(AND('当年度'!F7=0,'前年度'!F7=0),"",IF('前年度'!F7=0,"皆増",IF('当年度'!F7=0,"皆減",ROUND('増減額'!F7/'前年度'!F7*100,1))))</f>
        <v>218.6</v>
      </c>
      <c r="G7" s="37">
        <f>IF(AND('当年度'!G7=0,'前年度'!G7=0),"",IF('前年度'!G7=0,"皆増",IF('当年度'!G7=0,"皆減",ROUND('増減額'!G7/'前年度'!G7*100,1))))</f>
        <v>0.9</v>
      </c>
      <c r="H7" s="37">
        <f>IF(AND('当年度'!H7=0,'前年度'!H7=0),"",IF('前年度'!H7=0,"皆増",IF('当年度'!H7=0,"皆減",IF(AND('前年度'!H7&lt;0,'増減額'!H7&gt;0),ROUND((('増減額'!H7/'前年度'!H7*-1)+1)*100,1),ROUND('増減額'!H7/'前年度'!H7*100,1)))))</f>
        <v>390.1</v>
      </c>
      <c r="I7" s="37">
        <f>IF(AND('当年度'!I7=0,'前年度'!I7=0),"",IF('前年度'!I7=0,"皆増",IF('当年度'!I7=0,"皆減",ROUND('増減額'!I7/'前年度'!I7*100,1))))</f>
        <v>-89.5</v>
      </c>
      <c r="J7" s="37">
        <f>IF(AND('当年度'!J7=0,'前年度'!J7=0),"",IF('前年度'!J7=0,"皆増",IF('当年度'!J7=0,"皆減",ROUND('増減額'!J7/'前年度'!J7*100,1))))</f>
        <v>2687</v>
      </c>
      <c r="K7" s="37" t="str">
        <f>IF(AND('当年度'!K7=0,'前年度'!K7=0),"",IF('前年度'!K7=0,"皆増",IF('当年度'!K7=0,"皆減",ROUND('増減額'!K7/'前年度'!K7*100,1))))</f>
        <v>皆増</v>
      </c>
      <c r="L7" s="37">
        <f>IF(AND('当年度'!L7=0,'前年度'!L7=0),"",IF('前年度'!L7=0,"皆増",IF('当年度'!L7=0,"皆減",IF(AND('前年度'!L7&lt;0,'増減額'!L7&gt;0),ROUND((('増減額'!L7/'前年度'!L7*-1)+1)*100,1),ROUND('増減額'!L7/'前年度'!L7*100,1)))))</f>
        <v>-142.3</v>
      </c>
      <c r="M7" s="37">
        <f>'当年度'!M7-'前年度'!M7</f>
        <v>-0.20000000000000018</v>
      </c>
      <c r="N7" s="37">
        <f>IF(AND('当年度'!N7=0,'前年度'!N7=0),"",IF('前年度'!N7=0,"皆増",IF('当年度'!N7=0,"皆減",ROUND('増減額'!N7/'前年度'!N7*100,1))))</f>
        <v>5.4</v>
      </c>
      <c r="O7" s="37">
        <f>IF(AND('当年度'!O7=0,'前年度'!O7=0),"",IF('前年度'!O7=0,"皆増",IF('当年度'!O7=0,"皆減",ROUND('増減額'!O7/'前年度'!O7*100,1))))</f>
        <v>-6.3</v>
      </c>
    </row>
    <row r="8" spans="2:15" ht="21.75" customHeight="1">
      <c r="B8" s="32" t="s">
        <v>16</v>
      </c>
      <c r="C8" s="37">
        <f>IF(AND('当年度'!C8=0,'前年度'!C8=0),"",IF('前年度'!C8=0,"皆増",IF('当年度'!C8=0,"皆減",ROUND('増減額'!C8/'前年度'!C8*100,1))))</f>
        <v>-9</v>
      </c>
      <c r="D8" s="37">
        <f>IF(AND('当年度'!D8=0,'前年度'!D8=0),"",IF('前年度'!D8=0,"皆増",IF('当年度'!D8=0,"皆減",ROUND('増減額'!D8/'前年度'!D8*100,1))))</f>
        <v>-9.3</v>
      </c>
      <c r="E8" s="37">
        <f>IF(AND('当年度'!E8=0,'前年度'!E8=0),"",IF('前年度'!E8=0,"皆増",IF('当年度'!E8=0,"皆減",ROUND('増減額'!E8/'前年度'!E8*100,1))))</f>
        <v>16.7</v>
      </c>
      <c r="F8" s="37">
        <f>IF(AND('当年度'!F8=0,'前年度'!F8=0),"",IF('前年度'!F8=0,"皆増",IF('当年度'!F8=0,"皆減",ROUND('増減額'!F8/'前年度'!F8*100,1))))</f>
        <v>121.7</v>
      </c>
      <c r="G8" s="37">
        <f>IF(AND('当年度'!G8=0,'前年度'!G8=0),"",IF('前年度'!G8=0,"皆増",IF('当年度'!G8=0,"皆減",ROUND('増減額'!G8/'前年度'!G8*100,1))))</f>
        <v>-31.9</v>
      </c>
      <c r="H8" s="37">
        <f>IF(AND('当年度'!H8=0,'前年度'!H8=0),"",IF('前年度'!H8=0,"皆増",IF('当年度'!H8=0,"皆減",IF(AND('前年度'!H8&lt;0,'増減額'!H8&gt;0),ROUND((('増減額'!H8/'前年度'!H8*-1)+1)*100,1),ROUND('増減額'!H8/'前年度'!H8*100,1)))))</f>
        <v>134.2</v>
      </c>
      <c r="I8" s="37">
        <f>IF(AND('当年度'!I8=0,'前年度'!I8=0),"",IF('前年度'!I8=0,"皆増",IF('当年度'!I8=0,"皆減",ROUND('増減額'!I8/'前年度'!I8*100,1))))</f>
        <v>-31.8</v>
      </c>
      <c r="J8" s="37">
        <f>IF(AND('当年度'!J8=0,'前年度'!J8=0),"",IF('前年度'!J8=0,"皆増",IF('当年度'!J8=0,"皆減",ROUND('増減額'!J8/'前年度'!J8*100,1))))</f>
        <v>340.9</v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IF(AND('当年度'!L8=0,'前年度'!L8=0),"",IF('前年度'!L8=0,"皆増",IF('当年度'!L8=0,"皆減",IF(AND('前年度'!L8&lt;0,'増減額'!L8&gt;0),ROUND((('増減額'!L8/'前年度'!L8*-1)+1)*100,1),ROUND('増減額'!L8/'前年度'!L8*100,1)))))</f>
        <v>301.9</v>
      </c>
      <c r="M8" s="37">
        <f>'当年度'!M8-'前年度'!M8</f>
        <v>-0.5</v>
      </c>
      <c r="N8" s="37">
        <f>IF(AND('当年度'!N8=0,'前年度'!N8=0),"",IF('前年度'!N8=0,"皆増",IF('当年度'!N8=0,"皆減",ROUND('増減額'!N8/'前年度'!N8*100,1))))</f>
        <v>1.1</v>
      </c>
      <c r="O8" s="37">
        <f>IF(AND('当年度'!O8=0,'前年度'!O8=0),"",IF('前年度'!O8=0,"皆増",IF('当年度'!O8=0,"皆減",ROUND('増減額'!O8/'前年度'!O8*100,1))))</f>
        <v>-6.3</v>
      </c>
    </row>
    <row r="9" spans="2:15" ht="21.75" customHeight="1">
      <c r="B9" s="32" t="s">
        <v>17</v>
      </c>
      <c r="C9" s="37">
        <f>IF(AND('当年度'!C9=0,'前年度'!C9=0),"",IF('前年度'!C9=0,"皆増",IF('当年度'!C9=0,"皆減",ROUND('増減額'!C9/'前年度'!C9*100,1))))</f>
        <v>-1.3</v>
      </c>
      <c r="D9" s="37">
        <f>IF(AND('当年度'!D9=0,'前年度'!D9=0),"",IF('前年度'!D9=0,"皆増",IF('当年度'!D9=0,"皆減",ROUND('増減額'!D9/'前年度'!D9*100,1))))</f>
        <v>-1.2</v>
      </c>
      <c r="E9" s="37">
        <f>IF(AND('当年度'!E9=0,'前年度'!E9=0),"",IF('前年度'!E9=0,"皆増",IF('当年度'!E9=0,"皆減",ROUND('増減額'!E9/'前年度'!E9*100,1))))</f>
        <v>-8.7</v>
      </c>
      <c r="F9" s="37">
        <f>IF(AND('当年度'!F9=0,'前年度'!F9=0),"",IF('前年度'!F9=0,"皆増",IF('当年度'!F9=0,"皆減",ROUND('増減額'!F9/'前年度'!F9*100,1))))</f>
        <v>103.9</v>
      </c>
      <c r="G9" s="37">
        <f>IF(AND('当年度'!G9=0,'前年度'!G9=0),"",IF('前年度'!G9=0,"皆増",IF('当年度'!G9=0,"皆減",ROUND('増減額'!G9/'前年度'!G9*100,1))))</f>
        <v>-17.2</v>
      </c>
      <c r="H9" s="37">
        <f>IF(AND('当年度'!H9=0,'前年度'!H9=0),"",IF('前年度'!H9=0,"皆増",IF('当年度'!H9=0,"皆減",IF(AND('前年度'!H9&lt;0,'増減額'!H9&gt;0),ROUND((('増減額'!H9/'前年度'!H9*-1)+1)*100,1),ROUND('増減額'!H9/'前年度'!H9*100,1)))))</f>
        <v>172.4</v>
      </c>
      <c r="I9" s="37">
        <f>IF(AND('当年度'!I9=0,'前年度'!I9=0),"",IF('前年度'!I9=0,"皆増",IF('当年度'!I9=0,"皆減",ROUND('増減額'!I9/'前年度'!I9*100,1))))</f>
        <v>-34.3</v>
      </c>
      <c r="J9" s="37">
        <f>IF(AND('当年度'!J9=0,'前年度'!J9=0),"",IF('前年度'!J9=0,"皆増",IF('当年度'!J9=0,"皆減",ROUND('増減額'!J9/'前年度'!J9*100,1))))</f>
        <v>13.9</v>
      </c>
      <c r="K9" s="37">
        <f>IF(AND('当年度'!K9=0,'前年度'!K9=0),"",IF('前年度'!K9=0,"皆増",IF('当年度'!K9=0,"皆減",ROUND('増減額'!K9/'前年度'!K9*100,1))))</f>
        <v>-74.9</v>
      </c>
      <c r="L9" s="37">
        <f>IF(AND('当年度'!L9=0,'前年度'!L9=0),"",IF('前年度'!L9=0,"皆増",IF('当年度'!L9=0,"皆減",IF(AND('前年度'!L9&lt;0,'増減額'!L9&gt;0),ROUND((('増減額'!L9/'前年度'!L9*-1)+1)*100,1),ROUND('増減額'!L9/'前年度'!L9*100,1)))))</f>
        <v>247.5</v>
      </c>
      <c r="M9" s="37">
        <f>'当年度'!M9-'前年度'!M9</f>
        <v>-0.3999999999999999</v>
      </c>
      <c r="N9" s="37">
        <f>IF(AND('当年度'!N9=0,'前年度'!N9=0),"",IF('前年度'!N9=0,"皆増",IF('当年度'!N9=0,"皆減",ROUND('増減額'!N9/'前年度'!N9*100,1))))</f>
        <v>0.6</v>
      </c>
      <c r="O9" s="37">
        <f>IF(AND('当年度'!O9=0,'前年度'!O9=0),"",IF('前年度'!O9=0,"皆増",IF('当年度'!O9=0,"皆減",ROUND('増減額'!O9/'前年度'!O9*100,1))))</f>
        <v>-6.3</v>
      </c>
    </row>
    <row r="10" spans="2:15" ht="21.75" customHeight="1">
      <c r="B10" s="32" t="s">
        <v>18</v>
      </c>
      <c r="C10" s="37">
        <f>IF(AND('当年度'!C10=0,'前年度'!C10=0),"",IF('前年度'!C10=0,"皆増",IF('当年度'!C10=0,"皆減",ROUND('増減額'!C10/'前年度'!C10*100,1))))</f>
        <v>-2.4</v>
      </c>
      <c r="D10" s="37">
        <f>IF(AND('当年度'!D10=0,'前年度'!D10=0),"",IF('前年度'!D10=0,"皆増",IF('当年度'!D10=0,"皆減",ROUND('増減額'!D10/'前年度'!D10*100,1))))</f>
        <v>-2.1</v>
      </c>
      <c r="E10" s="37">
        <f>IF(AND('当年度'!E10=0,'前年度'!E10=0),"",IF('前年度'!E10=0,"皆増",IF('当年度'!E10=0,"皆減",ROUND('増減額'!E10/'前年度'!E10*100,1))))</f>
        <v>-11.7</v>
      </c>
      <c r="F10" s="37">
        <f>IF(AND('当年度'!F10=0,'前年度'!F10=0),"",IF('前年度'!F10=0,"皆増",IF('当年度'!F10=0,"皆減",ROUND('増減額'!F10/'前年度'!F10*100,1))))</f>
        <v>36.2</v>
      </c>
      <c r="G10" s="37">
        <f>IF(AND('当年度'!G10=0,'前年度'!G10=0),"",IF('前年度'!G10=0,"皆増",IF('当年度'!G10=0,"皆減",ROUND('増減額'!G10/'前年度'!G10*100,1))))</f>
        <v>-14.2</v>
      </c>
      <c r="H10" s="37">
        <f>IF(AND('当年度'!H10=0,'前年度'!H10=0),"",IF('前年度'!H10=0,"皆増",IF('当年度'!H10=0,"皆減",IF(AND('前年度'!H10&lt;0,'増減額'!H10&gt;0),ROUND((('増減額'!H10/'前年度'!H10*-1)+1)*100,1),ROUND('増減額'!H10/'前年度'!H10*100,1)))))</f>
        <v>320</v>
      </c>
      <c r="I10" s="37">
        <f>IF(AND('当年度'!I10=0,'前年度'!I10=0),"",IF('前年度'!I10=0,"皆増",IF('当年度'!I10=0,"皆減",ROUND('増減額'!I10/'前年度'!I10*100,1))))</f>
        <v>44252.2</v>
      </c>
      <c r="J10" s="37">
        <f>IF(AND('当年度'!J10=0,'前年度'!J10=0),"",IF('前年度'!J10=0,"皆増",IF('当年度'!J10=0,"皆減",ROUND('増減額'!J10/'前年度'!J10*100,1))))</f>
        <v>-99.1</v>
      </c>
      <c r="K10" s="37">
        <f>IF(AND('当年度'!K10=0,'前年度'!K10=0),"",IF('前年度'!K10=0,"皆増",IF('当年度'!K10=0,"皆減",ROUND('増減額'!K10/'前年度'!K10*100,1))))</f>
        <v>-50.9</v>
      </c>
      <c r="L10" s="37">
        <f>IF(AND('当年度'!L10=0,'前年度'!L10=0),"",IF('前年度'!L10=0,"皆増",IF('当年度'!L10=0,"皆減",IF(AND('前年度'!L10&lt;0,'増減額'!L10&gt;0),ROUND((('増減額'!L10/'前年度'!L10*-1)+1)*100,1),ROUND('増減額'!L10/'前年度'!L10*100,1)))))</f>
        <v>484.6</v>
      </c>
      <c r="M10" s="37">
        <f>'当年度'!M10-'前年度'!M10</f>
        <v>-0.8000000000000007</v>
      </c>
      <c r="N10" s="37">
        <f>IF(AND('当年度'!N10=0,'前年度'!N10=0),"",IF('前年度'!N10=0,"皆増",IF('当年度'!N10=0,"皆減",ROUND('増減額'!N10/'前年度'!N10*100,1))))</f>
        <v>0.9</v>
      </c>
      <c r="O10" s="37">
        <f>IF(AND('当年度'!O10=0,'前年度'!O10=0),"",IF('前年度'!O10=0,"皆増",IF('当年度'!O10=0,"皆減",ROUND('増減額'!O10/'前年度'!O10*100,1))))</f>
        <v>-6.3</v>
      </c>
    </row>
    <row r="11" spans="2:15" ht="21.75" customHeight="1">
      <c r="B11" s="32" t="s">
        <v>19</v>
      </c>
      <c r="C11" s="37">
        <f>IF(AND('当年度'!C11=0,'前年度'!C11=0),"",IF('前年度'!C11=0,"皆増",IF('当年度'!C11=0,"皆減",ROUND('増減額'!C11/'前年度'!C11*100,1))))</f>
        <v>-1.8</v>
      </c>
      <c r="D11" s="37">
        <f>IF(AND('当年度'!D11=0,'前年度'!D11=0),"",IF('前年度'!D11=0,"皆増",IF('当年度'!D11=0,"皆減",ROUND('増減額'!D11/'前年度'!D11*100,1))))</f>
        <v>-1.6</v>
      </c>
      <c r="E11" s="37">
        <f>IF(AND('当年度'!E11=0,'前年度'!E11=0),"",IF('前年度'!E11=0,"皆増",IF('当年度'!E11=0,"皆減",ROUND('増減額'!E11/'前年度'!E11*100,1))))</f>
        <v>-8.3</v>
      </c>
      <c r="F11" s="37">
        <f>IF(AND('当年度'!F11=0,'前年度'!F11=0),"",IF('前年度'!F11=0,"皆増",IF('当年度'!F11=0,"皆減",ROUND('増減額'!F11/'前年度'!F11*100,1))))</f>
        <v>-40.6</v>
      </c>
      <c r="G11" s="37">
        <f>IF(AND('当年度'!G11=0,'前年度'!G11=0),"",IF('前年度'!G11=0,"皆増",IF('当年度'!G11=0,"皆減",ROUND('増減額'!G11/'前年度'!G11*100,1))))</f>
        <v>5.8</v>
      </c>
      <c r="H11" s="37">
        <f>IF(AND('当年度'!H11=0,'前年度'!H11=0),"",IF('前年度'!H11=0,"皆増",IF('当年度'!H11=0,"皆減",IF(AND('前年度'!H11&lt;0,'増減額'!H11&gt;0),ROUND((('増減額'!H11/'前年度'!H11*-1)+1)*100,1),ROUND('増減額'!H11/'前年度'!H11*100,1)))))</f>
        <v>210.6</v>
      </c>
      <c r="I11" s="37">
        <f>IF(AND('当年度'!I11=0,'前年度'!I11=0),"",IF('前年度'!I11=0,"皆増",IF('当年度'!I11=0,"皆減",ROUND('増減額'!I11/'前年度'!I11*100,1))))</f>
        <v>-18.8</v>
      </c>
      <c r="J11" s="37">
        <f>IF(AND('当年度'!J11=0,'前年度'!J11=0),"",IF('前年度'!J11=0,"皆増",IF('当年度'!J11=0,"皆減",ROUND('増減額'!J11/'前年度'!J11*100,1))))</f>
        <v>3.4</v>
      </c>
      <c r="K11" s="37">
        <f>IF(AND('当年度'!K11=0,'前年度'!K11=0),"",IF('前年度'!K11=0,"皆増",IF('当年度'!K11=0,"皆減",ROUND('増減額'!K11/'前年度'!K11*100,1))))</f>
        <v>-20</v>
      </c>
      <c r="L11" s="37">
        <f>IF(AND('当年度'!L11=0,'前年度'!L11=0),"",IF('前年度'!L11=0,"皆増",IF('当年度'!L11=0,"皆減",IF(AND('前年度'!L11&lt;0,'増減額'!L11&gt;0),ROUND((('増減額'!L11/'前年度'!L11*-1)+1)*100,1),ROUND('増減額'!L11/'前年度'!L11*100,1)))))</f>
        <v>149.2</v>
      </c>
      <c r="M11" s="37">
        <f>'当年度'!M11-'前年度'!M11</f>
        <v>0.20000000000000018</v>
      </c>
      <c r="N11" s="37">
        <f>IF(AND('当年度'!N11=0,'前年度'!N11=0),"",IF('前年度'!N11=0,"皆増",IF('当年度'!N11=0,"皆減",ROUND('増減額'!N11/'前年度'!N11*100,1))))</f>
        <v>-0.4</v>
      </c>
      <c r="O11" s="37">
        <f>IF(AND('当年度'!O11=0,'前年度'!O11=0),"",IF('前年度'!O11=0,"皆増",IF('当年度'!O11=0,"皆減",ROUND('増減額'!O11/'前年度'!O11*100,1))))</f>
        <v>-6.3</v>
      </c>
    </row>
    <row r="12" spans="2:15" ht="21.75" customHeight="1">
      <c r="B12" s="32" t="s">
        <v>20</v>
      </c>
      <c r="C12" s="37">
        <f>IF(AND('当年度'!C12=0,'前年度'!C12=0),"",IF('前年度'!C12=0,"皆増",IF('当年度'!C12=0,"皆減",ROUND('増減額'!C12/'前年度'!C12*100,1))))</f>
        <v>-1.4</v>
      </c>
      <c r="D12" s="37">
        <f>IF(AND('当年度'!D12=0,'前年度'!D12=0),"",IF('前年度'!D12=0,"皆増",IF('当年度'!D12=0,"皆減",ROUND('増減額'!D12/'前年度'!D12*100,1))))</f>
        <v>-1.3</v>
      </c>
      <c r="E12" s="37">
        <f>IF(AND('当年度'!E12=0,'前年度'!E12=0),"",IF('前年度'!E12=0,"皆増",IF('当年度'!E12=0,"皆減",ROUND('増減額'!E12/'前年度'!E12*100,1))))</f>
        <v>-5.8</v>
      </c>
      <c r="F12" s="37">
        <f>IF(AND('当年度'!F12=0,'前年度'!F12=0),"",IF('前年度'!F12=0,"皆増",IF('当年度'!F12=0,"皆減",ROUND('増減額'!F12/'前年度'!F12*100,1))))</f>
        <v>-16.2</v>
      </c>
      <c r="G12" s="37">
        <f>IF(AND('当年度'!G12=0,'前年度'!G12=0),"",IF('前年度'!G12=0,"皆増",IF('当年度'!G12=0,"皆減",ROUND('増減額'!G12/'前年度'!G12*100,1))))</f>
        <v>-1.7</v>
      </c>
      <c r="H12" s="37">
        <f>IF(AND('当年度'!H12=0,'前年度'!H12=0),"",IF('前年度'!H12=0,"皆増",IF('当年度'!H12=0,"皆減",IF(AND('前年度'!H12&lt;0,'増減額'!H12&gt;0),ROUND((('増減額'!H12/'前年度'!H12*-1)+1)*100,1),ROUND('増減額'!H12/'前年度'!H12*100,1)))))</f>
        <v>196.2</v>
      </c>
      <c r="I12" s="37">
        <f>IF(AND('当年度'!I12=0,'前年度'!I12=0),"",IF('前年度'!I12=0,"皆増",IF('当年度'!I12=0,"皆減",ROUND('増減額'!I12/'前年度'!I12*100,1))))</f>
        <v>-29.9</v>
      </c>
      <c r="J12" s="37">
        <f>IF(AND('当年度'!J12=0,'前年度'!J12=0),"",IF('前年度'!J12=0,"皆増",IF('当年度'!J12=0,"皆減",ROUND('増減額'!J12/'前年度'!J12*100,1))))</f>
        <v>10678.8</v>
      </c>
      <c r="K12" s="37">
        <f>IF(AND('当年度'!K12=0,'前年度'!K12=0),"",IF('前年度'!K12=0,"皆増",IF('当年度'!K12=0,"皆減",ROUND('増減額'!K12/'前年度'!K12*100,1))))</f>
        <v>-58.6</v>
      </c>
      <c r="L12" s="37">
        <f>IF(AND('当年度'!L12=0,'前年度'!L12=0),"",IF('前年度'!L12=0,"皆増",IF('当年度'!L12=0,"皆減",IF(AND('前年度'!L12&lt;0,'増減額'!L12&gt;0),ROUND((('増減額'!L12/'前年度'!L12*-1)+1)*100,1),ROUND('増減額'!L12/'前年度'!L12*100,1)))))</f>
        <v>355.6</v>
      </c>
      <c r="M12" s="37">
        <f>'当年度'!M12-'前年度'!M12</f>
        <v>-0.10000000000000009</v>
      </c>
      <c r="N12" s="37">
        <f>IF(AND('当年度'!N12=0,'前年度'!N12=0),"",IF('前年度'!N12=0,"皆増",IF('当年度'!N12=0,"皆減",ROUND('増減額'!N12/'前年度'!N12*100,1))))</f>
        <v>0</v>
      </c>
      <c r="O12" s="37">
        <f>IF(AND('当年度'!O12=0,'前年度'!O12=0),"",IF('前年度'!O12=0,"皆増",IF('当年度'!O12=0,"皆減",ROUND('増減額'!O12/'前年度'!O12*100,1))))</f>
        <v>-6.3</v>
      </c>
    </row>
    <row r="13" spans="2:15" ht="21.75" customHeight="1">
      <c r="B13" s="32" t="s">
        <v>21</v>
      </c>
      <c r="C13" s="37">
        <f>IF(AND('当年度'!C13=0,'前年度'!C13=0),"",IF('前年度'!C13=0,"皆増",IF('当年度'!C13=0,"皆減",ROUND('増減額'!C13/'前年度'!C13*100,1))))</f>
        <v>-6.9</v>
      </c>
      <c r="D13" s="37">
        <f>IF(AND('当年度'!D13=0,'前年度'!D13=0),"",IF('前年度'!D13=0,"皆増",IF('当年度'!D13=0,"皆減",ROUND('増減額'!D13/'前年度'!D13*100,1))))</f>
        <v>-5.7</v>
      </c>
      <c r="E13" s="37">
        <f>IF(AND('当年度'!E13=0,'前年度'!E13=0),"",IF('前年度'!E13=0,"皆増",IF('当年度'!E13=0,"皆減",ROUND('増減額'!E13/'前年度'!E13*100,1))))</f>
        <v>-60.1</v>
      </c>
      <c r="F13" s="37" t="str">
        <f>IF(AND('当年度'!F13=0,'前年度'!F13=0),"",IF('前年度'!F13=0,"皆増",IF('当年度'!F13=0,"皆減",ROUND('増減額'!F13/'前年度'!F13*100,1))))</f>
        <v>皆増</v>
      </c>
      <c r="G13" s="37">
        <f>IF(AND('当年度'!G13=0,'前年度'!G13=0),"",IF('前年度'!G13=0,"皆増",IF('当年度'!G13=0,"皆減",ROUND('増減額'!G13/'前年度'!G13*100,1))))</f>
        <v>-75.5</v>
      </c>
      <c r="H13" s="37">
        <f>IF(AND('当年度'!H13=0,'前年度'!H13=0),"",IF('前年度'!H13=0,"皆増",IF('当年度'!H13=0,"皆減",IF(AND('前年度'!H13&lt;0,'増減額'!H13&gt;0),ROUND((('増減額'!H13/'前年度'!H13*-1)+1)*100,1),ROUND('増減額'!H13/'前年度'!H13*100,1)))))</f>
        <v>-377.9</v>
      </c>
      <c r="I13" s="37">
        <f>IF(AND('当年度'!I13=0,'前年度'!I13=0),"",IF('前年度'!I13=0,"皆増",IF('当年度'!I13=0,"皆減",ROUND('増減額'!I13/'前年度'!I13*100,1))))</f>
        <v>59</v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  <v>-9.1</v>
      </c>
      <c r="L13" s="37">
        <f>IF(AND('当年度'!L13=0,'前年度'!L13=0),"",IF('前年度'!L13=0,"皆増",IF('当年度'!L13=0,"皆減",IF(AND('前年度'!L13&lt;0,'増減額'!L13&gt;0),ROUND((('増減額'!L13/'前年度'!L13*-1)+1)*100,1),ROUND('増減額'!L13/'前年度'!L13*100,1)))))</f>
        <v>-2.7</v>
      </c>
      <c r="M13" s="37">
        <f>'当年度'!M13-'前年度'!M13</f>
        <v>-2.9</v>
      </c>
      <c r="N13" s="37">
        <f>IF(AND('当年度'!N13=0,'前年度'!N13=0),"",IF('前年度'!N13=0,"皆増",IF('当年度'!N13=0,"皆減",ROUND('増減額'!N13/'前年度'!N13*100,1))))</f>
        <v>1</v>
      </c>
      <c r="O13" s="37">
        <f>IF(AND('当年度'!O13=0,'前年度'!O13=0),"",IF('前年度'!O13=0,"皆増",IF('当年度'!O13=0,"皆減",ROUND('増減額'!O13/'前年度'!O13*100,1))))</f>
        <v>-6.3</v>
      </c>
    </row>
    <row r="14" spans="2:15" ht="21.75" customHeight="1">
      <c r="B14" s="32" t="s">
        <v>22</v>
      </c>
      <c r="C14" s="37">
        <f>IF(AND('当年度'!C14=0,'前年度'!C14=0),"",IF('前年度'!C14=0,"皆増",IF('当年度'!C14=0,"皆減",ROUND('増減額'!C14/'前年度'!C14*100,1))))</f>
        <v>22</v>
      </c>
      <c r="D14" s="37">
        <f>IF(AND('当年度'!D14=0,'前年度'!D14=0),"",IF('前年度'!D14=0,"皆増",IF('当年度'!D14=0,"皆減",ROUND('増減額'!D14/'前年度'!D14*100,1))))</f>
        <v>16.4</v>
      </c>
      <c r="E14" s="37">
        <f>IF(AND('当年度'!E14=0,'前年度'!E14=0),"",IF('前年度'!E14=0,"皆増",IF('当年度'!E14=0,"皆減",ROUND('増減額'!E14/'前年度'!E14*100,1))))</f>
        <v>96.3</v>
      </c>
      <c r="F14" s="37">
        <f>IF(AND('当年度'!F14=0,'前年度'!F14=0),"",IF('前年度'!F14=0,"皆増",IF('当年度'!F14=0,"皆減",ROUND('増減額'!F14/'前年度'!F14*100,1))))</f>
        <v>735</v>
      </c>
      <c r="G14" s="37">
        <f>IF(AND('当年度'!G14=0,'前年度'!G14=0),"",IF('前年度'!G14=0,"皆増",IF('当年度'!G14=0,"皆減",ROUND('増減額'!G14/'前年度'!G14*100,1))))</f>
        <v>7.1</v>
      </c>
      <c r="H14" s="37">
        <f>IF(AND('当年度'!H14=0,'前年度'!H14=0),"",IF('前年度'!H14=0,"皆増",IF('当年度'!H14=0,"皆減",IF(AND('前年度'!H14&lt;0,'増減額'!H14&gt;0),ROUND((('増減額'!H14/'前年度'!H14*-1)+1)*100,1),ROUND('増減額'!H14/'前年度'!H14*100,1)))))</f>
        <v>284</v>
      </c>
      <c r="I14" s="37">
        <f>IF(AND('当年度'!I14=0,'前年度'!I14=0),"",IF('前年度'!I14=0,"皆増",IF('当年度'!I14=0,"皆減",ROUND('増減額'!I14/'前年度'!I14*100,1))))</f>
        <v>756.4</v>
      </c>
      <c r="J14" s="37">
        <f>IF(AND('当年度'!J14=0,'前年度'!J14=0),"",IF('前年度'!J14=0,"皆増",IF('当年度'!J14=0,"皆減",ROUND('増減額'!J14/'前年度'!J14*100,1))))</f>
      </c>
      <c r="K14" s="37" t="str">
        <f>IF(AND('当年度'!K14=0,'前年度'!K14=0),"",IF('前年度'!K14=0,"皆増",IF('当年度'!K14=0,"皆減",ROUND('増減額'!K14/'前年度'!K14*100,1))))</f>
        <v>皆減</v>
      </c>
      <c r="L14" s="37">
        <f>IF(AND('当年度'!L14=0,'前年度'!L14=0),"",IF('前年度'!L14=0,"皆増",IF('当年度'!L14=0,"皆減",IF(AND('前年度'!L14&lt;0,'増減額'!L14&gt;0),ROUND((('増減額'!L14/'前年度'!L14*-1)+1)*100,1),ROUND('増減額'!L14/'前年度'!L14*100,1)))))</f>
        <v>360.5</v>
      </c>
      <c r="M14" s="37">
        <f>'当年度'!M14-'前年度'!M14</f>
        <v>0</v>
      </c>
      <c r="N14" s="37">
        <f>IF(AND('当年度'!N14=0,'前年度'!N14=0),"",IF('前年度'!N14=0,"皆増",IF('当年度'!N14=0,"皆減",ROUND('増減額'!N14/'前年度'!N14*100,1))))</f>
        <v>6.8</v>
      </c>
      <c r="O14" s="37">
        <f>IF(AND('当年度'!O14=0,'前年度'!O14=0),"",IF('前年度'!O14=0,"皆増",IF('当年度'!O14=0,"皆減",ROUND('増減額'!O14/'前年度'!O14*100,1))))</f>
        <v>-6.3</v>
      </c>
    </row>
    <row r="15" spans="2:15" ht="21.75" customHeight="1">
      <c r="B15" s="32" t="s">
        <v>23</v>
      </c>
      <c r="C15" s="37">
        <f>IF(AND('当年度'!C15=0,'前年度'!C15=0),"",IF('前年度'!C15=0,"皆増",IF('当年度'!C15=0,"皆減",ROUND('増減額'!C15/'前年度'!C15*100,1))))</f>
        <v>8.9</v>
      </c>
      <c r="D15" s="37">
        <f>IF(AND('当年度'!D15=0,'前年度'!D15=0),"",IF('前年度'!D15=0,"皆増",IF('当年度'!D15=0,"皆減",ROUND('増減額'!D15/'前年度'!D15*100,1))))</f>
        <v>10</v>
      </c>
      <c r="E15" s="37">
        <f>IF(AND('当年度'!E15=0,'前年度'!E15=0),"",IF('前年度'!E15=0,"皆増",IF('当年度'!E15=0,"皆減",ROUND('増減額'!E15/'前年度'!E15*100,1))))</f>
        <v>-25.1</v>
      </c>
      <c r="F15" s="37">
        <f>IF(AND('当年度'!F15=0,'前年度'!F15=0),"",IF('前年度'!F15=0,"皆増",IF('当年度'!F15=0,"皆減",ROUND('増減額'!F15/'前年度'!F15*100,1))))</f>
        <v>6.6</v>
      </c>
      <c r="G15" s="37">
        <f>IF(AND('当年度'!G15=0,'前年度'!G15=0),"",IF('前年度'!G15=0,"皆増",IF('当年度'!G15=0,"皆減",ROUND('増減額'!G15/'前年度'!G15*100,1))))</f>
        <v>-30.7</v>
      </c>
      <c r="H15" s="37">
        <f>IF(AND('当年度'!H15=0,'前年度'!H15=0),"",IF('前年度'!H15=0,"皆増",IF('当年度'!H15=0,"皆減",IF(AND('前年度'!H15&lt;0,'増減額'!H15&gt;0),ROUND((('増減額'!H15/'前年度'!H15*-1)+1)*100,1),ROUND('増減額'!H15/'前年度'!H15*100,1)))))</f>
        <v>62.9</v>
      </c>
      <c r="I15" s="37">
        <f>IF(AND('当年度'!I15=0,'前年度'!I15=0),"",IF('前年度'!I15=0,"皆増",IF('当年度'!I15=0,"皆減",ROUND('増減額'!I15/'前年度'!I15*100,1))))</f>
        <v>-9.8</v>
      </c>
      <c r="J15" s="37">
        <f>IF(AND('当年度'!J15=0,'前年度'!J15=0),"",IF('前年度'!J15=0,"皆増",IF('当年度'!J15=0,"皆減",ROUND('増減額'!J15/'前年度'!J15*100,1))))</f>
        <v>-58.1</v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IF(AND('当年度'!L15=0,'前年度'!L15=0),"",IF('前年度'!L15=0,"皆増",IF('当年度'!L15=0,"皆減",IF(AND('前年度'!L15&lt;0,'増減額'!L15&gt;0),ROUND((('増減額'!L15/'前年度'!L15*-1)+1)*100,1),ROUND('増減額'!L15/'前年度'!L15*100,1)))))</f>
        <v>-183.2</v>
      </c>
      <c r="M15" s="37">
        <f>'当年度'!M15-'前年度'!M15</f>
        <v>-1.3999999999999995</v>
      </c>
      <c r="N15" s="37">
        <f>IF(AND('当年度'!N15=0,'前年度'!N15=0),"",IF('前年度'!N15=0,"皆増",IF('当年度'!N15=0,"皆減",ROUND('増減額'!N15/'前年度'!N15*100,1))))</f>
        <v>1.3</v>
      </c>
      <c r="O15" s="37">
        <f>IF(AND('当年度'!O15=0,'前年度'!O15=0),"",IF('前年度'!O15=0,"皆増",IF('当年度'!O15=0,"皆減",ROUND('増減額'!O15/'前年度'!O15*100,1))))</f>
        <v>-6.3</v>
      </c>
    </row>
    <row r="16" spans="2:15" ht="21.75" customHeight="1">
      <c r="B16" s="32" t="s">
        <v>24</v>
      </c>
      <c r="C16" s="37">
        <f>IF(AND('当年度'!C16=0,'前年度'!C16=0),"",IF('前年度'!C16=0,"皆増",IF('当年度'!C16=0,"皆減",ROUND('増減額'!C16/'前年度'!C16*100,1))))</f>
        <v>1.8</v>
      </c>
      <c r="D16" s="37">
        <f>IF(AND('当年度'!D16=0,'前年度'!D16=0),"",IF('前年度'!D16=0,"皆増",IF('当年度'!D16=0,"皆減",ROUND('増減額'!D16/'前年度'!D16*100,1))))</f>
        <v>1.1</v>
      </c>
      <c r="E16" s="37">
        <f>IF(AND('当年度'!E16=0,'前年度'!E16=0),"",IF('前年度'!E16=0,"皆増",IF('当年度'!E16=0,"皆減",ROUND('増減額'!E16/'前年度'!E16*100,1))))</f>
        <v>16.3</v>
      </c>
      <c r="F16" s="37">
        <f>IF(AND('当年度'!F16=0,'前年度'!F16=0),"",IF('前年度'!F16=0,"皆増",IF('当年度'!F16=0,"皆減",ROUND('増減額'!F16/'前年度'!F16*100,1))))</f>
        <v>146</v>
      </c>
      <c r="G16" s="37">
        <f>IF(AND('当年度'!G16=0,'前年度'!G16=0),"",IF('前年度'!G16=0,"皆増",IF('当年度'!G16=0,"皆減",ROUND('増減額'!G16/'前年度'!G16*100,1))))</f>
        <v>4.8</v>
      </c>
      <c r="H16" s="37">
        <f>IF(AND('当年度'!H16=0,'前年度'!H16=0),"",IF('前年度'!H16=0,"皆増",IF('当年度'!H16=0,"皆減",IF(AND('前年度'!H16&lt;0,'増減額'!H16&gt;0),ROUND((('増減額'!H16/'前年度'!H16*-1)+1)*100,1),ROUND('増減額'!H16/'前年度'!H16*100,1)))))</f>
        <v>-77.4</v>
      </c>
      <c r="I16" s="37">
        <f>IF(AND('当年度'!I16=0,'前年度'!I16=0),"",IF('前年度'!I16=0,"皆増",IF('当年度'!I16=0,"皆減",ROUND('増減額'!I16/'前年度'!I16*100,1))))</f>
        <v>181.5</v>
      </c>
      <c r="J16" s="37">
        <f>IF(AND('当年度'!J16=0,'前年度'!J16=0),"",IF('前年度'!J16=0,"皆増",IF('当年度'!J16=0,"皆減",ROUND('増減額'!J16/'前年度'!J16*100,1))))</f>
        <v>112.7</v>
      </c>
      <c r="K16" s="37">
        <f>IF(AND('当年度'!K16=0,'前年度'!K16=0),"",IF('前年度'!K16=0,"皆増",IF('当年度'!K16=0,"皆減",ROUND('増減額'!K16/'前年度'!K16*100,1))))</f>
        <v>-19.1</v>
      </c>
      <c r="L16" s="37">
        <f>IF(AND('当年度'!L16=0,'前年度'!L16=0),"",IF('前年度'!L16=0,"皆増",IF('当年度'!L16=0,"皆減",IF(AND('前年度'!L16&lt;0,'増減額'!L16&gt;0),ROUND((('増減額'!L16/'前年度'!L16*-1)+1)*100,1),ROUND('増減額'!L16/'前年度'!L16*100,1)))))</f>
        <v>249.6</v>
      </c>
      <c r="M16" s="37">
        <f>'当年度'!M16-'前年度'!M16</f>
        <v>0.20000000000000018</v>
      </c>
      <c r="N16" s="37">
        <f>IF(AND('当年度'!N16=0,'前年度'!N16=0),"",IF('前年度'!N16=0,"皆増",IF('当年度'!N16=0,"皆減",ROUND('増減額'!N16/'前年度'!N16*100,1))))</f>
        <v>2.1</v>
      </c>
      <c r="O16" s="37">
        <f>IF(AND('当年度'!O16=0,'前年度'!O16=0),"",IF('前年度'!O16=0,"皆増",IF('当年度'!O16=0,"皆減",ROUND('増減額'!O16/'前年度'!O16*100,1))))</f>
        <v>-6.3</v>
      </c>
    </row>
    <row r="17" spans="2:15" ht="21.75" customHeight="1">
      <c r="B17" s="32" t="s">
        <v>47</v>
      </c>
      <c r="C17" s="37">
        <f>IF(AND('当年度'!C17=0,'前年度'!C17=0),"",IF('前年度'!C17=0,"皆増",IF('当年度'!C17=0,"皆減",ROUND('増減額'!C17/'前年度'!C17*100,1))))</f>
        <v>7.4</v>
      </c>
      <c r="D17" s="37">
        <f>IF(AND('当年度'!D17=0,'前年度'!D17=0),"",IF('前年度'!D17=0,"皆増",IF('当年度'!D17=0,"皆減",ROUND('増減額'!D17/'前年度'!D17*100,1))))</f>
        <v>5.3</v>
      </c>
      <c r="E17" s="37">
        <f>IF(AND('当年度'!E17=0,'前年度'!E17=0),"",IF('前年度'!E17=0,"皆増",IF('当年度'!E17=0,"皆減",ROUND('増減額'!E17/'前年度'!E17*100,1))))</f>
        <v>34.8</v>
      </c>
      <c r="F17" s="37">
        <f>IF(AND('当年度'!F17=0,'前年度'!F17=0),"",IF('前年度'!F17=0,"皆増",IF('当年度'!F17=0,"皆減",ROUND('増減額'!F17/'前年度'!F17*100,1))))</f>
        <v>5.3</v>
      </c>
      <c r="G17" s="37">
        <f>IF(AND('当年度'!G17=0,'前年度'!G17=0),"",IF('前年度'!G17=0,"皆増",IF('当年度'!G17=0,"皆減",ROUND('増減額'!G17/'前年度'!G17*100,1))))</f>
        <v>37</v>
      </c>
      <c r="H17" s="37">
        <f>IF(AND('当年度'!H17=0,'前年度'!H17=0),"",IF('前年度'!H17=0,"皆増",IF('当年度'!H17=0,"皆減",IF(AND('前年度'!H17&lt;0,'増減額'!H17&gt;0),ROUND((('増減額'!H17/'前年度'!H17*-1)+1)*100,1),ROUND('増減額'!H17/'前年度'!H17*100,1)))))</f>
        <v>484.7</v>
      </c>
      <c r="I17" s="37">
        <f>IF(AND('当年度'!I17=0,'前年度'!I17=0),"",IF('前年度'!I17=0,"皆増",IF('当年度'!I17=0,"皆減",ROUND('増減額'!I17/'前年度'!I17*100,1))))</f>
        <v>-11.3</v>
      </c>
      <c r="J17" s="37">
        <f>IF(AND('当年度'!J17=0,'前年度'!J17=0),"",IF('前年度'!J17=0,"皆増",IF('当年度'!J17=0,"皆減",ROUND('増減額'!J17/'前年度'!J17*100,1))))</f>
        <v>219</v>
      </c>
      <c r="K17" s="37">
        <f>IF(AND('当年度'!K17=0,'前年度'!K17=0),"",IF('前年度'!K17=0,"皆増",IF('当年度'!K17=0,"皆減",ROUND('増減額'!K17/'前年度'!K17*100,1))))</f>
        <v>96.6</v>
      </c>
      <c r="L17" s="37">
        <f>IF(AND('当年度'!L17=0,'前年度'!L17=0),"",IF('前年度'!L17=0,"皆増",IF('当年度'!L17=0,"皆減",IF(AND('前年度'!L17&lt;0,'増減額'!L17&gt;0),ROUND((('増減額'!L17/'前年度'!L17*-1)+1)*100,1),ROUND('増減額'!L17/'前年度'!L17*100,1)))))</f>
        <v>79.8</v>
      </c>
      <c r="M17" s="37">
        <f>'当年度'!M17-'前年度'!M17</f>
        <v>4.199999999999999</v>
      </c>
      <c r="N17" s="37">
        <f>IF(AND('当年度'!N17=0,'前年度'!N17=0),"",IF('前年度'!N17=0,"皆増",IF('当年度'!N17=0,"皆減",ROUND('増減額'!N17/'前年度'!N17*100,1))))</f>
        <v>-3.6</v>
      </c>
      <c r="O17" s="37">
        <f>IF(AND('当年度'!O17=0,'前年度'!O17=0),"",IF('前年度'!O17=0,"皆増",IF('当年度'!O17=0,"皆減",ROUND('増減額'!O17/'前年度'!O17*100,1))))</f>
        <v>-6.3</v>
      </c>
    </row>
    <row r="18" spans="2:15" ht="21.75" customHeight="1">
      <c r="B18" s="33" t="s">
        <v>48</v>
      </c>
      <c r="C18" s="37">
        <f>IF(AND('当年度'!C18=0,'前年度'!C18=0),"",IF('前年度'!C18=0,"皆増",IF('当年度'!C18=0,"皆減",ROUND('増減額'!C18/'前年度'!C18*100,1))))</f>
        <v>3</v>
      </c>
      <c r="D18" s="37">
        <f>IF(AND('当年度'!D18=0,'前年度'!D18=0),"",IF('前年度'!D18=0,"皆増",IF('当年度'!D18=0,"皆減",ROUND('増減額'!D18/'前年度'!D18*100,1))))</f>
        <v>1.9</v>
      </c>
      <c r="E18" s="37">
        <f>IF(AND('当年度'!E18=0,'前年度'!E18=0),"",IF('前年度'!E18=0,"皆増",IF('当年度'!E18=0,"皆減",ROUND('増減額'!E18/'前年度'!E18*100,1))))</f>
        <v>79.1</v>
      </c>
      <c r="F18" s="37">
        <f>IF(AND('当年度'!F18=0,'前年度'!F18=0),"",IF('前年度'!F18=0,"皆増",IF('当年度'!F18=0,"皆減",ROUND('増減額'!F18/'前年度'!F18*100,1))))</f>
        <v>704.3</v>
      </c>
      <c r="G18" s="37">
        <f>IF(AND('当年度'!G18=0,'前年度'!G18=0),"",IF('前年度'!G18=0,"皆増",IF('当年度'!G18=0,"皆減",ROUND('増減額'!G18/'前年度'!G18*100,1))))</f>
        <v>38.1</v>
      </c>
      <c r="H18" s="37">
        <f>IF(AND('当年度'!H18=0,'前年度'!H18=0),"",IF('前年度'!H18=0,"皆増",IF('当年度'!H18=0,"皆減",IF(AND('前年度'!H18&lt;0,'増減額'!H18&gt;0),ROUND((('増減額'!H18/'前年度'!H18*-1)+1)*100,1),ROUND('増減額'!H18/'前年度'!H18*100,1)))))</f>
        <v>306.1</v>
      </c>
      <c r="I18" s="37">
        <f>IF(AND('当年度'!I18=0,'前年度'!I18=0),"",IF('前年度'!I18=0,"皆増",IF('当年度'!I18=0,"皆減",ROUND('増減額'!I18/'前年度'!I18*100,1))))</f>
        <v>-60.3</v>
      </c>
      <c r="J18" s="37">
        <f>IF(AND('当年度'!J18=0,'前年度'!J18=0),"",IF('前年度'!J18=0,"皆増",IF('当年度'!J18=0,"皆減",ROUND('増減額'!J18/'前年度'!J18*100,1))))</f>
        <v>5977</v>
      </c>
      <c r="K18" s="37">
        <f>IF(AND('当年度'!K18=0,'前年度'!K18=0),"",IF('前年度'!K18=0,"皆増",IF('当年度'!K18=0,"皆減",ROUND('増減額'!K18/'前年度'!K18*100,1))))</f>
        <v>-36.1</v>
      </c>
      <c r="L18" s="37">
        <f>IF(AND('当年度'!L18=0,'前年度'!L18=0),"",IF('前年度'!L18=0,"皆増",IF('当年度'!L18=0,"皆減",IF(AND('前年度'!L18&lt;0,'増減額'!L18&gt;0),ROUND((('増減額'!L18/'前年度'!L18*-1)+1)*100,1),ROUND('増減額'!L18/'前年度'!L18*100,1)))))</f>
        <v>144.4</v>
      </c>
      <c r="M18" s="37">
        <f>'当年度'!M18-'前年度'!M18</f>
        <v>0.7999999999999998</v>
      </c>
      <c r="N18" s="37">
        <f>IF(AND('当年度'!N18=0,'前年度'!N18=0),"",IF('前年度'!N18=0,"皆増",IF('当年度'!N18=0,"皆減",ROUND('増減額'!N18/'前年度'!N18*100,1))))</f>
        <v>1.7</v>
      </c>
      <c r="O18" s="37">
        <f>IF(AND('当年度'!O18=0,'前年度'!O18=0),"",IF('前年度'!O18=0,"皆増",IF('当年度'!O18=0,"皆減",ROUND('増減額'!O18/'前年度'!O18*100,1))))</f>
        <v>-6.3</v>
      </c>
    </row>
    <row r="19" spans="2:15" ht="21.75" customHeight="1">
      <c r="B19" s="34" t="s">
        <v>49</v>
      </c>
      <c r="C19" s="17">
        <f>IF(AND('当年度'!C19=0,'前年度'!C19=0),"",IF('前年度'!C19=0,"皆増",IF('当年度'!C19=0,"皆減",ROUND('増減額'!C19/'前年度'!C19*100,1))))</f>
        <v>1.6</v>
      </c>
      <c r="D19" s="17">
        <f>IF(AND('当年度'!D19=0,'前年度'!D19=0),"",IF('前年度'!D19=0,"皆増",IF('当年度'!D19=0,"皆減",ROUND('増減額'!D19/'前年度'!D19*100,1))))</f>
        <v>0.9</v>
      </c>
      <c r="E19" s="17">
        <f>IF(AND('当年度'!E19=0,'前年度'!E19=0),"",IF('前年度'!E19=0,"皆増",IF('当年度'!E19=0,"皆減",ROUND('増減額'!E19/'前年度'!E19*100,1))))</f>
        <v>45.1</v>
      </c>
      <c r="F19" s="17">
        <f>IF(AND('当年度'!F19=0,'前年度'!F19=0),"",IF('前年度'!F19=0,"皆増",IF('当年度'!F19=0,"皆減",ROUND('増減額'!F19/'前年度'!F19*100,1))))</f>
        <v>-23.4</v>
      </c>
      <c r="G19" s="17">
        <f>IF(AND('当年度'!G19=0,'前年度'!G19=0),"",IF('前年度'!G19=0,"皆増",IF('当年度'!G19=0,"皆減",ROUND('増減額'!G19/'前年度'!G19*100,1))))</f>
        <v>77.3</v>
      </c>
      <c r="H19" s="17">
        <f>IF(AND('当年度'!H19=0,'前年度'!H19=0),"",IF('前年度'!H19=0,"皆増",IF('当年度'!H19=0,"皆減",IF(AND('前年度'!H19&lt;0,'増減額'!H19&gt;0),ROUND((('増減額'!H19/'前年度'!H19*-1)+1)*100,1),ROUND('増減額'!H19/'前年度'!H19*100,1)))))</f>
        <v>889.4</v>
      </c>
      <c r="I19" s="17">
        <f>IF(AND('当年度'!I19=0,'前年度'!I19=0),"",IF('前年度'!I19=0,"皆増",IF('当年度'!I19=0,"皆減",ROUND('増減額'!I19/'前年度'!I19*100,1))))</f>
        <v>-5.3</v>
      </c>
      <c r="J19" s="17">
        <f>IF(AND('当年度'!J19=0,'前年度'!J19=0),"",IF('前年度'!J19=0,"皆増",IF('当年度'!J19=0,"皆減",ROUND('増減額'!J19/'前年度'!J19*100,1))))</f>
        <v>575.5</v>
      </c>
      <c r="K19" s="17">
        <f>IF(AND('当年度'!K19=0,'前年度'!K19=0),"",IF('前年度'!K19=0,"皆増",IF('当年度'!K19=0,"皆減",ROUND('増減額'!K19/'前年度'!K19*100,1))))</f>
        <v>26.7</v>
      </c>
      <c r="L19" s="17">
        <f>IF(AND('当年度'!L19=0,'前年度'!L19=0),"",IF('前年度'!L19=0,"皆増",IF('当年度'!L19=0,"皆減",IF(AND('前年度'!L19&lt;0,'増減額'!L19&gt;0),ROUND((('増減額'!L19/'前年度'!L19*-1)+1)*100,1),ROUND('増減額'!L19/'前年度'!L19*100,1)))))</f>
        <v>564.2</v>
      </c>
      <c r="M19" s="17">
        <f>'当年度'!M19-'前年度'!M19</f>
        <v>1.3</v>
      </c>
      <c r="N19" s="17">
        <f>IF(AND('当年度'!N19=0,'前年度'!N19=0),"",IF('前年度'!N19=0,"皆増",IF('当年度'!N19=0,"皆減",ROUND('増減額'!N19/'前年度'!N19*100,1))))</f>
        <v>2.1</v>
      </c>
      <c r="O19" s="17">
        <f>IF(AND('当年度'!O19=0,'前年度'!O19=0),"",IF('前年度'!O19=0,"皆増",IF('当年度'!O19=0,"皆減",ROUND('増減額'!O19/'前年度'!O19*100,1))))</f>
        <v>-6.3</v>
      </c>
    </row>
    <row r="20" spans="2:15" ht="21.75" customHeight="1">
      <c r="B20" s="33" t="s">
        <v>25</v>
      </c>
      <c r="C20" s="37">
        <f>IF(AND('当年度'!C20=0,'前年度'!C20=0),"",IF('前年度'!C20=0,"皆増",IF('当年度'!C20=0,"皆減",ROUND('増減額'!C20/'前年度'!C20*100,1))))</f>
        <v>-5.4</v>
      </c>
      <c r="D20" s="37">
        <f>IF(AND('当年度'!D20=0,'前年度'!D20=0),"",IF('前年度'!D20=0,"皆増",IF('当年度'!D20=0,"皆減",ROUND('増減額'!D20/'前年度'!D20*100,1))))</f>
        <v>-4.2</v>
      </c>
      <c r="E20" s="37">
        <f>IF(AND('当年度'!E20=0,'前年度'!E20=0),"",IF('前年度'!E20=0,"皆増",IF('当年度'!E20=0,"皆減",ROUND('増減額'!E20/'前年度'!E20*100,1))))</f>
        <v>-23.3</v>
      </c>
      <c r="F20" s="37">
        <f>IF(AND('当年度'!F20=0,'前年度'!F20=0),"",IF('前年度'!F20=0,"皆増",IF('当年度'!F20=0,"皆減",ROUND('増減額'!F20/'前年度'!F20*100,1))))</f>
        <v>-5.8</v>
      </c>
      <c r="G20" s="37">
        <f>IF(AND('当年度'!G20=0,'前年度'!G20=0),"",IF('前年度'!G20=0,"皆増",IF('当年度'!G20=0,"皆減",ROUND('増減額'!G20/'前年度'!G20*100,1))))</f>
        <v>-28.5</v>
      </c>
      <c r="H20" s="37">
        <f>IF(AND('当年度'!H20=0,'前年度'!H20=0),"",IF('前年度'!H20=0,"皆増",IF('当年度'!H20=0,"皆減",IF(AND('前年度'!H20&lt;0,'増減額'!H20&gt;0),ROUND((('増減額'!H20/'前年度'!H20*-1)+1)*100,1),ROUND('増減額'!H20/'前年度'!H20*100,1)))))</f>
        <v>347</v>
      </c>
      <c r="I20" s="37">
        <f>IF(AND('当年度'!I20=0,'前年度'!I20=0),"",IF('前年度'!I20=0,"皆増",IF('当年度'!I20=0,"皆減",ROUND('増減額'!I20/'前年度'!I20*100,1))))</f>
        <v>-73.8</v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IF(AND('当年度'!L20=0,'前年度'!L20=0),"",IF('前年度'!L20=0,"皆増",IF('当年度'!L20=0,"皆減",IF(AND('前年度'!L20&lt;0,'増減額'!L20&gt;0),ROUND((('増減額'!L20/'前年度'!L20*-1)+1)*100,1),ROUND('増減額'!L20/'前年度'!L20*100,1)))))</f>
        <v>-114.7</v>
      </c>
      <c r="M20" s="37">
        <f>'当年度'!M20-'前年度'!M20</f>
        <v>-2.3</v>
      </c>
      <c r="N20" s="37">
        <f>IF(AND('当年度'!N20=0,'前年度'!N20=0),"",IF('前年度'!N20=0,"皆増",IF('当年度'!N20=0,"皆減",ROUND('増減額'!N20/'前年度'!N20*100,1))))</f>
        <v>6</v>
      </c>
      <c r="O20" s="37">
        <f>IF(AND('当年度'!O20=0,'前年度'!O20=0),"",IF('前年度'!O20=0,"皆増",IF('当年度'!O20=0,"皆減",ROUND('増減額'!O20/'前年度'!O20*100,1))))</f>
        <v>-6.3</v>
      </c>
    </row>
    <row r="21" spans="2:15" ht="21.75" customHeight="1">
      <c r="B21" s="32" t="s">
        <v>26</v>
      </c>
      <c r="C21" s="37">
        <f>IF(AND('当年度'!C21=0,'前年度'!C21=0),"",IF('前年度'!C21=0,"皆増",IF('当年度'!C21=0,"皆減",ROUND('増減額'!C21/'前年度'!C21*100,1))))</f>
        <v>-3.8</v>
      </c>
      <c r="D21" s="37">
        <f>IF(AND('当年度'!D21=0,'前年度'!D21=0),"",IF('前年度'!D21=0,"皆増",IF('当年度'!D21=0,"皆減",ROUND('増減額'!D21/'前年度'!D21*100,1))))</f>
        <v>-8.8</v>
      </c>
      <c r="E21" s="37">
        <f>IF(AND('当年度'!E21=0,'前年度'!E21=0),"",IF('前年度'!E21=0,"皆増",IF('当年度'!E21=0,"皆減",ROUND('増減額'!E21/'前年度'!E21*100,1))))</f>
        <v>71.5</v>
      </c>
      <c r="F21" s="37">
        <f>IF(AND('当年度'!F21=0,'前年度'!F21=0),"",IF('前年度'!F21=0,"皆増",IF('当年度'!F21=0,"皆減",ROUND('増減額'!F21/'前年度'!F21*100,1))))</f>
        <v>360.4</v>
      </c>
      <c r="G21" s="37">
        <f>IF(AND('当年度'!G21=0,'前年度'!G21=0),"",IF('前年度'!G21=0,"皆増",IF('当年度'!G21=0,"皆減",ROUND('増減額'!G21/'前年度'!G21*100,1))))</f>
        <v>64.5</v>
      </c>
      <c r="H21" s="37">
        <f>IF(AND('当年度'!H21=0,'前年度'!H21=0),"",IF('前年度'!H21=0,"皆増",IF('当年度'!H21=0,"皆減",IF(AND('前年度'!H21&lt;0,'増減額'!H21&gt;0),ROUND((('増減額'!H21/'前年度'!H21*-1)+1)*100,1),ROUND('増減額'!H21/'前年度'!H21*100,1)))))</f>
        <v>914.1</v>
      </c>
      <c r="I21" s="37">
        <f>IF(AND('当年度'!I21=0,'前年度'!I21=0),"",IF('前年度'!I21=0,"皆増",IF('当年度'!I21=0,"皆減",ROUND('増減額'!I21/'前年度'!I21*100,1))))</f>
        <v>298.1</v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IF(AND('当年度'!L21=0,'前年度'!L21=0),"",IF('前年度'!L21=0,"皆増",IF('当年度'!L21=0,"皆減",IF(AND('前年度'!L21&lt;0,'増減額'!L21&gt;0),ROUND((('増減額'!L21/'前年度'!L21*-1)+1)*100,1),ROUND('増減額'!L21/'前年度'!L21*100,1)))))</f>
        <v>882.4</v>
      </c>
      <c r="M21" s="37">
        <f>'当年度'!M21-'前年度'!M21</f>
        <v>5.600000000000001</v>
      </c>
      <c r="N21" s="37">
        <f>IF(AND('当年度'!N21=0,'前年度'!N21=0),"",IF('前年度'!N21=0,"皆増",IF('当年度'!N21=0,"皆減",ROUND('増減額'!N21/'前年度'!N21*100,1))))</f>
        <v>-0.5</v>
      </c>
      <c r="O21" s="37">
        <f>IF(AND('当年度'!O21=0,'前年度'!O21=0),"",IF('前年度'!O21=0,"皆増",IF('当年度'!O21=0,"皆減",ROUND('増減額'!O21/'前年度'!O21*100,1))))</f>
        <v>-6.3</v>
      </c>
    </row>
    <row r="22" spans="2:15" ht="21.75" customHeight="1">
      <c r="B22" s="32" t="s">
        <v>27</v>
      </c>
      <c r="C22" s="37">
        <f>IF(AND('当年度'!C22=0,'前年度'!C22=0),"",IF('前年度'!C22=0,"皆増",IF('当年度'!C22=0,"皆減",ROUND('増減額'!C22/'前年度'!C22*100,1))))</f>
        <v>-1.8</v>
      </c>
      <c r="D22" s="37">
        <f>IF(AND('当年度'!D22=0,'前年度'!D22=0),"",IF('前年度'!D22=0,"皆増",IF('当年度'!D22=0,"皆減",ROUND('増減額'!D22/'前年度'!D22*100,1))))</f>
        <v>-2.2</v>
      </c>
      <c r="E22" s="37">
        <f>IF(AND('当年度'!E22=0,'前年度'!E22=0),"",IF('前年度'!E22=0,"皆増",IF('当年度'!E22=0,"皆減",ROUND('増減額'!E22/'前年度'!E22*100,1))))</f>
        <v>5.8</v>
      </c>
      <c r="F22" s="37">
        <f>IF(AND('当年度'!F22=0,'前年度'!F22=0),"",IF('前年度'!F22=0,"皆増",IF('当年度'!F22=0,"皆減",ROUND('増減額'!F22/'前年度'!F22*100,1))))</f>
        <v>63.9</v>
      </c>
      <c r="G22" s="37">
        <f>IF(AND('当年度'!G22=0,'前年度'!G22=0),"",IF('前年度'!G22=0,"皆増",IF('当年度'!G22=0,"皆減",ROUND('増減額'!G22/'前年度'!G22*100,1))))</f>
        <v>2.6</v>
      </c>
      <c r="H22" s="37">
        <f>IF(AND('当年度'!H22=0,'前年度'!H22=0),"",IF('前年度'!H22=0,"皆増",IF('当年度'!H22=0,"皆減",IF(AND('前年度'!H22&lt;0,'増減額'!H22&gt;0),ROUND((('増減額'!H22/'前年度'!H22*-1)+1)*100,1),ROUND('増減額'!H22/'前年度'!H22*100,1)))))</f>
        <v>-83.3</v>
      </c>
      <c r="I22" s="37">
        <f>IF(AND('当年度'!I22=0,'前年度'!I22=0),"",IF('前年度'!I22=0,"皆増",IF('当年度'!I22=0,"皆減",ROUND('増減額'!I22/'前年度'!I22*100,1))))</f>
        <v>42</v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  <v>138</v>
      </c>
      <c r="L22" s="37">
        <f>IF(AND('当年度'!L22=0,'前年度'!L22=0),"",IF('前年度'!L22=0,"皆増",IF('当年度'!L22=0,"皆減",IF(AND('前年度'!L22&lt;0,'増減額'!L22&gt;0),ROUND((('増減額'!L22/'前年度'!L22*-1)+1)*100,1),ROUND('増減額'!L22/'前年度'!L22*100,1)))))</f>
        <v>516.8</v>
      </c>
      <c r="M22" s="37">
        <f>'当年度'!M22-'前年度'!M22</f>
        <v>0.2999999999999998</v>
      </c>
      <c r="N22" s="37">
        <f>IF(AND('当年度'!N22=0,'前年度'!N22=0),"",IF('前年度'!N22=0,"皆増",IF('当年度'!N22=0,"皆減",ROUND('増減額'!N22/'前年度'!N22*100,1))))</f>
        <v>-0.9</v>
      </c>
      <c r="O22" s="37">
        <f>IF(AND('当年度'!O22=0,'前年度'!O22=0),"",IF('前年度'!O22=0,"皆増",IF('当年度'!O22=0,"皆減",ROUND('増減額'!O22/'前年度'!O22*100,1))))</f>
        <v>-6.3</v>
      </c>
    </row>
    <row r="23" spans="2:15" ht="21.75" customHeight="1">
      <c r="B23" s="32" t="s">
        <v>28</v>
      </c>
      <c r="C23" s="37">
        <f>IF(AND('当年度'!C23=0,'前年度'!C23=0),"",IF('前年度'!C23=0,"皆増",IF('当年度'!C23=0,"皆減",ROUND('増減額'!C23/'前年度'!C23*100,1))))</f>
        <v>8.5</v>
      </c>
      <c r="D23" s="37">
        <f>IF(AND('当年度'!D23=0,'前年度'!D23=0),"",IF('前年度'!D23=0,"皆増",IF('当年度'!D23=0,"皆減",ROUND('増減額'!D23/'前年度'!D23*100,1))))</f>
        <v>5.4</v>
      </c>
      <c r="E23" s="37">
        <f>IF(AND('当年度'!E23=0,'前年度'!E23=0),"",IF('前年度'!E23=0,"皆増",IF('当年度'!E23=0,"皆減",ROUND('増減額'!E23/'前年度'!E23*100,1))))</f>
        <v>83.2</v>
      </c>
      <c r="F23" s="37">
        <f>IF(AND('当年度'!F23=0,'前年度'!F23=0),"",IF('前年度'!F23=0,"皆増",IF('当年度'!F23=0,"皆減",ROUND('増減額'!F23/'前年度'!F23*100,1))))</f>
        <v>1957.2</v>
      </c>
      <c r="G23" s="37">
        <f>IF(AND('当年度'!G23=0,'前年度'!G23=0),"",IF('前年度'!G23=0,"皆増",IF('当年度'!G23=0,"皆減",ROUND('増減額'!G23/'前年度'!G23*100,1))))</f>
        <v>79.2</v>
      </c>
      <c r="H23" s="37">
        <f>IF(AND('当年度'!H23=0,'前年度'!H23=0),"",IF('前年度'!H23=0,"皆増",IF('当年度'!H23=0,"皆減",IF(AND('前年度'!H23&lt;0,'増減額'!H23&gt;0),ROUND((('増減額'!H23/'前年度'!H23*-1)+1)*100,1),ROUND('増減額'!H23/'前年度'!H23*100,1)))))</f>
        <v>138.9</v>
      </c>
      <c r="I23" s="37">
        <f>IF(AND('当年度'!I23=0,'前年度'!I23=0),"",IF('前年度'!I23=0,"皆増",IF('当年度'!I23=0,"皆減",ROUND('増減額'!I23/'前年度'!I23*100,1))))</f>
        <v>98.1</v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  <v>-36.5</v>
      </c>
      <c r="L23" s="37">
        <f>IF(AND('当年度'!L23=0,'前年度'!L23=0),"",IF('前年度'!L23=0,"皆増",IF('当年度'!L23=0,"皆減",IF(AND('前年度'!L23&lt;0,'増減額'!L23&gt;0),ROUND((('増減額'!L23/'前年度'!L23*-1)+1)*100,1),ROUND('増減額'!L23/'前年度'!L23*100,1)))))</f>
        <v>738</v>
      </c>
      <c r="M23" s="37">
        <f>'当年度'!M23-'前年度'!M23</f>
        <v>3.6000000000000005</v>
      </c>
      <c r="N23" s="37">
        <f>IF(AND('当年度'!N23=0,'前年度'!N23=0),"",IF('前年度'!N23=0,"皆増",IF('当年度'!N23=0,"皆減",ROUND('増減額'!N23/'前年度'!N23*100,1))))</f>
        <v>6.1</v>
      </c>
      <c r="O23" s="37">
        <f>IF(AND('当年度'!O23=0,'前年度'!O23=0),"",IF('前年度'!O23=0,"皆増",IF('当年度'!O23=0,"皆減",ROUND('増減額'!O23/'前年度'!O23*100,1))))</f>
        <v>-6.3</v>
      </c>
    </row>
    <row r="24" spans="2:15" ht="21.75" customHeight="1">
      <c r="B24" s="32" t="s">
        <v>29</v>
      </c>
      <c r="C24" s="37">
        <f>IF(AND('当年度'!C24=0,'前年度'!C24=0),"",IF('前年度'!C24=0,"皆増",IF('当年度'!C24=0,"皆減",ROUND('増減額'!C24/'前年度'!C24*100,1))))</f>
        <v>4.3</v>
      </c>
      <c r="D24" s="37">
        <f>IF(AND('当年度'!D24=0,'前年度'!D24=0),"",IF('前年度'!D24=0,"皆増",IF('当年度'!D24=0,"皆減",ROUND('増減額'!D24/'前年度'!D24*100,1))))</f>
        <v>3.8</v>
      </c>
      <c r="E24" s="37">
        <f>IF(AND('当年度'!E24=0,'前年度'!E24=0),"",IF('前年度'!E24=0,"皆増",IF('当年度'!E24=0,"皆減",ROUND('増減額'!E24/'前年度'!E24*100,1))))</f>
        <v>13.1</v>
      </c>
      <c r="F24" s="37">
        <f>IF(AND('当年度'!F24=0,'前年度'!F24=0),"",IF('前年度'!F24=0,"皆増",IF('当年度'!F24=0,"皆減",ROUND('増減額'!F24/'前年度'!F24*100,1))))</f>
        <v>-93.8</v>
      </c>
      <c r="G24" s="37">
        <f>IF(AND('当年度'!G24=0,'前年度'!G24=0),"",IF('前年度'!G24=0,"皆増",IF('当年度'!G24=0,"皆減",ROUND('増減額'!G24/'前年度'!G24*100,1))))</f>
        <v>14.2</v>
      </c>
      <c r="H24" s="37">
        <f>IF(AND('当年度'!H24=0,'前年度'!H24=0),"",IF('前年度'!H24=0,"皆増",IF('当年度'!H24=0,"皆減",IF(AND('前年度'!H24&lt;0,'増減額'!H24&gt;0),ROUND((('増減額'!H24/'前年度'!H24*-1)+1)*100,1),ROUND('増減額'!H24/'前年度'!H24*100,1)))))</f>
        <v>327.1</v>
      </c>
      <c r="I24" s="37">
        <f>IF(AND('当年度'!I24=0,'前年度'!I24=0),"",IF('前年度'!I24=0,"皆増",IF('当年度'!I24=0,"皆減",ROUND('増減額'!I24/'前年度'!I24*100,1))))</f>
        <v>39.2</v>
      </c>
      <c r="J24" s="37">
        <f>IF(AND('当年度'!J24=0,'前年度'!J24=0),"",IF('前年度'!J24=0,"皆増",IF('当年度'!J24=0,"皆減",ROUND('増減額'!J24/'前年度'!J24*100,1))))</f>
      </c>
      <c r="K24" s="37" t="str">
        <f>IF(AND('当年度'!K24=0,'前年度'!K24=0),"",IF('前年度'!K24=0,"皆増",IF('当年度'!K24=0,"皆減",ROUND('増減額'!K24/'前年度'!K24*100,1))))</f>
        <v>皆増</v>
      </c>
      <c r="L24" s="37">
        <f>IF(AND('当年度'!L24=0,'前年度'!L24=0),"",IF('前年度'!L24=0,"皆増",IF('当年度'!L24=0,"皆減",IF(AND('前年度'!L24&lt;0,'増減額'!L24&gt;0),ROUND((('増減額'!L24/'前年度'!L24*-1)+1)*100,1),ROUND('増減額'!L24/'前年度'!L24*100,1)))))</f>
        <v>-160</v>
      </c>
      <c r="M24" s="37">
        <f>'当年度'!M24-'前年度'!M24</f>
        <v>0.7000000000000002</v>
      </c>
      <c r="N24" s="37">
        <f>IF(AND('当年度'!N24=0,'前年度'!N24=0),"",IF('前年度'!N24=0,"皆増",IF('当年度'!N24=0,"皆減",ROUND('増減額'!N24/'前年度'!N24*100,1))))</f>
        <v>2.7</v>
      </c>
      <c r="O24" s="37">
        <f>IF(AND('当年度'!O24=0,'前年度'!O24=0),"",IF('前年度'!O24=0,"皆増",IF('当年度'!O24=0,"皆減",ROUND('増減額'!O24/'前年度'!O24*100,1))))</f>
        <v>-6.3</v>
      </c>
    </row>
    <row r="25" spans="2:15" ht="21.75" customHeight="1">
      <c r="B25" s="32" t="s">
        <v>30</v>
      </c>
      <c r="C25" s="37">
        <f>IF(AND('当年度'!C25=0,'前年度'!C25=0),"",IF('前年度'!C25=0,"皆増",IF('当年度'!C25=0,"皆減",ROUND('増減額'!C25/'前年度'!C25*100,1))))</f>
        <v>2.2</v>
      </c>
      <c r="D25" s="37">
        <f>IF(AND('当年度'!D25=0,'前年度'!D25=0),"",IF('前年度'!D25=0,"皆増",IF('当年度'!D25=0,"皆減",ROUND('増減額'!D25/'前年度'!D25*100,1))))</f>
        <v>2.5</v>
      </c>
      <c r="E25" s="37">
        <f>IF(AND('当年度'!E25=0,'前年度'!E25=0),"",IF('前年度'!E25=0,"皆増",IF('当年度'!E25=0,"皆減",ROUND('増減額'!E25/'前年度'!E25*100,1))))</f>
        <v>-2.3</v>
      </c>
      <c r="F25" s="37">
        <f>IF(AND('当年度'!F25=0,'前年度'!F25=0),"",IF('前年度'!F25=0,"皆増",IF('当年度'!F25=0,"皆減",ROUND('増減額'!F25/'前年度'!F25*100,1))))</f>
        <v>81.9</v>
      </c>
      <c r="G25" s="37">
        <f>IF(AND('当年度'!G25=0,'前年度'!G25=0),"",IF('前年度'!G25=0,"皆増",IF('当年度'!G25=0,"皆減",ROUND('増減額'!G25/'前年度'!G25*100,1))))</f>
        <v>-28</v>
      </c>
      <c r="H25" s="37">
        <f>IF(AND('当年度'!H25=0,'前年度'!H25=0),"",IF('前年度'!H25=0,"皆増",IF('当年度'!H25=0,"皆減",IF(AND('前年度'!H25&lt;0,'増減額'!H25&gt;0),ROUND((('増減額'!H25/'前年度'!H25*-1)+1)*100,1),ROUND('増減額'!H25/'前年度'!H25*100,1)))))</f>
        <v>-193.8</v>
      </c>
      <c r="I25" s="37">
        <f>IF(AND('当年度'!I25=0,'前年度'!I25=0),"",IF('前年度'!I25=0,"皆増",IF('当年度'!I25=0,"皆減",ROUND('増減額'!I25/'前年度'!I25*100,1))))</f>
        <v>323.4</v>
      </c>
      <c r="J25" s="37">
        <f>IF(AND('当年度'!J25=0,'前年度'!J25=0),"",IF('前年度'!J25=0,"皆増",IF('当年度'!J25=0,"皆減",ROUND('増減額'!J25/'前年度'!J25*100,1))))</f>
        <v>180.4</v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IF(AND('当年度'!L25=0,'前年度'!L25=0),"",IF('前年度'!L25=0,"皆増",IF('当年度'!L25=0,"皆減",IF(AND('前年度'!L25&lt;0,'増減額'!L25&gt;0),ROUND((('増減額'!L25/'前年度'!L25*-1)+1)*100,1),ROUND('増減額'!L25/'前年度'!L25*100,1)))))</f>
        <v>52.8</v>
      </c>
      <c r="M25" s="37">
        <f>'当年度'!M25-'前年度'!M25</f>
        <v>-1.5</v>
      </c>
      <c r="N25" s="37">
        <f>IF(AND('当年度'!N25=0,'前年度'!N25=0),"",IF('前年度'!N25=0,"皆増",IF('当年度'!N25=0,"皆減",ROUND('増減額'!N25/'前年度'!N25*100,1))))</f>
        <v>-4.9</v>
      </c>
      <c r="O25" s="37">
        <f>IF(AND('当年度'!O25=0,'前年度'!O25=0),"",IF('前年度'!O25=0,"皆増",IF('当年度'!O25=0,"皆減",ROUND('増減額'!O25/'前年度'!O25*100,1))))</f>
        <v>-6.3</v>
      </c>
    </row>
    <row r="26" spans="2:15" ht="21.75" customHeight="1">
      <c r="B26" s="32" t="s">
        <v>31</v>
      </c>
      <c r="C26" s="37">
        <f>IF(AND('当年度'!C26=0,'前年度'!C26=0),"",IF('前年度'!C26=0,"皆増",IF('当年度'!C26=0,"皆減",ROUND('増減額'!C26/'前年度'!C26*100,1))))</f>
        <v>-5.8</v>
      </c>
      <c r="D26" s="37">
        <f>IF(AND('当年度'!D26=0,'前年度'!D26=0),"",IF('前年度'!D26=0,"皆増",IF('当年度'!D26=0,"皆減",ROUND('増減額'!D26/'前年度'!D26*100,1))))</f>
        <v>-6.5</v>
      </c>
      <c r="E26" s="37">
        <f>IF(AND('当年度'!E26=0,'前年度'!E26=0),"",IF('前年度'!E26=0,"皆増",IF('当年度'!E26=0,"皆減",ROUND('増減額'!E26/'前年度'!E26*100,1))))</f>
        <v>3.7</v>
      </c>
      <c r="F26" s="37" t="str">
        <f>IF(AND('当年度'!F26=0,'前年度'!F26=0),"",IF('前年度'!F26=0,"皆増",IF('当年度'!F26=0,"皆減",ROUND('増減額'!F26/'前年度'!F26*100,1))))</f>
        <v>皆増</v>
      </c>
      <c r="G26" s="37">
        <f>IF(AND('当年度'!G26=0,'前年度'!G26=0),"",IF('前年度'!G26=0,"皆増",IF('当年度'!G26=0,"皆減",ROUND('増減額'!G26/'前年度'!G26*100,1))))</f>
        <v>-0.5</v>
      </c>
      <c r="H26" s="37">
        <f>IF(AND('当年度'!H26=0,'前年度'!H26=0),"",IF('前年度'!H26=0,"皆増",IF('当年度'!H26=0,"皆減",IF(AND('前年度'!H26&lt;0,'増減額'!H26&gt;0),ROUND((('増減額'!H26/'前年度'!H26*-1)+1)*100,1),ROUND('増減額'!H26/'前年度'!H26*100,1)))))</f>
        <v>-101.5</v>
      </c>
      <c r="I26" s="37">
        <f>IF(AND('当年度'!I26=0,'前年度'!I26=0),"",IF('前年度'!I26=0,"皆増",IF('当年度'!I26=0,"皆減",ROUND('増減額'!I26/'前年度'!I26*100,1))))</f>
        <v>0</v>
      </c>
      <c r="J26" s="37">
        <f>IF(AND('当年度'!J26=0,'前年度'!J26=0),"",IF('前年度'!J26=0,"皆増",IF('当年度'!J26=0,"皆減",ROUND('増減額'!J26/'前年度'!J26*100,1))))</f>
      </c>
      <c r="K26" s="37" t="str">
        <f>IF(AND('当年度'!K26=0,'前年度'!K26=0),"",IF('前年度'!K26=0,"皆増",IF('当年度'!K26=0,"皆減",ROUND('増減額'!K26/'前年度'!K26*100,1))))</f>
        <v>皆減</v>
      </c>
      <c r="L26" s="37">
        <f>IF(AND('当年度'!L26=0,'前年度'!L26=0),"",IF('前年度'!L26=0,"皆増",IF('当年度'!L26=0,"皆減",IF(AND('前年度'!L26&lt;0,'増減額'!L26&gt;0),ROUND((('増減額'!L26/'前年度'!L26*-1)+1)*100,1),ROUND('増減額'!L26/'前年度'!L26*100,1)))))</f>
        <v>29.8</v>
      </c>
      <c r="M26" s="37">
        <f>'当年度'!M26-'前年度'!M26</f>
        <v>-0.1999999999999993</v>
      </c>
      <c r="N26" s="37">
        <f>IF(AND('当年度'!N26=0,'前年度'!N26=0),"",IF('前年度'!N26=0,"皆増",IF('当年度'!N26=0,"皆減",ROUND('増減額'!N26/'前年度'!N26*100,1))))</f>
        <v>1.9</v>
      </c>
      <c r="O26" s="37">
        <f>IF(AND('当年度'!O26=0,'前年度'!O26=0),"",IF('前年度'!O26=0,"皆増",IF('当年度'!O26=0,"皆減",ROUND('増減額'!O26/'前年度'!O26*100,1))))</f>
        <v>-6.3</v>
      </c>
    </row>
    <row r="27" spans="2:15" ht="21.75" customHeight="1">
      <c r="B27" s="32" t="s">
        <v>32</v>
      </c>
      <c r="C27" s="37">
        <f>IF(AND('当年度'!C27=0,'前年度'!C27=0),"",IF('前年度'!C27=0,"皆増",IF('当年度'!C27=0,"皆減",ROUND('増減額'!C27/'前年度'!C27*100,1))))</f>
        <v>12.3</v>
      </c>
      <c r="D27" s="37">
        <f>IF(AND('当年度'!D27=0,'前年度'!D27=0),"",IF('前年度'!D27=0,"皆増",IF('当年度'!D27=0,"皆減",ROUND('増減額'!D27/'前年度'!D27*100,1))))</f>
        <v>11.9</v>
      </c>
      <c r="E27" s="37">
        <f>IF(AND('当年度'!E27=0,'前年度'!E27=0),"",IF('前年度'!E27=0,"皆増",IF('当年度'!E27=0,"皆減",ROUND('増減額'!E27/'前年度'!E27*100,1))))</f>
        <v>31.9</v>
      </c>
      <c r="F27" s="37">
        <f>IF(AND('当年度'!F27=0,'前年度'!F27=0),"",IF('前年度'!F27=0,"皆増",IF('当年度'!F27=0,"皆減",ROUND('増減額'!F27/'前年度'!F27*100,1))))</f>
        <v>29.7</v>
      </c>
      <c r="G27" s="37">
        <f>IF(AND('当年度'!G27=0,'前年度'!G27=0),"",IF('前年度'!G27=0,"皆増",IF('当年度'!G27=0,"皆減",ROUND('増減額'!G27/'前年度'!G27*100,1))))</f>
        <v>32.9</v>
      </c>
      <c r="H27" s="37">
        <f>IF(AND('当年度'!H27=0,'前年度'!H27=0),"",IF('前年度'!H27=0,"皆増",IF('当年度'!H27=0,"皆減",IF(AND('前年度'!H27&lt;0,'増減額'!H27&gt;0),ROUND((('増減額'!H27/'前年度'!H27*-1)+1)*100,1),ROUND('増減額'!H27/'前年度'!H27*100,1)))))</f>
        <v>223.5</v>
      </c>
      <c r="I27" s="37">
        <f>IF(AND('当年度'!I27=0,'前年度'!I27=0),"",IF('前年度'!I27=0,"皆増",IF('当年度'!I27=0,"皆減",ROUND('増減額'!I27/'前年度'!I27*100,1))))</f>
        <v>-16</v>
      </c>
      <c r="J27" s="37">
        <f>IF(AND('当年度'!J27=0,'前年度'!J27=0),"",IF('前年度'!J27=0,"皆増",IF('当年度'!J27=0,"皆減",ROUND('増減額'!J27/'前年度'!J27*100,1))))</f>
        <v>11.2</v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IF(AND('当年度'!L27=0,'前年度'!L27=0),"",IF('前年度'!L27=0,"皆増",IF('当年度'!L27=0,"皆減",IF(AND('前年度'!L27&lt;0,'増減額'!L27&gt;0),ROUND((('増減額'!L27/'前年度'!L27*-1)+1)*100,1),ROUND('増減額'!L27/'前年度'!L27*100,1)))))</f>
        <v>48.2</v>
      </c>
      <c r="M27" s="37">
        <f>'当年度'!M27-'前年度'!M27</f>
        <v>0.7000000000000002</v>
      </c>
      <c r="N27" s="37">
        <f>IF(AND('当年度'!N27=0,'前年度'!N27=0),"",IF('前年度'!N27=0,"皆増",IF('当年度'!N27=0,"皆減",ROUND('増減額'!N27/'前年度'!N27*100,1))))</f>
        <v>2.9</v>
      </c>
      <c r="O27" s="37">
        <f>IF(AND('当年度'!O27=0,'前年度'!O27=0),"",IF('前年度'!O27=0,"皆増",IF('当年度'!O27=0,"皆減",ROUND('増減額'!O27/'前年度'!O27*100,1))))</f>
        <v>-6.3</v>
      </c>
    </row>
    <row r="28" spans="2:15" ht="21.75" customHeight="1">
      <c r="B28" s="32" t="s">
        <v>33</v>
      </c>
      <c r="C28" s="37">
        <f>IF(AND('当年度'!C28=0,'前年度'!C28=0),"",IF('前年度'!C28=0,"皆増",IF('当年度'!C28=0,"皆減",ROUND('増減額'!C28/'前年度'!C28*100,1))))</f>
        <v>-3.6</v>
      </c>
      <c r="D28" s="37">
        <f>IF(AND('当年度'!D28=0,'前年度'!D28=0),"",IF('前年度'!D28=0,"皆増",IF('当年度'!D28=0,"皆減",ROUND('増減額'!D28/'前年度'!D28*100,1))))</f>
        <v>-3.6</v>
      </c>
      <c r="E28" s="37">
        <f>IF(AND('当年度'!E28=0,'前年度'!E28=0),"",IF('前年度'!E28=0,"皆増",IF('当年度'!E28=0,"皆減",ROUND('増減額'!E28/'前年度'!E28*100,1))))</f>
        <v>-2.6</v>
      </c>
      <c r="F28" s="37">
        <f>IF(AND('当年度'!F28=0,'前年度'!F28=0),"",IF('前年度'!F28=0,"皆増",IF('当年度'!F28=0,"皆減",ROUND('増減額'!F28/'前年度'!F28*100,1))))</f>
        <v>60.7</v>
      </c>
      <c r="G28" s="37">
        <f>IF(AND('当年度'!G28=0,'前年度'!G28=0),"",IF('前年度'!G28=0,"皆増",IF('当年度'!G28=0,"皆減",ROUND('増減額'!G28/'前年度'!G28*100,1))))</f>
        <v>-28.9</v>
      </c>
      <c r="H28" s="37">
        <f>IF(AND('当年度'!H28=0,'前年度'!H28=0),"",IF('前年度'!H28=0,"皆増",IF('当年度'!H28=0,"皆減",IF(AND('前年度'!H28&lt;0,'増減額'!H28&gt;0),ROUND((('増減額'!H28/'前年度'!H28*-1)+1)*100,1),ROUND('増減額'!H28/'前年度'!H28*100,1)))))</f>
        <v>-148.9</v>
      </c>
      <c r="I28" s="37">
        <f>IF(AND('当年度'!I28=0,'前年度'!I28=0),"",IF('前年度'!I28=0,"皆増",IF('当年度'!I28=0,"皆減",ROUND('増減額'!I28/'前年度'!I28*100,1))))</f>
        <v>-98.5</v>
      </c>
      <c r="J28" s="37">
        <f>IF(AND('当年度'!J28=0,'前年度'!J28=0),"",IF('前年度'!J28=0,"皆増",IF('当年度'!J28=0,"皆減",ROUND('増減額'!J28/'前年度'!J28*100,1))))</f>
        <v>497.5</v>
      </c>
      <c r="K28" s="37" t="str">
        <f>IF(AND('当年度'!K28=0,'前年度'!K28=0),"",IF('前年度'!K28=0,"皆増",IF('当年度'!K28=0,"皆減",ROUND('増減額'!K28/'前年度'!K28*100,1))))</f>
        <v>皆増</v>
      </c>
      <c r="L28" s="37">
        <f>IF(AND('当年度'!L28=0,'前年度'!L28=0),"",IF('前年度'!L28=0,"皆増",IF('当年度'!L28=0,"皆減",IF(AND('前年度'!L28&lt;0,'増減額'!L28&gt;0),ROUND((('増減額'!L28/'前年度'!L28*-1)+1)*100,1),ROUND('増減額'!L28/'前年度'!L28*100,1)))))</f>
        <v>-159.9</v>
      </c>
      <c r="M28" s="37">
        <f>'当年度'!M28-'前年度'!M28</f>
        <v>-1</v>
      </c>
      <c r="N28" s="37">
        <f>IF(AND('当年度'!N28=0,'前年度'!N28=0),"",IF('前年度'!N28=0,"皆増",IF('当年度'!N28=0,"皆減",ROUND('増減額'!N28/'前年度'!N28*100,1))))</f>
        <v>7</v>
      </c>
      <c r="O28" s="37">
        <f>IF(AND('当年度'!O28=0,'前年度'!O28=0),"",IF('前年度'!O28=0,"皆増",IF('当年度'!O28=0,"皆減",ROUND('増減額'!O28/'前年度'!O28*100,1))))</f>
        <v>-6.3</v>
      </c>
    </row>
    <row r="29" spans="2:15" ht="21.75" customHeight="1">
      <c r="B29" s="32" t="s">
        <v>34</v>
      </c>
      <c r="C29" s="37">
        <f>IF(AND('当年度'!C29=0,'前年度'!C29=0),"",IF('前年度'!C29=0,"皆増",IF('当年度'!C29=0,"皆減",ROUND('増減額'!C29/'前年度'!C29*100,1))))</f>
        <v>4</v>
      </c>
      <c r="D29" s="37">
        <f>IF(AND('当年度'!D29=0,'前年度'!D29=0),"",IF('前年度'!D29=0,"皆増",IF('当年度'!D29=0,"皆減",ROUND('増減額'!D29/'前年度'!D29*100,1))))</f>
        <v>4.4</v>
      </c>
      <c r="E29" s="37">
        <f>IF(AND('当年度'!E29=0,'前年度'!E29=0),"",IF('前年度'!E29=0,"皆増",IF('当年度'!E29=0,"皆減",ROUND('増減額'!E29/'前年度'!E29*100,1))))</f>
        <v>-3.4</v>
      </c>
      <c r="F29" s="37">
        <f>IF(AND('当年度'!F29=0,'前年度'!F29=0),"",IF('前年度'!F29=0,"皆増",IF('当年度'!F29=0,"皆減",ROUND('増減額'!F29/'前年度'!F29*100,1))))</f>
        <v>65.2</v>
      </c>
      <c r="G29" s="37">
        <f>IF(AND('当年度'!G29=0,'前年度'!G29=0),"",IF('前年度'!G29=0,"皆増",IF('当年度'!G29=0,"皆減",ROUND('増減額'!G29/'前年度'!G29*100,1))))</f>
        <v>-20</v>
      </c>
      <c r="H29" s="37">
        <f>IF(AND('当年度'!H29=0,'前年度'!H29=0),"",IF('前年度'!H29=0,"皆増",IF('当年度'!H29=0,"皆減",IF(AND('前年度'!H29&lt;0,'増減額'!H29&gt;0),ROUND((('増減額'!H29/'前年度'!H29*-1)+1)*100,1),ROUND('増減額'!H29/'前年度'!H29*100,1)))))</f>
        <v>-8800.3</v>
      </c>
      <c r="I29" s="37">
        <f>IF(AND('当年度'!I29=0,'前年度'!I29=0),"",IF('前年度'!I29=0,"皆増",IF('当年度'!I29=0,"皆減",ROUND('増減額'!I29/'前年度'!I29*100,1))))</f>
        <v>-11.4</v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IF(AND('当年度'!L29=0,'前年度'!L29=0),"",IF('前年度'!L29=0,"皆増",IF('当年度'!L29=0,"皆減",IF(AND('前年度'!L29&lt;0,'増減額'!L29&gt;0),ROUND((('増減額'!L29/'前年度'!L29*-1)+1)*100,1),ROUND('増減額'!L29/'前年度'!L29*100,1)))))</f>
        <v>-30.7</v>
      </c>
      <c r="M29" s="37">
        <f>'当年度'!M29-'前年度'!M29</f>
        <v>-1.4000000000000004</v>
      </c>
      <c r="N29" s="37">
        <f>IF(AND('当年度'!N29=0,'前年度'!N29=0),"",IF('前年度'!N29=0,"皆増",IF('当年度'!N29=0,"皆減",ROUND('増減額'!N29/'前年度'!N29*100,1))))</f>
        <v>2.2</v>
      </c>
      <c r="O29" s="37">
        <f>IF(AND('当年度'!O29=0,'前年度'!O29=0),"",IF('前年度'!O29=0,"皆増",IF('当年度'!O29=0,"皆減",ROUND('増減額'!O29/'前年度'!O29*100,1))))</f>
        <v>-6.3</v>
      </c>
    </row>
    <row r="30" spans="2:15" ht="21.75" customHeight="1">
      <c r="B30" s="32" t="s">
        <v>50</v>
      </c>
      <c r="C30" s="37">
        <f>IF(AND('当年度'!C30=0,'前年度'!C30=0),"",IF('前年度'!C30=0,"皆増",IF('当年度'!C30=0,"皆減",ROUND('増減額'!C30/'前年度'!C30*100,1))))</f>
        <v>4.8</v>
      </c>
      <c r="D30" s="37">
        <f>IF(AND('当年度'!D30=0,'前年度'!D30=0),"",IF('前年度'!D30=0,"皆増",IF('当年度'!D30=0,"皆減",ROUND('増減額'!D30/'前年度'!D30*100,1))))</f>
        <v>3.6</v>
      </c>
      <c r="E30" s="37">
        <f>IF(AND('当年度'!E30=0,'前年度'!E30=0),"",IF('前年度'!E30=0,"皆増",IF('当年度'!E30=0,"皆減",ROUND('増減額'!E30/'前年度'!E30*100,1))))</f>
        <v>34.4</v>
      </c>
      <c r="F30" s="37">
        <f>IF(AND('当年度'!F30=0,'前年度'!F30=0),"",IF('前年度'!F30=0,"皆増",IF('当年度'!F30=0,"皆減",ROUND('増減額'!F30/'前年度'!F30*100,1))))</f>
        <v>358.2</v>
      </c>
      <c r="G30" s="37">
        <f>IF(AND('当年度'!G30=0,'前年度'!G30=0),"",IF('前年度'!G30=0,"皆増",IF('当年度'!G30=0,"皆減",ROUND('増減額'!G30/'前年度'!G30*100,1))))</f>
        <v>29.9</v>
      </c>
      <c r="H30" s="37">
        <f>IF(AND('当年度'!H30=0,'前年度'!H30=0),"",IF('前年度'!H30=0,"皆増",IF('当年度'!H30=0,"皆減",IF(AND('前年度'!H30&lt;0,'増減額'!H30&gt;0),ROUND((('増減額'!H30/'前年度'!H30*-1)+1)*100,1),ROUND('増減額'!H30/'前年度'!H30*100,1)))))</f>
        <v>286.7</v>
      </c>
      <c r="I30" s="37">
        <f>IF(AND('当年度'!I30=0,'前年度'!I30=0),"",IF('前年度'!I30=0,"皆増",IF('当年度'!I30=0,"皆減",ROUND('増減額'!I30/'前年度'!I30*100,1))))</f>
        <v>-25</v>
      </c>
      <c r="J30" s="37">
        <f>IF(AND('当年度'!J30=0,'前年度'!J30=0),"",IF('前年度'!J30=0,"皆増",IF('当年度'!J30=0,"皆減",ROUND('増減額'!J30/'前年度'!J30*100,1))))</f>
        <v>-45.2</v>
      </c>
      <c r="K30" s="37">
        <f>IF(AND('当年度'!K30=0,'前年度'!K30=0),"",IF('前年度'!K30=0,"皆増",IF('当年度'!K30=0,"皆減",ROUND('増減額'!K30/'前年度'!K30*100,1))))</f>
        <v>83</v>
      </c>
      <c r="L30" s="37">
        <f>IF(AND('当年度'!L30=0,'前年度'!L30=0),"",IF('前年度'!L30=0,"皆増",IF('当年度'!L30=0,"皆減",IF(AND('前年度'!L30&lt;0,'増減額'!L30&gt;0),ROUND((('増減額'!L30/'前年度'!L30*-1)+1)*100,1),ROUND('増減額'!L30/'前年度'!L30*100,1)))))</f>
        <v>670.9</v>
      </c>
      <c r="M30" s="37">
        <f>'当年度'!M30-'前年度'!M30</f>
        <v>1.5</v>
      </c>
      <c r="N30" s="37">
        <f>IF(AND('当年度'!N30=0,'前年度'!N30=0),"",IF('前年度'!N30=0,"皆増",IF('当年度'!N30=0,"皆減",ROUND('増減額'!N30/'前年度'!N30*100,1))))</f>
        <v>3.8</v>
      </c>
      <c r="O30" s="37">
        <f>IF(AND('当年度'!O30=0,'前年度'!O30=0),"",IF('前年度'!O30=0,"皆増",IF('当年度'!O30=0,"皆減",ROUND('増減額'!O30/'前年度'!O30*100,1))))</f>
        <v>-6.3</v>
      </c>
    </row>
    <row r="31" spans="2:15" ht="21.75" customHeight="1">
      <c r="B31" s="32" t="s">
        <v>51</v>
      </c>
      <c r="C31" s="37">
        <f>IF(AND('当年度'!C31=0,'前年度'!C31=0),"",IF('前年度'!C31=0,"皆増",IF('当年度'!C31=0,"皆減",ROUND('増減額'!C31/'前年度'!C31*100,1))))</f>
        <v>-2.3</v>
      </c>
      <c r="D31" s="37">
        <f>IF(AND('当年度'!D31=0,'前年度'!D31=0),"",IF('前年度'!D31=0,"皆増",IF('当年度'!D31=0,"皆減",ROUND('増減額'!D31/'前年度'!D31*100,1))))</f>
        <v>-2.9</v>
      </c>
      <c r="E31" s="37">
        <f>IF(AND('当年度'!E31=0,'前年度'!E31=0),"",IF('前年度'!E31=0,"皆増",IF('当年度'!E31=0,"皆減",ROUND('増減額'!E31/'前年度'!E31*100,1))))</f>
        <v>20.3</v>
      </c>
      <c r="F31" s="37">
        <f>IF(AND('当年度'!F31=0,'前年度'!F31=0),"",IF('前年度'!F31=0,"皆増",IF('当年度'!F31=0,"皆減",ROUND('増減額'!F31/'前年度'!F31*100,1))))</f>
        <v>197.1</v>
      </c>
      <c r="G31" s="37">
        <f>IF(AND('当年度'!G31=0,'前年度'!G31=0),"",IF('前年度'!G31=0,"皆増",IF('当年度'!G31=0,"皆減",ROUND('増減額'!G31/'前年度'!G31*100,1))))</f>
        <v>-15.9</v>
      </c>
      <c r="H31" s="37">
        <f>IF(AND('当年度'!H31=0,'前年度'!H31=0),"",IF('前年度'!H31=0,"皆増",IF('当年度'!H31=0,"皆減",IF(AND('前年度'!H31&lt;0,'増減額'!H31&gt;0),ROUND((('増減額'!H31/'前年度'!H31*-1)+1)*100,1),ROUND('増減額'!H31/'前年度'!H31*100,1)))))</f>
        <v>135.5</v>
      </c>
      <c r="I31" s="37">
        <f>IF(AND('当年度'!I31=0,'前年度'!I31=0),"",IF('前年度'!I31=0,"皆増",IF('当年度'!I31=0,"皆減",ROUND('増減額'!I31/'前年度'!I31*100,1))))</f>
        <v>-19.5</v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IF(AND('当年度'!L31=0,'前年度'!L31=0),"",IF('前年度'!L31=0,"皆増",IF('当年度'!L31=0,"皆減",IF(AND('前年度'!L31&lt;0,'増減額'!L31&gt;0),ROUND((('増減額'!L31/'前年度'!L31*-1)+1)*100,1),ROUND('増減額'!L31/'前年度'!L31*100,1)))))</f>
        <v>-9</v>
      </c>
      <c r="M31" s="37">
        <f>'当年度'!M31-'前年度'!M31</f>
        <v>-0.6000000000000001</v>
      </c>
      <c r="N31" s="37">
        <f>IF(AND('当年度'!N31=0,'前年度'!N31=0),"",IF('前年度'!N31=0,"皆増",IF('当年度'!N31=0,"皆減",ROUND('増減額'!N31/'前年度'!N31*100,1))))</f>
        <v>2.7</v>
      </c>
      <c r="O31" s="37">
        <f>IF(AND('当年度'!O31=0,'前年度'!O31=0),"",IF('前年度'!O31=0,"皆増",IF('当年度'!O31=0,"皆減",ROUND('増減額'!O31/'前年度'!O31*100,1))))</f>
        <v>-6.3</v>
      </c>
    </row>
    <row r="32" spans="2:15" ht="21.75" customHeight="1">
      <c r="B32" s="32" t="s">
        <v>52</v>
      </c>
      <c r="C32" s="37">
        <f>IF(AND('当年度'!C32=0,'前年度'!C32=0),"",IF('前年度'!C32=0,"皆増",IF('当年度'!C32=0,"皆減",ROUND('増減額'!C32/'前年度'!C32*100,1))))</f>
        <v>-2.3</v>
      </c>
      <c r="D32" s="37">
        <f>IF(AND('当年度'!D32=0,'前年度'!D32=0),"",IF('前年度'!D32=0,"皆増",IF('当年度'!D32=0,"皆減",ROUND('増減額'!D32/'前年度'!D32*100,1))))</f>
        <v>-2.7</v>
      </c>
      <c r="E32" s="37">
        <f>IF(AND('当年度'!E32=0,'前年度'!E32=0),"",IF('前年度'!E32=0,"皆増",IF('当年度'!E32=0,"皆減",ROUND('増減額'!E32/'前年度'!E32*100,1))))</f>
        <v>8.9</v>
      </c>
      <c r="F32" s="37">
        <f>IF(AND('当年度'!F32=0,'前年度'!F32=0),"",IF('前年度'!F32=0,"皆増",IF('当年度'!F32=0,"皆減",ROUND('増減額'!F32/'前年度'!F32*100,1))))</f>
        <v>132.8</v>
      </c>
      <c r="G32" s="37">
        <f>IF(AND('当年度'!G32=0,'前年度'!G32=0),"",IF('前年度'!G32=0,"皆増",IF('当年度'!G32=0,"皆減",ROUND('増減額'!G32/'前年度'!G32*100,1))))</f>
        <v>-5.5</v>
      </c>
      <c r="H32" s="37">
        <f>IF(AND('当年度'!H32=0,'前年度'!H32=0),"",IF('前年度'!H32=0,"皆増",IF('当年度'!H32=0,"皆減",IF(AND('前年度'!H32&lt;0,'増減額'!H32&gt;0),ROUND((('増減額'!H32/'前年度'!H32*-1)+1)*100,1),ROUND('増減額'!H32/'前年度'!H32*100,1)))))</f>
        <v>134.3</v>
      </c>
      <c r="I32" s="37">
        <f>IF(AND('当年度'!I32=0,'前年度'!I32=0),"",IF('前年度'!I32=0,"皆増",IF('当年度'!I32=0,"皆減",ROUND('増減額'!I32/'前年度'!I32*100,1))))</f>
        <v>-99.8</v>
      </c>
      <c r="J32" s="37">
        <f>IF(AND('当年度'!J32=0,'前年度'!J32=0),"",IF('前年度'!J32=0,"皆増",IF('当年度'!J32=0,"皆減",ROUND('増減額'!J32/'前年度'!J32*100,1))))</f>
        <v>735.4</v>
      </c>
      <c r="K32" s="37">
        <f>IF(AND('当年度'!K32=0,'前年度'!K32=0),"",IF('前年度'!K32=0,"皆増",IF('当年度'!K32=0,"皆減",ROUND('増減額'!K32/'前年度'!K32*100,1))))</f>
        <v>74.1</v>
      </c>
      <c r="L32" s="37">
        <f>IF(AND('当年度'!L32=0,'前年度'!L32=0),"",IF('前年度'!L32=0,"皆増",IF('当年度'!L32=0,"皆減",IF(AND('前年度'!L32&lt;0,'増減額'!L32&gt;0),ROUND((('増減額'!L32/'前年度'!L32*-1)+1)*100,1),ROUND('増減額'!L32/'前年度'!L32*100,1)))))</f>
        <v>-105.3</v>
      </c>
      <c r="M32" s="37">
        <f>'当年度'!M32-'前年度'!M32</f>
        <v>-0.5</v>
      </c>
      <c r="N32" s="37">
        <f>IF(AND('当年度'!N32=0,'前年度'!N32=0),"",IF('前年度'!N32=0,"皆増",IF('当年度'!N32=0,"皆減",ROUND('増減額'!N32/'前年度'!N32*100,1))))</f>
        <v>3.3</v>
      </c>
      <c r="O32" s="37">
        <f>IF(AND('当年度'!O32=0,'前年度'!O32=0),"",IF('前年度'!O32=0,"皆増",IF('当年度'!O32=0,"皆減",ROUND('増減額'!O32/'前年度'!O32*100,1))))</f>
        <v>-6.3</v>
      </c>
    </row>
    <row r="33" spans="2:15" ht="21.75" customHeight="1">
      <c r="B33" s="32" t="s">
        <v>35</v>
      </c>
      <c r="C33" s="37">
        <f>IF(AND('当年度'!C33=0,'前年度'!C33=0),"",IF('前年度'!C33=0,"皆増",IF('当年度'!C33=0,"皆減",ROUND('増減額'!C33/'前年度'!C33*100,1))))</f>
        <v>-2.7</v>
      </c>
      <c r="D33" s="37">
        <f>IF(AND('当年度'!D33=0,'前年度'!D33=0),"",IF('前年度'!D33=0,"皆増",IF('当年度'!D33=0,"皆減",ROUND('増減額'!D33/'前年度'!D33*100,1))))</f>
        <v>-2.6</v>
      </c>
      <c r="E33" s="37">
        <f>IF(AND('当年度'!E33=0,'前年度'!E33=0),"",IF('前年度'!E33=0,"皆増",IF('当年度'!E33=0,"皆減",ROUND('増減額'!E33/'前年度'!E33*100,1))))</f>
        <v>-4.6</v>
      </c>
      <c r="F33" s="37" t="str">
        <f>IF(AND('当年度'!F33=0,'前年度'!F33=0),"",IF('前年度'!F33=0,"皆増",IF('当年度'!F33=0,"皆減",ROUND('増減額'!F33/'前年度'!F33*100,1))))</f>
        <v>皆増</v>
      </c>
      <c r="G33" s="37">
        <f>IF(AND('当年度'!G33=0,'前年度'!G33=0),"",IF('前年度'!G33=0,"皆増",IF('当年度'!G33=0,"皆減",ROUND('増減額'!G33/'前年度'!G33*100,1))))</f>
        <v>-22.6</v>
      </c>
      <c r="H33" s="37">
        <f>IF(AND('当年度'!H33=0,'前年度'!H33=0),"",IF('前年度'!H33=0,"皆増",IF('当年度'!H33=0,"皆減",IF(AND('前年度'!H33&lt;0,'増減額'!H33&gt;0),ROUND((('増減額'!H33/'前年度'!H33*-1)+1)*100,1),ROUND('増減額'!H33/'前年度'!H33*100,1)))))</f>
        <v>-147.7</v>
      </c>
      <c r="I33" s="37">
        <f>IF(AND('当年度'!I33=0,'前年度'!I33=0),"",IF('前年度'!I33=0,"皆増",IF('当年度'!I33=0,"皆減",ROUND('増減額'!I33/'前年度'!I33*100,1))))</f>
        <v>52.3</v>
      </c>
      <c r="J33" s="37">
        <f>IF(AND('当年度'!J33=0,'前年度'!J33=0),"",IF('前年度'!J33=0,"皆増",IF('当年度'!J33=0,"皆減",ROUND('増減額'!J33/'前年度'!J33*100,1))))</f>
        <v>-32.9</v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IF(AND('当年度'!L33=0,'前年度'!L33=0),"",IF('前年度'!L33=0,"皆増",IF('当年度'!L33=0,"皆減",IF(AND('前年度'!L33&lt;0,'増減額'!L33&gt;0),ROUND((('増減額'!L33/'前年度'!L33*-1)+1)*100,1),ROUND('増減額'!L33/'前年度'!L33*100,1)))))</f>
        <v>-120.8</v>
      </c>
      <c r="M33" s="37">
        <f>'当年度'!M33-'前年度'!M33</f>
        <v>-1.7000000000000002</v>
      </c>
      <c r="N33" s="37">
        <f>IF(AND('当年度'!N33=0,'前年度'!N33=0),"",IF('前年度'!N33=0,"皆増",IF('当年度'!N33=0,"皆減",ROUND('増減額'!N33/'前年度'!N33*100,1))))</f>
        <v>2</v>
      </c>
      <c r="O33" s="37">
        <f>IF(AND('当年度'!O33=0,'前年度'!O33=0),"",IF('前年度'!O33=0,"皆増",IF('当年度'!O33=0,"皆減",ROUND('増減額'!O33/'前年度'!O33*100,1))))</f>
        <v>-6.3</v>
      </c>
    </row>
    <row r="34" spans="2:15" ht="21.75" customHeight="1">
      <c r="B34" s="32" t="s">
        <v>36</v>
      </c>
      <c r="C34" s="37">
        <f>IF(AND('当年度'!C34=0,'前年度'!C34=0),"",IF('前年度'!C34=0,"皆増",IF('当年度'!C34=0,"皆減",ROUND('増減額'!C34/'前年度'!C34*100,1))))</f>
        <v>4.2</v>
      </c>
      <c r="D34" s="37">
        <f>IF(AND('当年度'!D34=0,'前年度'!D34=0),"",IF('前年度'!D34=0,"皆増",IF('当年度'!D34=0,"皆減",ROUND('増減額'!D34/'前年度'!D34*100,1))))</f>
        <v>3.2</v>
      </c>
      <c r="E34" s="37">
        <f>IF(AND('当年度'!E34=0,'前年度'!E34=0),"",IF('前年度'!E34=0,"皆増",IF('当年度'!E34=0,"皆減",ROUND('増減額'!E34/'前年度'!E34*100,1))))</f>
        <v>17.5</v>
      </c>
      <c r="F34" s="37">
        <f>IF(AND('当年度'!F34=0,'前年度'!F34=0),"",IF('前年度'!F34=0,"皆増",IF('当年度'!F34=0,"皆減",ROUND('増減額'!F34/'前年度'!F34*100,1))))</f>
        <v>211.5</v>
      </c>
      <c r="G34" s="37">
        <f>IF(AND('当年度'!G34=0,'前年度'!G34=0),"",IF('前年度'!G34=0,"皆増",IF('当年度'!G34=0,"皆減",ROUND('増減額'!G34/'前年度'!G34*100,1))))</f>
        <v>9.9</v>
      </c>
      <c r="H34" s="37">
        <f>IF(AND('当年度'!H34=0,'前年度'!H34=0),"",IF('前年度'!H34=0,"皆増",IF('当年度'!H34=0,"皆減",IF(AND('前年度'!H34&lt;0,'増減額'!H34&gt;0),ROUND((('増減額'!H34/'前年度'!H34*-1)+1)*100,1),ROUND('増減額'!H34/'前年度'!H34*100,1)))))</f>
        <v>-62.6</v>
      </c>
      <c r="I34" s="37">
        <f>IF(AND('当年度'!I34=0,'前年度'!I34=0),"",IF('前年度'!I34=0,"皆増",IF('当年度'!I34=0,"皆減",ROUND('増減額'!I34/'前年度'!I34*100,1))))</f>
        <v>15.3</v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IF(AND('当年度'!L34=0,'前年度'!L34=0),"",IF('前年度'!L34=0,"皆増",IF('当年度'!L34=0,"皆減",IF(AND('前年度'!L34&lt;0,'増減額'!L34&gt;0),ROUND((('増減額'!L34/'前年度'!L34*-1)+1)*100,1),ROUND('増減額'!L34/'前年度'!L34*100,1)))))</f>
        <v>-61.8</v>
      </c>
      <c r="M34" s="37">
        <f>'当年度'!M34-'前年度'!M34</f>
        <v>0.6999999999999993</v>
      </c>
      <c r="N34" s="37">
        <f>IF(AND('当年度'!N34=0,'前年度'!N34=0),"",IF('前年度'!N34=0,"皆増",IF('当年度'!N34=0,"皆減",ROUND('増減額'!N34/'前年度'!N34*100,1))))</f>
        <v>2.6</v>
      </c>
      <c r="O34" s="37">
        <f>IF(AND('当年度'!O34=0,'前年度'!O34=0),"",IF('前年度'!O34=0,"皆増",IF('当年度'!O34=0,"皆減",ROUND('増減額'!O34/'前年度'!O34*100,1))))</f>
        <v>-6.3</v>
      </c>
    </row>
    <row r="35" spans="2:15" ht="21.75" customHeight="1">
      <c r="B35" s="35" t="s">
        <v>37</v>
      </c>
      <c r="C35" s="49">
        <f>IF(AND('当年度'!C35=0,'前年度'!C35=0),"",IF('前年度'!C35=0,"皆増",IF('当年度'!C35=0,"皆減",ROUND('増減額'!C35/'前年度'!C35*100,1))))</f>
        <v>1.9</v>
      </c>
      <c r="D35" s="49">
        <f>IF(AND('当年度'!D35=0,'前年度'!D35=0),"",IF('前年度'!D35=0,"皆増",IF('当年度'!D35=0,"皆減",ROUND('増減額'!D35/'前年度'!D35*100,1))))</f>
        <v>1.6</v>
      </c>
      <c r="E35" s="49">
        <f>IF(AND('当年度'!E35=0,'前年度'!E35=0),"",IF('前年度'!E35=0,"皆増",IF('当年度'!E35=0,"皆減",IF(AND('前年度'!E35&lt;0,'増減額'!E35&gt;0),ROUND((('増減額'!E35/'前年度'!E35*-1)+1)*100,1),ROUND('増減額'!E35/'前年度'!E35*100,1)))))</f>
        <v>11.7</v>
      </c>
      <c r="F35" s="49">
        <f>IF(AND('当年度'!F35=0,'前年度'!F35=0),"",IF('前年度'!F35=0,"皆増",IF('当年度'!F35=0,"皆減",ROUND('増減額'!F35/'前年度'!F35*100,1))))</f>
        <v>111.1</v>
      </c>
      <c r="G35" s="49">
        <f>IF(AND('当年度'!G35=0,'前年度'!G35=0),"",IF('前年度'!G35=0,"皆増",IF('当年度'!G35=0,"皆減",IF(AND('前年度'!G35&lt;0,'増減額'!G35&gt;0),ROUND((('増減額'!G35/'前年度'!G35*-1)+1)*100,1),ROUND('増減額'!G35/'前年度'!G35*100,1)))))</f>
        <v>-3.5</v>
      </c>
      <c r="H35" s="49">
        <f>IF(AND('当年度'!H35=0,'前年度'!H35=0),"",IF('前年度'!H35=0,"皆増",IF('当年度'!H35=0,"皆減",IF(AND('前年度'!H35&lt;0,'増減額'!H35&gt;0),ROUND((('増減額'!H35/'前年度'!H35*-1)+1)*100,1),ROUND('増減額'!H35/'前年度'!H35*100,1)))))</f>
        <v>191.1</v>
      </c>
      <c r="I35" s="49">
        <f>IF(AND('当年度'!I35=0,'前年度'!I35=0),"",IF('前年度'!I35=0,"皆増",IF('当年度'!I35=0,"皆減",ROUND('増減額'!I35/'前年度'!I35*100,1))))</f>
        <v>9.4</v>
      </c>
      <c r="J35" s="49">
        <f>IF(AND('当年度'!J35=0,'前年度'!J35=0),"",IF('前年度'!J35=0,"皆増",IF('当年度'!J35=0,"皆減",ROUND('増減額'!J35/'前年度'!J35*100,1))))</f>
        <v>182.4</v>
      </c>
      <c r="K35" s="49">
        <f>IF(AND('当年度'!K35=0,'前年度'!K35=0),"",IF('前年度'!K35=0,"皆増",IF('当年度'!K35=0,"皆減",ROUND('増減額'!K35/'前年度'!K35*100,1))))</f>
        <v>-6.8</v>
      </c>
      <c r="L35" s="49">
        <f>IF(AND('当年度'!L35=0,'前年度'!L35=0),"",IF('前年度'!L35=0,"皆増",IF('当年度'!L35=0,"皆減",IF(AND('前年度'!L35&lt;0,'増減額'!L35&gt;0),ROUND((('増減額'!L35/'前年度'!L35*-1)+1)*100,1),ROUND('増減額'!L35/'前年度'!L35*100,1)))))</f>
        <v>235.8</v>
      </c>
      <c r="M35" s="49">
        <f>'当年度'!M35-'前年度'!M35</f>
        <v>0</v>
      </c>
      <c r="N35" s="49">
        <f>IF(AND('当年度'!N35=0,'前年度'!N35=0),"",IF('前年度'!N35=0,"皆増",IF('当年度'!N35=0,"皆減",ROUND('増減額'!N35/'前年度'!N35*100,1))))</f>
        <v>2</v>
      </c>
      <c r="O35" s="49">
        <f>IF(AND('当年度'!O35=0,'前年度'!O35=0),"",IF('前年度'!O35=0,"皆増",IF('当年度'!O35=0,"皆減",ROUND('増減額'!O35/'前年度'!O35*100,1))))</f>
        <v>-6.3</v>
      </c>
    </row>
    <row r="36" spans="2:15" ht="21.75" customHeight="1">
      <c r="B36" s="35" t="s">
        <v>38</v>
      </c>
      <c r="C36" s="49">
        <f>IF(AND('当年度'!C36=0,'前年度'!C36=0),"",IF('前年度'!C36=0,"皆増",IF('当年度'!C36=0,"皆減",ROUND('増減額'!C36/'前年度'!C36*100,1))))</f>
        <v>0.5</v>
      </c>
      <c r="D36" s="49">
        <f>IF(AND('当年度'!D36=0,'前年度'!D36=0),"",IF('前年度'!D36=0,"皆増",IF('当年度'!D36=0,"皆減",ROUND('増減額'!D36/'前年度'!D36*100,1))))</f>
        <v>-0.3</v>
      </c>
      <c r="E36" s="49">
        <f>IF(AND('当年度'!E36=0,'前年度'!E36=0),"",IF('前年度'!E36=0,"皆増",IF('当年度'!E36=0,"皆減",IF(AND('前年度'!E36&lt;0,'増減額'!E36&gt;0),ROUND((('増減額'!E36/'前年度'!E36*-1)+1)*100,1),ROUND('増減額'!E36/'前年度'!E36*100,1)))))</f>
        <v>16.1</v>
      </c>
      <c r="F36" s="49">
        <f>IF(AND('当年度'!F36=0,'前年度'!F36=0),"",IF('前年度'!F36=0,"皆増",IF('当年度'!F36=0,"皆減",ROUND('増減額'!F36/'前年度'!F36*100,1))))</f>
        <v>109</v>
      </c>
      <c r="G36" s="49">
        <f>IF(AND('当年度'!G36=0,'前年度'!G36=0),"",IF('前年度'!G36=0,"皆増",IF('当年度'!G36=0,"皆減",IF(AND('前年度'!G36&lt;0,'増減額'!G36&gt;0),ROUND((('増減額'!G36/'前年度'!G36*-1)+1)*100,1),ROUND('増減額'!G36/'前年度'!G36*100,1)))))</f>
        <v>7.4</v>
      </c>
      <c r="H36" s="49">
        <f>IF(AND('当年度'!H36=0,'前年度'!H36=0),"",IF('前年度'!H36=0,"皆増",IF('当年度'!H36=0,"皆減",IF(AND('前年度'!H36&lt;0,'増減額'!H36&gt;0),ROUND((('増減額'!H36/'前年度'!H36*-1)+1)*100,1),ROUND('増減額'!H36/'前年度'!H36*100,1)))))</f>
        <v>-16</v>
      </c>
      <c r="I36" s="49">
        <f>IF(AND('当年度'!I36=0,'前年度'!I36=0),"",IF('前年度'!I36=0,"皆増",IF('当年度'!I36=0,"皆減",ROUND('増減額'!I36/'前年度'!I36*100,1))))</f>
        <v>-15.6</v>
      </c>
      <c r="J36" s="49">
        <f>IF(AND('当年度'!J36=0,'前年度'!J36=0),"",IF('前年度'!J36=0,"皆増",IF('当年度'!J36=0,"皆減",ROUND('増減額'!J36/'前年度'!J36*100,1))))</f>
        <v>190.9</v>
      </c>
      <c r="K36" s="49">
        <f>IF(AND('当年度'!K36=0,'前年度'!K36=0),"",IF('前年度'!K36=0,"皆増",IF('当年度'!K36=0,"皆減",ROUND('増減額'!K36/'前年度'!K36*100,1))))</f>
        <v>78.5</v>
      </c>
      <c r="L36" s="49">
        <f>IF(AND('当年度'!L36=0,'前年度'!L36=0),"",IF('前年度'!L36=0,"皆増",IF('当年度'!L36=0,"皆減",IF(AND('前年度'!L36&lt;0,'増減額'!L36&gt;0),ROUND((('増減額'!L36/'前年度'!L36*-1)+1)*100,1),ROUND('増減額'!L36/'前年度'!L36*100,1)))))</f>
        <v>-43.9</v>
      </c>
      <c r="M36" s="49">
        <f>'当年度'!M36-'前年度'!M36</f>
        <v>0.20000000000000018</v>
      </c>
      <c r="N36" s="49">
        <f>IF(AND('当年度'!N36=0,'前年度'!N36=0),"",IF('前年度'!N36=0,"皆増",IF('当年度'!N36=0,"皆減",ROUND('増減額'!N36/'前年度'!N36*100,1))))</f>
        <v>1.9</v>
      </c>
      <c r="O36" s="49">
        <f>IF(AND('当年度'!O36=0,'前年度'!O36=0),"",IF('前年度'!O36=0,"皆増",IF('当年度'!O36=0,"皆減",ROUND('増減額'!O36/'前年度'!O36*100,1))))</f>
        <v>-6.3</v>
      </c>
    </row>
    <row r="37" spans="2:15" ht="21.75" customHeight="1">
      <c r="B37" s="35" t="s">
        <v>39</v>
      </c>
      <c r="C37" s="49">
        <f>IF(AND('当年度'!C37=0,'前年度'!C37=0),"",IF('前年度'!C37=0,"皆増",IF('当年度'!C37=0,"皆減",ROUND('増減額'!C37/'前年度'!C37*100,1))))</f>
        <v>1.7</v>
      </c>
      <c r="D37" s="49">
        <f>IF(AND('当年度'!D37=0,'前年度'!D37=0),"",IF('前年度'!D37=0,"皆増",IF('当年度'!D37=0,"皆減",ROUND('増減額'!D37/'前年度'!D37*100,1))))</f>
        <v>1.3</v>
      </c>
      <c r="E37" s="49">
        <f>IF(AND('当年度'!E37=0,'前年度'!E37=0),"",IF('前年度'!E37=0,"皆増",IF('当年度'!E37=0,"皆減",IF(AND('前年度'!E37&lt;0,'増減額'!E37&gt;0),ROUND((('増減額'!E37/'前年度'!E37*-1)+1)*100,1),ROUND('増減額'!E37/'前年度'!E37*100,1)))))</f>
        <v>12.7</v>
      </c>
      <c r="F37" s="49">
        <f>IF(AND('当年度'!F37=0,'前年度'!F37=0),"",IF('前年度'!F37=0,"皆増",IF('当年度'!F37=0,"皆減",ROUND('増減額'!F37/'前年度'!F37*100,1))))</f>
        <v>110.7</v>
      </c>
      <c r="G37" s="49">
        <f>IF(AND('当年度'!G37=0,'前年度'!G37=0),"",IF('前年度'!G37=0,"皆増",IF('当年度'!G37=0,"皆減",IF(AND('前年度'!G37&lt;0,'増減額'!G37&gt;0),ROUND((('増減額'!G37/'前年度'!G37*-1)+1)*100,1),ROUND('増減額'!G37/'前年度'!G37*100,1)))))</f>
        <v>-1</v>
      </c>
      <c r="H37" s="49">
        <f>IF(AND('当年度'!H37=0,'前年度'!H37=0),"",IF('前年度'!H37=0,"皆増",IF('当年度'!H37=0,"皆減",IF(AND('前年度'!H37&lt;0,'増減額'!H37&gt;0),ROUND((('増減額'!H37/'前年度'!H37*-1)+1)*100,1),ROUND('増減額'!H37/'前年度'!H37*100,1)))))</f>
        <v>196.6</v>
      </c>
      <c r="I37" s="49">
        <f>IF(AND('当年度'!I37=0,'前年度'!I37=0),"",IF('前年度'!I37=0,"皆増",IF('当年度'!I37=0,"皆減",ROUND('増減額'!I37/'前年度'!I37*100,1))))</f>
        <v>4.8</v>
      </c>
      <c r="J37" s="49">
        <f>IF(AND('当年度'!J37=0,'前年度'!J37=0),"",IF('前年度'!J37=0,"皆増",IF('当年度'!J37=0,"皆減",ROUND('増減額'!J37/'前年度'!J37*100,1))))</f>
        <v>182.9</v>
      </c>
      <c r="K37" s="49">
        <f>IF(AND('当年度'!K37=0,'前年度'!K37=0),"",IF('前年度'!K37=0,"皆増",IF('当年度'!K37=0,"皆減",ROUND('増減額'!K37/'前年度'!K37*100,1))))</f>
        <v>-1.3</v>
      </c>
      <c r="L37" s="49">
        <f>IF(AND('当年度'!L37=0,'前年度'!L37=0),"",IF('前年度'!L37=0,"皆増",IF('当年度'!L37=0,"皆減",IF(AND('前年度'!L37&lt;0,'増減額'!L37&gt;0),ROUND((('増減額'!L37/'前年度'!L37*-1)+1)*100,1),ROUND('増減額'!L37/'前年度'!L37*100,1)))))</f>
        <v>269.3</v>
      </c>
      <c r="M37" s="49">
        <f>'当年度'!M37-'前年度'!M37</f>
        <v>0.09999999999999964</v>
      </c>
      <c r="N37" s="49">
        <f>IF(AND('当年度'!N37=0,'前年度'!N37=0),"",IF('前年度'!N37=0,"皆増",IF('当年度'!N37=0,"皆減",ROUND('増減額'!N37/'前年度'!N37*100,1))))</f>
        <v>1.9</v>
      </c>
      <c r="O37" s="49">
        <f>IF(AND('当年度'!O37=0,'前年度'!O37=0),"",IF('前年度'!O37=0,"皆増",IF('当年度'!O37=0,"皆減",ROUND('増減額'!O37/'前年度'!O37*100,1))))</f>
        <v>-6.3</v>
      </c>
    </row>
    <row r="38" ht="17.25">
      <c r="M38" s="2" t="s">
        <v>42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2009-08-26T07:48:34Z</cp:lastPrinted>
  <dcterms:created xsi:type="dcterms:W3CDTF">1999-09-10T06:40:38Z</dcterms:created>
  <dcterms:modified xsi:type="dcterms:W3CDTF">2009-09-03T08:38:09Z</dcterms:modified>
  <cp:category/>
  <cp:version/>
  <cp:contentType/>
  <cp:contentStatus/>
</cp:coreProperties>
</file>