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tabRatio="228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'前年度'!$C$2:$AB$43</definedName>
    <definedName name="_xlnm.Print_Area" localSheetId="2">'増減額'!$C$2:$AB$43</definedName>
    <definedName name="_xlnm.Print_Area" localSheetId="3">'増減率'!$C$2:$X$38</definedName>
    <definedName name="_xlnm.Print_Area" localSheetId="0">'当年度'!$C$2:$AB$43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<sst xmlns="http://schemas.openxmlformats.org/spreadsheetml/2006/main" count="334" uniqueCount="86">
  <si>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</si>
  <si>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</si>
  <si>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</si>
  <si>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</si>
  <si>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</si>
  <si>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</si>
  <si>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</si>
  <si>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</si>
  <si>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</si>
  <si>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</si>
  <si>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</si>
  <si>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老人保健医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</si>
  <si>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</si>
  <si>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</si>
  <si>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</si>
  <si>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</si>
  <si>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</si>
  <si>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</si>
  <si>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</si>
  <si>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</si>
  <si>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</si>
  <si>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</si>
  <si>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</si>
  <si>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</si>
  <si>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療事業会計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</si>
  <si>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</si>
  <si>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</si>
  <si>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</si>
  <si>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</si>
  <si>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</si>
  <si>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</si>
  <si>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</si>
  <si>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</si>
  <si>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</si>
  <si>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</si>
  <si>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</si>
  <si>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</si>
  <si>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</si>
  <si>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</si>
  <si>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</si>
  <si>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</si>
  <si>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</si>
  <si>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</si>
  <si>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</si>
  <si>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</si>
  <si>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</si>
  <si>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</si>
  <si>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</si>
  <si>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</si>
  <si>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</si>
  <si>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</si>
  <si>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</si>
  <si>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</si>
  <si>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</si>
  <si>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</si>
  <si>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</si>
  <si>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</si>
  <si>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</si>
  <si>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</si>
  <si>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当年度</t>
  </si>
  <si>
    <t>増減額</t>
  </si>
  <si>
    <t>増減率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</si>
  <si>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</si>
  <si>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</si>
  <si>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</si>
  <si>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</si>
  <si>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</si>
  <si>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</si>
  <si>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</si>
  <si>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</si>
  <si>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</si>
  <si>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</si>
  <si>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</si>
  <si>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前年度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</si>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</sst>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3" xfId="0" applyBorder="1" applyAlignment="1" applyProtection="1">
      <alignment horizontal="center"/>
      <protection/>
    </xf>
    <xf numFmtId="37" fontId="0" fillId="0" borderId="2" xfId="0" applyBorder="1" applyAlignment="1" applyProtection="1">
      <alignment horizontal="left"/>
      <protection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6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5" xfId="0" applyFill="1" applyBorder="1" applyAlignment="1" applyProtection="1">
      <alignment horizontal="center" shrinkToFit="1"/>
      <protection/>
    </xf>
    <xf numFmtId="37" fontId="0" fillId="0" borderId="12" xfId="0" applyBorder="1" applyAlignment="1">
      <alignment/>
    </xf>
    <xf numFmtId="37" fontId="0" fillId="0" borderId="1" xfId="0" applyBorder="1" applyAlignment="1">
      <alignment shrinkToFit="1"/>
    </xf>
    <xf numFmtId="37" fontId="0" fillId="0" borderId="0" xfId="0" applyAlignment="1">
      <alignment vertical="top"/>
    </xf>
    <xf numFmtId="180" fontId="0" fillId="0" borderId="8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 shrinkToFit="1"/>
      <protection/>
    </xf>
    <xf numFmtId="180" fontId="0" fillId="0" borderId="8" xfId="0" applyNumberFormat="1" applyBorder="1" applyAlignment="1" applyProtection="1">
      <alignment horizontal="right" shrinkToFit="1"/>
      <protection/>
    </xf>
    <xf numFmtId="180" fontId="0" fillId="0" borderId="10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4" xfId="0" applyNumberFormat="1" applyBorder="1" applyAlignment="1" applyProtection="1">
      <alignment horizontal="right" shrinkToFit="1"/>
      <protection/>
    </xf>
    <xf numFmtId="181" fontId="0" fillId="0" borderId="7" xfId="0" applyNumberFormat="1" applyBorder="1" applyAlignment="1" applyProtection="1">
      <alignment shrinkToFit="1"/>
      <protection/>
    </xf>
    <xf numFmtId="181" fontId="0" fillId="0" borderId="8" xfId="0" applyNumberFormat="1" applyBorder="1" applyAlignment="1" applyProtection="1">
      <alignment shrinkToFit="1"/>
      <protection/>
    </xf>
    <xf numFmtId="181" fontId="0" fillId="0" borderId="9" xfId="0" applyNumberFormat="1" applyBorder="1" applyAlignment="1" applyProtection="1">
      <alignment shrinkToFit="1"/>
      <protection/>
    </xf>
    <xf numFmtId="181" fontId="0" fillId="0" borderId="10" xfId="0" applyNumberFormat="1" applyBorder="1" applyAlignment="1" applyProtection="1">
      <alignment shrinkToFit="1"/>
      <protection/>
    </xf>
    <xf numFmtId="181" fontId="0" fillId="0" borderId="4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 locked="0"/>
    </xf>
    <xf numFmtId="181" fontId="0" fillId="0" borderId="10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 locked="0"/>
    </xf>
    <xf numFmtId="181" fontId="0" fillId="0" borderId="4" xfId="0" applyNumberFormat="1" applyFon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/>
    </xf>
    <xf numFmtId="181" fontId="0" fillId="0" borderId="10" xfId="0" applyNumberFormat="1" applyFont="1" applyBorder="1" applyAlignment="1" applyProtection="1">
      <alignment shrinkToFit="1"/>
      <protection/>
    </xf>
    <xf numFmtId="181" fontId="0" fillId="0" borderId="8" xfId="0" applyNumberFormat="1" applyFont="1" applyFill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 locked="0"/>
    </xf>
    <xf numFmtId="181" fontId="0" fillId="0" borderId="9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2" xfId="0" applyBorder="1" applyAlignment="1">
      <alignment horizontal="center"/>
    </xf>
    <xf numFmtId="37" fontId="0" fillId="0" borderId="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3"/>
  <sheetViews>
    <sheetView showGridLines="0" tabSelected="1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4" width="12.66015625" style="0" customWidth="1"/>
    <col min="25" max="25" width="1.66015625" style="0" customWidth="1"/>
    <col min="26" max="28" width="12.66015625" style="0" customWidth="1"/>
  </cols>
  <sheetData>
    <row r="1" spans="2:28" ht="17.25">
      <c r="B1" s="16" t="s">
        <v>59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5"/>
      <c r="T2" s="2"/>
      <c r="U2" s="5"/>
      <c r="V2" s="2"/>
      <c r="W2" s="2"/>
      <c r="X2" s="5"/>
      <c r="Z2" s="5"/>
      <c r="AA2" s="5" t="s">
        <v>0</v>
      </c>
      <c r="AB2" s="5" t="s">
        <v>55</v>
      </c>
    </row>
    <row r="3" spans="2:28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1" t="s">
        <v>1</v>
      </c>
      <c r="N3" s="62"/>
      <c r="O3" s="6"/>
      <c r="P3" s="18"/>
      <c r="Q3" s="63" t="s">
        <v>62</v>
      </c>
      <c r="R3" s="63"/>
      <c r="S3" s="6"/>
      <c r="T3" s="6"/>
      <c r="U3" s="6"/>
      <c r="V3" s="6"/>
      <c r="W3" s="6"/>
      <c r="X3" s="6"/>
      <c r="Y3" s="1"/>
      <c r="Z3" s="28"/>
      <c r="AA3" s="30"/>
      <c r="AB3" s="12" t="s">
        <v>2</v>
      </c>
    </row>
    <row r="4" spans="2:28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83</v>
      </c>
      <c r="I4" s="14" t="s">
        <v>9</v>
      </c>
      <c r="J4" s="14" t="s">
        <v>5</v>
      </c>
      <c r="K4" s="14" t="s">
        <v>77</v>
      </c>
      <c r="L4" s="14" t="s">
        <v>10</v>
      </c>
      <c r="M4" s="15"/>
      <c r="N4" s="15"/>
      <c r="O4" s="14" t="s">
        <v>11</v>
      </c>
      <c r="P4" s="29" t="s">
        <v>81</v>
      </c>
      <c r="Q4" s="14"/>
      <c r="R4" s="14" t="s">
        <v>66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26" t="s">
        <v>82</v>
      </c>
      <c r="Q5" s="11" t="s">
        <v>64</v>
      </c>
      <c r="R5" s="11" t="s">
        <v>68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27" t="s">
        <v>80</v>
      </c>
      <c r="AB5" s="11" t="s">
        <v>28</v>
      </c>
    </row>
    <row r="6" spans="2:28" ht="21" customHeight="1">
      <c r="B6" s="21" t="s">
        <v>29</v>
      </c>
      <c r="C6" s="41">
        <v>0</v>
      </c>
      <c r="D6" s="41">
        <v>336819</v>
      </c>
      <c r="E6" s="41">
        <v>0</v>
      </c>
      <c r="F6" s="41">
        <v>0</v>
      </c>
      <c r="G6" s="51">
        <v>0</v>
      </c>
      <c r="H6" s="51">
        <v>0</v>
      </c>
      <c r="I6" s="51">
        <v>5541200</v>
      </c>
      <c r="J6" s="51">
        <v>0</v>
      </c>
      <c r="K6" s="51">
        <v>0</v>
      </c>
      <c r="L6" s="51">
        <v>0</v>
      </c>
      <c r="M6" s="51">
        <v>2013688</v>
      </c>
      <c r="N6" s="51">
        <v>0</v>
      </c>
      <c r="O6" s="51">
        <v>58</v>
      </c>
      <c r="P6" s="51">
        <v>2590742</v>
      </c>
      <c r="Q6" s="51">
        <v>2982218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13464725</v>
      </c>
      <c r="Y6" s="31"/>
      <c r="Z6" s="56">
        <v>66768153</v>
      </c>
      <c r="AA6" s="49">
        <v>7654317</v>
      </c>
      <c r="AB6" s="33">
        <f>ROUND(X6/Z6*100,1)</f>
        <v>20.2</v>
      </c>
    </row>
    <row r="7" spans="2:28" ht="21" customHeight="1">
      <c r="B7" s="22" t="s">
        <v>30</v>
      </c>
      <c r="C7" s="42">
        <v>0</v>
      </c>
      <c r="D7" s="42">
        <v>0</v>
      </c>
      <c r="E7" s="42">
        <v>174641</v>
      </c>
      <c r="F7" s="42">
        <v>188387</v>
      </c>
      <c r="G7" s="52">
        <v>0</v>
      </c>
      <c r="H7" s="52">
        <v>0</v>
      </c>
      <c r="I7" s="52">
        <v>132913</v>
      </c>
      <c r="J7" s="52">
        <v>0</v>
      </c>
      <c r="K7" s="52">
        <v>0</v>
      </c>
      <c r="L7" s="52">
        <v>0</v>
      </c>
      <c r="M7" s="52">
        <v>1925390</v>
      </c>
      <c r="N7" s="52">
        <v>0</v>
      </c>
      <c r="O7" s="52">
        <v>0</v>
      </c>
      <c r="P7" s="52">
        <v>2315494</v>
      </c>
      <c r="Q7" s="52">
        <v>2277715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7014540</v>
      </c>
      <c r="Y7" s="31"/>
      <c r="Z7" s="47">
        <v>65045111</v>
      </c>
      <c r="AA7" s="47">
        <v>4488421</v>
      </c>
      <c r="AB7" s="33">
        <f aca="true" t="shared" si="0" ref="AB7:AB37">ROUND(X7/Z7*100,1)</f>
        <v>10.8</v>
      </c>
    </row>
    <row r="8" spans="2:28" ht="21" customHeight="1">
      <c r="B8" s="22" t="s">
        <v>31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29387</v>
      </c>
      <c r="J8" s="52">
        <v>0</v>
      </c>
      <c r="K8" s="52">
        <v>0</v>
      </c>
      <c r="L8" s="52">
        <v>0</v>
      </c>
      <c r="M8" s="52">
        <v>826400</v>
      </c>
      <c r="N8" s="52">
        <v>0</v>
      </c>
      <c r="O8" s="52">
        <v>1904</v>
      </c>
      <c r="P8" s="52">
        <v>1255811</v>
      </c>
      <c r="Q8" s="52">
        <v>1483137</v>
      </c>
      <c r="R8" s="52">
        <v>17648</v>
      </c>
      <c r="S8" s="52">
        <v>0</v>
      </c>
      <c r="T8" s="52">
        <v>0</v>
      </c>
      <c r="U8" s="52">
        <v>0</v>
      </c>
      <c r="V8" s="52">
        <v>40783</v>
      </c>
      <c r="W8" s="52">
        <v>0</v>
      </c>
      <c r="X8" s="52">
        <v>3655070</v>
      </c>
      <c r="Y8" s="31"/>
      <c r="Z8" s="47">
        <v>29219989</v>
      </c>
      <c r="AA8" s="47">
        <v>3205500</v>
      </c>
      <c r="AB8" s="33">
        <f t="shared" si="0"/>
        <v>12.5</v>
      </c>
    </row>
    <row r="9" spans="2:28" ht="21" customHeight="1">
      <c r="B9" s="22" t="s">
        <v>32</v>
      </c>
      <c r="C9" s="42">
        <v>0</v>
      </c>
      <c r="D9" s="42">
        <v>126599</v>
      </c>
      <c r="E9" s="42">
        <v>0</v>
      </c>
      <c r="F9" s="42">
        <v>0</v>
      </c>
      <c r="G9" s="52">
        <v>0</v>
      </c>
      <c r="H9" s="52">
        <v>0</v>
      </c>
      <c r="I9" s="52">
        <v>130660</v>
      </c>
      <c r="J9" s="52">
        <v>0</v>
      </c>
      <c r="K9" s="52">
        <v>0</v>
      </c>
      <c r="L9" s="52">
        <v>0</v>
      </c>
      <c r="M9" s="52">
        <v>1685560</v>
      </c>
      <c r="N9" s="52">
        <v>0</v>
      </c>
      <c r="O9" s="52">
        <v>0</v>
      </c>
      <c r="P9" s="52">
        <v>1724954</v>
      </c>
      <c r="Q9" s="52">
        <v>1910393</v>
      </c>
      <c r="R9" s="52">
        <v>0</v>
      </c>
      <c r="S9" s="52">
        <v>0</v>
      </c>
      <c r="T9" s="52">
        <v>0</v>
      </c>
      <c r="U9" s="52">
        <v>0</v>
      </c>
      <c r="V9" s="52">
        <v>2478</v>
      </c>
      <c r="W9" s="52">
        <v>0</v>
      </c>
      <c r="X9" s="52">
        <v>5580644</v>
      </c>
      <c r="Y9" s="31"/>
      <c r="Z9" s="47">
        <v>39446514</v>
      </c>
      <c r="AA9" s="47">
        <v>3972905</v>
      </c>
      <c r="AB9" s="33">
        <f t="shared" si="0"/>
        <v>14.1</v>
      </c>
    </row>
    <row r="10" spans="2:28" ht="21" customHeight="1">
      <c r="B10" s="22" t="s">
        <v>33</v>
      </c>
      <c r="C10" s="42">
        <v>0</v>
      </c>
      <c r="D10" s="42">
        <v>0</v>
      </c>
      <c r="E10" s="42">
        <v>5163</v>
      </c>
      <c r="F10" s="42">
        <v>0</v>
      </c>
      <c r="G10" s="52">
        <v>0</v>
      </c>
      <c r="H10" s="52">
        <v>0</v>
      </c>
      <c r="I10" s="52">
        <v>101800</v>
      </c>
      <c r="J10" s="52">
        <v>0</v>
      </c>
      <c r="K10" s="52">
        <v>0</v>
      </c>
      <c r="L10" s="52">
        <v>0</v>
      </c>
      <c r="M10" s="52">
        <v>661351</v>
      </c>
      <c r="N10" s="52">
        <v>0</v>
      </c>
      <c r="O10" s="52">
        <v>535</v>
      </c>
      <c r="P10" s="52">
        <v>1037245</v>
      </c>
      <c r="Q10" s="52">
        <v>1110375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2916469</v>
      </c>
      <c r="Y10" s="31"/>
      <c r="Z10" s="47">
        <v>28655305</v>
      </c>
      <c r="AA10" s="47">
        <v>3287317</v>
      </c>
      <c r="AB10" s="33">
        <f t="shared" si="0"/>
        <v>10.2</v>
      </c>
    </row>
    <row r="11" spans="2:28" ht="21" customHeight="1">
      <c r="B11" s="22" t="s">
        <v>34</v>
      </c>
      <c r="C11" s="42">
        <v>0</v>
      </c>
      <c r="D11" s="42">
        <v>0</v>
      </c>
      <c r="E11" s="42">
        <v>6466</v>
      </c>
      <c r="F11" s="42">
        <v>0</v>
      </c>
      <c r="G11" s="52">
        <v>0</v>
      </c>
      <c r="H11" s="52">
        <v>0</v>
      </c>
      <c r="I11" s="52">
        <v>3021033</v>
      </c>
      <c r="J11" s="52">
        <v>0</v>
      </c>
      <c r="K11" s="52">
        <v>0</v>
      </c>
      <c r="L11" s="52">
        <v>0</v>
      </c>
      <c r="M11" s="52">
        <v>967273</v>
      </c>
      <c r="N11" s="52">
        <v>0</v>
      </c>
      <c r="O11" s="52">
        <v>1557</v>
      </c>
      <c r="P11" s="52">
        <v>1236940</v>
      </c>
      <c r="Q11" s="52">
        <v>1419418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6652687</v>
      </c>
      <c r="Y11" s="31"/>
      <c r="Z11" s="47">
        <v>36405218</v>
      </c>
      <c r="AA11" s="47">
        <v>3934912</v>
      </c>
      <c r="AB11" s="33">
        <f t="shared" si="0"/>
        <v>18.3</v>
      </c>
    </row>
    <row r="12" spans="2:28" ht="21" customHeight="1">
      <c r="B12" s="22" t="s">
        <v>35</v>
      </c>
      <c r="C12" s="42">
        <v>0</v>
      </c>
      <c r="D12" s="42">
        <v>0</v>
      </c>
      <c r="E12" s="42">
        <v>0</v>
      </c>
      <c r="F12" s="42">
        <v>6383</v>
      </c>
      <c r="G12" s="52">
        <v>0</v>
      </c>
      <c r="H12" s="52">
        <v>396299</v>
      </c>
      <c r="I12" s="52">
        <v>474867</v>
      </c>
      <c r="J12" s="52">
        <v>0</v>
      </c>
      <c r="K12" s="52">
        <v>0</v>
      </c>
      <c r="L12" s="52">
        <v>0</v>
      </c>
      <c r="M12" s="52">
        <v>463745</v>
      </c>
      <c r="N12" s="52">
        <v>0</v>
      </c>
      <c r="O12" s="52">
        <v>2468</v>
      </c>
      <c r="P12" s="52">
        <v>630775</v>
      </c>
      <c r="Q12" s="52">
        <v>736463</v>
      </c>
      <c r="R12" s="52">
        <v>0</v>
      </c>
      <c r="S12" s="52">
        <v>0</v>
      </c>
      <c r="T12" s="52">
        <v>0</v>
      </c>
      <c r="U12" s="52">
        <v>0</v>
      </c>
      <c r="V12" s="52">
        <v>562</v>
      </c>
      <c r="W12" s="52">
        <v>0</v>
      </c>
      <c r="X12" s="52">
        <v>2711562</v>
      </c>
      <c r="Y12" s="31"/>
      <c r="Z12" s="47">
        <v>15506624</v>
      </c>
      <c r="AA12" s="47">
        <v>1624757</v>
      </c>
      <c r="AB12" s="33">
        <f t="shared" si="0"/>
        <v>17.5</v>
      </c>
    </row>
    <row r="13" spans="2:28" ht="21" customHeight="1">
      <c r="B13" s="22" t="s">
        <v>36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167237</v>
      </c>
      <c r="N13" s="52">
        <v>0</v>
      </c>
      <c r="O13" s="52">
        <v>0</v>
      </c>
      <c r="P13" s="52">
        <v>353146</v>
      </c>
      <c r="Q13" s="52">
        <v>340994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864145</v>
      </c>
      <c r="Y13" s="31"/>
      <c r="Z13" s="47">
        <v>6045593</v>
      </c>
      <c r="AA13" s="47">
        <v>505414</v>
      </c>
      <c r="AB13" s="33">
        <f t="shared" si="0"/>
        <v>14.3</v>
      </c>
    </row>
    <row r="14" spans="2:28" ht="21" customHeight="1">
      <c r="B14" s="22" t="s">
        <v>37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609579</v>
      </c>
      <c r="J14" s="52">
        <v>0</v>
      </c>
      <c r="K14" s="52">
        <v>0</v>
      </c>
      <c r="L14" s="52">
        <v>0</v>
      </c>
      <c r="M14" s="52">
        <v>360707</v>
      </c>
      <c r="N14" s="52">
        <v>0</v>
      </c>
      <c r="O14" s="52">
        <v>0</v>
      </c>
      <c r="P14" s="52">
        <v>412343</v>
      </c>
      <c r="Q14" s="52">
        <v>471286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1853915</v>
      </c>
      <c r="Y14" s="31"/>
      <c r="Z14" s="47">
        <v>13302528</v>
      </c>
      <c r="AA14" s="47">
        <v>1127623</v>
      </c>
      <c r="AB14" s="33">
        <f t="shared" si="0"/>
        <v>13.9</v>
      </c>
    </row>
    <row r="15" spans="2:28" ht="21" customHeight="1">
      <c r="B15" s="22" t="s">
        <v>38</v>
      </c>
      <c r="C15" s="42">
        <v>95000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93528</v>
      </c>
      <c r="J15" s="52">
        <v>0</v>
      </c>
      <c r="K15" s="52">
        <v>0</v>
      </c>
      <c r="L15" s="52">
        <v>0</v>
      </c>
      <c r="M15" s="52">
        <v>175640</v>
      </c>
      <c r="N15" s="52">
        <v>0</v>
      </c>
      <c r="O15" s="52">
        <v>0</v>
      </c>
      <c r="P15" s="52">
        <v>265089</v>
      </c>
      <c r="Q15" s="52">
        <v>302904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932161</v>
      </c>
      <c r="Y15" s="31"/>
      <c r="Z15" s="47">
        <v>6340585</v>
      </c>
      <c r="AA15" s="47">
        <v>547672</v>
      </c>
      <c r="AB15" s="33">
        <f t="shared" si="0"/>
        <v>14.7</v>
      </c>
    </row>
    <row r="16" spans="2:28" ht="21" customHeight="1">
      <c r="B16" s="22" t="s">
        <v>39</v>
      </c>
      <c r="C16" s="42">
        <v>0</v>
      </c>
      <c r="D16" s="42">
        <v>54824</v>
      </c>
      <c r="E16" s="42">
        <v>0</v>
      </c>
      <c r="F16" s="42">
        <v>0</v>
      </c>
      <c r="G16" s="52">
        <v>885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170366</v>
      </c>
      <c r="N16" s="52">
        <v>0</v>
      </c>
      <c r="O16" s="52">
        <v>0</v>
      </c>
      <c r="P16" s="52">
        <v>301614</v>
      </c>
      <c r="Q16" s="52">
        <v>365557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893246</v>
      </c>
      <c r="Y16" s="31"/>
      <c r="Z16" s="47">
        <v>7061062</v>
      </c>
      <c r="AA16" s="47">
        <v>540606</v>
      </c>
      <c r="AB16" s="33">
        <f t="shared" si="0"/>
        <v>12.7</v>
      </c>
    </row>
    <row r="17" spans="2:28" ht="21" customHeight="1">
      <c r="B17" s="23" t="s">
        <v>70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1242247</v>
      </c>
      <c r="J17" s="53">
        <v>0</v>
      </c>
      <c r="K17" s="53">
        <v>0</v>
      </c>
      <c r="L17" s="53">
        <v>0</v>
      </c>
      <c r="M17" s="53">
        <v>203423</v>
      </c>
      <c r="N17" s="53">
        <v>0</v>
      </c>
      <c r="O17" s="53">
        <v>0</v>
      </c>
      <c r="P17" s="53">
        <v>469209</v>
      </c>
      <c r="Q17" s="53">
        <v>390123</v>
      </c>
      <c r="R17" s="53">
        <v>0</v>
      </c>
      <c r="S17" s="53">
        <v>0</v>
      </c>
      <c r="T17" s="53">
        <v>0</v>
      </c>
      <c r="U17" s="53">
        <v>0</v>
      </c>
      <c r="V17" s="53">
        <v>2880</v>
      </c>
      <c r="W17" s="53">
        <v>0</v>
      </c>
      <c r="X17" s="53">
        <v>2307882</v>
      </c>
      <c r="Y17" s="31"/>
      <c r="Z17" s="57">
        <v>13724983</v>
      </c>
      <c r="AA17" s="57">
        <v>2058321</v>
      </c>
      <c r="AB17" s="33">
        <f t="shared" si="0"/>
        <v>16.8</v>
      </c>
    </row>
    <row r="18" spans="2:28" ht="21" customHeight="1">
      <c r="B18" s="23" t="s">
        <v>72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344202</v>
      </c>
      <c r="J18" s="53">
        <v>0</v>
      </c>
      <c r="K18" s="53">
        <v>52865</v>
      </c>
      <c r="L18" s="53">
        <v>0</v>
      </c>
      <c r="M18" s="53">
        <v>551627</v>
      </c>
      <c r="N18" s="53">
        <v>0</v>
      </c>
      <c r="O18" s="53">
        <v>1812</v>
      </c>
      <c r="P18" s="53">
        <v>699664</v>
      </c>
      <c r="Q18" s="53">
        <v>738201</v>
      </c>
      <c r="R18" s="53">
        <v>439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2388810</v>
      </c>
      <c r="Y18" s="31"/>
      <c r="Z18" s="57">
        <v>16338025</v>
      </c>
      <c r="AA18" s="57">
        <v>1707143</v>
      </c>
      <c r="AB18" s="33">
        <f t="shared" si="0"/>
        <v>14.6</v>
      </c>
    </row>
    <row r="19" spans="2:28" ht="21" customHeight="1">
      <c r="B19" s="24" t="s">
        <v>71</v>
      </c>
      <c r="C19" s="44">
        <v>0</v>
      </c>
      <c r="D19" s="44">
        <v>0</v>
      </c>
      <c r="E19" s="44">
        <v>0</v>
      </c>
      <c r="F19" s="44">
        <v>19150</v>
      </c>
      <c r="G19" s="54">
        <v>0</v>
      </c>
      <c r="H19" s="54">
        <v>13636</v>
      </c>
      <c r="I19" s="54">
        <v>993915</v>
      </c>
      <c r="J19" s="54">
        <v>0</v>
      </c>
      <c r="K19" s="54">
        <v>0</v>
      </c>
      <c r="L19" s="54">
        <v>0</v>
      </c>
      <c r="M19" s="54">
        <v>603282</v>
      </c>
      <c r="N19" s="54">
        <v>5673</v>
      </c>
      <c r="O19" s="54">
        <v>5345</v>
      </c>
      <c r="P19" s="54">
        <v>278499</v>
      </c>
      <c r="Q19" s="54">
        <v>1227986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1562</v>
      </c>
      <c r="X19" s="54">
        <v>3149048</v>
      </c>
      <c r="Y19" s="31"/>
      <c r="Z19" s="48">
        <v>28246258</v>
      </c>
      <c r="AA19" s="48">
        <v>3167682</v>
      </c>
      <c r="AB19" s="34">
        <f t="shared" si="0"/>
        <v>11.1</v>
      </c>
    </row>
    <row r="20" spans="2:28" ht="21" customHeight="1">
      <c r="B20" s="22" t="s">
        <v>40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292173</v>
      </c>
      <c r="J20" s="52">
        <v>0</v>
      </c>
      <c r="K20" s="52">
        <v>0</v>
      </c>
      <c r="L20" s="52">
        <v>0</v>
      </c>
      <c r="M20" s="52">
        <v>45737</v>
      </c>
      <c r="N20" s="52">
        <v>0</v>
      </c>
      <c r="O20" s="52">
        <v>0</v>
      </c>
      <c r="P20" s="52">
        <v>49499</v>
      </c>
      <c r="Q20" s="52">
        <v>56610</v>
      </c>
      <c r="R20" s="52">
        <v>0</v>
      </c>
      <c r="S20" s="52">
        <v>0</v>
      </c>
      <c r="T20" s="52">
        <v>0</v>
      </c>
      <c r="U20" s="52">
        <v>0</v>
      </c>
      <c r="V20" s="52">
        <v>1723</v>
      </c>
      <c r="W20" s="52">
        <v>0</v>
      </c>
      <c r="X20" s="52">
        <v>445742</v>
      </c>
      <c r="Y20" s="31"/>
      <c r="Z20" s="47">
        <v>2069117</v>
      </c>
      <c r="AA20" s="49">
        <v>259168</v>
      </c>
      <c r="AB20" s="35">
        <f t="shared" si="0"/>
        <v>21.5</v>
      </c>
    </row>
    <row r="21" spans="2:28" ht="21" customHeight="1">
      <c r="B21" s="22" t="s">
        <v>41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344454</v>
      </c>
      <c r="J21" s="52">
        <v>0</v>
      </c>
      <c r="K21" s="52">
        <v>0</v>
      </c>
      <c r="L21" s="52">
        <v>0</v>
      </c>
      <c r="M21" s="52">
        <v>162251</v>
      </c>
      <c r="N21" s="52">
        <v>0</v>
      </c>
      <c r="O21" s="52">
        <v>11</v>
      </c>
      <c r="P21" s="52">
        <v>164555</v>
      </c>
      <c r="Q21" s="52">
        <v>175578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846849</v>
      </c>
      <c r="Y21" s="31"/>
      <c r="Z21" s="47">
        <v>5309747</v>
      </c>
      <c r="AA21" s="47">
        <v>598839</v>
      </c>
      <c r="AB21" s="33">
        <f t="shared" si="0"/>
        <v>15.9</v>
      </c>
    </row>
    <row r="22" spans="2:28" ht="21" customHeight="1">
      <c r="B22" s="22" t="s">
        <v>42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617000</v>
      </c>
      <c r="J22" s="52">
        <v>0</v>
      </c>
      <c r="K22" s="52">
        <v>0</v>
      </c>
      <c r="L22" s="52">
        <v>0</v>
      </c>
      <c r="M22" s="52">
        <v>228719</v>
      </c>
      <c r="N22" s="52">
        <v>0</v>
      </c>
      <c r="O22" s="52">
        <v>0</v>
      </c>
      <c r="P22" s="52">
        <v>323180</v>
      </c>
      <c r="Q22" s="52">
        <v>450486</v>
      </c>
      <c r="R22" s="52">
        <v>0</v>
      </c>
      <c r="S22" s="52">
        <v>0</v>
      </c>
      <c r="T22" s="52">
        <v>0</v>
      </c>
      <c r="U22" s="52">
        <v>0</v>
      </c>
      <c r="V22" s="52">
        <v>445</v>
      </c>
      <c r="W22" s="52">
        <v>0</v>
      </c>
      <c r="X22" s="52">
        <v>1619830</v>
      </c>
      <c r="Y22" s="31"/>
      <c r="Z22" s="47">
        <v>7824920</v>
      </c>
      <c r="AA22" s="47">
        <v>819240</v>
      </c>
      <c r="AB22" s="33">
        <f t="shared" si="0"/>
        <v>20.7</v>
      </c>
    </row>
    <row r="23" spans="2:28" ht="21" customHeight="1">
      <c r="B23" s="22" t="s">
        <v>43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373000</v>
      </c>
      <c r="J23" s="52">
        <v>0</v>
      </c>
      <c r="K23" s="52">
        <v>0</v>
      </c>
      <c r="L23" s="52">
        <v>0</v>
      </c>
      <c r="M23" s="52">
        <v>43895</v>
      </c>
      <c r="N23" s="52">
        <v>0</v>
      </c>
      <c r="O23" s="52">
        <v>0</v>
      </c>
      <c r="P23" s="52">
        <v>68359</v>
      </c>
      <c r="Q23" s="52">
        <v>77549</v>
      </c>
      <c r="R23" s="52">
        <v>0</v>
      </c>
      <c r="S23" s="52">
        <v>0</v>
      </c>
      <c r="T23" s="52">
        <v>0</v>
      </c>
      <c r="U23" s="52">
        <v>0</v>
      </c>
      <c r="V23" s="52">
        <v>400</v>
      </c>
      <c r="W23" s="52">
        <v>0</v>
      </c>
      <c r="X23" s="52">
        <v>563203</v>
      </c>
      <c r="Y23" s="31"/>
      <c r="Z23" s="47">
        <v>2576582</v>
      </c>
      <c r="AA23" s="47">
        <v>326688</v>
      </c>
      <c r="AB23" s="33">
        <f t="shared" si="0"/>
        <v>21.9</v>
      </c>
    </row>
    <row r="24" spans="2:28" ht="21" customHeight="1">
      <c r="B24" s="22" t="s">
        <v>44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763025</v>
      </c>
      <c r="J24" s="52">
        <v>0</v>
      </c>
      <c r="K24" s="52">
        <v>0</v>
      </c>
      <c r="L24" s="52">
        <v>0</v>
      </c>
      <c r="M24" s="52">
        <v>105963</v>
      </c>
      <c r="N24" s="52">
        <v>0</v>
      </c>
      <c r="O24" s="52">
        <v>0</v>
      </c>
      <c r="P24" s="52">
        <v>95002</v>
      </c>
      <c r="Q24" s="52">
        <v>151735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1115725</v>
      </c>
      <c r="Y24" s="31"/>
      <c r="Z24" s="47">
        <v>4892523</v>
      </c>
      <c r="AA24" s="47">
        <v>257737</v>
      </c>
      <c r="AB24" s="33">
        <f t="shared" si="0"/>
        <v>22.8</v>
      </c>
    </row>
    <row r="25" spans="2:28" ht="21" customHeight="1">
      <c r="B25" s="22" t="s">
        <v>45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205050</v>
      </c>
      <c r="J25" s="52">
        <v>0</v>
      </c>
      <c r="K25" s="52">
        <v>4661</v>
      </c>
      <c r="L25" s="52">
        <v>0</v>
      </c>
      <c r="M25" s="52">
        <v>88827</v>
      </c>
      <c r="N25" s="52">
        <v>0</v>
      </c>
      <c r="O25" s="52">
        <v>0</v>
      </c>
      <c r="P25" s="52">
        <v>188143</v>
      </c>
      <c r="Q25" s="52">
        <v>196764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683445</v>
      </c>
      <c r="Y25" s="31"/>
      <c r="Z25" s="47">
        <v>5461347</v>
      </c>
      <c r="AA25" s="47">
        <v>678491</v>
      </c>
      <c r="AB25" s="33">
        <f t="shared" si="0"/>
        <v>12.5</v>
      </c>
    </row>
    <row r="26" spans="2:28" ht="21" customHeight="1">
      <c r="B26" s="22" t="s">
        <v>46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163970</v>
      </c>
      <c r="J26" s="52">
        <v>0</v>
      </c>
      <c r="K26" s="52">
        <v>4009</v>
      </c>
      <c r="L26" s="52">
        <v>0</v>
      </c>
      <c r="M26" s="52">
        <v>105831</v>
      </c>
      <c r="N26" s="52">
        <v>0</v>
      </c>
      <c r="O26" s="52">
        <v>0</v>
      </c>
      <c r="P26" s="52">
        <v>233683</v>
      </c>
      <c r="Q26" s="52">
        <v>229037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736530</v>
      </c>
      <c r="Y26" s="31"/>
      <c r="Z26" s="47">
        <v>5088955</v>
      </c>
      <c r="AA26" s="47">
        <v>498813</v>
      </c>
      <c r="AB26" s="33">
        <f t="shared" si="0"/>
        <v>14.5</v>
      </c>
    </row>
    <row r="27" spans="2:28" ht="21" customHeight="1">
      <c r="B27" s="22" t="s">
        <v>47</v>
      </c>
      <c r="C27" s="42">
        <v>0</v>
      </c>
      <c r="D27" s="42">
        <v>241537</v>
      </c>
      <c r="E27" s="42">
        <v>0</v>
      </c>
      <c r="F27" s="42">
        <v>0</v>
      </c>
      <c r="G27" s="52">
        <v>0</v>
      </c>
      <c r="H27" s="52">
        <v>0</v>
      </c>
      <c r="I27" s="52">
        <v>173660</v>
      </c>
      <c r="J27" s="52">
        <v>0</v>
      </c>
      <c r="K27" s="52">
        <v>2372</v>
      </c>
      <c r="L27" s="52">
        <v>0</v>
      </c>
      <c r="M27" s="52">
        <v>116072</v>
      </c>
      <c r="N27" s="52">
        <v>0</v>
      </c>
      <c r="O27" s="52">
        <v>941</v>
      </c>
      <c r="P27" s="52">
        <v>175711</v>
      </c>
      <c r="Q27" s="52">
        <v>191537</v>
      </c>
      <c r="R27" s="52">
        <v>0</v>
      </c>
      <c r="S27" s="52">
        <v>0</v>
      </c>
      <c r="T27" s="52">
        <v>0</v>
      </c>
      <c r="U27" s="52">
        <v>0</v>
      </c>
      <c r="V27" s="52">
        <v>238</v>
      </c>
      <c r="W27" s="52">
        <v>0</v>
      </c>
      <c r="X27" s="52">
        <v>902068</v>
      </c>
      <c r="Y27" s="31"/>
      <c r="Z27" s="47">
        <v>4882384</v>
      </c>
      <c r="AA27" s="47">
        <v>440952</v>
      </c>
      <c r="AB27" s="33">
        <f t="shared" si="0"/>
        <v>18.5</v>
      </c>
    </row>
    <row r="28" spans="2:28" ht="21" customHeight="1">
      <c r="B28" s="22" t="s">
        <v>48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37682</v>
      </c>
      <c r="J28" s="52">
        <v>0</v>
      </c>
      <c r="K28" s="52">
        <v>0</v>
      </c>
      <c r="L28" s="52">
        <v>0</v>
      </c>
      <c r="M28" s="52">
        <v>102230</v>
      </c>
      <c r="N28" s="52">
        <v>0</v>
      </c>
      <c r="O28" s="52">
        <v>0</v>
      </c>
      <c r="P28" s="52">
        <v>127937</v>
      </c>
      <c r="Q28" s="52">
        <v>129522</v>
      </c>
      <c r="R28" s="52">
        <v>0</v>
      </c>
      <c r="S28" s="52">
        <v>0</v>
      </c>
      <c r="T28" s="52">
        <v>0</v>
      </c>
      <c r="U28" s="52">
        <v>0</v>
      </c>
      <c r="V28" s="52">
        <v>18</v>
      </c>
      <c r="W28" s="52">
        <v>0</v>
      </c>
      <c r="X28" s="52">
        <v>397389</v>
      </c>
      <c r="Y28" s="31"/>
      <c r="Z28" s="47">
        <v>3680556</v>
      </c>
      <c r="AA28" s="47">
        <v>446111</v>
      </c>
      <c r="AB28" s="33">
        <f t="shared" si="0"/>
        <v>10.8</v>
      </c>
    </row>
    <row r="29" spans="2:28" ht="21" customHeight="1">
      <c r="B29" s="22" t="s">
        <v>49</v>
      </c>
      <c r="C29" s="42">
        <v>0</v>
      </c>
      <c r="D29" s="42">
        <v>6526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88572</v>
      </c>
      <c r="N29" s="52">
        <v>0</v>
      </c>
      <c r="O29" s="52">
        <v>0</v>
      </c>
      <c r="P29" s="52">
        <v>97725</v>
      </c>
      <c r="Q29" s="52">
        <v>109334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302157</v>
      </c>
      <c r="Y29" s="31"/>
      <c r="Z29" s="47">
        <v>2624181</v>
      </c>
      <c r="AA29" s="47">
        <v>277337</v>
      </c>
      <c r="AB29" s="33">
        <f t="shared" si="0"/>
        <v>11.5</v>
      </c>
    </row>
    <row r="30" spans="2:28" ht="21" customHeight="1">
      <c r="B30" s="22" t="s">
        <v>74</v>
      </c>
      <c r="C30" s="42">
        <v>0</v>
      </c>
      <c r="D30" s="42">
        <v>170929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164324</v>
      </c>
      <c r="N30" s="52">
        <v>0</v>
      </c>
      <c r="O30" s="52">
        <v>0</v>
      </c>
      <c r="P30" s="52">
        <v>198585</v>
      </c>
      <c r="Q30" s="52">
        <v>184227</v>
      </c>
      <c r="R30" s="52">
        <v>0</v>
      </c>
      <c r="S30" s="52">
        <v>0</v>
      </c>
      <c r="T30" s="52">
        <v>0</v>
      </c>
      <c r="U30" s="52">
        <v>0</v>
      </c>
      <c r="V30" s="52">
        <v>12</v>
      </c>
      <c r="W30" s="52">
        <v>0</v>
      </c>
      <c r="X30" s="52">
        <v>718077</v>
      </c>
      <c r="Y30" s="31"/>
      <c r="Z30" s="47">
        <v>5113177</v>
      </c>
      <c r="AA30" s="47">
        <v>445249</v>
      </c>
      <c r="AB30" s="33">
        <f t="shared" si="0"/>
        <v>14</v>
      </c>
    </row>
    <row r="31" spans="2:28" ht="21" customHeight="1">
      <c r="B31" s="22" t="s">
        <v>75</v>
      </c>
      <c r="C31" s="42">
        <v>0</v>
      </c>
      <c r="D31" s="42">
        <v>55867</v>
      </c>
      <c r="E31" s="42">
        <v>0</v>
      </c>
      <c r="F31" s="42">
        <v>0</v>
      </c>
      <c r="G31" s="52">
        <v>0</v>
      </c>
      <c r="H31" s="52">
        <v>0</v>
      </c>
      <c r="I31" s="52">
        <v>392682</v>
      </c>
      <c r="J31" s="52">
        <v>0</v>
      </c>
      <c r="K31" s="52">
        <v>0</v>
      </c>
      <c r="L31" s="52">
        <v>0</v>
      </c>
      <c r="M31" s="52">
        <v>177765</v>
      </c>
      <c r="N31" s="52">
        <v>0</v>
      </c>
      <c r="O31" s="52">
        <v>553</v>
      </c>
      <c r="P31" s="52">
        <v>275224</v>
      </c>
      <c r="Q31" s="52">
        <v>277257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1179348</v>
      </c>
      <c r="Y31" s="31"/>
      <c r="Z31" s="47">
        <v>6266288</v>
      </c>
      <c r="AA31" s="47">
        <v>517899</v>
      </c>
      <c r="AB31" s="33">
        <f t="shared" si="0"/>
        <v>18.8</v>
      </c>
    </row>
    <row r="32" spans="2:28" ht="21" customHeight="1">
      <c r="B32" s="22" t="s">
        <v>76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189235</v>
      </c>
      <c r="N32" s="52">
        <v>0</v>
      </c>
      <c r="O32" s="52">
        <v>9</v>
      </c>
      <c r="P32" s="52">
        <v>343988</v>
      </c>
      <c r="Q32" s="52">
        <v>305371</v>
      </c>
      <c r="R32" s="52">
        <v>0</v>
      </c>
      <c r="S32" s="52">
        <v>0</v>
      </c>
      <c r="T32" s="52">
        <v>0</v>
      </c>
      <c r="U32" s="52">
        <v>0</v>
      </c>
      <c r="V32" s="52">
        <v>463</v>
      </c>
      <c r="W32" s="52">
        <v>0</v>
      </c>
      <c r="X32" s="52">
        <v>839066</v>
      </c>
      <c r="Y32" s="31"/>
      <c r="Z32" s="47">
        <v>6400818</v>
      </c>
      <c r="AA32" s="47">
        <v>575260</v>
      </c>
      <c r="AB32" s="33">
        <f t="shared" si="0"/>
        <v>13.1</v>
      </c>
    </row>
    <row r="33" spans="2:28" ht="21" customHeight="1">
      <c r="B33" s="22" t="s">
        <v>50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112748</v>
      </c>
      <c r="J33" s="52">
        <v>0</v>
      </c>
      <c r="K33" s="52">
        <v>0</v>
      </c>
      <c r="L33" s="52">
        <v>0</v>
      </c>
      <c r="M33" s="52">
        <v>95844</v>
      </c>
      <c r="N33" s="52">
        <v>0</v>
      </c>
      <c r="O33" s="52">
        <v>271</v>
      </c>
      <c r="P33" s="52">
        <v>144140</v>
      </c>
      <c r="Q33" s="52">
        <v>175704</v>
      </c>
      <c r="R33" s="52">
        <v>0</v>
      </c>
      <c r="S33" s="52">
        <v>0</v>
      </c>
      <c r="T33" s="52">
        <v>0</v>
      </c>
      <c r="U33" s="52">
        <v>0</v>
      </c>
      <c r="V33" s="52">
        <v>485</v>
      </c>
      <c r="W33" s="52">
        <v>0</v>
      </c>
      <c r="X33" s="52">
        <v>529192</v>
      </c>
      <c r="Y33" s="31"/>
      <c r="Z33" s="47">
        <v>3434657</v>
      </c>
      <c r="AA33" s="47">
        <v>276251</v>
      </c>
      <c r="AB33" s="33">
        <f t="shared" si="0"/>
        <v>15.4</v>
      </c>
    </row>
    <row r="34" spans="2:28" ht="21" customHeight="1">
      <c r="B34" s="22" t="s">
        <v>51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2361</v>
      </c>
      <c r="I34" s="52">
        <v>30888</v>
      </c>
      <c r="J34" s="52">
        <v>0</v>
      </c>
      <c r="K34" s="52">
        <v>0</v>
      </c>
      <c r="L34" s="52">
        <v>0</v>
      </c>
      <c r="M34" s="52">
        <v>173837</v>
      </c>
      <c r="N34" s="52">
        <v>0</v>
      </c>
      <c r="O34" s="52">
        <v>0</v>
      </c>
      <c r="P34" s="52">
        <v>135847</v>
      </c>
      <c r="Q34" s="52">
        <v>182353</v>
      </c>
      <c r="R34" s="52">
        <v>0</v>
      </c>
      <c r="S34" s="52">
        <v>0</v>
      </c>
      <c r="T34" s="52">
        <v>0</v>
      </c>
      <c r="U34" s="52">
        <v>0</v>
      </c>
      <c r="V34" s="55">
        <v>0</v>
      </c>
      <c r="W34" s="52">
        <v>0</v>
      </c>
      <c r="X34" s="55">
        <v>525286</v>
      </c>
      <c r="Y34" s="31"/>
      <c r="Z34" s="47">
        <v>4038279</v>
      </c>
      <c r="AA34" s="47">
        <v>452147</v>
      </c>
      <c r="AB34" s="59">
        <f t="shared" si="0"/>
        <v>13</v>
      </c>
    </row>
    <row r="35" spans="2:28" ht="22.5" customHeight="1">
      <c r="B35" s="25" t="s">
        <v>52</v>
      </c>
      <c r="C35" s="45">
        <f>SUM(C6:C19)</f>
        <v>95000</v>
      </c>
      <c r="D35" s="45">
        <f aca="true" t="shared" si="1" ref="D35:X35">SUM(D6:D19)</f>
        <v>518242</v>
      </c>
      <c r="E35" s="45">
        <f t="shared" si="1"/>
        <v>186270</v>
      </c>
      <c r="F35" s="45">
        <f t="shared" si="1"/>
        <v>213920</v>
      </c>
      <c r="G35" s="50">
        <f t="shared" si="1"/>
        <v>888</v>
      </c>
      <c r="H35" s="50">
        <f t="shared" si="1"/>
        <v>409935</v>
      </c>
      <c r="I35" s="50">
        <f t="shared" si="1"/>
        <v>12718096</v>
      </c>
      <c r="J35" s="50">
        <f>SUM(J6:J19)</f>
        <v>0</v>
      </c>
      <c r="K35" s="50">
        <f>SUM(K6:K19)</f>
        <v>52865</v>
      </c>
      <c r="L35" s="50">
        <f t="shared" si="1"/>
        <v>0</v>
      </c>
      <c r="M35" s="50">
        <f t="shared" si="1"/>
        <v>10775689</v>
      </c>
      <c r="N35" s="50">
        <f t="shared" si="1"/>
        <v>5673</v>
      </c>
      <c r="O35" s="50">
        <f t="shared" si="1"/>
        <v>13679</v>
      </c>
      <c r="P35" s="50">
        <f>SUM(P6:P19)</f>
        <v>13571525</v>
      </c>
      <c r="Q35" s="50">
        <f t="shared" si="1"/>
        <v>15756770</v>
      </c>
      <c r="R35" s="50">
        <f t="shared" si="1"/>
        <v>18087</v>
      </c>
      <c r="S35" s="50">
        <f t="shared" si="1"/>
        <v>0</v>
      </c>
      <c r="T35" s="50">
        <f t="shared" si="1"/>
        <v>0</v>
      </c>
      <c r="U35" s="50">
        <f t="shared" si="1"/>
        <v>0</v>
      </c>
      <c r="V35" s="50">
        <f t="shared" si="1"/>
        <v>46703</v>
      </c>
      <c r="W35" s="50">
        <f t="shared" si="1"/>
        <v>1562</v>
      </c>
      <c r="X35" s="50">
        <f t="shared" si="1"/>
        <v>54384904</v>
      </c>
      <c r="Y35" s="31"/>
      <c r="Z35" s="50">
        <f>SUM(Z6:Z19)</f>
        <v>372105948</v>
      </c>
      <c r="AA35" s="50">
        <f>SUM(AA6:AA19)</f>
        <v>37822590</v>
      </c>
      <c r="AB35" s="36">
        <f t="shared" si="0"/>
        <v>14.6</v>
      </c>
    </row>
    <row r="36" spans="2:28" ht="22.5" customHeight="1">
      <c r="B36" s="25" t="s">
        <v>85</v>
      </c>
      <c r="C36" s="45">
        <f>SUM(C20:C34)</f>
        <v>0</v>
      </c>
      <c r="D36" s="45">
        <f aca="true" t="shared" si="2" ref="D36:X36">SUM(D20:D34)</f>
        <v>474859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2361</v>
      </c>
      <c r="I36" s="50">
        <f t="shared" si="2"/>
        <v>3506332</v>
      </c>
      <c r="J36" s="50">
        <f>SUM(J20:J34)</f>
        <v>0</v>
      </c>
      <c r="K36" s="50">
        <f t="shared" si="2"/>
        <v>11042</v>
      </c>
      <c r="L36" s="50">
        <f t="shared" si="2"/>
        <v>0</v>
      </c>
      <c r="M36" s="50">
        <f t="shared" si="2"/>
        <v>1889102</v>
      </c>
      <c r="N36" s="50">
        <f t="shared" si="2"/>
        <v>0</v>
      </c>
      <c r="O36" s="50">
        <f t="shared" si="2"/>
        <v>1785</v>
      </c>
      <c r="P36" s="50">
        <f>SUM(P20:P34)</f>
        <v>2621578</v>
      </c>
      <c r="Q36" s="50">
        <f t="shared" si="2"/>
        <v>2893064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0</v>
      </c>
      <c r="V36" s="50">
        <f t="shared" si="2"/>
        <v>3784</v>
      </c>
      <c r="W36" s="50">
        <f t="shared" si="2"/>
        <v>0</v>
      </c>
      <c r="X36" s="50">
        <f t="shared" si="2"/>
        <v>11403907</v>
      </c>
      <c r="Y36" s="31"/>
      <c r="Z36" s="50">
        <f>SUM(Z20:Z34)</f>
        <v>69663531</v>
      </c>
      <c r="AA36" s="50">
        <f>SUM(AA20:AA34)</f>
        <v>6870182</v>
      </c>
      <c r="AB36" s="36">
        <f t="shared" si="0"/>
        <v>16.4</v>
      </c>
    </row>
    <row r="37" spans="2:28" ht="22.5" customHeight="1">
      <c r="B37" s="25" t="s">
        <v>54</v>
      </c>
      <c r="C37" s="45">
        <f aca="true" t="shared" si="3" ref="C37:X37">SUM(C6:C34)</f>
        <v>95000</v>
      </c>
      <c r="D37" s="45">
        <f t="shared" si="3"/>
        <v>993101</v>
      </c>
      <c r="E37" s="45">
        <f t="shared" si="3"/>
        <v>186270</v>
      </c>
      <c r="F37" s="45">
        <f t="shared" si="3"/>
        <v>213920</v>
      </c>
      <c r="G37" s="50">
        <f t="shared" si="3"/>
        <v>888</v>
      </c>
      <c r="H37" s="50">
        <f t="shared" si="3"/>
        <v>412296</v>
      </c>
      <c r="I37" s="50">
        <f t="shared" si="3"/>
        <v>16224428</v>
      </c>
      <c r="J37" s="50">
        <f>SUM(J6:J34)</f>
        <v>0</v>
      </c>
      <c r="K37" s="50">
        <f t="shared" si="3"/>
        <v>63907</v>
      </c>
      <c r="L37" s="50">
        <f t="shared" si="3"/>
        <v>0</v>
      </c>
      <c r="M37" s="50">
        <f t="shared" si="3"/>
        <v>12664791</v>
      </c>
      <c r="N37" s="50">
        <f t="shared" si="3"/>
        <v>5673</v>
      </c>
      <c r="O37" s="50">
        <f t="shared" si="3"/>
        <v>15464</v>
      </c>
      <c r="P37" s="50">
        <f>SUM(P6:P34)</f>
        <v>16193103</v>
      </c>
      <c r="Q37" s="50">
        <f t="shared" si="3"/>
        <v>18649834</v>
      </c>
      <c r="R37" s="50">
        <f t="shared" si="3"/>
        <v>18087</v>
      </c>
      <c r="S37" s="50">
        <f t="shared" si="3"/>
        <v>0</v>
      </c>
      <c r="T37" s="50">
        <f t="shared" si="3"/>
        <v>0</v>
      </c>
      <c r="U37" s="50">
        <f t="shared" si="3"/>
        <v>0</v>
      </c>
      <c r="V37" s="50">
        <f t="shared" si="3"/>
        <v>50487</v>
      </c>
      <c r="W37" s="50">
        <f t="shared" si="3"/>
        <v>1562</v>
      </c>
      <c r="X37" s="50">
        <f t="shared" si="3"/>
        <v>65788811</v>
      </c>
      <c r="Y37" s="31"/>
      <c r="Z37" s="50">
        <f>SUM(Z6:Z34)</f>
        <v>441769479</v>
      </c>
      <c r="AA37" s="50">
        <f>SUM(AA6:AA34)</f>
        <v>44692772</v>
      </c>
      <c r="AB37" s="36">
        <f t="shared" si="0"/>
        <v>14.9</v>
      </c>
    </row>
    <row r="38" spans="26:28" ht="22.5" customHeight="1">
      <c r="Z38" s="4"/>
      <c r="AA38" s="4"/>
      <c r="AB38" s="32" t="s">
        <v>58</v>
      </c>
    </row>
    <row r="39" spans="27:28" ht="22.5" customHeight="1">
      <c r="AA39" s="13" t="s">
        <v>57</v>
      </c>
      <c r="AB39" s="5" t="s">
        <v>55</v>
      </c>
    </row>
    <row r="40" spans="27:28" ht="22.5" customHeight="1">
      <c r="AA40" s="7" t="s">
        <v>52</v>
      </c>
      <c r="AB40" s="60">
        <f>ROUND(AVERAGE(AB6:AB19),1)</f>
        <v>14.4</v>
      </c>
    </row>
    <row r="41" spans="27:28" ht="22.5" customHeight="1">
      <c r="AA41" s="7" t="s">
        <v>53</v>
      </c>
      <c r="AB41" s="60">
        <f>ROUND(AVERAGE(AB20:AB34),1)</f>
        <v>16.3</v>
      </c>
    </row>
    <row r="42" spans="27:28" ht="22.5" customHeight="1">
      <c r="AA42" s="7" t="s">
        <v>54</v>
      </c>
      <c r="AB42" s="60">
        <f>ROUND(AVERAGE(AB6:AB34),1)</f>
        <v>15.4</v>
      </c>
    </row>
    <row r="43" ht="22.5" customHeight="1">
      <c r="AB43" s="32" t="s">
        <v>56</v>
      </c>
    </row>
  </sheetData>
  <mergeCells count="2">
    <mergeCell ref="M3:N3"/>
    <mergeCell ref="Q3:R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繰出金の状況・法非適用事業等（２２年度決算額）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B43"/>
  <sheetViews>
    <sheetView showGridLines="0" view="pageBreakPreview" zoomScale="65" zoomScaleNormal="7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4" width="12.66015625" style="0" customWidth="1"/>
    <col min="25" max="25" width="1.66015625" style="0" customWidth="1"/>
    <col min="26" max="28" width="12.66015625" style="0" customWidth="1"/>
    <col min="29" max="29" width="12.08203125" style="0" bestFit="1" customWidth="1"/>
  </cols>
  <sheetData>
    <row r="1" spans="2:28" ht="17.25">
      <c r="B1" s="16" t="s">
        <v>73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5"/>
      <c r="T2" s="2"/>
      <c r="U2" s="5"/>
      <c r="V2" s="2"/>
      <c r="W2" s="2"/>
      <c r="X2" s="5"/>
      <c r="Z2" s="5"/>
      <c r="AA2" s="5" t="s">
        <v>0</v>
      </c>
      <c r="AB2" s="5" t="s">
        <v>55</v>
      </c>
    </row>
    <row r="3" spans="2:28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1" t="s">
        <v>1</v>
      </c>
      <c r="N3" s="62"/>
      <c r="O3" s="6"/>
      <c r="P3" s="6"/>
      <c r="Q3" s="63" t="s">
        <v>62</v>
      </c>
      <c r="R3" s="63"/>
      <c r="S3" s="6"/>
      <c r="T3" s="6"/>
      <c r="U3" s="6"/>
      <c r="V3" s="6"/>
      <c r="W3" s="6"/>
      <c r="X3" s="6"/>
      <c r="Y3" s="1"/>
      <c r="Z3" s="28"/>
      <c r="AA3" s="30"/>
      <c r="AB3" s="12" t="s">
        <v>2</v>
      </c>
    </row>
    <row r="4" spans="2:28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83</v>
      </c>
      <c r="I4" s="14" t="s">
        <v>9</v>
      </c>
      <c r="J4" s="14" t="s">
        <v>5</v>
      </c>
      <c r="K4" s="14" t="s">
        <v>77</v>
      </c>
      <c r="L4" s="14" t="s">
        <v>10</v>
      </c>
      <c r="M4" s="15"/>
      <c r="N4" s="15"/>
      <c r="O4" s="14" t="s">
        <v>11</v>
      </c>
      <c r="P4" s="29" t="s">
        <v>81</v>
      </c>
      <c r="Q4" s="14"/>
      <c r="R4" s="14" t="s">
        <v>66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4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26" t="s">
        <v>82</v>
      </c>
      <c r="Q5" s="11" t="s">
        <v>64</v>
      </c>
      <c r="R5" s="11" t="s">
        <v>68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27" t="s">
        <v>80</v>
      </c>
      <c r="AB5" s="11" t="s">
        <v>28</v>
      </c>
    </row>
    <row r="6" spans="2:28" ht="21" customHeight="1">
      <c r="B6" s="21" t="s">
        <v>29</v>
      </c>
      <c r="C6" s="41">
        <v>0</v>
      </c>
      <c r="D6" s="41">
        <v>320007</v>
      </c>
      <c r="E6" s="41">
        <v>0</v>
      </c>
      <c r="F6" s="41">
        <v>0</v>
      </c>
      <c r="G6" s="51">
        <v>0</v>
      </c>
      <c r="H6" s="51">
        <v>0</v>
      </c>
      <c r="I6" s="51">
        <v>5056600</v>
      </c>
      <c r="J6" s="51">
        <v>0</v>
      </c>
      <c r="K6" s="51">
        <v>0</v>
      </c>
      <c r="L6" s="51">
        <v>0</v>
      </c>
      <c r="M6" s="51">
        <v>1481903</v>
      </c>
      <c r="N6" s="51">
        <v>0</v>
      </c>
      <c r="O6" s="51">
        <v>4797</v>
      </c>
      <c r="P6" s="51">
        <v>2451120</v>
      </c>
      <c r="Q6" s="51">
        <v>2882277</v>
      </c>
      <c r="R6" s="51">
        <v>0</v>
      </c>
      <c r="S6" s="51">
        <v>0</v>
      </c>
      <c r="T6" s="51">
        <v>0</v>
      </c>
      <c r="U6" s="51">
        <v>0</v>
      </c>
      <c r="V6" s="51">
        <v>13589</v>
      </c>
      <c r="W6" s="51">
        <v>0</v>
      </c>
      <c r="X6" s="51">
        <v>12210293</v>
      </c>
      <c r="Y6" s="31"/>
      <c r="Z6" s="56">
        <v>64946399</v>
      </c>
      <c r="AA6" s="49">
        <v>4199172</v>
      </c>
      <c r="AB6" s="33">
        <f>ROUND(X6/Z6*100,1)</f>
        <v>18.8</v>
      </c>
    </row>
    <row r="7" spans="2:28" ht="21" customHeight="1">
      <c r="B7" s="22" t="s">
        <v>30</v>
      </c>
      <c r="C7" s="42">
        <v>0</v>
      </c>
      <c r="D7" s="42">
        <v>0</v>
      </c>
      <c r="E7" s="42">
        <v>358457</v>
      </c>
      <c r="F7" s="42">
        <v>169193</v>
      </c>
      <c r="G7" s="52">
        <v>0</v>
      </c>
      <c r="H7" s="52">
        <v>0</v>
      </c>
      <c r="I7" s="52">
        <v>176637</v>
      </c>
      <c r="J7" s="52">
        <v>0</v>
      </c>
      <c r="K7" s="52">
        <v>0</v>
      </c>
      <c r="L7" s="52">
        <v>0</v>
      </c>
      <c r="M7" s="52">
        <v>2001412</v>
      </c>
      <c r="N7" s="52">
        <v>0</v>
      </c>
      <c r="O7" s="52">
        <v>0</v>
      </c>
      <c r="P7" s="52">
        <v>2113591</v>
      </c>
      <c r="Q7" s="52">
        <v>2232077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7051367</v>
      </c>
      <c r="Y7" s="31"/>
      <c r="Z7" s="47">
        <v>70323657</v>
      </c>
      <c r="AA7" s="47">
        <v>3407933</v>
      </c>
      <c r="AB7" s="33">
        <f aca="true" t="shared" si="0" ref="AB7:AB37">ROUND(X7/Z7*100,1)</f>
        <v>10</v>
      </c>
    </row>
    <row r="8" spans="2:28" ht="21" customHeight="1">
      <c r="B8" s="22" t="s">
        <v>31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52968</v>
      </c>
      <c r="J8" s="52">
        <v>0</v>
      </c>
      <c r="K8" s="52">
        <v>0</v>
      </c>
      <c r="L8" s="52">
        <v>0</v>
      </c>
      <c r="M8" s="52">
        <v>714096</v>
      </c>
      <c r="N8" s="52">
        <v>0</v>
      </c>
      <c r="O8" s="52">
        <v>2000</v>
      </c>
      <c r="P8" s="52">
        <v>1170129</v>
      </c>
      <c r="Q8" s="52">
        <v>1412048</v>
      </c>
      <c r="R8" s="52">
        <v>16481</v>
      </c>
      <c r="S8" s="52">
        <v>0</v>
      </c>
      <c r="T8" s="52">
        <v>0</v>
      </c>
      <c r="U8" s="52">
        <v>0</v>
      </c>
      <c r="V8" s="52">
        <v>4036</v>
      </c>
      <c r="W8" s="52">
        <v>0</v>
      </c>
      <c r="X8" s="52">
        <v>3371758</v>
      </c>
      <c r="Y8" s="31"/>
      <c r="Z8" s="47">
        <v>28094374</v>
      </c>
      <c r="AA8" s="47">
        <v>1928096</v>
      </c>
      <c r="AB8" s="33">
        <f t="shared" si="0"/>
        <v>12</v>
      </c>
    </row>
    <row r="9" spans="2:28" ht="21" customHeight="1">
      <c r="B9" s="22" t="s">
        <v>32</v>
      </c>
      <c r="C9" s="42">
        <v>0</v>
      </c>
      <c r="D9" s="42">
        <v>87386</v>
      </c>
      <c r="E9" s="42">
        <v>0</v>
      </c>
      <c r="F9" s="42">
        <v>0</v>
      </c>
      <c r="G9" s="52">
        <v>0</v>
      </c>
      <c r="H9" s="52">
        <v>0</v>
      </c>
      <c r="I9" s="52">
        <v>127702</v>
      </c>
      <c r="J9" s="52">
        <v>0</v>
      </c>
      <c r="K9" s="52">
        <v>0</v>
      </c>
      <c r="L9" s="52">
        <v>0</v>
      </c>
      <c r="M9" s="52">
        <v>1139214</v>
      </c>
      <c r="N9" s="52">
        <v>0</v>
      </c>
      <c r="O9" s="52">
        <v>0</v>
      </c>
      <c r="P9" s="52">
        <v>1519536</v>
      </c>
      <c r="Q9" s="52">
        <v>1834142</v>
      </c>
      <c r="R9" s="52">
        <v>0</v>
      </c>
      <c r="S9" s="52">
        <v>0</v>
      </c>
      <c r="T9" s="52">
        <v>0</v>
      </c>
      <c r="U9" s="52">
        <v>0</v>
      </c>
      <c r="V9" s="52">
        <v>2741</v>
      </c>
      <c r="W9" s="52">
        <v>0</v>
      </c>
      <c r="X9" s="52">
        <v>4710721</v>
      </c>
      <c r="Y9" s="31"/>
      <c r="Z9" s="47">
        <v>38417348</v>
      </c>
      <c r="AA9" s="47">
        <v>2371489</v>
      </c>
      <c r="AB9" s="33">
        <f t="shared" si="0"/>
        <v>12.3</v>
      </c>
    </row>
    <row r="10" spans="2:28" ht="21" customHeight="1">
      <c r="B10" s="22" t="s">
        <v>33</v>
      </c>
      <c r="C10" s="42">
        <v>0</v>
      </c>
      <c r="D10" s="42">
        <v>0</v>
      </c>
      <c r="E10" s="42">
        <v>74202</v>
      </c>
      <c r="F10" s="42">
        <v>0</v>
      </c>
      <c r="G10" s="52">
        <v>0</v>
      </c>
      <c r="H10" s="52">
        <v>0</v>
      </c>
      <c r="I10" s="52">
        <v>2262000</v>
      </c>
      <c r="J10" s="52">
        <v>0</v>
      </c>
      <c r="K10" s="52">
        <v>0</v>
      </c>
      <c r="L10" s="52">
        <v>0</v>
      </c>
      <c r="M10" s="52">
        <v>607470</v>
      </c>
      <c r="N10" s="52">
        <v>0</v>
      </c>
      <c r="O10" s="52">
        <v>859</v>
      </c>
      <c r="P10" s="52">
        <v>982362</v>
      </c>
      <c r="Q10" s="52">
        <v>1032521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4959414</v>
      </c>
      <c r="Y10" s="31"/>
      <c r="Z10" s="47">
        <v>28686761</v>
      </c>
      <c r="AA10" s="47">
        <v>1870120</v>
      </c>
      <c r="AB10" s="33">
        <f t="shared" si="0"/>
        <v>17.3</v>
      </c>
    </row>
    <row r="11" spans="2:28" ht="21" customHeight="1">
      <c r="B11" s="22" t="s">
        <v>34</v>
      </c>
      <c r="C11" s="42">
        <v>0</v>
      </c>
      <c r="D11" s="42">
        <v>0</v>
      </c>
      <c r="E11" s="42">
        <v>123670</v>
      </c>
      <c r="F11" s="42">
        <v>0</v>
      </c>
      <c r="G11" s="52">
        <v>0</v>
      </c>
      <c r="H11" s="52">
        <v>0</v>
      </c>
      <c r="I11" s="52">
        <v>3016057</v>
      </c>
      <c r="J11" s="52">
        <v>0</v>
      </c>
      <c r="K11" s="52">
        <v>0</v>
      </c>
      <c r="L11" s="52">
        <v>0</v>
      </c>
      <c r="M11" s="52">
        <v>1345986</v>
      </c>
      <c r="N11" s="52">
        <v>0</v>
      </c>
      <c r="O11" s="52">
        <v>1621</v>
      </c>
      <c r="P11" s="52">
        <v>1172198</v>
      </c>
      <c r="Q11" s="52">
        <v>1350010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7009542</v>
      </c>
      <c r="Y11" s="31"/>
      <c r="Z11" s="47">
        <v>36103637</v>
      </c>
      <c r="AA11" s="47">
        <v>2144048</v>
      </c>
      <c r="AB11" s="33">
        <f t="shared" si="0"/>
        <v>19.4</v>
      </c>
    </row>
    <row r="12" spans="2:28" ht="21" customHeight="1">
      <c r="B12" s="22" t="s">
        <v>35</v>
      </c>
      <c r="C12" s="42">
        <v>0</v>
      </c>
      <c r="D12" s="42">
        <v>8384</v>
      </c>
      <c r="E12" s="42">
        <v>0</v>
      </c>
      <c r="F12" s="42">
        <v>4617</v>
      </c>
      <c r="G12" s="52">
        <v>0</v>
      </c>
      <c r="H12" s="52">
        <v>47973</v>
      </c>
      <c r="I12" s="52">
        <v>442845</v>
      </c>
      <c r="J12" s="52">
        <v>0</v>
      </c>
      <c r="K12" s="52">
        <v>0</v>
      </c>
      <c r="L12" s="52">
        <v>0</v>
      </c>
      <c r="M12" s="52">
        <v>409449</v>
      </c>
      <c r="N12" s="52">
        <v>0</v>
      </c>
      <c r="O12" s="52">
        <v>6100</v>
      </c>
      <c r="P12" s="52">
        <v>594011</v>
      </c>
      <c r="Q12" s="52">
        <v>700404</v>
      </c>
      <c r="R12" s="52">
        <v>422</v>
      </c>
      <c r="S12" s="52">
        <v>0</v>
      </c>
      <c r="T12" s="52">
        <v>0</v>
      </c>
      <c r="U12" s="52">
        <v>0</v>
      </c>
      <c r="V12" s="52">
        <v>62143</v>
      </c>
      <c r="W12" s="52">
        <v>0</v>
      </c>
      <c r="X12" s="52">
        <v>2276348</v>
      </c>
      <c r="Y12" s="31"/>
      <c r="Z12" s="47">
        <v>15385082</v>
      </c>
      <c r="AA12" s="47">
        <v>985065</v>
      </c>
      <c r="AB12" s="33">
        <f t="shared" si="0"/>
        <v>14.8</v>
      </c>
    </row>
    <row r="13" spans="2:28" ht="21" customHeight="1">
      <c r="B13" s="22" t="s">
        <v>36</v>
      </c>
      <c r="C13" s="42">
        <v>0</v>
      </c>
      <c r="D13" s="42">
        <v>0</v>
      </c>
      <c r="E13" s="42">
        <v>0</v>
      </c>
      <c r="F13" s="42">
        <v>0</v>
      </c>
      <c r="G13" s="52">
        <v>5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168440</v>
      </c>
      <c r="N13" s="52">
        <v>0</v>
      </c>
      <c r="O13" s="52">
        <v>97</v>
      </c>
      <c r="P13" s="52">
        <v>361044</v>
      </c>
      <c r="Q13" s="52">
        <v>336318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868669</v>
      </c>
      <c r="Y13" s="31"/>
      <c r="Z13" s="47">
        <v>5741750</v>
      </c>
      <c r="AA13" s="47">
        <v>341143</v>
      </c>
      <c r="AB13" s="33">
        <f t="shared" si="0"/>
        <v>15.1</v>
      </c>
    </row>
    <row r="14" spans="2:28" ht="21" customHeight="1">
      <c r="B14" s="22" t="s">
        <v>37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510214</v>
      </c>
      <c r="J14" s="52">
        <v>0</v>
      </c>
      <c r="K14" s="52">
        <v>0</v>
      </c>
      <c r="L14" s="52">
        <v>0</v>
      </c>
      <c r="M14" s="52">
        <v>389143</v>
      </c>
      <c r="N14" s="52">
        <v>0</v>
      </c>
      <c r="O14" s="52">
        <v>675</v>
      </c>
      <c r="P14" s="52">
        <v>411287</v>
      </c>
      <c r="Q14" s="52">
        <v>448242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1759561</v>
      </c>
      <c r="Y14" s="31"/>
      <c r="Z14" s="47">
        <v>15810521</v>
      </c>
      <c r="AA14" s="47">
        <v>735832</v>
      </c>
      <c r="AB14" s="33">
        <f t="shared" si="0"/>
        <v>11.1</v>
      </c>
    </row>
    <row r="15" spans="2:28" ht="21" customHeight="1">
      <c r="B15" s="22" t="s">
        <v>38</v>
      </c>
      <c r="C15" s="42">
        <v>62000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100530</v>
      </c>
      <c r="J15" s="52">
        <v>0</v>
      </c>
      <c r="K15" s="52">
        <v>0</v>
      </c>
      <c r="L15" s="52">
        <v>0</v>
      </c>
      <c r="M15" s="52">
        <v>136458</v>
      </c>
      <c r="N15" s="52">
        <v>0</v>
      </c>
      <c r="O15" s="52">
        <v>0</v>
      </c>
      <c r="P15" s="52">
        <v>240674</v>
      </c>
      <c r="Q15" s="52">
        <v>281702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821364</v>
      </c>
      <c r="Y15" s="31"/>
      <c r="Z15" s="47">
        <v>6154244</v>
      </c>
      <c r="AA15" s="47">
        <v>341830</v>
      </c>
      <c r="AB15" s="33">
        <f t="shared" si="0"/>
        <v>13.3</v>
      </c>
    </row>
    <row r="16" spans="2:28" ht="21" customHeight="1">
      <c r="B16" s="22" t="s">
        <v>39</v>
      </c>
      <c r="C16" s="42">
        <v>0</v>
      </c>
      <c r="D16" s="42">
        <v>63081</v>
      </c>
      <c r="E16" s="42">
        <v>0</v>
      </c>
      <c r="F16" s="4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134695</v>
      </c>
      <c r="N16" s="52">
        <v>0</v>
      </c>
      <c r="O16" s="52">
        <v>3923</v>
      </c>
      <c r="P16" s="52">
        <v>316385</v>
      </c>
      <c r="Q16" s="52">
        <v>352149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870233</v>
      </c>
      <c r="Y16" s="31"/>
      <c r="Z16" s="47">
        <v>6713716</v>
      </c>
      <c r="AA16" s="47">
        <v>415534</v>
      </c>
      <c r="AB16" s="33">
        <f t="shared" si="0"/>
        <v>13</v>
      </c>
    </row>
    <row r="17" spans="2:28" ht="21" customHeight="1">
      <c r="B17" s="23" t="s">
        <v>70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1231529</v>
      </c>
      <c r="J17" s="53">
        <v>0</v>
      </c>
      <c r="K17" s="53">
        <v>0</v>
      </c>
      <c r="L17" s="53">
        <v>0</v>
      </c>
      <c r="M17" s="53">
        <v>224045</v>
      </c>
      <c r="N17" s="53">
        <v>0</v>
      </c>
      <c r="O17" s="53">
        <v>0</v>
      </c>
      <c r="P17" s="53">
        <v>459046</v>
      </c>
      <c r="Q17" s="53">
        <v>371725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2286345</v>
      </c>
      <c r="Y17" s="31"/>
      <c r="Z17" s="57">
        <v>13403980</v>
      </c>
      <c r="AA17" s="57">
        <v>939029</v>
      </c>
      <c r="AB17" s="33">
        <f t="shared" si="0"/>
        <v>17.1</v>
      </c>
    </row>
    <row r="18" spans="2:28" ht="21" customHeight="1">
      <c r="B18" s="23" t="s">
        <v>72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307571</v>
      </c>
      <c r="J18" s="53">
        <v>0</v>
      </c>
      <c r="K18" s="53">
        <v>41725</v>
      </c>
      <c r="L18" s="53">
        <v>0</v>
      </c>
      <c r="M18" s="53">
        <v>437477</v>
      </c>
      <c r="N18" s="53">
        <v>0</v>
      </c>
      <c r="O18" s="53">
        <v>6660</v>
      </c>
      <c r="P18" s="53">
        <v>663639</v>
      </c>
      <c r="Q18" s="53">
        <v>680670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2137742</v>
      </c>
      <c r="Y18" s="31"/>
      <c r="Z18" s="57">
        <v>15972947</v>
      </c>
      <c r="AA18" s="57">
        <v>1158532</v>
      </c>
      <c r="AB18" s="33">
        <f t="shared" si="0"/>
        <v>13.4</v>
      </c>
    </row>
    <row r="19" spans="2:28" ht="21" customHeight="1">
      <c r="B19" s="24" t="s">
        <v>71</v>
      </c>
      <c r="C19" s="44">
        <v>0</v>
      </c>
      <c r="D19" s="44">
        <v>111837</v>
      </c>
      <c r="E19" s="44">
        <v>0</v>
      </c>
      <c r="F19" s="44">
        <v>13851</v>
      </c>
      <c r="G19" s="54">
        <v>0</v>
      </c>
      <c r="H19" s="54">
        <v>55414</v>
      </c>
      <c r="I19" s="54">
        <v>980737</v>
      </c>
      <c r="J19" s="54">
        <v>0</v>
      </c>
      <c r="K19" s="54">
        <v>0</v>
      </c>
      <c r="L19" s="54">
        <v>0</v>
      </c>
      <c r="M19" s="54">
        <v>554597</v>
      </c>
      <c r="N19" s="54">
        <v>5673</v>
      </c>
      <c r="O19" s="54">
        <v>6520</v>
      </c>
      <c r="P19" s="54">
        <v>279986</v>
      </c>
      <c r="Q19" s="54">
        <v>1136275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1347</v>
      </c>
      <c r="X19" s="54">
        <v>3146237</v>
      </c>
      <c r="Y19" s="31"/>
      <c r="Z19" s="48">
        <v>28052141</v>
      </c>
      <c r="AA19" s="48">
        <v>1702729</v>
      </c>
      <c r="AB19" s="34">
        <f t="shared" si="0"/>
        <v>11.2</v>
      </c>
    </row>
    <row r="20" spans="2:28" ht="21" customHeight="1">
      <c r="B20" s="22" t="s">
        <v>40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317663</v>
      </c>
      <c r="J20" s="52">
        <v>0</v>
      </c>
      <c r="K20" s="52">
        <v>0</v>
      </c>
      <c r="L20" s="52">
        <v>0</v>
      </c>
      <c r="M20" s="52">
        <v>41844</v>
      </c>
      <c r="N20" s="52">
        <v>0</v>
      </c>
      <c r="O20" s="52">
        <v>1362</v>
      </c>
      <c r="P20" s="52">
        <v>47579</v>
      </c>
      <c r="Q20" s="52">
        <v>57101</v>
      </c>
      <c r="R20" s="52">
        <v>0</v>
      </c>
      <c r="S20" s="52">
        <v>0</v>
      </c>
      <c r="T20" s="52">
        <v>0</v>
      </c>
      <c r="U20" s="52">
        <v>0</v>
      </c>
      <c r="V20" s="52">
        <v>726</v>
      </c>
      <c r="W20" s="52">
        <v>0</v>
      </c>
      <c r="X20" s="52">
        <v>466275</v>
      </c>
      <c r="Y20" s="31"/>
      <c r="Z20" s="47">
        <v>1984610</v>
      </c>
      <c r="AA20" s="49">
        <v>188628</v>
      </c>
      <c r="AB20" s="35">
        <f t="shared" si="0"/>
        <v>23.5</v>
      </c>
    </row>
    <row r="21" spans="2:28" ht="21" customHeight="1">
      <c r="B21" s="22" t="s">
        <v>41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352084</v>
      </c>
      <c r="J21" s="52">
        <v>0</v>
      </c>
      <c r="K21" s="52">
        <v>0</v>
      </c>
      <c r="L21" s="52">
        <v>0</v>
      </c>
      <c r="M21" s="52">
        <v>135539</v>
      </c>
      <c r="N21" s="52">
        <v>0</v>
      </c>
      <c r="O21" s="52">
        <v>584</v>
      </c>
      <c r="P21" s="52">
        <v>168341</v>
      </c>
      <c r="Q21" s="52">
        <v>166415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822963</v>
      </c>
      <c r="Y21" s="31"/>
      <c r="Z21" s="47">
        <v>5196560</v>
      </c>
      <c r="AA21" s="47">
        <v>378866</v>
      </c>
      <c r="AB21" s="33">
        <f t="shared" si="0"/>
        <v>15.8</v>
      </c>
    </row>
    <row r="22" spans="2:28" ht="21" customHeight="1">
      <c r="B22" s="22" t="s">
        <v>42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530000</v>
      </c>
      <c r="J22" s="52">
        <v>0</v>
      </c>
      <c r="K22" s="52">
        <v>0</v>
      </c>
      <c r="L22" s="52">
        <v>0</v>
      </c>
      <c r="M22" s="52">
        <v>202062</v>
      </c>
      <c r="N22" s="52">
        <v>0</v>
      </c>
      <c r="O22" s="52">
        <v>2500</v>
      </c>
      <c r="P22" s="52">
        <v>339894</v>
      </c>
      <c r="Q22" s="52">
        <v>433409</v>
      </c>
      <c r="R22" s="52">
        <v>0</v>
      </c>
      <c r="S22" s="52">
        <v>0</v>
      </c>
      <c r="T22" s="52">
        <v>0</v>
      </c>
      <c r="U22" s="52">
        <v>0</v>
      </c>
      <c r="V22" s="52">
        <v>713</v>
      </c>
      <c r="W22" s="52">
        <v>0</v>
      </c>
      <c r="X22" s="52">
        <v>1508578</v>
      </c>
      <c r="Y22" s="31"/>
      <c r="Z22" s="47">
        <v>7771600</v>
      </c>
      <c r="AA22" s="47">
        <v>504827</v>
      </c>
      <c r="AB22" s="33">
        <f t="shared" si="0"/>
        <v>19.4</v>
      </c>
    </row>
    <row r="23" spans="2:28" ht="21" customHeight="1">
      <c r="B23" s="22" t="s">
        <v>43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424514</v>
      </c>
      <c r="J23" s="52">
        <v>0</v>
      </c>
      <c r="K23" s="52">
        <v>0</v>
      </c>
      <c r="L23" s="52">
        <v>0</v>
      </c>
      <c r="M23" s="52">
        <v>43934</v>
      </c>
      <c r="N23" s="52">
        <v>0</v>
      </c>
      <c r="O23" s="52">
        <v>1582</v>
      </c>
      <c r="P23" s="52">
        <v>62897</v>
      </c>
      <c r="Q23" s="52">
        <v>65955</v>
      </c>
      <c r="R23" s="52">
        <v>0</v>
      </c>
      <c r="S23" s="52">
        <v>0</v>
      </c>
      <c r="T23" s="52">
        <v>0</v>
      </c>
      <c r="U23" s="52">
        <v>0</v>
      </c>
      <c r="V23" s="52">
        <v>4656</v>
      </c>
      <c r="W23" s="52">
        <v>0</v>
      </c>
      <c r="X23" s="52">
        <v>603538</v>
      </c>
      <c r="Y23" s="31"/>
      <c r="Z23" s="47">
        <v>2523636</v>
      </c>
      <c r="AA23" s="47">
        <v>190807</v>
      </c>
      <c r="AB23" s="33">
        <f t="shared" si="0"/>
        <v>23.9</v>
      </c>
    </row>
    <row r="24" spans="2:28" ht="21" customHeight="1">
      <c r="B24" s="22" t="s">
        <v>44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828203</v>
      </c>
      <c r="J24" s="52">
        <v>0</v>
      </c>
      <c r="K24" s="52">
        <v>0</v>
      </c>
      <c r="L24" s="52">
        <v>0</v>
      </c>
      <c r="M24" s="52">
        <v>144235</v>
      </c>
      <c r="N24" s="52">
        <v>0</v>
      </c>
      <c r="O24" s="52">
        <v>0</v>
      </c>
      <c r="P24" s="52">
        <v>101406</v>
      </c>
      <c r="Q24" s="52">
        <v>136314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1210158</v>
      </c>
      <c r="Y24" s="31"/>
      <c r="Z24" s="47">
        <v>5257482</v>
      </c>
      <c r="AA24" s="47">
        <v>257145</v>
      </c>
      <c r="AB24" s="33">
        <f t="shared" si="0"/>
        <v>23</v>
      </c>
    </row>
    <row r="25" spans="2:28" ht="21" customHeight="1">
      <c r="B25" s="22" t="s">
        <v>45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194736</v>
      </c>
      <c r="J25" s="52">
        <v>0</v>
      </c>
      <c r="K25" s="52">
        <v>4661</v>
      </c>
      <c r="L25" s="52">
        <v>0</v>
      </c>
      <c r="M25" s="52">
        <v>75766</v>
      </c>
      <c r="N25" s="52">
        <v>0</v>
      </c>
      <c r="O25" s="52">
        <v>0</v>
      </c>
      <c r="P25" s="52">
        <v>185994</v>
      </c>
      <c r="Q25" s="52">
        <v>198676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659833</v>
      </c>
      <c r="Y25" s="31"/>
      <c r="Z25" s="47">
        <v>5263763</v>
      </c>
      <c r="AA25" s="47">
        <v>381934</v>
      </c>
      <c r="AB25" s="33">
        <f t="shared" si="0"/>
        <v>12.5</v>
      </c>
    </row>
    <row r="26" spans="2:28" ht="21" customHeight="1">
      <c r="B26" s="22" t="s">
        <v>46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289227</v>
      </c>
      <c r="J26" s="52">
        <v>0</v>
      </c>
      <c r="K26" s="52">
        <v>4009</v>
      </c>
      <c r="L26" s="52">
        <v>0</v>
      </c>
      <c r="M26" s="52">
        <v>94014</v>
      </c>
      <c r="N26" s="52">
        <v>0</v>
      </c>
      <c r="O26" s="52">
        <v>0</v>
      </c>
      <c r="P26" s="52">
        <v>202859</v>
      </c>
      <c r="Q26" s="52">
        <v>220712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810821</v>
      </c>
      <c r="Y26" s="31"/>
      <c r="Z26" s="47">
        <v>4951765</v>
      </c>
      <c r="AA26" s="47">
        <v>337590</v>
      </c>
      <c r="AB26" s="33">
        <f t="shared" si="0"/>
        <v>16.4</v>
      </c>
    </row>
    <row r="27" spans="2:28" ht="21" customHeight="1">
      <c r="B27" s="22" t="s">
        <v>47</v>
      </c>
      <c r="C27" s="42">
        <v>0</v>
      </c>
      <c r="D27" s="42">
        <v>154198</v>
      </c>
      <c r="E27" s="42">
        <v>0</v>
      </c>
      <c r="F27" s="42">
        <v>0</v>
      </c>
      <c r="G27" s="52">
        <v>0</v>
      </c>
      <c r="H27" s="52">
        <v>0</v>
      </c>
      <c r="I27" s="52">
        <v>176264</v>
      </c>
      <c r="J27" s="52">
        <v>0</v>
      </c>
      <c r="K27" s="52">
        <v>2372</v>
      </c>
      <c r="L27" s="52">
        <v>0</v>
      </c>
      <c r="M27" s="52">
        <v>69436</v>
      </c>
      <c r="N27" s="52">
        <v>0</v>
      </c>
      <c r="O27" s="52">
        <v>6496</v>
      </c>
      <c r="P27" s="52">
        <v>173752</v>
      </c>
      <c r="Q27" s="52">
        <v>215621</v>
      </c>
      <c r="R27" s="52">
        <v>0</v>
      </c>
      <c r="S27" s="52">
        <v>0</v>
      </c>
      <c r="T27" s="52">
        <v>0</v>
      </c>
      <c r="U27" s="52">
        <v>0</v>
      </c>
      <c r="V27" s="52">
        <v>373</v>
      </c>
      <c r="W27" s="52">
        <v>0</v>
      </c>
      <c r="X27" s="52">
        <v>798512</v>
      </c>
      <c r="Y27" s="31"/>
      <c r="Z27" s="47">
        <v>4576402</v>
      </c>
      <c r="AA27" s="47">
        <v>360756</v>
      </c>
      <c r="AB27" s="33">
        <f t="shared" si="0"/>
        <v>17.4</v>
      </c>
    </row>
    <row r="28" spans="2:28" ht="21" customHeight="1">
      <c r="B28" s="22" t="s">
        <v>48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27768</v>
      </c>
      <c r="J28" s="52">
        <v>0</v>
      </c>
      <c r="K28" s="52">
        <v>0</v>
      </c>
      <c r="L28" s="52">
        <v>0</v>
      </c>
      <c r="M28" s="52">
        <v>84721</v>
      </c>
      <c r="N28" s="52">
        <v>0</v>
      </c>
      <c r="O28" s="52">
        <v>6</v>
      </c>
      <c r="P28" s="52">
        <v>110361</v>
      </c>
      <c r="Q28" s="52">
        <v>120012</v>
      </c>
      <c r="R28" s="52">
        <v>0</v>
      </c>
      <c r="S28" s="52">
        <v>0</v>
      </c>
      <c r="T28" s="52">
        <v>0</v>
      </c>
      <c r="U28" s="52">
        <v>0</v>
      </c>
      <c r="V28" s="52">
        <v>40</v>
      </c>
      <c r="W28" s="52">
        <v>0</v>
      </c>
      <c r="X28" s="52">
        <v>342908</v>
      </c>
      <c r="Y28" s="31"/>
      <c r="Z28" s="47">
        <v>3581968</v>
      </c>
      <c r="AA28" s="47">
        <v>265317</v>
      </c>
      <c r="AB28" s="33">
        <f t="shared" si="0"/>
        <v>9.6</v>
      </c>
    </row>
    <row r="29" spans="2:28" ht="21" customHeight="1">
      <c r="B29" s="22" t="s">
        <v>49</v>
      </c>
      <c r="C29" s="42">
        <v>0</v>
      </c>
      <c r="D29" s="42">
        <v>15293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25402</v>
      </c>
      <c r="L29" s="52">
        <v>0</v>
      </c>
      <c r="M29" s="52">
        <v>54068</v>
      </c>
      <c r="N29" s="52">
        <v>0</v>
      </c>
      <c r="O29" s="52">
        <v>1366</v>
      </c>
      <c r="P29" s="52">
        <v>93226</v>
      </c>
      <c r="Q29" s="52">
        <v>112977</v>
      </c>
      <c r="R29" s="52">
        <v>0</v>
      </c>
      <c r="S29" s="52">
        <v>0</v>
      </c>
      <c r="T29" s="52">
        <v>0</v>
      </c>
      <c r="U29" s="52">
        <v>0</v>
      </c>
      <c r="V29" s="52">
        <v>81</v>
      </c>
      <c r="W29" s="52">
        <v>0</v>
      </c>
      <c r="X29" s="52">
        <v>302413</v>
      </c>
      <c r="Y29" s="31"/>
      <c r="Z29" s="47">
        <v>2549931</v>
      </c>
      <c r="AA29" s="47">
        <v>225451</v>
      </c>
      <c r="AB29" s="33">
        <f t="shared" si="0"/>
        <v>11.9</v>
      </c>
    </row>
    <row r="30" spans="2:28" ht="21" customHeight="1">
      <c r="B30" s="22" t="s">
        <v>74</v>
      </c>
      <c r="C30" s="42">
        <v>0</v>
      </c>
      <c r="D30" s="42">
        <v>165243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141646</v>
      </c>
      <c r="N30" s="52">
        <v>0</v>
      </c>
      <c r="O30" s="52">
        <v>3392</v>
      </c>
      <c r="P30" s="52">
        <v>180301</v>
      </c>
      <c r="Q30" s="52">
        <v>193549</v>
      </c>
      <c r="R30" s="52">
        <v>0</v>
      </c>
      <c r="S30" s="52">
        <v>0</v>
      </c>
      <c r="T30" s="52">
        <v>0</v>
      </c>
      <c r="U30" s="52">
        <v>0</v>
      </c>
      <c r="V30" s="52">
        <v>13</v>
      </c>
      <c r="W30" s="52">
        <v>0</v>
      </c>
      <c r="X30" s="52">
        <v>684144</v>
      </c>
      <c r="Y30" s="31"/>
      <c r="Z30" s="47">
        <v>4888053</v>
      </c>
      <c r="AA30" s="47">
        <v>383213</v>
      </c>
      <c r="AB30" s="33">
        <f t="shared" si="0"/>
        <v>14</v>
      </c>
    </row>
    <row r="31" spans="2:28" ht="21" customHeight="1">
      <c r="B31" s="22" t="s">
        <v>75</v>
      </c>
      <c r="C31" s="42">
        <v>0</v>
      </c>
      <c r="D31" s="42">
        <v>56607</v>
      </c>
      <c r="E31" s="42">
        <v>0</v>
      </c>
      <c r="F31" s="42">
        <v>0</v>
      </c>
      <c r="G31" s="52">
        <v>0</v>
      </c>
      <c r="H31" s="52">
        <v>0</v>
      </c>
      <c r="I31" s="52">
        <v>404837</v>
      </c>
      <c r="J31" s="52">
        <v>0</v>
      </c>
      <c r="K31" s="52">
        <v>0</v>
      </c>
      <c r="L31" s="52">
        <v>0</v>
      </c>
      <c r="M31" s="52">
        <v>271957</v>
      </c>
      <c r="N31" s="52">
        <v>0</v>
      </c>
      <c r="O31" s="52">
        <v>1276</v>
      </c>
      <c r="P31" s="52">
        <v>279013</v>
      </c>
      <c r="Q31" s="52">
        <v>274217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1287907</v>
      </c>
      <c r="Y31" s="31"/>
      <c r="Z31" s="47">
        <v>5997793</v>
      </c>
      <c r="AA31" s="47">
        <v>429830</v>
      </c>
      <c r="AB31" s="33">
        <f t="shared" si="0"/>
        <v>21.5</v>
      </c>
    </row>
    <row r="32" spans="2:28" ht="21" customHeight="1">
      <c r="B32" s="22" t="s">
        <v>76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164783</v>
      </c>
      <c r="N32" s="52">
        <v>0</v>
      </c>
      <c r="O32" s="52">
        <v>1032</v>
      </c>
      <c r="P32" s="52">
        <v>347013</v>
      </c>
      <c r="Q32" s="52">
        <v>304288</v>
      </c>
      <c r="R32" s="52">
        <v>0</v>
      </c>
      <c r="S32" s="52">
        <v>0</v>
      </c>
      <c r="T32" s="52">
        <v>0</v>
      </c>
      <c r="U32" s="52">
        <v>0</v>
      </c>
      <c r="V32" s="52">
        <v>914</v>
      </c>
      <c r="W32" s="52">
        <v>0</v>
      </c>
      <c r="X32" s="52">
        <v>818030</v>
      </c>
      <c r="Y32" s="31"/>
      <c r="Z32" s="47">
        <v>6132791</v>
      </c>
      <c r="AA32" s="47">
        <v>464367</v>
      </c>
      <c r="AB32" s="33">
        <f t="shared" si="0"/>
        <v>13.3</v>
      </c>
    </row>
    <row r="33" spans="2:28" ht="21" customHeight="1">
      <c r="B33" s="22" t="s">
        <v>50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84450</v>
      </c>
      <c r="J33" s="52">
        <v>0</v>
      </c>
      <c r="K33" s="52">
        <v>0</v>
      </c>
      <c r="L33" s="52">
        <v>0</v>
      </c>
      <c r="M33" s="52">
        <v>89893</v>
      </c>
      <c r="N33" s="52">
        <v>0</v>
      </c>
      <c r="O33" s="52">
        <v>2361</v>
      </c>
      <c r="P33" s="52">
        <v>147340</v>
      </c>
      <c r="Q33" s="52">
        <v>168337</v>
      </c>
      <c r="R33" s="52">
        <v>0</v>
      </c>
      <c r="S33" s="52">
        <v>0</v>
      </c>
      <c r="T33" s="52">
        <v>0</v>
      </c>
      <c r="U33" s="52">
        <v>0</v>
      </c>
      <c r="V33" s="52">
        <v>76894</v>
      </c>
      <c r="W33" s="52">
        <v>0</v>
      </c>
      <c r="X33" s="52">
        <v>569275</v>
      </c>
      <c r="Y33" s="31"/>
      <c r="Z33" s="47">
        <v>3218380</v>
      </c>
      <c r="AA33" s="47">
        <v>224124</v>
      </c>
      <c r="AB33" s="33">
        <f t="shared" si="0"/>
        <v>17.7</v>
      </c>
    </row>
    <row r="34" spans="2:28" ht="21" customHeight="1">
      <c r="B34" s="22" t="s">
        <v>51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606</v>
      </c>
      <c r="I34" s="52">
        <v>18800</v>
      </c>
      <c r="J34" s="52">
        <v>0</v>
      </c>
      <c r="K34" s="52">
        <v>0</v>
      </c>
      <c r="L34" s="52">
        <v>0</v>
      </c>
      <c r="M34" s="52">
        <v>96943</v>
      </c>
      <c r="N34" s="52">
        <v>0</v>
      </c>
      <c r="O34" s="52">
        <v>500</v>
      </c>
      <c r="P34" s="52">
        <v>131529</v>
      </c>
      <c r="Q34" s="52">
        <v>177335</v>
      </c>
      <c r="R34" s="52">
        <v>0</v>
      </c>
      <c r="S34" s="52">
        <v>0</v>
      </c>
      <c r="T34" s="52">
        <v>0</v>
      </c>
      <c r="U34" s="52">
        <v>0</v>
      </c>
      <c r="V34" s="55">
        <v>0</v>
      </c>
      <c r="W34" s="52">
        <v>0</v>
      </c>
      <c r="X34" s="55">
        <v>425713</v>
      </c>
      <c r="Y34" s="31"/>
      <c r="Z34" s="47">
        <v>3853841</v>
      </c>
      <c r="AA34" s="47">
        <v>348273</v>
      </c>
      <c r="AB34" s="59">
        <f t="shared" si="0"/>
        <v>11</v>
      </c>
    </row>
    <row r="35" spans="2:28" ht="22.5" customHeight="1">
      <c r="B35" s="25" t="s">
        <v>52</v>
      </c>
      <c r="C35" s="45">
        <f>SUM(C6:C19)</f>
        <v>62000</v>
      </c>
      <c r="D35" s="45">
        <f aca="true" t="shared" si="1" ref="D35:X35">SUM(D6:D19)</f>
        <v>590695</v>
      </c>
      <c r="E35" s="45">
        <f t="shared" si="1"/>
        <v>556329</v>
      </c>
      <c r="F35" s="45">
        <f t="shared" si="1"/>
        <v>187661</v>
      </c>
      <c r="G35" s="50">
        <f t="shared" si="1"/>
        <v>5</v>
      </c>
      <c r="H35" s="50">
        <f t="shared" si="1"/>
        <v>103387</v>
      </c>
      <c r="I35" s="50">
        <f t="shared" si="1"/>
        <v>14268155</v>
      </c>
      <c r="J35" s="50">
        <f>SUM(J6:J19)</f>
        <v>0</v>
      </c>
      <c r="K35" s="50">
        <f>SUM(K6:K19)</f>
        <v>41725</v>
      </c>
      <c r="L35" s="50">
        <f t="shared" si="1"/>
        <v>0</v>
      </c>
      <c r="M35" s="50">
        <f t="shared" si="1"/>
        <v>9744385</v>
      </c>
      <c r="N35" s="50">
        <f t="shared" si="1"/>
        <v>5673</v>
      </c>
      <c r="O35" s="50">
        <f t="shared" si="1"/>
        <v>33252</v>
      </c>
      <c r="P35" s="50">
        <f>SUM(P6:P19)</f>
        <v>12735008</v>
      </c>
      <c r="Q35" s="50">
        <f t="shared" si="1"/>
        <v>15050560</v>
      </c>
      <c r="R35" s="50">
        <f t="shared" si="1"/>
        <v>16903</v>
      </c>
      <c r="S35" s="50">
        <f t="shared" si="1"/>
        <v>0</v>
      </c>
      <c r="T35" s="50">
        <f t="shared" si="1"/>
        <v>0</v>
      </c>
      <c r="U35" s="50">
        <f t="shared" si="1"/>
        <v>0</v>
      </c>
      <c r="V35" s="50">
        <f t="shared" si="1"/>
        <v>82509</v>
      </c>
      <c r="W35" s="50">
        <f t="shared" si="1"/>
        <v>1347</v>
      </c>
      <c r="X35" s="50">
        <f t="shared" si="1"/>
        <v>53479594</v>
      </c>
      <c r="Y35" s="31"/>
      <c r="Z35" s="50">
        <f>SUM(Z6:Z19)</f>
        <v>373806557</v>
      </c>
      <c r="AA35" s="50">
        <f>SUM(AA6:AA19)</f>
        <v>22540552</v>
      </c>
      <c r="AB35" s="36">
        <f t="shared" si="0"/>
        <v>14.3</v>
      </c>
    </row>
    <row r="36" spans="2:28" ht="22.5" customHeight="1">
      <c r="B36" s="25" t="s">
        <v>53</v>
      </c>
      <c r="C36" s="45">
        <f aca="true" t="shared" si="2" ref="C36:X36">SUM(C20:C34)</f>
        <v>0</v>
      </c>
      <c r="D36" s="45">
        <f t="shared" si="2"/>
        <v>391341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606</v>
      </c>
      <c r="I36" s="50">
        <f t="shared" si="2"/>
        <v>3648546</v>
      </c>
      <c r="J36" s="50">
        <f>SUM(J20:J34)</f>
        <v>0</v>
      </c>
      <c r="K36" s="50">
        <f t="shared" si="2"/>
        <v>36444</v>
      </c>
      <c r="L36" s="50">
        <f t="shared" si="2"/>
        <v>0</v>
      </c>
      <c r="M36" s="50">
        <f t="shared" si="2"/>
        <v>1710841</v>
      </c>
      <c r="N36" s="50">
        <f t="shared" si="2"/>
        <v>0</v>
      </c>
      <c r="O36" s="50">
        <f t="shared" si="2"/>
        <v>22457</v>
      </c>
      <c r="P36" s="50">
        <f>SUM(P20:P34)</f>
        <v>2571505</v>
      </c>
      <c r="Q36" s="50">
        <f t="shared" si="2"/>
        <v>2844918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0</v>
      </c>
      <c r="V36" s="50">
        <f t="shared" si="2"/>
        <v>84410</v>
      </c>
      <c r="W36" s="50">
        <f t="shared" si="2"/>
        <v>0</v>
      </c>
      <c r="X36" s="50">
        <f t="shared" si="2"/>
        <v>11311068</v>
      </c>
      <c r="Y36" s="31"/>
      <c r="Z36" s="50">
        <f>SUM(Z20:Z34)</f>
        <v>67748575</v>
      </c>
      <c r="AA36" s="50">
        <f>SUM(AA20:AA34)</f>
        <v>4941128</v>
      </c>
      <c r="AB36" s="36">
        <f t="shared" si="0"/>
        <v>16.7</v>
      </c>
    </row>
    <row r="37" spans="2:28" ht="22.5" customHeight="1">
      <c r="B37" s="25" t="s">
        <v>54</v>
      </c>
      <c r="C37" s="45">
        <f aca="true" t="shared" si="3" ref="C37:X37">SUM(C6:C34)</f>
        <v>62000</v>
      </c>
      <c r="D37" s="45">
        <f t="shared" si="3"/>
        <v>982036</v>
      </c>
      <c r="E37" s="45">
        <f t="shared" si="3"/>
        <v>556329</v>
      </c>
      <c r="F37" s="45">
        <f t="shared" si="3"/>
        <v>187661</v>
      </c>
      <c r="G37" s="50">
        <f t="shared" si="3"/>
        <v>5</v>
      </c>
      <c r="H37" s="50">
        <f t="shared" si="3"/>
        <v>103993</v>
      </c>
      <c r="I37" s="50">
        <f t="shared" si="3"/>
        <v>17916701</v>
      </c>
      <c r="J37" s="50">
        <f>SUM(J6:J34)</f>
        <v>0</v>
      </c>
      <c r="K37" s="50">
        <f t="shared" si="3"/>
        <v>78169</v>
      </c>
      <c r="L37" s="50">
        <f t="shared" si="3"/>
        <v>0</v>
      </c>
      <c r="M37" s="50">
        <f t="shared" si="3"/>
        <v>11455226</v>
      </c>
      <c r="N37" s="50">
        <f t="shared" si="3"/>
        <v>5673</v>
      </c>
      <c r="O37" s="50">
        <f t="shared" si="3"/>
        <v>55709</v>
      </c>
      <c r="P37" s="50">
        <f>SUM(P6:P34)</f>
        <v>15306513</v>
      </c>
      <c r="Q37" s="50">
        <f t="shared" si="3"/>
        <v>17895478</v>
      </c>
      <c r="R37" s="50">
        <f t="shared" si="3"/>
        <v>16903</v>
      </c>
      <c r="S37" s="50">
        <f t="shared" si="3"/>
        <v>0</v>
      </c>
      <c r="T37" s="50">
        <f t="shared" si="3"/>
        <v>0</v>
      </c>
      <c r="U37" s="50">
        <f t="shared" si="3"/>
        <v>0</v>
      </c>
      <c r="V37" s="50">
        <f t="shared" si="3"/>
        <v>166919</v>
      </c>
      <c r="W37" s="50">
        <f t="shared" si="3"/>
        <v>1347</v>
      </c>
      <c r="X37" s="50">
        <f t="shared" si="3"/>
        <v>64790662</v>
      </c>
      <c r="Y37" s="31"/>
      <c r="Z37" s="50">
        <f>SUM(Z6:Z34)</f>
        <v>441555132</v>
      </c>
      <c r="AA37" s="50">
        <f>SUM(AA6:AA34)</f>
        <v>27481680</v>
      </c>
      <c r="AB37" s="36">
        <f t="shared" si="0"/>
        <v>14.7</v>
      </c>
    </row>
    <row r="38" spans="26:28" ht="22.5" customHeight="1">
      <c r="Z38" s="4"/>
      <c r="AA38" s="4"/>
      <c r="AB38" s="32" t="s">
        <v>58</v>
      </c>
    </row>
    <row r="39" spans="27:28" ht="22.5" customHeight="1">
      <c r="AA39" s="13" t="s">
        <v>57</v>
      </c>
      <c r="AB39" s="5" t="s">
        <v>55</v>
      </c>
    </row>
    <row r="40" spans="27:28" ht="22.5" customHeight="1">
      <c r="AA40" s="7" t="s">
        <v>52</v>
      </c>
      <c r="AB40" s="60">
        <f>ROUND(AVERAGE(AB6:AB19),1)</f>
        <v>14.2</v>
      </c>
    </row>
    <row r="41" spans="27:28" ht="22.5" customHeight="1">
      <c r="AA41" s="7" t="s">
        <v>53</v>
      </c>
      <c r="AB41" s="60">
        <f>ROUND(AVERAGE(AB20:AB34),1)</f>
        <v>16.7</v>
      </c>
    </row>
    <row r="42" spans="27:28" ht="22.5" customHeight="1">
      <c r="AA42" s="7" t="s">
        <v>54</v>
      </c>
      <c r="AB42" s="60">
        <f>ROUND(AVERAGE(AB6:AB34),1)</f>
        <v>15.5</v>
      </c>
    </row>
    <row r="43" ht="22.5" customHeight="1">
      <c r="AB43" s="32" t="s">
        <v>56</v>
      </c>
    </row>
  </sheetData>
  <mergeCells count="2">
    <mergeCell ref="M3:N3"/>
    <mergeCell ref="Q3:R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繰出金の状況・法非適用事業等（２１年度決算額）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43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4" width="12.66015625" style="0" customWidth="1"/>
    <col min="25" max="25" width="1.66015625" style="0" customWidth="1"/>
    <col min="26" max="28" width="12.66015625" style="0" customWidth="1"/>
  </cols>
  <sheetData>
    <row r="1" spans="2:28" ht="17.25">
      <c r="B1" s="16" t="s">
        <v>60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5"/>
      <c r="T2" s="2"/>
      <c r="U2" s="5"/>
      <c r="V2" s="2"/>
      <c r="W2" s="2"/>
      <c r="X2" s="5"/>
      <c r="Z2" s="5"/>
      <c r="AA2" s="5" t="s">
        <v>0</v>
      </c>
      <c r="AB2" s="5" t="s">
        <v>55</v>
      </c>
    </row>
    <row r="3" spans="2:28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1" t="s">
        <v>1</v>
      </c>
      <c r="N3" s="62"/>
      <c r="O3" s="6"/>
      <c r="P3" s="6"/>
      <c r="Q3" s="63" t="s">
        <v>63</v>
      </c>
      <c r="R3" s="63"/>
      <c r="S3" s="6"/>
      <c r="T3" s="6"/>
      <c r="U3" s="6"/>
      <c r="V3" s="6"/>
      <c r="W3" s="6"/>
      <c r="X3" s="6"/>
      <c r="Y3" s="1"/>
      <c r="Z3" s="28"/>
      <c r="AA3" s="30"/>
      <c r="AB3" s="12" t="s">
        <v>2</v>
      </c>
    </row>
    <row r="4" spans="2:28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83</v>
      </c>
      <c r="I4" s="9" t="s">
        <v>9</v>
      </c>
      <c r="J4" s="9" t="s">
        <v>5</v>
      </c>
      <c r="K4" s="14" t="s">
        <v>77</v>
      </c>
      <c r="L4" s="9" t="s">
        <v>10</v>
      </c>
      <c r="M4" s="8"/>
      <c r="N4" s="8"/>
      <c r="O4" s="9" t="s">
        <v>11</v>
      </c>
      <c r="P4" s="29" t="s">
        <v>81</v>
      </c>
      <c r="Q4" s="9"/>
      <c r="R4" s="9" t="s">
        <v>67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26" t="s">
        <v>82</v>
      </c>
      <c r="Q5" s="11" t="s">
        <v>65</v>
      </c>
      <c r="R5" s="11" t="s">
        <v>69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27" t="s">
        <v>80</v>
      </c>
      <c r="AB5" s="11" t="s">
        <v>28</v>
      </c>
    </row>
    <row r="6" spans="2:28" ht="21" customHeight="1">
      <c r="B6" s="21" t="s">
        <v>29</v>
      </c>
      <c r="C6" s="42">
        <f>+'当年度'!C6-'前年度'!C6</f>
        <v>0</v>
      </c>
      <c r="D6" s="42">
        <f>+'当年度'!D6-'前年度'!D6</f>
        <v>16812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484600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0</v>
      </c>
      <c r="M6" s="52">
        <f>+'当年度'!M6-'前年度'!M6</f>
        <v>531785</v>
      </c>
      <c r="N6" s="52">
        <f>+'当年度'!N6-'前年度'!N6</f>
        <v>0</v>
      </c>
      <c r="O6" s="52">
        <f>+'当年度'!O6-'前年度'!O6</f>
        <v>-4739</v>
      </c>
      <c r="P6" s="52">
        <f>+'当年度'!P6-'前年度'!P6</f>
        <v>139622</v>
      </c>
      <c r="Q6" s="52">
        <f>+'当年度'!Q6-'前年度'!Q6</f>
        <v>99941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-13589</v>
      </c>
      <c r="W6" s="52">
        <f>+'当年度'!W6-'前年度'!W6</f>
        <v>0</v>
      </c>
      <c r="X6" s="52">
        <f>+'当年度'!X6-'前年度'!X6</f>
        <v>1254432</v>
      </c>
      <c r="Y6" s="31"/>
      <c r="Z6" s="47">
        <f>+'当年度'!Z6-'前年度'!Z6</f>
        <v>1821754</v>
      </c>
      <c r="AA6" s="47">
        <f>+'当年度'!AA6-'前年度'!AA6</f>
        <v>3455145</v>
      </c>
      <c r="AB6" s="33">
        <f>+'当年度'!AB6-'前年度'!AB6</f>
        <v>1.3999999999999986</v>
      </c>
    </row>
    <row r="7" spans="2:28" ht="21" customHeight="1">
      <c r="B7" s="22" t="s">
        <v>30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-183816</v>
      </c>
      <c r="F7" s="42">
        <f>+'当年度'!F7-'前年度'!F7</f>
        <v>19194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-43724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-76022</v>
      </c>
      <c r="N7" s="52">
        <f>+'当年度'!N7-'前年度'!N7</f>
        <v>0</v>
      </c>
      <c r="O7" s="52">
        <f>+'当年度'!O7-'前年度'!O7</f>
        <v>0</v>
      </c>
      <c r="P7" s="52">
        <f>+'当年度'!P7-'前年度'!P7</f>
        <v>201903</v>
      </c>
      <c r="Q7" s="52">
        <f>+'当年度'!Q7-'前年度'!Q7</f>
        <v>45638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0</v>
      </c>
      <c r="X7" s="52">
        <f>+'当年度'!X7-'前年度'!X7</f>
        <v>-36827</v>
      </c>
      <c r="Y7" s="31"/>
      <c r="Z7" s="47">
        <f>+'当年度'!Z7-'前年度'!Z7</f>
        <v>-5278546</v>
      </c>
      <c r="AA7" s="47">
        <f>+'当年度'!AA7-'前年度'!AA7</f>
        <v>1080488</v>
      </c>
      <c r="AB7" s="33">
        <f>+'当年度'!AB7-'前年度'!AB7</f>
        <v>0.8000000000000007</v>
      </c>
    </row>
    <row r="8" spans="2:28" ht="21" customHeight="1">
      <c r="B8" s="22" t="s">
        <v>31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-23581</v>
      </c>
      <c r="J8" s="52">
        <f>+'当年度'!J8-'前年度'!J8</f>
        <v>0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112304</v>
      </c>
      <c r="N8" s="52">
        <f>+'当年度'!N8-'前年度'!N8</f>
        <v>0</v>
      </c>
      <c r="O8" s="52">
        <f>+'当年度'!O8-'前年度'!O8</f>
        <v>-96</v>
      </c>
      <c r="P8" s="52">
        <f>+'当年度'!P8-'前年度'!P8</f>
        <v>85682</v>
      </c>
      <c r="Q8" s="52">
        <f>+'当年度'!Q8-'前年度'!Q8</f>
        <v>71089</v>
      </c>
      <c r="R8" s="52">
        <f>+'当年度'!R8-'前年度'!R8</f>
        <v>1167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0</v>
      </c>
      <c r="V8" s="52">
        <f>+'当年度'!V8-'前年度'!V8</f>
        <v>36747</v>
      </c>
      <c r="W8" s="52">
        <f>+'当年度'!W8-'前年度'!W8</f>
        <v>0</v>
      </c>
      <c r="X8" s="52">
        <f>+'当年度'!X8-'前年度'!X8</f>
        <v>283312</v>
      </c>
      <c r="Y8" s="31"/>
      <c r="Z8" s="47">
        <f>+'当年度'!Z8-'前年度'!Z8</f>
        <v>1125615</v>
      </c>
      <c r="AA8" s="47">
        <f>+'当年度'!AA8-'前年度'!AA8</f>
        <v>1277404</v>
      </c>
      <c r="AB8" s="33">
        <f>+'当年度'!AB8-'前年度'!AB8</f>
        <v>0.5</v>
      </c>
    </row>
    <row r="9" spans="2:28" ht="21" customHeight="1">
      <c r="B9" s="22" t="s">
        <v>32</v>
      </c>
      <c r="C9" s="42">
        <f>+'当年度'!C9-'前年度'!C9</f>
        <v>0</v>
      </c>
      <c r="D9" s="42">
        <f>+'当年度'!D9-'前年度'!D9</f>
        <v>39213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2958</v>
      </c>
      <c r="J9" s="52">
        <f>+'当年度'!J9-'前年度'!J9</f>
        <v>0</v>
      </c>
      <c r="K9" s="52">
        <f>+'当年度'!K9-'前年度'!K9</f>
        <v>0</v>
      </c>
      <c r="L9" s="52">
        <f>+'当年度'!L9-'前年度'!L9</f>
        <v>0</v>
      </c>
      <c r="M9" s="52">
        <f>+'当年度'!M9-'前年度'!M9</f>
        <v>546346</v>
      </c>
      <c r="N9" s="52">
        <f>+'当年度'!N9-'前年度'!N9</f>
        <v>0</v>
      </c>
      <c r="O9" s="52">
        <f>+'当年度'!O9-'前年度'!O9</f>
        <v>0</v>
      </c>
      <c r="P9" s="52">
        <f>+'当年度'!P9-'前年度'!P9</f>
        <v>205418</v>
      </c>
      <c r="Q9" s="52">
        <f>+'当年度'!Q9-'前年度'!Q9</f>
        <v>76251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0</v>
      </c>
      <c r="V9" s="52">
        <f>+'当年度'!V9-'前年度'!V9</f>
        <v>-263</v>
      </c>
      <c r="W9" s="52">
        <f>+'当年度'!W9-'前年度'!W9</f>
        <v>0</v>
      </c>
      <c r="X9" s="52">
        <f>+'当年度'!X9-'前年度'!X9</f>
        <v>869923</v>
      </c>
      <c r="Y9" s="31"/>
      <c r="Z9" s="47">
        <f>+'当年度'!Z9-'前年度'!Z9</f>
        <v>1029166</v>
      </c>
      <c r="AA9" s="47">
        <f>+'当年度'!AA9-'前年度'!AA9</f>
        <v>1601416</v>
      </c>
      <c r="AB9" s="33">
        <f>+'当年度'!AB9-'前年度'!AB9</f>
        <v>1.799999999999999</v>
      </c>
    </row>
    <row r="10" spans="2:28" ht="21" customHeight="1">
      <c r="B10" s="22" t="s">
        <v>33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-69039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-2160200</v>
      </c>
      <c r="J10" s="52">
        <f>+'当年度'!J10-'前年度'!J10</f>
        <v>0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53881</v>
      </c>
      <c r="N10" s="52">
        <f>+'当年度'!N10-'前年度'!N10</f>
        <v>0</v>
      </c>
      <c r="O10" s="52">
        <f>+'当年度'!O10-'前年度'!O10</f>
        <v>-324</v>
      </c>
      <c r="P10" s="52">
        <f>+'当年度'!P10-'前年度'!P10</f>
        <v>54883</v>
      </c>
      <c r="Q10" s="52">
        <f>+'当年度'!Q10-'前年度'!Q10</f>
        <v>77854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0</v>
      </c>
      <c r="X10" s="52">
        <f>+'当年度'!X10-'前年度'!X10</f>
        <v>-2042945</v>
      </c>
      <c r="Y10" s="31"/>
      <c r="Z10" s="47">
        <f>+'当年度'!Z10-'前年度'!Z10</f>
        <v>-31456</v>
      </c>
      <c r="AA10" s="47">
        <f>+'当年度'!AA10-'前年度'!AA10</f>
        <v>1417197</v>
      </c>
      <c r="AB10" s="33">
        <f>+'当年度'!AB10-'前年度'!AB10</f>
        <v>-7.100000000000001</v>
      </c>
    </row>
    <row r="11" spans="2:28" ht="21" customHeight="1">
      <c r="B11" s="22" t="s">
        <v>34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-117204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4976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-378713</v>
      </c>
      <c r="N11" s="52">
        <f>+'当年度'!N11-'前年度'!N11</f>
        <v>0</v>
      </c>
      <c r="O11" s="52">
        <f>+'当年度'!O11-'前年度'!O11</f>
        <v>-64</v>
      </c>
      <c r="P11" s="52">
        <f>+'当年度'!P11-'前年度'!P11</f>
        <v>64742</v>
      </c>
      <c r="Q11" s="52">
        <f>+'当年度'!Q11-'前年度'!Q11</f>
        <v>69408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0</v>
      </c>
      <c r="X11" s="52">
        <f>+'当年度'!X11-'前年度'!X11</f>
        <v>-356855</v>
      </c>
      <c r="Y11" s="31"/>
      <c r="Z11" s="47">
        <f>+'当年度'!Z11-'前年度'!Z11</f>
        <v>301581</v>
      </c>
      <c r="AA11" s="47">
        <f>+'当年度'!AA11-'前年度'!AA11</f>
        <v>1790864</v>
      </c>
      <c r="AB11" s="33">
        <f>+'当年度'!AB11-'前年度'!AB11</f>
        <v>-1.0999999999999979</v>
      </c>
    </row>
    <row r="12" spans="2:28" ht="21" customHeight="1">
      <c r="B12" s="22" t="s">
        <v>35</v>
      </c>
      <c r="C12" s="42">
        <f>+'当年度'!C12-'前年度'!C12</f>
        <v>0</v>
      </c>
      <c r="D12" s="42">
        <f>+'当年度'!D12-'前年度'!D12</f>
        <v>-8384</v>
      </c>
      <c r="E12" s="42">
        <f>+'当年度'!E12-'前年度'!E12</f>
        <v>0</v>
      </c>
      <c r="F12" s="42">
        <f>+'当年度'!F12-'前年度'!F12</f>
        <v>1766</v>
      </c>
      <c r="G12" s="52">
        <f>+'当年度'!G12-'前年度'!G12</f>
        <v>0</v>
      </c>
      <c r="H12" s="52">
        <f>+'当年度'!H12-'前年度'!H12</f>
        <v>348326</v>
      </c>
      <c r="I12" s="52">
        <f>+'当年度'!I12-'前年度'!I12</f>
        <v>32022</v>
      </c>
      <c r="J12" s="52">
        <f>+'当年度'!J12-'前年度'!J12</f>
        <v>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54296</v>
      </c>
      <c r="N12" s="52">
        <f>+'当年度'!N12-'前年度'!N12</f>
        <v>0</v>
      </c>
      <c r="O12" s="52">
        <f>+'当年度'!O12-'前年度'!O12</f>
        <v>-3632</v>
      </c>
      <c r="P12" s="52">
        <f>+'当年度'!P12-'前年度'!P12</f>
        <v>36764</v>
      </c>
      <c r="Q12" s="52">
        <f>+'当年度'!Q12-'前年度'!Q12</f>
        <v>36059</v>
      </c>
      <c r="R12" s="52">
        <f>+'当年度'!R12-'前年度'!R12</f>
        <v>-422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0</v>
      </c>
      <c r="V12" s="52">
        <f>+'当年度'!V12-'前年度'!V12</f>
        <v>-61581</v>
      </c>
      <c r="W12" s="52">
        <f>+'当年度'!W12-'前年度'!W12</f>
        <v>0</v>
      </c>
      <c r="X12" s="52">
        <f>+'当年度'!X12-'前年度'!X12</f>
        <v>435214</v>
      </c>
      <c r="Y12" s="31"/>
      <c r="Z12" s="47">
        <f>+'当年度'!Z12-'前年度'!Z12</f>
        <v>121542</v>
      </c>
      <c r="AA12" s="47">
        <f>+'当年度'!AA12-'前年度'!AA12</f>
        <v>639692</v>
      </c>
      <c r="AB12" s="33">
        <f>+'当年度'!AB12-'前年度'!AB12</f>
        <v>2.6999999999999993</v>
      </c>
    </row>
    <row r="13" spans="2:28" ht="21" customHeight="1">
      <c r="B13" s="22" t="s">
        <v>36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-2</v>
      </c>
      <c r="H13" s="52">
        <f>+'当年度'!H13-'前年度'!H13</f>
        <v>0</v>
      </c>
      <c r="I13" s="52">
        <f>+'当年度'!I13-'前年度'!I13</f>
        <v>0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-1203</v>
      </c>
      <c r="N13" s="52">
        <f>+'当年度'!N13-'前年度'!N13</f>
        <v>0</v>
      </c>
      <c r="O13" s="52">
        <f>+'当年度'!O13-'前年度'!O13</f>
        <v>-97</v>
      </c>
      <c r="P13" s="52">
        <f>+'当年度'!P13-'前年度'!P13</f>
        <v>-7898</v>
      </c>
      <c r="Q13" s="52">
        <f>+'当年度'!Q13-'前年度'!Q13</f>
        <v>4676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0</v>
      </c>
      <c r="X13" s="52">
        <f>+'当年度'!X13-'前年度'!X13</f>
        <v>-4524</v>
      </c>
      <c r="Y13" s="31"/>
      <c r="Z13" s="47">
        <f>+'当年度'!Z13-'前年度'!Z13</f>
        <v>303843</v>
      </c>
      <c r="AA13" s="47">
        <f>+'当年度'!AA13-'前年度'!AA13</f>
        <v>164271</v>
      </c>
      <c r="AB13" s="33">
        <f>+'当年度'!AB13-'前年度'!AB13</f>
        <v>-0.7999999999999989</v>
      </c>
    </row>
    <row r="14" spans="2:28" ht="21" customHeight="1">
      <c r="B14" s="22" t="s">
        <v>37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99365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-28436</v>
      </c>
      <c r="N14" s="52">
        <f>+'当年度'!N14-'前年度'!N14</f>
        <v>0</v>
      </c>
      <c r="O14" s="52">
        <f>+'当年度'!O14-'前年度'!O14</f>
        <v>-675</v>
      </c>
      <c r="P14" s="52">
        <f>+'当年度'!P14-'前年度'!P14</f>
        <v>1056</v>
      </c>
      <c r="Q14" s="52">
        <f>+'当年度'!Q14-'前年度'!Q14</f>
        <v>23044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0</v>
      </c>
      <c r="X14" s="52">
        <f>+'当年度'!X14-'前年度'!X14</f>
        <v>94354</v>
      </c>
      <c r="Y14" s="31"/>
      <c r="Z14" s="47">
        <f>+'当年度'!Z14-'前年度'!Z14</f>
        <v>-2507993</v>
      </c>
      <c r="AA14" s="47">
        <f>+'当年度'!AA14-'前年度'!AA14</f>
        <v>391791</v>
      </c>
      <c r="AB14" s="33">
        <f>+'当年度'!AB14-'前年度'!AB14</f>
        <v>2.8000000000000007</v>
      </c>
    </row>
    <row r="15" spans="2:28" ht="21" customHeight="1">
      <c r="B15" s="22" t="s">
        <v>38</v>
      </c>
      <c r="C15" s="42">
        <f>+'当年度'!C15-'前年度'!C15</f>
        <v>33000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-7002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39182</v>
      </c>
      <c r="N15" s="52">
        <f>+'当年度'!N15-'前年度'!N15</f>
        <v>0</v>
      </c>
      <c r="O15" s="52">
        <f>+'当年度'!O15-'前年度'!O15</f>
        <v>0</v>
      </c>
      <c r="P15" s="52">
        <f>+'当年度'!P15-'前年度'!P15</f>
        <v>24415</v>
      </c>
      <c r="Q15" s="52">
        <f>+'当年度'!Q15-'前年度'!Q15</f>
        <v>21202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0</v>
      </c>
      <c r="X15" s="52">
        <f>+'当年度'!X15-'前年度'!X15</f>
        <v>110797</v>
      </c>
      <c r="Y15" s="31"/>
      <c r="Z15" s="47">
        <f>+'当年度'!Z15-'前年度'!Z15</f>
        <v>186341</v>
      </c>
      <c r="AA15" s="47">
        <f>+'当年度'!AA15-'前年度'!AA15</f>
        <v>205842</v>
      </c>
      <c r="AB15" s="33">
        <f>+'当年度'!AB15-'前年度'!AB15</f>
        <v>1.3999999999999986</v>
      </c>
    </row>
    <row r="16" spans="2:28" ht="21" customHeight="1">
      <c r="B16" s="22" t="s">
        <v>39</v>
      </c>
      <c r="C16" s="42">
        <f>+'当年度'!C16-'前年度'!C16</f>
        <v>0</v>
      </c>
      <c r="D16" s="42">
        <f>+'当年度'!D16-'前年度'!D16</f>
        <v>-8257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885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35671</v>
      </c>
      <c r="N16" s="52">
        <f>+'当年度'!N16-'前年度'!N16</f>
        <v>0</v>
      </c>
      <c r="O16" s="52">
        <f>+'当年度'!O16-'前年度'!O16</f>
        <v>-3923</v>
      </c>
      <c r="P16" s="52">
        <f>+'当年度'!P16-'前年度'!P16</f>
        <v>-14771</v>
      </c>
      <c r="Q16" s="52">
        <f>+'当年度'!Q16-'前年度'!Q16</f>
        <v>13408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0</v>
      </c>
      <c r="X16" s="52">
        <f>+'当年度'!X16-'前年度'!X16</f>
        <v>23013</v>
      </c>
      <c r="Y16" s="31"/>
      <c r="Z16" s="47">
        <f>+'当年度'!Z16-'前年度'!Z16</f>
        <v>347346</v>
      </c>
      <c r="AA16" s="47">
        <f>+'当年度'!AA16-'前年度'!AA16</f>
        <v>125072</v>
      </c>
      <c r="AB16" s="33">
        <f>+'当年度'!AB16-'前年度'!AB16</f>
        <v>-0.3000000000000007</v>
      </c>
    </row>
    <row r="17" spans="2:28" ht="21" customHeight="1">
      <c r="B17" s="23" t="s">
        <v>70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10718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-20622</v>
      </c>
      <c r="N17" s="52">
        <f>+'当年度'!N17-'前年度'!N17</f>
        <v>0</v>
      </c>
      <c r="O17" s="52">
        <f>+'当年度'!O17-'前年度'!O17</f>
        <v>0</v>
      </c>
      <c r="P17" s="52">
        <f>+'当年度'!P17-'前年度'!P17</f>
        <v>10163</v>
      </c>
      <c r="Q17" s="52">
        <f>+'当年度'!Q17-'前年度'!Q17</f>
        <v>18398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0</v>
      </c>
      <c r="V17" s="52">
        <f>+'当年度'!V17-'前年度'!V17</f>
        <v>2880</v>
      </c>
      <c r="W17" s="52">
        <f>+'当年度'!W17-'前年度'!W17</f>
        <v>0</v>
      </c>
      <c r="X17" s="52">
        <f>+'当年度'!X17-'前年度'!X17</f>
        <v>21537</v>
      </c>
      <c r="Y17" s="31"/>
      <c r="Z17" s="47">
        <f>+'当年度'!Z17-'前年度'!Z17</f>
        <v>321003</v>
      </c>
      <c r="AA17" s="47">
        <f>+'当年度'!AA17-'前年度'!AA17</f>
        <v>1119292</v>
      </c>
      <c r="AB17" s="33">
        <f>+'当年度'!AB17-'前年度'!AB17</f>
        <v>-0.3000000000000007</v>
      </c>
    </row>
    <row r="18" spans="2:28" ht="21" customHeight="1">
      <c r="B18" s="22" t="s">
        <v>72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36631</v>
      </c>
      <c r="J18" s="52">
        <f>+'当年度'!J18-'前年度'!J18</f>
        <v>0</v>
      </c>
      <c r="K18" s="52">
        <f>+'当年度'!K18-'前年度'!K18</f>
        <v>11140</v>
      </c>
      <c r="L18" s="52">
        <f>+'当年度'!L18-'前年度'!L18</f>
        <v>0</v>
      </c>
      <c r="M18" s="52">
        <f>+'当年度'!M18-'前年度'!M18</f>
        <v>114150</v>
      </c>
      <c r="N18" s="52">
        <f>+'当年度'!N18-'前年度'!N18</f>
        <v>0</v>
      </c>
      <c r="O18" s="52">
        <f>+'当年度'!O18-'前年度'!O18</f>
        <v>-4848</v>
      </c>
      <c r="P18" s="52">
        <f>+'当年度'!P18-'前年度'!P18</f>
        <v>36025</v>
      </c>
      <c r="Q18" s="52">
        <f>+'当年度'!Q18-'前年度'!Q18</f>
        <v>57531</v>
      </c>
      <c r="R18" s="52">
        <f>+'当年度'!R18-'前年度'!R18</f>
        <v>439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0</v>
      </c>
      <c r="V18" s="52">
        <f>+'当年度'!V18-'前年度'!V18</f>
        <v>0</v>
      </c>
      <c r="W18" s="52">
        <f>+'当年度'!W18-'前年度'!W18</f>
        <v>0</v>
      </c>
      <c r="X18" s="52">
        <f>+'当年度'!X18-'前年度'!X18</f>
        <v>251068</v>
      </c>
      <c r="Y18" s="31"/>
      <c r="Z18" s="47">
        <f>+'当年度'!Z18-'前年度'!Z18</f>
        <v>365078</v>
      </c>
      <c r="AA18" s="47">
        <f>+'当年度'!AA18-'前年度'!AA18</f>
        <v>548611</v>
      </c>
      <c r="AB18" s="33">
        <f>+'当年度'!AB18-'前年度'!AB18</f>
        <v>1.1999999999999993</v>
      </c>
    </row>
    <row r="19" spans="2:28" ht="21" customHeight="1">
      <c r="B19" s="26" t="s">
        <v>71</v>
      </c>
      <c r="C19" s="44">
        <f>+'当年度'!C19-'前年度'!C19</f>
        <v>0</v>
      </c>
      <c r="D19" s="44">
        <f>+'当年度'!D19-'前年度'!D19</f>
        <v>-111837</v>
      </c>
      <c r="E19" s="44">
        <f>+'当年度'!E19-'前年度'!E19</f>
        <v>0</v>
      </c>
      <c r="F19" s="44">
        <f>+'当年度'!F19-'前年度'!F19</f>
        <v>5299</v>
      </c>
      <c r="G19" s="54">
        <f>+'当年度'!G19-'前年度'!G19</f>
        <v>0</v>
      </c>
      <c r="H19" s="54">
        <f>+'当年度'!H19-'前年度'!H19</f>
        <v>-41778</v>
      </c>
      <c r="I19" s="54">
        <f>+'当年度'!I19-'前年度'!I19</f>
        <v>13178</v>
      </c>
      <c r="J19" s="54">
        <f>+'当年度'!J19-'前年度'!J19</f>
        <v>0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48685</v>
      </c>
      <c r="N19" s="54">
        <f>+'当年度'!N19-'前年度'!N19</f>
        <v>0</v>
      </c>
      <c r="O19" s="54">
        <f>+'当年度'!O19-'前年度'!O19</f>
        <v>-1175</v>
      </c>
      <c r="P19" s="54">
        <f>+'当年度'!P19-'前年度'!P19</f>
        <v>-1487</v>
      </c>
      <c r="Q19" s="54">
        <f>+'当年度'!Q19-'前年度'!Q19</f>
        <v>91711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0</v>
      </c>
      <c r="V19" s="54">
        <f>+'当年度'!V19-'前年度'!V19</f>
        <v>0</v>
      </c>
      <c r="W19" s="54">
        <f>+'当年度'!W19-'前年度'!W19</f>
        <v>215</v>
      </c>
      <c r="X19" s="54">
        <f>+'当年度'!X19-'前年度'!X19</f>
        <v>2811</v>
      </c>
      <c r="Y19" s="31"/>
      <c r="Z19" s="48">
        <f>+'当年度'!Z19-'前年度'!Z19</f>
        <v>194117</v>
      </c>
      <c r="AA19" s="48">
        <f>+'当年度'!AA19-'前年度'!AA19</f>
        <v>1464953</v>
      </c>
      <c r="AB19" s="34">
        <f>+'当年度'!AB19-'前年度'!AB19</f>
        <v>-0.09999999999999964</v>
      </c>
    </row>
    <row r="20" spans="2:28" ht="21" customHeight="1">
      <c r="B20" s="22" t="s">
        <v>40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-25490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3893</v>
      </c>
      <c r="N20" s="58">
        <f>+'当年度'!N20-'前年度'!N20</f>
        <v>0</v>
      </c>
      <c r="O20" s="58">
        <f>+'当年度'!O20-'前年度'!O20</f>
        <v>-1362</v>
      </c>
      <c r="P20" s="58">
        <f>+'当年度'!P20-'前年度'!P20</f>
        <v>1920</v>
      </c>
      <c r="Q20" s="58">
        <f>+'当年度'!Q20-'前年度'!Q20</f>
        <v>-491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0</v>
      </c>
      <c r="V20" s="58">
        <f>+'当年度'!V20-'前年度'!V20</f>
        <v>997</v>
      </c>
      <c r="W20" s="58">
        <f>+'当年度'!W20-'前年度'!W20</f>
        <v>0</v>
      </c>
      <c r="X20" s="58">
        <f>+'当年度'!X20-'前年度'!X20</f>
        <v>-20533</v>
      </c>
      <c r="Y20" s="31"/>
      <c r="Z20" s="49">
        <f>+'当年度'!Z20-'前年度'!Z20</f>
        <v>84507</v>
      </c>
      <c r="AA20" s="49">
        <f>+'当年度'!AA20-'前年度'!AA20</f>
        <v>70540</v>
      </c>
      <c r="AB20" s="35">
        <f>+'当年度'!AB20-'前年度'!AB20</f>
        <v>-2</v>
      </c>
    </row>
    <row r="21" spans="2:28" ht="21" customHeight="1">
      <c r="B21" s="22" t="s">
        <v>41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-7630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26712</v>
      </c>
      <c r="N21" s="52">
        <f>+'当年度'!N21-'前年度'!N21</f>
        <v>0</v>
      </c>
      <c r="O21" s="52">
        <f>+'当年度'!O21-'前年度'!O21</f>
        <v>-573</v>
      </c>
      <c r="P21" s="52">
        <f>+'当年度'!P21-'前年度'!P21</f>
        <v>-3786</v>
      </c>
      <c r="Q21" s="52">
        <f>+'当年度'!Q21-'前年度'!Q21</f>
        <v>9163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0</v>
      </c>
      <c r="V21" s="52">
        <f>+'当年度'!V21-'前年度'!V21</f>
        <v>0</v>
      </c>
      <c r="W21" s="52">
        <f>+'当年度'!W21-'前年度'!W21</f>
        <v>0</v>
      </c>
      <c r="X21" s="52">
        <f>+'当年度'!X21-'前年度'!X21</f>
        <v>23886</v>
      </c>
      <c r="Y21" s="31"/>
      <c r="Z21" s="47">
        <f>+'当年度'!Z21-'前年度'!Z21</f>
        <v>113187</v>
      </c>
      <c r="AA21" s="47">
        <f>+'当年度'!AA21-'前年度'!AA21</f>
        <v>219973</v>
      </c>
      <c r="AB21" s="33">
        <f>+'当年度'!AB21-'前年度'!AB21</f>
        <v>0.09999999999999964</v>
      </c>
    </row>
    <row r="22" spans="2:28" ht="21" customHeight="1">
      <c r="B22" s="22" t="s">
        <v>42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87000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26657</v>
      </c>
      <c r="N22" s="52">
        <f>+'当年度'!N22-'前年度'!N22</f>
        <v>0</v>
      </c>
      <c r="O22" s="52">
        <f>+'当年度'!O22-'前年度'!O22</f>
        <v>-2500</v>
      </c>
      <c r="P22" s="52">
        <f>+'当年度'!P22-'前年度'!P22</f>
        <v>-16714</v>
      </c>
      <c r="Q22" s="52">
        <f>+'当年度'!Q22-'前年度'!Q22</f>
        <v>17077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0</v>
      </c>
      <c r="V22" s="52">
        <f>+'当年度'!V22-'前年度'!V22</f>
        <v>-268</v>
      </c>
      <c r="W22" s="52">
        <f>+'当年度'!W22-'前年度'!W22</f>
        <v>0</v>
      </c>
      <c r="X22" s="52">
        <f>+'当年度'!X22-'前年度'!X22</f>
        <v>111252</v>
      </c>
      <c r="Y22" s="31"/>
      <c r="Z22" s="47">
        <f>+'当年度'!Z22-'前年度'!Z22</f>
        <v>53320</v>
      </c>
      <c r="AA22" s="47">
        <f>+'当年度'!AA22-'前年度'!AA22</f>
        <v>314413</v>
      </c>
      <c r="AB22" s="33">
        <f>+'当年度'!AB22-'前年度'!AB22</f>
        <v>1.3000000000000007</v>
      </c>
    </row>
    <row r="23" spans="2:28" ht="21" customHeight="1">
      <c r="B23" s="22" t="s">
        <v>43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-51514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-39</v>
      </c>
      <c r="N23" s="52">
        <f>+'当年度'!N23-'前年度'!N23</f>
        <v>0</v>
      </c>
      <c r="O23" s="52">
        <f>+'当年度'!O23-'前年度'!O23</f>
        <v>-1582</v>
      </c>
      <c r="P23" s="52">
        <f>+'当年度'!P23-'前年度'!P23</f>
        <v>5462</v>
      </c>
      <c r="Q23" s="52">
        <f>+'当年度'!Q23-'前年度'!Q23</f>
        <v>11594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0</v>
      </c>
      <c r="V23" s="52">
        <f>+'当年度'!V23-'前年度'!V23</f>
        <v>-4256</v>
      </c>
      <c r="W23" s="52">
        <f>+'当年度'!W23-'前年度'!W23</f>
        <v>0</v>
      </c>
      <c r="X23" s="52">
        <f>+'当年度'!X23-'前年度'!X23</f>
        <v>-40335</v>
      </c>
      <c r="Y23" s="31"/>
      <c r="Z23" s="47">
        <f>+'当年度'!Z23-'前年度'!Z23</f>
        <v>52946</v>
      </c>
      <c r="AA23" s="47">
        <f>+'当年度'!AA23-'前年度'!AA23</f>
        <v>135881</v>
      </c>
      <c r="AB23" s="33">
        <f>+'当年度'!AB23-'前年度'!AB23</f>
        <v>-2</v>
      </c>
    </row>
    <row r="24" spans="2:28" ht="21" customHeight="1">
      <c r="B24" s="22" t="s">
        <v>44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-65178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-38272</v>
      </c>
      <c r="N24" s="52">
        <f>+'当年度'!N24-'前年度'!N24</f>
        <v>0</v>
      </c>
      <c r="O24" s="52">
        <f>+'当年度'!O24-'前年度'!O24</f>
        <v>0</v>
      </c>
      <c r="P24" s="52">
        <f>+'当年度'!P24-'前年度'!P24</f>
        <v>-6404</v>
      </c>
      <c r="Q24" s="52">
        <f>+'当年度'!Q24-'前年度'!Q24</f>
        <v>15421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0</v>
      </c>
      <c r="V24" s="52">
        <f>+'当年度'!V24-'前年度'!V24</f>
        <v>0</v>
      </c>
      <c r="W24" s="52">
        <f>+'当年度'!W24-'前年度'!W24</f>
        <v>0</v>
      </c>
      <c r="X24" s="52">
        <f>+'当年度'!X24-'前年度'!X24</f>
        <v>-94433</v>
      </c>
      <c r="Y24" s="31"/>
      <c r="Z24" s="47">
        <f>+'当年度'!Z24-'前年度'!Z24</f>
        <v>-364959</v>
      </c>
      <c r="AA24" s="47">
        <f>+'当年度'!AA24-'前年度'!AA24</f>
        <v>592</v>
      </c>
      <c r="AB24" s="33">
        <f>+'当年度'!AB24-'前年度'!AB24</f>
        <v>-0.1999999999999993</v>
      </c>
    </row>
    <row r="25" spans="2:28" ht="21" customHeight="1">
      <c r="B25" s="22" t="s">
        <v>45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10314</v>
      </c>
      <c r="J25" s="52">
        <f>+'当年度'!J25-'前年度'!J25</f>
        <v>0</v>
      </c>
      <c r="K25" s="52">
        <f>+'当年度'!K25-'前年度'!K25</f>
        <v>0</v>
      </c>
      <c r="L25" s="52">
        <f>+'当年度'!L25-'前年度'!L25</f>
        <v>0</v>
      </c>
      <c r="M25" s="52">
        <f>+'当年度'!M25-'前年度'!M25</f>
        <v>13061</v>
      </c>
      <c r="N25" s="52">
        <f>+'当年度'!N25-'前年度'!N25</f>
        <v>0</v>
      </c>
      <c r="O25" s="52">
        <f>+'当年度'!O25-'前年度'!O25</f>
        <v>0</v>
      </c>
      <c r="P25" s="52">
        <f>+'当年度'!P25-'前年度'!P25</f>
        <v>2149</v>
      </c>
      <c r="Q25" s="52">
        <f>+'当年度'!Q25-'前年度'!Q25</f>
        <v>-1912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0</v>
      </c>
      <c r="X25" s="52">
        <f>+'当年度'!X25-'前年度'!X25</f>
        <v>23612</v>
      </c>
      <c r="Y25" s="31"/>
      <c r="Z25" s="47">
        <f>+'当年度'!Z25-'前年度'!Z25</f>
        <v>197584</v>
      </c>
      <c r="AA25" s="47">
        <f>+'当年度'!AA25-'前年度'!AA25</f>
        <v>296557</v>
      </c>
      <c r="AB25" s="33">
        <f>+'当年度'!AB25-'前年度'!AB25</f>
        <v>0</v>
      </c>
    </row>
    <row r="26" spans="2:28" ht="21" customHeight="1">
      <c r="B26" s="22" t="s">
        <v>46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-125257</v>
      </c>
      <c r="J26" s="52">
        <f>+'当年度'!J26-'前年度'!J26</f>
        <v>0</v>
      </c>
      <c r="K26" s="52">
        <f>+'当年度'!K26-'前年度'!K26</f>
        <v>0</v>
      </c>
      <c r="L26" s="52">
        <f>+'当年度'!L26-'前年度'!L26</f>
        <v>0</v>
      </c>
      <c r="M26" s="52">
        <f>+'当年度'!M26-'前年度'!M26</f>
        <v>11817</v>
      </c>
      <c r="N26" s="52">
        <f>+'当年度'!N26-'前年度'!N26</f>
        <v>0</v>
      </c>
      <c r="O26" s="52">
        <f>+'当年度'!O26-'前年度'!O26</f>
        <v>0</v>
      </c>
      <c r="P26" s="52">
        <f>+'当年度'!P26-'前年度'!P26</f>
        <v>30824</v>
      </c>
      <c r="Q26" s="52">
        <f>+'当年度'!Q26-'前年度'!Q26</f>
        <v>8325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0</v>
      </c>
      <c r="X26" s="52">
        <f>+'当年度'!X26-'前年度'!X26</f>
        <v>-74291</v>
      </c>
      <c r="Y26" s="31"/>
      <c r="Z26" s="47">
        <f>+'当年度'!Z26-'前年度'!Z26</f>
        <v>137190</v>
      </c>
      <c r="AA26" s="47">
        <f>+'当年度'!AA26-'前年度'!AA26</f>
        <v>161223</v>
      </c>
      <c r="AB26" s="33">
        <f>+'当年度'!AB26-'前年度'!AB26</f>
        <v>-1.8999999999999986</v>
      </c>
    </row>
    <row r="27" spans="2:28" ht="21" customHeight="1">
      <c r="B27" s="22" t="s">
        <v>47</v>
      </c>
      <c r="C27" s="42">
        <f>+'当年度'!C27-'前年度'!C27</f>
        <v>0</v>
      </c>
      <c r="D27" s="42">
        <f>+'当年度'!D27-'前年度'!D27</f>
        <v>87339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-2604</v>
      </c>
      <c r="J27" s="52">
        <f>+'当年度'!J27-'前年度'!J27</f>
        <v>0</v>
      </c>
      <c r="K27" s="52">
        <f>+'当年度'!K27-'前年度'!K27</f>
        <v>0</v>
      </c>
      <c r="L27" s="52">
        <f>+'当年度'!L27-'前年度'!L27</f>
        <v>0</v>
      </c>
      <c r="M27" s="52">
        <f>+'当年度'!M27-'前年度'!M27</f>
        <v>46636</v>
      </c>
      <c r="N27" s="52">
        <f>+'当年度'!N27-'前年度'!N27</f>
        <v>0</v>
      </c>
      <c r="O27" s="52">
        <f>+'当年度'!O27-'前年度'!O27</f>
        <v>-5555</v>
      </c>
      <c r="P27" s="52">
        <f>+'当年度'!P27-'前年度'!P27</f>
        <v>1959</v>
      </c>
      <c r="Q27" s="52">
        <f>+'当年度'!Q27-'前年度'!Q27</f>
        <v>-24084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0</v>
      </c>
      <c r="V27" s="52">
        <f>+'当年度'!V27-'前年度'!V27</f>
        <v>-135</v>
      </c>
      <c r="W27" s="52">
        <f>+'当年度'!W27-'前年度'!W27</f>
        <v>0</v>
      </c>
      <c r="X27" s="52">
        <f>+'当年度'!X27-'前年度'!X27</f>
        <v>103556</v>
      </c>
      <c r="Y27" s="31"/>
      <c r="Z27" s="47">
        <f>+'当年度'!Z27-'前年度'!Z27</f>
        <v>305982</v>
      </c>
      <c r="AA27" s="47">
        <f>+'当年度'!AA27-'前年度'!AA27</f>
        <v>80196</v>
      </c>
      <c r="AB27" s="33">
        <f>+'当年度'!AB27-'前年度'!AB27</f>
        <v>1.1000000000000014</v>
      </c>
    </row>
    <row r="28" spans="2:28" ht="21" customHeight="1">
      <c r="B28" s="22" t="s">
        <v>48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9914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17509</v>
      </c>
      <c r="N28" s="52">
        <f>+'当年度'!N28-'前年度'!N28</f>
        <v>0</v>
      </c>
      <c r="O28" s="52">
        <f>+'当年度'!O28-'前年度'!O28</f>
        <v>-6</v>
      </c>
      <c r="P28" s="52">
        <f>+'当年度'!P28-'前年度'!P28</f>
        <v>17576</v>
      </c>
      <c r="Q28" s="52">
        <f>+'当年度'!Q28-'前年度'!Q28</f>
        <v>9510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0</v>
      </c>
      <c r="V28" s="52">
        <f>+'当年度'!V28-'前年度'!V28</f>
        <v>-22</v>
      </c>
      <c r="W28" s="52">
        <f>+'当年度'!W28-'前年度'!W28</f>
        <v>0</v>
      </c>
      <c r="X28" s="52">
        <f>+'当年度'!X28-'前年度'!X28</f>
        <v>54481</v>
      </c>
      <c r="Y28" s="31"/>
      <c r="Z28" s="47">
        <f>+'当年度'!Z28-'前年度'!Z28</f>
        <v>98588</v>
      </c>
      <c r="AA28" s="47">
        <f>+'当年度'!AA28-'前年度'!AA28</f>
        <v>180794</v>
      </c>
      <c r="AB28" s="33">
        <f>+'当年度'!AB28-'前年度'!AB28</f>
        <v>1.200000000000001</v>
      </c>
    </row>
    <row r="29" spans="2:28" ht="21" customHeight="1">
      <c r="B29" s="22" t="s">
        <v>49</v>
      </c>
      <c r="C29" s="42">
        <f>+'当年度'!C29-'前年度'!C29</f>
        <v>0</v>
      </c>
      <c r="D29" s="42">
        <f>+'当年度'!D29-'前年度'!D29</f>
        <v>-8767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-25402</v>
      </c>
      <c r="L29" s="52">
        <f>+'当年度'!L29-'前年度'!L29</f>
        <v>0</v>
      </c>
      <c r="M29" s="52">
        <f>+'当年度'!M29-'前年度'!M29</f>
        <v>34504</v>
      </c>
      <c r="N29" s="52">
        <f>+'当年度'!N29-'前年度'!N29</f>
        <v>0</v>
      </c>
      <c r="O29" s="52">
        <f>+'当年度'!O29-'前年度'!O29</f>
        <v>-1366</v>
      </c>
      <c r="P29" s="52">
        <f>+'当年度'!P29-'前年度'!P29</f>
        <v>4499</v>
      </c>
      <c r="Q29" s="52">
        <f>+'当年度'!Q29-'前年度'!Q29</f>
        <v>-3643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0</v>
      </c>
      <c r="V29" s="52">
        <f>+'当年度'!V29-'前年度'!V29</f>
        <v>-81</v>
      </c>
      <c r="W29" s="52">
        <f>+'当年度'!W29-'前年度'!W29</f>
        <v>0</v>
      </c>
      <c r="X29" s="52">
        <f>+'当年度'!X29-'前年度'!X29</f>
        <v>-256</v>
      </c>
      <c r="Y29" s="31"/>
      <c r="Z29" s="47">
        <f>+'当年度'!Z29-'前年度'!Z29</f>
        <v>74250</v>
      </c>
      <c r="AA29" s="47">
        <f>+'当年度'!AA29-'前年度'!AA29</f>
        <v>51886</v>
      </c>
      <c r="AB29" s="33">
        <f>+'当年度'!AB29-'前年度'!AB29</f>
        <v>-0.40000000000000036</v>
      </c>
    </row>
    <row r="30" spans="2:28" ht="21" customHeight="1">
      <c r="B30" s="22" t="s">
        <v>74</v>
      </c>
      <c r="C30" s="42">
        <f>+'当年度'!C30-'前年度'!C30</f>
        <v>0</v>
      </c>
      <c r="D30" s="42">
        <f>+'当年度'!D30-'前年度'!D30</f>
        <v>5686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22678</v>
      </c>
      <c r="N30" s="52">
        <f>+'当年度'!N30-'前年度'!N30</f>
        <v>0</v>
      </c>
      <c r="O30" s="52">
        <f>+'当年度'!O30-'前年度'!O30</f>
        <v>-3392</v>
      </c>
      <c r="P30" s="52">
        <f>+'当年度'!P30-'前年度'!P30</f>
        <v>18284</v>
      </c>
      <c r="Q30" s="52">
        <f>+'当年度'!Q30-'前年度'!Q30</f>
        <v>-9322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0</v>
      </c>
      <c r="V30" s="52">
        <f>+'当年度'!V30-'前年度'!V30</f>
        <v>-1</v>
      </c>
      <c r="W30" s="52">
        <f>+'当年度'!W30-'前年度'!W30</f>
        <v>0</v>
      </c>
      <c r="X30" s="52">
        <f>+'当年度'!X30-'前年度'!X30</f>
        <v>33933</v>
      </c>
      <c r="Y30" s="31"/>
      <c r="Z30" s="47">
        <f>+'当年度'!Z30-'前年度'!Z30</f>
        <v>225124</v>
      </c>
      <c r="AA30" s="47">
        <f>+'当年度'!AA30-'前年度'!AA30</f>
        <v>62036</v>
      </c>
      <c r="AB30" s="33">
        <f>+'当年度'!AB30-'前年度'!AB30</f>
        <v>0</v>
      </c>
    </row>
    <row r="31" spans="2:28" ht="21" customHeight="1">
      <c r="B31" s="22" t="s">
        <v>75</v>
      </c>
      <c r="C31" s="42">
        <f>+'当年度'!C31-'前年度'!C31</f>
        <v>0</v>
      </c>
      <c r="D31" s="42">
        <f>+'当年度'!D31-'前年度'!D31</f>
        <v>-740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-12155</v>
      </c>
      <c r="J31" s="52">
        <f>+'当年度'!J31-'前年度'!J31</f>
        <v>0</v>
      </c>
      <c r="K31" s="52">
        <f>+'当年度'!K31-'前年度'!K31</f>
        <v>0</v>
      </c>
      <c r="L31" s="52">
        <f>+'当年度'!L31-'前年度'!L31</f>
        <v>0</v>
      </c>
      <c r="M31" s="52">
        <f>+'当年度'!M31-'前年度'!M31</f>
        <v>-94192</v>
      </c>
      <c r="N31" s="52">
        <f>+'当年度'!N31-'前年度'!N31</f>
        <v>0</v>
      </c>
      <c r="O31" s="52">
        <f>+'当年度'!O31-'前年度'!O31</f>
        <v>-723</v>
      </c>
      <c r="P31" s="52">
        <f>+'当年度'!P31-'前年度'!P31</f>
        <v>-3789</v>
      </c>
      <c r="Q31" s="52">
        <f>+'当年度'!Q31-'前年度'!Q31</f>
        <v>3040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0</v>
      </c>
      <c r="X31" s="52">
        <f>+'当年度'!X31-'前年度'!X31</f>
        <v>-108559</v>
      </c>
      <c r="Y31" s="31"/>
      <c r="Z31" s="47">
        <f>+'当年度'!Z31-'前年度'!Z31</f>
        <v>268495</v>
      </c>
      <c r="AA31" s="47">
        <f>+'当年度'!AA31-'前年度'!AA31</f>
        <v>88069</v>
      </c>
      <c r="AB31" s="33">
        <f>+'当年度'!AB31-'前年度'!AB31</f>
        <v>-2.6999999999999993</v>
      </c>
    </row>
    <row r="32" spans="2:28" ht="21" customHeight="1">
      <c r="B32" s="22" t="s">
        <v>76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24452</v>
      </c>
      <c r="N32" s="52">
        <f>+'当年度'!N32-'前年度'!N32</f>
        <v>0</v>
      </c>
      <c r="O32" s="52">
        <f>+'当年度'!O32-'前年度'!O32</f>
        <v>-1023</v>
      </c>
      <c r="P32" s="52">
        <f>+'当年度'!P32-'前年度'!P32</f>
        <v>-3025</v>
      </c>
      <c r="Q32" s="52">
        <f>+'当年度'!Q32-'前年度'!Q32</f>
        <v>1083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0</v>
      </c>
      <c r="V32" s="52">
        <f>+'当年度'!V32-'前年度'!V32</f>
        <v>-451</v>
      </c>
      <c r="W32" s="52">
        <f>+'当年度'!W32-'前年度'!W32</f>
        <v>0</v>
      </c>
      <c r="X32" s="52">
        <f>+'当年度'!X32-'前年度'!X32</f>
        <v>21036</v>
      </c>
      <c r="Y32" s="31"/>
      <c r="Z32" s="47">
        <f>+'当年度'!Z32-'前年度'!Z32</f>
        <v>268027</v>
      </c>
      <c r="AA32" s="47">
        <f>+'当年度'!AA32-'前年度'!AA32</f>
        <v>110893</v>
      </c>
      <c r="AB32" s="33">
        <f>+'当年度'!AB32-'前年度'!AB32</f>
        <v>-0.20000000000000107</v>
      </c>
    </row>
    <row r="33" spans="2:28" ht="21" customHeight="1">
      <c r="B33" s="22" t="s">
        <v>50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28298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5951</v>
      </c>
      <c r="N33" s="52">
        <f>+'当年度'!N33-'前年度'!N33</f>
        <v>0</v>
      </c>
      <c r="O33" s="52">
        <f>+'当年度'!O33-'前年度'!O33</f>
        <v>-2090</v>
      </c>
      <c r="P33" s="52">
        <f>+'当年度'!P33-'前年度'!P33</f>
        <v>-3200</v>
      </c>
      <c r="Q33" s="52">
        <f>+'当年度'!Q33-'前年度'!Q33</f>
        <v>7367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0</v>
      </c>
      <c r="V33" s="52">
        <f>+'当年度'!V33-'前年度'!V33</f>
        <v>-76409</v>
      </c>
      <c r="W33" s="52">
        <f>+'当年度'!W33-'前年度'!W33</f>
        <v>0</v>
      </c>
      <c r="X33" s="52">
        <f>+'当年度'!X33-'前年度'!X33</f>
        <v>-40083</v>
      </c>
      <c r="Y33" s="31"/>
      <c r="Z33" s="47">
        <f>+'当年度'!Z33-'前年度'!Z33</f>
        <v>216277</v>
      </c>
      <c r="AA33" s="47">
        <f>+'当年度'!AA33-'前年度'!AA33</f>
        <v>52127</v>
      </c>
      <c r="AB33" s="33">
        <f>+'当年度'!AB33-'前年度'!AB33</f>
        <v>-2.299999999999999</v>
      </c>
    </row>
    <row r="34" spans="2:28" ht="21" customHeight="1">
      <c r="B34" s="22" t="s">
        <v>51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1755</v>
      </c>
      <c r="I34" s="52">
        <f>+'当年度'!I34-'前年度'!I34</f>
        <v>12088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76894</v>
      </c>
      <c r="N34" s="52">
        <f>+'当年度'!N34-'前年度'!N34</f>
        <v>0</v>
      </c>
      <c r="O34" s="52">
        <f>+'当年度'!O34-'前年度'!O34</f>
        <v>-500</v>
      </c>
      <c r="P34" s="52">
        <f>+'当年度'!P34-'前年度'!P34</f>
        <v>4318</v>
      </c>
      <c r="Q34" s="52">
        <f>+'当年度'!Q34-'前年度'!Q34</f>
        <v>5018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0</v>
      </c>
      <c r="V34" s="52">
        <f>+'当年度'!V34-'前年度'!V34</f>
        <v>0</v>
      </c>
      <c r="W34" s="52">
        <f>+'当年度'!W34-'前年度'!W34</f>
        <v>0</v>
      </c>
      <c r="X34" s="52">
        <f>+'当年度'!X34-'前年度'!X34</f>
        <v>99573</v>
      </c>
      <c r="Y34" s="31"/>
      <c r="Z34" s="47">
        <f>+'当年度'!Z34-'前年度'!Z34</f>
        <v>184438</v>
      </c>
      <c r="AA34" s="47">
        <f>+'当年度'!AA34-'前年度'!AA34</f>
        <v>103874</v>
      </c>
      <c r="AB34" s="33">
        <f>+'当年度'!AB34-'前年度'!AB34</f>
        <v>2</v>
      </c>
    </row>
    <row r="35" spans="2:28" ht="22.5" customHeight="1">
      <c r="B35" s="25" t="s">
        <v>52</v>
      </c>
      <c r="C35" s="45">
        <f>+'当年度'!C35-'前年度'!C35</f>
        <v>33000</v>
      </c>
      <c r="D35" s="45">
        <f>+'当年度'!D35-'前年度'!D35</f>
        <v>-72453</v>
      </c>
      <c r="E35" s="45">
        <f>+'当年度'!E35-'前年度'!E35</f>
        <v>-370059</v>
      </c>
      <c r="F35" s="45">
        <f>+'当年度'!F35-'前年度'!F35</f>
        <v>26259</v>
      </c>
      <c r="G35" s="50">
        <f>+'当年度'!G35-'前年度'!G35</f>
        <v>883</v>
      </c>
      <c r="H35" s="50">
        <f>+'当年度'!H35-'前年度'!H35</f>
        <v>306548</v>
      </c>
      <c r="I35" s="50">
        <f>+'当年度'!I35-'前年度'!I35</f>
        <v>-1550059</v>
      </c>
      <c r="J35" s="50">
        <f>+'当年度'!J35-'前年度'!J35</f>
        <v>0</v>
      </c>
      <c r="K35" s="50">
        <f>+'当年度'!K35-'前年度'!K35</f>
        <v>11140</v>
      </c>
      <c r="L35" s="50">
        <f>+'当年度'!L35-'前年度'!L35</f>
        <v>0</v>
      </c>
      <c r="M35" s="50">
        <f>+'当年度'!M35-'前年度'!M35</f>
        <v>1031304</v>
      </c>
      <c r="N35" s="50">
        <f>+'当年度'!N35-'前年度'!N35</f>
        <v>0</v>
      </c>
      <c r="O35" s="50">
        <f>+'当年度'!O35-'前年度'!O35</f>
        <v>-19573</v>
      </c>
      <c r="P35" s="50">
        <f>+'当年度'!P35-'前年度'!P35</f>
        <v>836517</v>
      </c>
      <c r="Q35" s="50">
        <f>+'当年度'!Q35-'前年度'!Q35</f>
        <v>706210</v>
      </c>
      <c r="R35" s="50">
        <f>+'当年度'!R35-'前年度'!R35</f>
        <v>1184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0</v>
      </c>
      <c r="V35" s="50">
        <f>+'当年度'!V35-'前年度'!V35</f>
        <v>-35806</v>
      </c>
      <c r="W35" s="50">
        <f>+'当年度'!W35-'前年度'!W35</f>
        <v>215</v>
      </c>
      <c r="X35" s="50">
        <f>+'当年度'!X35-'前年度'!X35</f>
        <v>905310</v>
      </c>
      <c r="Y35" s="31"/>
      <c r="Z35" s="50">
        <f>+'当年度'!Z35-'前年度'!Z35</f>
        <v>-1700609</v>
      </c>
      <c r="AA35" s="50">
        <f>+'当年度'!AA35-'前年度'!AA35</f>
        <v>15282038</v>
      </c>
      <c r="AB35" s="36">
        <f>+'当年度'!AB35-'前年度'!AB35</f>
        <v>0.29999999999999893</v>
      </c>
    </row>
    <row r="36" spans="2:28" ht="22.5" customHeight="1">
      <c r="B36" s="25" t="s">
        <v>53</v>
      </c>
      <c r="C36" s="45">
        <f>+'当年度'!C36-'前年度'!C36</f>
        <v>0</v>
      </c>
      <c r="D36" s="45">
        <f>+'当年度'!D36-'前年度'!D36</f>
        <v>83518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1755</v>
      </c>
      <c r="I36" s="50">
        <f>+'当年度'!I36-'前年度'!I36</f>
        <v>-142214</v>
      </c>
      <c r="J36" s="50">
        <f>+'当年度'!J36-'前年度'!J36</f>
        <v>0</v>
      </c>
      <c r="K36" s="50">
        <f>+'当年度'!K36-'前年度'!K36</f>
        <v>-25402</v>
      </c>
      <c r="L36" s="50">
        <f>+'当年度'!L36-'前年度'!L36</f>
        <v>0</v>
      </c>
      <c r="M36" s="50">
        <f>+'当年度'!M36-'前年度'!M36</f>
        <v>178261</v>
      </c>
      <c r="N36" s="50">
        <f>+'当年度'!N36-'前年度'!N36</f>
        <v>0</v>
      </c>
      <c r="O36" s="50">
        <f>+'当年度'!O36-'前年度'!O36</f>
        <v>-20672</v>
      </c>
      <c r="P36" s="50">
        <f>+'当年度'!P36-'前年度'!P36</f>
        <v>50073</v>
      </c>
      <c r="Q36" s="50">
        <f>+'当年度'!Q36-'前年度'!Q36</f>
        <v>48146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0</v>
      </c>
      <c r="V36" s="50">
        <f>+'当年度'!V36-'前年度'!V36</f>
        <v>-80626</v>
      </c>
      <c r="W36" s="50">
        <f>+'当年度'!W36-'前年度'!W36</f>
        <v>0</v>
      </c>
      <c r="X36" s="50">
        <f>+'当年度'!X36-'前年度'!X36</f>
        <v>92839</v>
      </c>
      <c r="Y36" s="31"/>
      <c r="Z36" s="50">
        <f>+'当年度'!Z36-'前年度'!Z36</f>
        <v>1914956</v>
      </c>
      <c r="AA36" s="50">
        <f>+'当年度'!AA36-'前年度'!AA36</f>
        <v>1929054</v>
      </c>
      <c r="AB36" s="36">
        <f>+'当年度'!AB36-'前年度'!AB36</f>
        <v>-0.3000000000000007</v>
      </c>
    </row>
    <row r="37" spans="2:28" ht="22.5" customHeight="1">
      <c r="B37" s="25" t="s">
        <v>54</v>
      </c>
      <c r="C37" s="45">
        <f>+'当年度'!C37-'前年度'!C37</f>
        <v>33000</v>
      </c>
      <c r="D37" s="45">
        <f>+'当年度'!D37-'前年度'!D37</f>
        <v>11065</v>
      </c>
      <c r="E37" s="45">
        <f>+'当年度'!E37-'前年度'!E37</f>
        <v>-370059</v>
      </c>
      <c r="F37" s="45">
        <f>+'当年度'!F37-'前年度'!F37</f>
        <v>26259</v>
      </c>
      <c r="G37" s="50">
        <f>+'当年度'!G37-'前年度'!G37</f>
        <v>883</v>
      </c>
      <c r="H37" s="50">
        <f>+'当年度'!H37-'前年度'!H37</f>
        <v>308303</v>
      </c>
      <c r="I37" s="50">
        <f>+'当年度'!I37-'前年度'!I37</f>
        <v>-1692273</v>
      </c>
      <c r="J37" s="50">
        <f>+'当年度'!J37-'前年度'!J37</f>
        <v>0</v>
      </c>
      <c r="K37" s="50">
        <f>+'当年度'!K37-'前年度'!K37</f>
        <v>-14262</v>
      </c>
      <c r="L37" s="50">
        <f>+'当年度'!L37-'前年度'!L37</f>
        <v>0</v>
      </c>
      <c r="M37" s="50">
        <f>+'当年度'!M37-'前年度'!M37</f>
        <v>1209565</v>
      </c>
      <c r="N37" s="50">
        <f>+'当年度'!N37-'前年度'!N37</f>
        <v>0</v>
      </c>
      <c r="O37" s="50">
        <f>+'当年度'!O37-'前年度'!O37</f>
        <v>-40245</v>
      </c>
      <c r="P37" s="50">
        <f>+'当年度'!P37-'前年度'!P37</f>
        <v>886590</v>
      </c>
      <c r="Q37" s="50">
        <f>+'当年度'!Q37-'前年度'!Q37</f>
        <v>754356</v>
      </c>
      <c r="R37" s="50">
        <f>+'当年度'!R37-'前年度'!R37</f>
        <v>1184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0</v>
      </c>
      <c r="V37" s="50">
        <f>+'当年度'!V37-'前年度'!V37</f>
        <v>-116432</v>
      </c>
      <c r="W37" s="50">
        <f>+'当年度'!W37-'前年度'!W37</f>
        <v>215</v>
      </c>
      <c r="X37" s="50">
        <f>+'当年度'!X37-'前年度'!X37</f>
        <v>998149</v>
      </c>
      <c r="Y37" s="31"/>
      <c r="Z37" s="50">
        <f>+'当年度'!Z37-'前年度'!Z37</f>
        <v>214347</v>
      </c>
      <c r="AA37" s="50">
        <f>+'当年度'!AA37-'前年度'!AA37</f>
        <v>17211092</v>
      </c>
      <c r="AB37" s="36">
        <f>+'当年度'!AB37-'前年度'!AB37</f>
        <v>0.20000000000000107</v>
      </c>
    </row>
    <row r="38" spans="26:28" ht="22.5" customHeight="1">
      <c r="Z38" s="4"/>
      <c r="AA38" s="4"/>
      <c r="AB38" s="32" t="s">
        <v>58</v>
      </c>
    </row>
    <row r="39" spans="27:28" ht="22.5" customHeight="1">
      <c r="AA39" s="13" t="s">
        <v>57</v>
      </c>
      <c r="AB39" s="5" t="s">
        <v>55</v>
      </c>
    </row>
    <row r="40" spans="27:28" ht="22.5" customHeight="1">
      <c r="AA40" s="7" t="s">
        <v>52</v>
      </c>
      <c r="AB40" s="60">
        <f>+'当年度'!AB40-'前年度'!AB40</f>
        <v>0.20000000000000107</v>
      </c>
    </row>
    <row r="41" spans="27:28" ht="22.5" customHeight="1">
      <c r="AA41" s="7" t="s">
        <v>53</v>
      </c>
      <c r="AB41" s="60">
        <f>+'当年度'!AB41-'前年度'!AB41</f>
        <v>-0.3999999999999986</v>
      </c>
    </row>
    <row r="42" spans="27:28" ht="22.5" customHeight="1">
      <c r="AA42" s="7" t="s">
        <v>54</v>
      </c>
      <c r="AB42" s="60">
        <f>+'当年度'!AB42-'前年度'!AB42</f>
        <v>-0.09999999999999964</v>
      </c>
    </row>
    <row r="43" ht="22.5" customHeight="1">
      <c r="AB43" s="32" t="s">
        <v>56</v>
      </c>
    </row>
  </sheetData>
  <mergeCells count="2">
    <mergeCell ref="M3:N3"/>
    <mergeCell ref="Q3:R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B43"/>
  <sheetViews>
    <sheetView showGridLines="0" view="pageBreakPreview" zoomScale="65" zoomScaleNormal="6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4" width="12.66015625" style="0" customWidth="1"/>
    <col min="26" max="28" width="12.66015625" style="0" customWidth="1"/>
  </cols>
  <sheetData>
    <row r="1" spans="2:24" ht="17.25">
      <c r="B1" s="16" t="s">
        <v>61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55</v>
      </c>
      <c r="P2" s="5"/>
      <c r="Q2" s="5"/>
      <c r="R2" s="5"/>
      <c r="S2" s="5"/>
      <c r="T2" s="2"/>
      <c r="U2" s="5"/>
      <c r="V2" s="2"/>
      <c r="W2" s="2"/>
      <c r="X2" s="5" t="s">
        <v>55</v>
      </c>
    </row>
    <row r="3" spans="2:24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1" t="s">
        <v>1</v>
      </c>
      <c r="N3" s="62"/>
      <c r="O3" s="6"/>
      <c r="P3" s="6"/>
      <c r="Q3" s="63" t="s">
        <v>63</v>
      </c>
      <c r="R3" s="63"/>
      <c r="S3" s="6"/>
      <c r="T3" s="6"/>
      <c r="U3" s="6"/>
      <c r="V3" s="6"/>
      <c r="W3" s="6"/>
      <c r="X3" s="6"/>
    </row>
    <row r="4" spans="2:24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83</v>
      </c>
      <c r="I4" s="9" t="s">
        <v>9</v>
      </c>
      <c r="J4" s="9" t="s">
        <v>5</v>
      </c>
      <c r="K4" s="14" t="s">
        <v>77</v>
      </c>
      <c r="L4" s="9" t="s">
        <v>10</v>
      </c>
      <c r="M4" s="8"/>
      <c r="N4" s="8"/>
      <c r="O4" s="9" t="s">
        <v>11</v>
      </c>
      <c r="P4" s="29" t="s">
        <v>81</v>
      </c>
      <c r="Q4" s="9"/>
      <c r="R4" s="9" t="s">
        <v>67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</row>
    <row r="5" spans="2:24" ht="17.25">
      <c r="B5" s="20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26" t="s">
        <v>82</v>
      </c>
      <c r="Q5" s="11" t="s">
        <v>65</v>
      </c>
      <c r="R5" s="11" t="s">
        <v>69</v>
      </c>
      <c r="S5" s="11" t="s">
        <v>25</v>
      </c>
      <c r="T5" s="11" t="s">
        <v>26</v>
      </c>
      <c r="U5" s="11" t="s">
        <v>27</v>
      </c>
      <c r="V5" s="10"/>
      <c r="W5" s="10"/>
      <c r="X5" s="10"/>
    </row>
    <row r="6" spans="2:28" ht="21" customHeight="1">
      <c r="B6" s="21" t="s">
        <v>29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  <v>5.3</v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9.6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>
        <f>IF(AND('当年度'!L6=0,'前年度'!L6=0),"",IF('前年度'!L6=0,"皆増 ",IF('当年度'!L6=0,"皆減 ",ROUND('増減額'!L6/'前年度'!L6*100,1))))</f>
      </c>
      <c r="M6" s="37">
        <f>IF(AND('当年度'!M6=0,'前年度'!M6=0),"",IF('前年度'!M6=0,"皆増 ",IF('当年度'!M6=0,"皆減 ",ROUND('増減額'!M6/'前年度'!M6*100,1))))</f>
        <v>35.9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-98.8</v>
      </c>
      <c r="P6" s="37">
        <f>IF(AND('当年度'!P6=0,'前年度'!P6=0),"",IF('前年度'!P6=0,"皆増 ",IF('当年度'!P6=0,"皆減 ",ROUND('増減額'!P6/'前年度'!P6*100,1))))</f>
        <v>5.7</v>
      </c>
      <c r="Q6" s="37">
        <f>IF(AND('当年度'!Q6=0,'前年度'!Q6=0),"",IF('前年度'!Q6=0,"皆増 ",IF('当年度'!Q6=0,"皆減 ",ROUND('増減額'!Q6/'前年度'!Q6*100,1))))</f>
        <v>3.5</v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 t="str">
        <f>IF(AND('当年度'!V6=0,'前年度'!V6=0),"",IF('前年度'!V6=0,"皆増 ",IF('当年度'!V6=0,"皆減 ",ROUND('増減額'!V6/'前年度'!V6*100,1))))</f>
        <v>皆減 </v>
      </c>
      <c r="W6" s="37">
        <f>IF(AND('当年度'!W6=0,'前年度'!W6=0),"",IF('前年度'!W6=0,"皆増 ",IF('当年度'!W6=0,"皆減 ",ROUND('増減額'!W6/'前年度'!W6*100,1))))</f>
      </c>
      <c r="X6" s="37">
        <f>IF(AND('当年度'!X6=0,'前年度'!X6=0),"",IF('前年度'!X6=0,"皆増 ",IF('当年度'!X6=0,"皆減 ",ROUND('増減額'!X6/'前年度'!X6*100,1))))</f>
        <v>10.3</v>
      </c>
      <c r="Y6" s="16"/>
      <c r="Z6" s="16"/>
      <c r="AA6" s="16"/>
      <c r="AB6" s="16"/>
    </row>
    <row r="7" spans="2:28" ht="21" customHeight="1">
      <c r="B7" s="22" t="s">
        <v>30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-51.3</v>
      </c>
      <c r="F7" s="37">
        <f>IF(AND('当年度'!F7=0,'前年度'!F7=0),"",IF('前年度'!F7=0,"皆増 ",IF('当年度'!F7=0,"皆減 ",ROUND('増減額'!F7/'前年度'!F7*100,1))))</f>
        <v>11.3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-24.8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-3.8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</c>
      <c r="P7" s="37">
        <f>IF(AND('当年度'!P7=0,'前年度'!P7=0),"",IF('前年度'!P7=0,"皆増 ",IF('当年度'!P7=0,"皆減 ",ROUND('増減額'!P7/'前年度'!P7*100,1))))</f>
        <v>9.6</v>
      </c>
      <c r="Q7" s="37">
        <f>IF(AND('当年度'!Q7=0,'前年度'!Q7=0),"",IF('前年度'!Q7=0,"皆増 ",IF('当年度'!Q7=0,"皆減 ",ROUND('増減額'!Q7/'前年度'!Q7*100,1))))</f>
        <v>2</v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</c>
      <c r="X7" s="37">
        <f>IF(AND('当年度'!X7=0,'前年度'!X7=0),"",IF('前年度'!X7=0,"皆増 ",IF('当年度'!X7=0,"皆減 ",ROUND('増減額'!X7/'前年度'!X7*100,1))))</f>
        <v>-0.5</v>
      </c>
      <c r="Y7" s="16"/>
      <c r="Z7" s="16"/>
      <c r="AA7" s="16"/>
      <c r="AB7" s="16"/>
    </row>
    <row r="8" spans="2:28" ht="21" customHeight="1">
      <c r="B8" s="22" t="s">
        <v>31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  <v>-44.5</v>
      </c>
      <c r="J8" s="37">
        <f>IF(AND('当年度'!J8=0,'前年度'!J8=0),"",IF('前年度'!J8=0,"皆増 ",IF('当年度'!J8=0,"皆減 ",ROUND('増減額'!J8/'前年度'!J8*100,1))))</f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15.7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-4.8</v>
      </c>
      <c r="P8" s="37">
        <f>IF(AND('当年度'!P8=0,'前年度'!P8=0),"",IF('前年度'!P8=0,"皆増 ",IF('当年度'!P8=0,"皆減 ",ROUND('増減額'!P8/'前年度'!P8*100,1))))</f>
        <v>7.3</v>
      </c>
      <c r="Q8" s="37">
        <f>IF(AND('当年度'!Q8=0,'前年度'!Q8=0),"",IF('前年度'!Q8=0,"皆増 ",IF('当年度'!Q8=0,"皆減 ",ROUND('増減額'!Q8/'前年度'!Q8*100,1))))</f>
        <v>5</v>
      </c>
      <c r="R8" s="37">
        <f>IF(AND('当年度'!R8=0,'前年度'!R8=0),"",IF('前年度'!R8=0,"皆増 ",IF('当年度'!R8=0,"皆減 ",ROUND('増減額'!R8/'前年度'!R8*100,1))))</f>
        <v>7.1</v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</c>
      <c r="V8" s="37">
        <f>IF(AND('当年度'!V8=0,'前年度'!V8=0),"",IF('前年度'!V8=0,"皆増 ",IF('当年度'!V8=0,"皆減 ",ROUND('増減額'!V8/'前年度'!V8*100,1))))</f>
        <v>910.5</v>
      </c>
      <c r="W8" s="37">
        <f>IF(AND('当年度'!W8=0,'前年度'!W8=0),"",IF('前年度'!W8=0,"皆増 ",IF('当年度'!W8=0,"皆減 ",ROUND('増減額'!W8/'前年度'!W8*100,1))))</f>
      </c>
      <c r="X8" s="37">
        <f>IF(AND('当年度'!X8=0,'前年度'!X8=0),"",IF('前年度'!X8=0,"皆増 ",IF('当年度'!X8=0,"皆減 ",ROUND('増減額'!X8/'前年度'!X8*100,1))))</f>
        <v>8.4</v>
      </c>
      <c r="Y8" s="16"/>
      <c r="Z8" s="16"/>
      <c r="AA8" s="16"/>
      <c r="AB8" s="16"/>
    </row>
    <row r="9" spans="2:28" ht="21" customHeight="1">
      <c r="B9" s="22" t="s">
        <v>32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  <v>44.9</v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2.3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48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</c>
      <c r="P9" s="37">
        <f>IF(AND('当年度'!P9=0,'前年度'!P9=0),"",IF('前年度'!P9=0,"皆増 ",IF('当年度'!P9=0,"皆減 ",ROUND('増減額'!P9/'前年度'!P9*100,1))))</f>
        <v>13.5</v>
      </c>
      <c r="Q9" s="37">
        <f>IF(AND('当年度'!Q9=0,'前年度'!Q9=0),"",IF('前年度'!Q9=0,"皆増 ",IF('当年度'!Q9=0,"皆減 ",ROUND('増減額'!Q9/'前年度'!Q9*100,1))))</f>
        <v>4.2</v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</c>
      <c r="V9" s="37">
        <f>IF(AND('当年度'!V9=0,'前年度'!V9=0),"",IF('前年度'!V9=0,"皆増 ",IF('当年度'!V9=0,"皆減 ",ROUND('増減額'!V9/'前年度'!V9*100,1))))</f>
        <v>-9.6</v>
      </c>
      <c r="W9" s="37">
        <f>IF(AND('当年度'!W9=0,'前年度'!W9=0),"",IF('前年度'!W9=0,"皆増 ",IF('当年度'!W9=0,"皆減 ",ROUND('増減額'!W9/'前年度'!W9*100,1))))</f>
      </c>
      <c r="X9" s="37">
        <f>IF(AND('当年度'!X9=0,'前年度'!X9=0),"",IF('前年度'!X9=0,"皆増 ",IF('当年度'!X9=0,"皆減 ",ROUND('増減額'!X9/'前年度'!X9*100,1))))</f>
        <v>18.5</v>
      </c>
      <c r="Y9" s="16"/>
      <c r="Z9" s="16"/>
      <c r="AA9" s="16"/>
      <c r="AB9" s="16"/>
    </row>
    <row r="10" spans="2:28" ht="21" customHeight="1">
      <c r="B10" s="22" t="s">
        <v>33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  <v>-93</v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-95.5</v>
      </c>
      <c r="J10" s="37">
        <f>IF(AND('当年度'!J10=0,'前年度'!J10=0),"",IF('前年度'!J10=0,"皆増 ",IF('当年度'!J10=0,"皆減 ",ROUND('増減額'!J10/'前年度'!J10*100,1))))</f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8.9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-37.7</v>
      </c>
      <c r="P10" s="37">
        <f>IF(AND('当年度'!P10=0,'前年度'!P10=0),"",IF('前年度'!P10=0,"皆増 ",IF('当年度'!P10=0,"皆減 ",ROUND('増減額'!P10/'前年度'!P10*100,1))))</f>
        <v>5.6</v>
      </c>
      <c r="Q10" s="37">
        <f>IF(AND('当年度'!Q10=0,'前年度'!Q10=0),"",IF('前年度'!Q10=0,"皆増 ",IF('当年度'!Q10=0,"皆減 ",ROUND('増減額'!Q10/'前年度'!Q10*100,1))))</f>
        <v>7.5</v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</c>
      <c r="X10" s="37">
        <f>IF(AND('当年度'!X10=0,'前年度'!X10=0),"",IF('前年度'!X10=0,"皆増 ",IF('当年度'!X10=0,"皆減 ",ROUND('増減額'!X10/'前年度'!X10*100,1))))</f>
        <v>-41.2</v>
      </c>
      <c r="Y10" s="16"/>
      <c r="Z10" s="16"/>
      <c r="AA10" s="16"/>
      <c r="AB10" s="16"/>
    </row>
    <row r="11" spans="2:28" ht="21" customHeight="1">
      <c r="B11" s="22" t="s">
        <v>34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  <v>-94.8</v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  <v>0.2</v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-28.1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-3.9</v>
      </c>
      <c r="P11" s="37">
        <f>IF(AND('当年度'!P11=0,'前年度'!P11=0),"",IF('前年度'!P11=0,"皆増 ",IF('当年度'!P11=0,"皆減 ",ROUND('増減額'!P11/'前年度'!P11*100,1))))</f>
        <v>5.5</v>
      </c>
      <c r="Q11" s="37">
        <f>IF(AND('当年度'!Q11=0,'前年度'!Q11=0),"",IF('前年度'!Q11=0,"皆増 ",IF('当年度'!Q11=0,"皆減 ",ROUND('増減額'!Q11/'前年度'!Q11*100,1))))</f>
        <v>5.1</v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</c>
      <c r="X11" s="37">
        <f>IF(AND('当年度'!X11=0,'前年度'!X11=0),"",IF('前年度'!X11=0,"皆増 ",IF('当年度'!X11=0,"皆減 ",ROUND('増減額'!X11/'前年度'!X11*100,1))))</f>
        <v>-5.1</v>
      </c>
      <c r="Y11" s="16"/>
      <c r="Z11" s="16"/>
      <c r="AA11" s="16"/>
      <c r="AB11" s="16"/>
    </row>
    <row r="12" spans="2:28" ht="21" customHeight="1">
      <c r="B12" s="22" t="s">
        <v>35</v>
      </c>
      <c r="C12" s="37">
        <f>IF(AND('当年度'!C12=0,'前年度'!C12=0),"",IF('前年度'!C12=0,"皆増 ",IF('当年度'!C12=0,"皆減 ",ROUND('増減額'!C12/'前年度'!C12*100,1))))</f>
      </c>
      <c r="D12" s="37" t="str">
        <f>IF(AND('当年度'!D12=0,'前年度'!D12=0),"",IF('前年度'!D12=0,"皆増 ",IF('当年度'!D12=0,"皆減 ",ROUND('増減額'!D12/'前年度'!D12*100,1))))</f>
        <v>皆減 </v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  <v>38.2</v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  <v>726.1</v>
      </c>
      <c r="I12" s="37">
        <f>IF(AND('当年度'!I12=0,'前年度'!I12=0),"",IF('前年度'!I12=0,"皆増 ",IF('当年度'!I12=0,"皆減 ",ROUND('増減額'!I12/'前年度'!I12*100,1))))</f>
        <v>7.2</v>
      </c>
      <c r="J12" s="37">
        <f>IF(AND('当年度'!J12=0,'前年度'!J12=0),"",IF('前年度'!J12=0,"皆増 ",IF('当年度'!J12=0,"皆減 ",ROUND('増減額'!J12/'前年度'!J12*100,1))))</f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13.3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-59.5</v>
      </c>
      <c r="P12" s="37">
        <f>IF(AND('当年度'!P12=0,'前年度'!P12=0),"",IF('前年度'!P12=0,"皆増 ",IF('当年度'!P12=0,"皆減 ",ROUND('増減額'!P12/'前年度'!P12*100,1))))</f>
        <v>6.2</v>
      </c>
      <c r="Q12" s="37">
        <f>IF(AND('当年度'!Q12=0,'前年度'!Q12=0),"",IF('前年度'!Q12=0,"皆増 ",IF('当年度'!Q12=0,"皆減 ",ROUND('増減額'!Q12/'前年度'!Q12*100,1))))</f>
        <v>5.1</v>
      </c>
      <c r="R12" s="37" t="str">
        <f>IF(AND('当年度'!R12=0,'前年度'!R12=0),"",IF('前年度'!R12=0,"皆増 ",IF('当年度'!R12=0,"皆減 ",ROUND('増減額'!R12/'前年度'!R12*100,1))))</f>
        <v>皆減 </v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</c>
      <c r="V12" s="37">
        <f>IF(AND('当年度'!V12=0,'前年度'!V12=0),"",IF('前年度'!V12=0,"皆増 ",IF('当年度'!V12=0,"皆減 ",ROUND('増減額'!V12/'前年度'!V12*100,1))))</f>
        <v>-99.1</v>
      </c>
      <c r="W12" s="37">
        <f>IF(AND('当年度'!W12=0,'前年度'!W12=0),"",IF('前年度'!W12=0,"皆増 ",IF('当年度'!W12=0,"皆減 ",ROUND('増減額'!W12/'前年度'!W12*100,1))))</f>
      </c>
      <c r="X12" s="37">
        <f>IF(AND('当年度'!X12=0,'前年度'!X12=0),"",IF('前年度'!X12=0,"皆増 ",IF('当年度'!X12=0,"皆減 ",ROUND('増減額'!X12/'前年度'!X12*100,1))))</f>
        <v>19.1</v>
      </c>
      <c r="Y12" s="16"/>
      <c r="Z12" s="16"/>
      <c r="AA12" s="16"/>
      <c r="AB12" s="16"/>
    </row>
    <row r="13" spans="2:28" ht="21" customHeight="1">
      <c r="B13" s="22" t="s">
        <v>36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>
        <f>IF(AND('当年度'!G13=0,'前年度'!G13=0),"",IF('前年度'!G13=0,"皆増 ",IF('当年度'!G13=0,"皆減 ",ROUND('増減額'!G13/'前年度'!G13*100,1))))</f>
        <v>-40</v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  <v>0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-0.7</v>
      </c>
      <c r="N13" s="37">
        <f>IF(AND('当年度'!N13=0,'前年度'!N13=0),"",IF('前年度'!N13=0,"皆増 ",IF('当年度'!N13=0,"皆減 ",ROUND('増減額'!N13/'前年度'!N13*100,1))))</f>
      </c>
      <c r="O13" s="37" t="str">
        <f>IF(AND('当年度'!O13=0,'前年度'!O13=0),"",IF('前年度'!O13=0,"皆増 ",IF('当年度'!O13=0,"皆減 ",ROUND('増減額'!O13/'前年度'!O13*100,1))))</f>
        <v>皆減 </v>
      </c>
      <c r="P13" s="37">
        <f>IF(AND('当年度'!P13=0,'前年度'!P13=0),"",IF('前年度'!P13=0,"皆増 ",IF('当年度'!P13=0,"皆減 ",ROUND('増減額'!P13/'前年度'!P13*100,1))))</f>
        <v>-2.2</v>
      </c>
      <c r="Q13" s="37">
        <f>IF(AND('当年度'!Q13=0,'前年度'!Q13=0),"",IF('前年度'!Q13=0,"皆増 ",IF('当年度'!Q13=0,"皆減 ",ROUND('増減額'!Q13/'前年度'!Q13*100,1))))</f>
        <v>1.4</v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</c>
      <c r="X13" s="37">
        <f>IF(AND('当年度'!X13=0,'前年度'!X13=0),"",IF('前年度'!X13=0,"皆増 ",IF('当年度'!X13=0,"皆減 ",ROUND('増減額'!X13/'前年度'!X13*100,1))))</f>
        <v>-0.5</v>
      </c>
      <c r="Y13" s="16"/>
      <c r="Z13" s="16"/>
      <c r="AA13" s="16"/>
      <c r="AB13" s="16"/>
    </row>
    <row r="14" spans="2:28" ht="21" customHeight="1">
      <c r="B14" s="22" t="s">
        <v>37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19.5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-7.3</v>
      </c>
      <c r="N14" s="37">
        <f>IF(AND('当年度'!N14=0,'前年度'!N14=0),"",IF('前年度'!N14=0,"皆増 ",IF('当年度'!N14=0,"皆減 ",ROUND('増減額'!N14/'前年度'!N14*100,1))))</f>
      </c>
      <c r="O14" s="37" t="str">
        <f>IF(AND('当年度'!O14=0,'前年度'!O14=0),"",IF('前年度'!O14=0,"皆増 ",IF('当年度'!O14=0,"皆減 ",ROUND('増減額'!O14/'前年度'!O14*100,1))))</f>
        <v>皆減 </v>
      </c>
      <c r="P14" s="37">
        <f>IF(AND('当年度'!P14=0,'前年度'!P14=0),"",IF('前年度'!P14=0,"皆増 ",IF('当年度'!P14=0,"皆減 ",ROUND('増減額'!P14/'前年度'!P14*100,1))))</f>
        <v>0.3</v>
      </c>
      <c r="Q14" s="37">
        <f>IF(AND('当年度'!Q14=0,'前年度'!Q14=0),"",IF('前年度'!Q14=0,"皆増 ",IF('当年度'!Q14=0,"皆減 ",ROUND('増減額'!Q14/'前年度'!Q14*100,1))))</f>
        <v>5.1</v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</c>
      <c r="X14" s="37">
        <f>IF(AND('当年度'!X14=0,'前年度'!X14=0),"",IF('前年度'!X14=0,"皆増 ",IF('当年度'!X14=0,"皆減 ",ROUND('増減額'!X14/'前年度'!X14*100,1))))</f>
        <v>5.4</v>
      </c>
      <c r="Y14" s="16"/>
      <c r="Z14" s="16"/>
      <c r="AA14" s="16"/>
      <c r="AB14" s="16"/>
    </row>
    <row r="15" spans="2:28" ht="21" customHeight="1">
      <c r="B15" s="22" t="s">
        <v>38</v>
      </c>
      <c r="C15" s="37">
        <f>IF(AND('当年度'!C15=0,'前年度'!C15=0),"",IF('前年度'!C15=0,"皆増 ",IF('当年度'!C15=0,"皆減 ",ROUND('増減額'!C15/'前年度'!C15*100,1))))</f>
        <v>53.2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-7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28.7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</c>
      <c r="P15" s="37">
        <f>IF(AND('当年度'!P15=0,'前年度'!P15=0),"",IF('前年度'!P15=0,"皆増 ",IF('当年度'!P15=0,"皆減 ",ROUND('増減額'!P15/'前年度'!P15*100,1))))</f>
        <v>10.1</v>
      </c>
      <c r="Q15" s="37">
        <f>IF(AND('当年度'!Q15=0,'前年度'!Q15=0),"",IF('前年度'!Q15=0,"皆増 ",IF('当年度'!Q15=0,"皆減 ",ROUND('増減額'!Q15/'前年度'!Q15*100,1))))</f>
        <v>7.5</v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</c>
      <c r="X15" s="37">
        <f>IF(AND('当年度'!X15=0,'前年度'!X15=0),"",IF('前年度'!X15=0,"皆増 ",IF('当年度'!X15=0,"皆減 ",ROUND('増減額'!X15/'前年度'!X15*100,1))))</f>
        <v>13.5</v>
      </c>
      <c r="Y15" s="16"/>
      <c r="Z15" s="16"/>
      <c r="AA15" s="16"/>
      <c r="AB15" s="16"/>
    </row>
    <row r="16" spans="2:28" ht="21" customHeight="1">
      <c r="B16" s="22" t="s">
        <v>39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-13.1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 t="str">
        <f>IF(AND('当年度'!G16=0,'前年度'!G16=0),"",IF('前年度'!G16=0,"皆増 ",IF('当年度'!G16=0,"皆減 ",ROUND('増減額'!G16/'前年度'!G16*100,1))))</f>
        <v>皆増 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26.5</v>
      </c>
      <c r="N16" s="37">
        <f>IF(AND('当年度'!N16=0,'前年度'!N16=0),"",IF('前年度'!N16=0,"皆増 ",IF('当年度'!N16=0,"皆減 ",ROUND('増減額'!N16/'前年度'!N16*100,1))))</f>
      </c>
      <c r="O16" s="37" t="str">
        <f>IF(AND('当年度'!O16=0,'前年度'!O16=0),"",IF('前年度'!O16=0,"皆増 ",IF('当年度'!O16=0,"皆減 ",ROUND('増減額'!O16/'前年度'!O16*100,1))))</f>
        <v>皆減 </v>
      </c>
      <c r="P16" s="37">
        <f>IF(AND('当年度'!P16=0,'前年度'!P16=0),"",IF('前年度'!P16=0,"皆増 ",IF('当年度'!P16=0,"皆減 ",ROUND('増減額'!P16/'前年度'!P16*100,1))))</f>
        <v>-4.7</v>
      </c>
      <c r="Q16" s="37">
        <f>IF(AND('当年度'!Q16=0,'前年度'!Q16=0),"",IF('前年度'!Q16=0,"皆増 ",IF('当年度'!Q16=0,"皆減 ",ROUND('増減額'!Q16/'前年度'!Q16*100,1))))</f>
        <v>3.8</v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</c>
      <c r="X16" s="37">
        <f>IF(AND('当年度'!X16=0,'前年度'!X16=0),"",IF('前年度'!X16=0,"皆増 ",IF('当年度'!X16=0,"皆減 ",ROUND('増減額'!X16/'前年度'!X16*100,1))))</f>
        <v>2.6</v>
      </c>
      <c r="Y16" s="16"/>
      <c r="Z16" s="16"/>
      <c r="AA16" s="16"/>
      <c r="AB16" s="16"/>
    </row>
    <row r="17" spans="2:28" ht="21" customHeight="1">
      <c r="B17" s="23" t="s">
        <v>70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  <v>0.9</v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-9.2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</c>
      <c r="P17" s="37">
        <f>IF(AND('当年度'!P17=0,'前年度'!P17=0),"",IF('前年度'!P17=0,"皆増 ",IF('当年度'!P17=0,"皆減 ",ROUND('増減額'!P17/'前年度'!P17*100,1))))</f>
        <v>2.2</v>
      </c>
      <c r="Q17" s="37">
        <f>IF(AND('当年度'!Q17=0,'前年度'!Q17=0),"",IF('前年度'!Q17=0,"皆増 ",IF('当年度'!Q17=0,"皆減 ",ROUND('増減額'!Q17/'前年度'!Q17*100,1))))</f>
        <v>4.9</v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>
        <f>IF(AND('当年度'!U17=0,'前年度'!U17=0),"",IF('前年度'!U17=0,"皆増 ",IF('当年度'!U17=0,"皆減 ",ROUND('増減額'!U17/'前年度'!U17*100,1))))</f>
      </c>
      <c r="V17" s="37" t="str">
        <f>IF(AND('当年度'!V17=0,'前年度'!V17=0),"",IF('前年度'!V17=0,"皆増 ",IF('当年度'!V17=0,"皆減 ",ROUND('増減額'!V17/'前年度'!V17*100,1))))</f>
        <v>皆増 </v>
      </c>
      <c r="W17" s="37">
        <f>IF(AND('当年度'!W17=0,'前年度'!W17=0),"",IF('前年度'!W17=0,"皆増 ",IF('当年度'!W17=0,"皆減 ",ROUND('増減額'!W17/'前年度'!W17*100,1))))</f>
      </c>
      <c r="X17" s="37">
        <f>IF(AND('当年度'!X17=0,'前年度'!X17=0),"",IF('前年度'!X17=0,"皆増 ",IF('当年度'!X17=0,"皆減 ",ROUND('増減額'!X17/'前年度'!X17*100,1))))</f>
        <v>0.9</v>
      </c>
      <c r="Y17" s="16"/>
      <c r="Z17" s="16"/>
      <c r="AA17" s="16"/>
      <c r="AB17" s="16"/>
    </row>
    <row r="18" spans="2:28" ht="21" customHeight="1">
      <c r="B18" s="22" t="s">
        <v>72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  <v>11.9</v>
      </c>
      <c r="J18" s="37">
        <f>IF(AND('当年度'!J18=0,'前年度'!J18=0),"",IF('前年度'!J18=0,"皆増 ",IF('当年度'!J18=0,"皆減 ",ROUND('増減額'!J18/'前年度'!J18*100,1))))</f>
      </c>
      <c r="K18" s="37">
        <f>IF(AND('当年度'!K18=0,'前年度'!K18=0),"",IF('前年度'!K18=0,"皆増 ",IF('当年度'!K18=0,"皆減 ",ROUND('増減額'!K18/'前年度'!K18*100,1))))</f>
        <v>26.7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26.1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-72.8</v>
      </c>
      <c r="P18" s="37">
        <f>IF(AND('当年度'!P18=0,'前年度'!P18=0),"",IF('前年度'!P18=0,"皆増 ",IF('当年度'!P18=0,"皆減 ",ROUND('増減額'!P18/'前年度'!P18*100,1))))</f>
        <v>5.4</v>
      </c>
      <c r="Q18" s="37">
        <f>IF(AND('当年度'!Q18=0,'前年度'!Q18=0),"",IF('前年度'!Q18=0,"皆増 ",IF('当年度'!Q18=0,"皆減 ",ROUND('増減額'!Q18/'前年度'!Q18*100,1))))</f>
        <v>8.5</v>
      </c>
      <c r="R18" s="37" t="str">
        <f>IF(AND('当年度'!R18=0,'前年度'!R18=0),"",IF('前年度'!R18=0,"皆増 ",IF('当年度'!R18=0,"皆減 ",ROUND('増減額'!R18/'前年度'!R18*100,1))))</f>
        <v>皆増 </v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>
        <f>IF(AND('当年度'!U18=0,'前年度'!U18=0),"",IF('前年度'!U18=0,"皆増 ",IF('当年度'!U18=0,"皆減 ",ROUND('増減額'!U18/'前年度'!U18*100,1))))</f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</c>
      <c r="X18" s="37">
        <f>IF(AND('当年度'!X18=0,'前年度'!X18=0),"",IF('前年度'!X18=0,"皆増 ",IF('当年度'!X18=0,"皆減 ",ROUND('増減額'!X18/'前年度'!X18*100,1))))</f>
        <v>11.7</v>
      </c>
      <c r="Y18" s="16"/>
      <c r="Z18" s="16"/>
      <c r="AA18" s="16"/>
      <c r="AB18" s="16"/>
    </row>
    <row r="19" spans="2:28" ht="21" customHeight="1">
      <c r="B19" s="24" t="s">
        <v>71</v>
      </c>
      <c r="C19" s="38">
        <f>IF(AND('当年度'!C19=0,'前年度'!C19=0),"",IF('前年度'!C19=0,"皆増 ",IF('当年度'!C19=0,"皆減 ",ROUND('増減額'!C19/'前年度'!C19*100,1))))</f>
      </c>
      <c r="D19" s="38" t="str">
        <f>IF(AND('当年度'!D19=0,'前年度'!D19=0),"",IF('前年度'!D19=0,"皆増 ",IF('当年度'!D19=0,"皆減 ",ROUND('増減額'!D19/'前年度'!D19*100,1))))</f>
        <v>皆減 </v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  <v>38.3</v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  <v>-75.4</v>
      </c>
      <c r="I19" s="38">
        <f>IF(AND('当年度'!I19=0,'前年度'!I19=0),"",IF('前年度'!I19=0,"皆増 ",IF('当年度'!I19=0,"皆減 ",ROUND('増減額'!I19/'前年度'!I19*100,1))))</f>
        <v>1.3</v>
      </c>
      <c r="J19" s="38">
        <f>IF(AND('当年度'!J19=0,'前年度'!J19=0),"",IF('前年度'!J19=0,"皆増 ",IF('当年度'!J19=0,"皆減 ",ROUND('増減額'!J19/'前年度'!J19*100,1))))</f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8.8</v>
      </c>
      <c r="N19" s="38">
        <f>IF(AND('当年度'!N19=0,'前年度'!N19=0),"",IF('前年度'!N19=0,"皆増 ",IF('当年度'!N19=0,"皆減 ",ROUND('増減額'!N19/'前年度'!N19*100,1))))</f>
        <v>0</v>
      </c>
      <c r="O19" s="38">
        <f>IF(AND('当年度'!O19=0,'前年度'!O19=0),"",IF('前年度'!O19=0,"皆増 ",IF('当年度'!O19=0,"皆減 ",ROUND('増減額'!O19/'前年度'!O19*100,1))))</f>
        <v>-18</v>
      </c>
      <c r="P19" s="38">
        <f>IF(AND('当年度'!P19=0,'前年度'!P19=0),"",IF('前年度'!P19=0,"皆増 ",IF('当年度'!P19=0,"皆減 ",ROUND('増減額'!P19/'前年度'!P19*100,1))))</f>
        <v>-0.5</v>
      </c>
      <c r="Q19" s="38">
        <f>IF(AND('当年度'!Q19=0,'前年度'!Q19=0),"",IF('前年度'!Q19=0,"皆増 ",IF('当年度'!Q19=0,"皆減 ",ROUND('増減額'!Q19/'前年度'!Q19*100,1))))</f>
        <v>8.1</v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>
        <f>IF(AND('当年度'!U19=0,'前年度'!U19=0),"",IF('前年度'!U19=0,"皆増 ",IF('当年度'!U19=0,"皆減 ",ROUND('増減額'!U19/'前年度'!U19*100,1))))</f>
      </c>
      <c r="V19" s="38">
        <f>IF(AND('当年度'!V19=0,'前年度'!V19=0),"",IF('前年度'!V19=0,"皆増 ",IF('当年度'!V19=0,"皆減 ",ROUND('増減額'!V19/'前年度'!V19*100,1))))</f>
      </c>
      <c r="W19" s="38">
        <f>IF(AND('当年度'!W19=0,'前年度'!W19=0),"",IF('前年度'!W19=0,"皆増 ",IF('当年度'!W19=0,"皆減 ",ROUND('増減額'!W19/'前年度'!W19*100,1))))</f>
        <v>16</v>
      </c>
      <c r="X19" s="38">
        <f>IF(AND('当年度'!X19=0,'前年度'!X19=0),"",IF('前年度'!X19=0,"皆増 ",IF('当年度'!X19=0,"皆減 ",ROUND('増減額'!X19/'前年度'!X19*100,1))))</f>
        <v>0.1</v>
      </c>
      <c r="Y19" s="16"/>
      <c r="Z19" s="16"/>
      <c r="AA19" s="16"/>
      <c r="AB19" s="16"/>
    </row>
    <row r="20" spans="2:28" ht="21" customHeight="1">
      <c r="B20" s="22" t="s">
        <v>40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-8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9.3</v>
      </c>
      <c r="N20" s="39">
        <f>IF(AND('当年度'!N20=0,'前年度'!N20=0),"",IF('前年度'!N20=0,"皆増 ",IF('当年度'!N20=0,"皆減 ",ROUND('増減額'!N20/'前年度'!N20*100,1))))</f>
      </c>
      <c r="O20" s="39" t="str">
        <f>IF(AND('当年度'!O20=0,'前年度'!O20=0),"",IF('前年度'!O20=0,"皆増 ",IF('当年度'!O20=0,"皆減 ",ROUND('増減額'!O20/'前年度'!O20*100,1))))</f>
        <v>皆減 </v>
      </c>
      <c r="P20" s="39">
        <f>IF(AND('当年度'!P20=0,'前年度'!P20=0),"",IF('前年度'!P20=0,"皆増 ",IF('当年度'!P20=0,"皆減 ",ROUND('増減額'!P20/'前年度'!P20*100,1))))</f>
        <v>4</v>
      </c>
      <c r="Q20" s="39">
        <f>IF(AND('当年度'!Q20=0,'前年度'!Q20=0),"",IF('前年度'!Q20=0,"皆増 ",IF('当年度'!Q20=0,"皆減 ",ROUND('増減額'!Q20/'前年度'!Q20*100,1))))</f>
        <v>-0.9</v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</c>
      <c r="V20" s="39">
        <f>IF(AND('当年度'!V20=0,'前年度'!V20=0),"",IF('前年度'!V20=0,"皆増 ",IF('当年度'!V20=0,"皆減 ",ROUND('増減額'!V20/'前年度'!V20*100,1))))</f>
        <v>137.3</v>
      </c>
      <c r="W20" s="39">
        <f>IF(AND('当年度'!W20=0,'前年度'!W20=0),"",IF('前年度'!W20=0,"皆増 ",IF('当年度'!W20=0,"皆減 ",ROUND('増減額'!W20/'前年度'!W20*100,1))))</f>
      </c>
      <c r="X20" s="39">
        <f>IF(AND('当年度'!X20=0,'前年度'!X20=0),"",IF('前年度'!X20=0,"皆増 ",IF('当年度'!X20=0,"皆減 ",ROUND('増減額'!X20/'前年度'!X20*100,1))))</f>
        <v>-4.4</v>
      </c>
      <c r="Y20" s="16"/>
      <c r="Z20" s="16"/>
      <c r="AA20" s="16"/>
      <c r="AB20" s="16"/>
    </row>
    <row r="21" spans="2:28" ht="21" customHeight="1">
      <c r="B21" s="22" t="s">
        <v>41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-2.2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19.7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-98.1</v>
      </c>
      <c r="P21" s="37">
        <f>IF(AND('当年度'!P21=0,'前年度'!P21=0),"",IF('前年度'!P21=0,"皆増 ",IF('当年度'!P21=0,"皆減 ",ROUND('増減額'!P21/'前年度'!P21*100,1))))</f>
        <v>-2.2</v>
      </c>
      <c r="Q21" s="37">
        <f>IF(AND('当年度'!Q21=0,'前年度'!Q21=0),"",IF('前年度'!Q21=0,"皆増 ",IF('当年度'!Q21=0,"皆減 ",ROUND('増減額'!Q21/'前年度'!Q21*100,1))))</f>
        <v>5.5</v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>
        <f>IF(AND('当年度'!U21=0,'前年度'!U21=0),"",IF('前年度'!U21=0,"皆増 ",IF('当年度'!U21=0,"皆減 ",ROUND('増減額'!U21/'前年度'!U21*100,1))))</f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</c>
      <c r="X21" s="37">
        <f>IF(AND('当年度'!X21=0,'前年度'!X21=0),"",IF('前年度'!X21=0,"皆増 ",IF('当年度'!X21=0,"皆減 ",ROUND('増減額'!X21/'前年度'!X21*100,1))))</f>
        <v>2.9</v>
      </c>
      <c r="Y21" s="16"/>
      <c r="Z21" s="16"/>
      <c r="AA21" s="16"/>
      <c r="AB21" s="16"/>
    </row>
    <row r="22" spans="2:28" ht="21" customHeight="1">
      <c r="B22" s="22" t="s">
        <v>42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>
        <f>IF(AND('当年度'!I22=0,'前年度'!I22=0),"",IF('前年度'!I22=0,"皆増 ",IF('当年度'!I22=0,"皆減 ",ROUND('増減額'!I22/'前年度'!I22*100,1))))</f>
        <v>16.4</v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13.2</v>
      </c>
      <c r="N22" s="37">
        <f>IF(AND('当年度'!N22=0,'前年度'!N22=0),"",IF('前年度'!N22=0,"皆増 ",IF('当年度'!N22=0,"皆減 ",ROUND('増減額'!N22/'前年度'!N22*100,1))))</f>
      </c>
      <c r="O22" s="37" t="str">
        <f>IF(AND('当年度'!O22=0,'前年度'!O22=0),"",IF('前年度'!O22=0,"皆増 ",IF('当年度'!O22=0,"皆減 ",ROUND('増減額'!O22/'前年度'!O22*100,1))))</f>
        <v>皆減 </v>
      </c>
      <c r="P22" s="37">
        <f>IF(AND('当年度'!P22=0,'前年度'!P22=0),"",IF('前年度'!P22=0,"皆増 ",IF('当年度'!P22=0,"皆減 ",ROUND('増減額'!P22/'前年度'!P22*100,1))))</f>
        <v>-4.9</v>
      </c>
      <c r="Q22" s="37">
        <f>IF(AND('当年度'!Q22=0,'前年度'!Q22=0),"",IF('前年度'!Q22=0,"皆増 ",IF('当年度'!Q22=0,"皆減 ",ROUND('増減額'!Q22/'前年度'!Q22*100,1))))</f>
        <v>3.9</v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</c>
      <c r="V22" s="37">
        <f>IF(AND('当年度'!V22=0,'前年度'!V22=0),"",IF('前年度'!V22=0,"皆増 ",IF('当年度'!V22=0,"皆減 ",ROUND('増減額'!V22/'前年度'!V22*100,1))))</f>
        <v>-37.6</v>
      </c>
      <c r="W22" s="37">
        <f>IF(AND('当年度'!W22=0,'前年度'!W22=0),"",IF('前年度'!W22=0,"皆増 ",IF('当年度'!W22=0,"皆減 ",ROUND('増減額'!W22/'前年度'!W22*100,1))))</f>
      </c>
      <c r="X22" s="37">
        <f>IF(AND('当年度'!X22=0,'前年度'!X22=0),"",IF('前年度'!X22=0,"皆増 ",IF('当年度'!X22=0,"皆減 ",ROUND('増減額'!X22/'前年度'!X22*100,1))))</f>
        <v>7.4</v>
      </c>
      <c r="Y22" s="16"/>
      <c r="Z22" s="16"/>
      <c r="AA22" s="16"/>
      <c r="AB22" s="16"/>
    </row>
    <row r="23" spans="2:28" ht="21" customHeight="1">
      <c r="B23" s="22" t="s">
        <v>43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-12.1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-0.1</v>
      </c>
      <c r="N23" s="37">
        <f>IF(AND('当年度'!N23=0,'前年度'!N23=0),"",IF('前年度'!N23=0,"皆増 ",IF('当年度'!N23=0,"皆減 ",ROUND('増減額'!N23/'前年度'!N23*100,1))))</f>
      </c>
      <c r="O23" s="37" t="str">
        <f>IF(AND('当年度'!O23=0,'前年度'!O23=0),"",IF('前年度'!O23=0,"皆増 ",IF('当年度'!O23=0,"皆減 ",ROUND('増減額'!O23/'前年度'!O23*100,1))))</f>
        <v>皆減 </v>
      </c>
      <c r="P23" s="37">
        <f>IF(AND('当年度'!P23=0,'前年度'!P23=0),"",IF('前年度'!P23=0,"皆増 ",IF('当年度'!P23=0,"皆減 ",ROUND('増減額'!P23/'前年度'!P23*100,1))))</f>
        <v>8.7</v>
      </c>
      <c r="Q23" s="37">
        <f>IF(AND('当年度'!Q23=0,'前年度'!Q23=0),"",IF('前年度'!Q23=0,"皆増 ",IF('当年度'!Q23=0,"皆減 ",ROUND('増減額'!Q23/'前年度'!Q23*100,1))))</f>
        <v>17.6</v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</c>
      <c r="V23" s="37">
        <f>IF(AND('当年度'!V23=0,'前年度'!V23=0),"",IF('前年度'!V23=0,"皆増 ",IF('当年度'!V23=0,"皆減 ",ROUND('増減額'!V23/'前年度'!V23*100,1))))</f>
        <v>-91.4</v>
      </c>
      <c r="W23" s="37">
        <f>IF(AND('当年度'!W23=0,'前年度'!W23=0),"",IF('前年度'!W23=0,"皆増 ",IF('当年度'!W23=0,"皆減 ",ROUND('増減額'!W23/'前年度'!W23*100,1))))</f>
      </c>
      <c r="X23" s="37">
        <f>IF(AND('当年度'!X23=0,'前年度'!X23=0),"",IF('前年度'!X23=0,"皆増 ",IF('当年度'!X23=0,"皆減 ",ROUND('増減額'!X23/'前年度'!X23*100,1))))</f>
        <v>-6.7</v>
      </c>
      <c r="Y23" s="16"/>
      <c r="Z23" s="16"/>
      <c r="AA23" s="16"/>
      <c r="AB23" s="16"/>
    </row>
    <row r="24" spans="2:28" ht="21" customHeight="1">
      <c r="B24" s="22" t="s">
        <v>44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-7.9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-26.5</v>
      </c>
      <c r="N24" s="37">
        <f>IF(AND('当年度'!N24=0,'前年度'!N24=0),"",IF('前年度'!N24=0,"皆増 ",IF('当年度'!N24=0,"皆減 ",ROUND('増減額'!N24/'前年度'!N24*100,1))))</f>
      </c>
      <c r="O24" s="37">
        <f>IF(AND('当年度'!O24=0,'前年度'!O24=0),"",IF('前年度'!O24=0,"皆増 ",IF('当年度'!O24=0,"皆減 ",ROUND('増減額'!O24/'前年度'!O24*100,1))))</f>
      </c>
      <c r="P24" s="37">
        <f>IF(AND('当年度'!P24=0,'前年度'!P24=0),"",IF('前年度'!P24=0,"皆増 ",IF('当年度'!P24=0,"皆減 ",ROUND('増減額'!P24/'前年度'!P24*100,1))))</f>
        <v>-6.3</v>
      </c>
      <c r="Q24" s="37">
        <f>IF(AND('当年度'!Q24=0,'前年度'!Q24=0),"",IF('前年度'!Q24=0,"皆増 ",IF('当年度'!Q24=0,"皆減 ",ROUND('増減額'!Q24/'前年度'!Q24*100,1))))</f>
        <v>11.3</v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>
        <f>IF(AND('当年度'!U24=0,'前年度'!U24=0),"",IF('前年度'!U24=0,"皆増 ",IF('当年度'!U24=0,"皆減 ",ROUND('増減額'!U24/'前年度'!U24*100,1))))</f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</c>
      <c r="X24" s="37">
        <f>IF(AND('当年度'!X24=0,'前年度'!X24=0),"",IF('前年度'!X24=0,"皆増 ",IF('当年度'!X24=0,"皆減 ",ROUND('増減額'!X24/'前年度'!X24*100,1))))</f>
        <v>-7.8</v>
      </c>
      <c r="Y24" s="16"/>
      <c r="Z24" s="16"/>
      <c r="AA24" s="16"/>
      <c r="AB24" s="16"/>
    </row>
    <row r="25" spans="2:28" ht="21" customHeight="1">
      <c r="B25" s="22" t="s">
        <v>45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  <v>5.3</v>
      </c>
      <c r="J25" s="37">
        <f>IF(AND('当年度'!J25=0,'前年度'!J25=0),"",IF('前年度'!J25=0,"皆増 ",IF('当年度'!J25=0,"皆減 ",ROUND('増減額'!J25/'前年度'!J25*100,1))))</f>
      </c>
      <c r="K25" s="37">
        <f>IF(AND('当年度'!K25=0,'前年度'!K25=0),"",IF('前年度'!K25=0,"皆増 ",IF('当年度'!K25=0,"皆減 ",ROUND('増減額'!K25/'前年度'!K25*100,1))))</f>
        <v>0</v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17.2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</c>
      <c r="P25" s="37">
        <f>IF(AND('当年度'!P25=0,'前年度'!P25=0),"",IF('前年度'!P25=0,"皆増 ",IF('当年度'!P25=0,"皆減 ",ROUND('増減額'!P25/'前年度'!P25*100,1))))</f>
        <v>1.2</v>
      </c>
      <c r="Q25" s="37">
        <f>IF(AND('当年度'!Q25=0,'前年度'!Q25=0),"",IF('前年度'!Q25=0,"皆増 ",IF('当年度'!Q25=0,"皆減 ",ROUND('増減額'!Q25/'前年度'!Q25*100,1))))</f>
        <v>-1</v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</c>
      <c r="X25" s="37">
        <f>IF(AND('当年度'!X25=0,'前年度'!X25=0),"",IF('前年度'!X25=0,"皆増 ",IF('当年度'!X25=0,"皆減 ",ROUND('増減額'!X25/'前年度'!X25*100,1))))</f>
        <v>3.6</v>
      </c>
      <c r="Y25" s="16"/>
      <c r="Z25" s="16"/>
      <c r="AA25" s="16"/>
      <c r="AB25" s="16"/>
    </row>
    <row r="26" spans="2:28" ht="21" customHeight="1">
      <c r="B26" s="22" t="s">
        <v>46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-43.3</v>
      </c>
      <c r="J26" s="37">
        <f>IF(AND('当年度'!J26=0,'前年度'!J26=0),"",IF('前年度'!J26=0,"皆増 ",IF('当年度'!J26=0,"皆減 ",ROUND('増減額'!J26/'前年度'!J26*100,1))))</f>
      </c>
      <c r="K26" s="37">
        <f>IF(AND('当年度'!K26=0,'前年度'!K26=0),"",IF('前年度'!K26=0,"皆増 ",IF('当年度'!K26=0,"皆減 ",ROUND('増減額'!K26/'前年度'!K26*100,1))))</f>
        <v>0</v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12.6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</c>
      <c r="P26" s="37">
        <f>IF(AND('当年度'!P26=0,'前年度'!P26=0),"",IF('前年度'!P26=0,"皆増 ",IF('当年度'!P26=0,"皆減 ",ROUND('増減額'!P26/'前年度'!P26*100,1))))</f>
        <v>15.2</v>
      </c>
      <c r="Q26" s="37">
        <f>IF(AND('当年度'!Q26=0,'前年度'!Q26=0),"",IF('前年度'!Q26=0,"皆増 ",IF('当年度'!Q26=0,"皆減 ",ROUND('増減額'!Q26/'前年度'!Q26*100,1))))</f>
        <v>3.8</v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</c>
      <c r="X26" s="37">
        <f>IF(AND('当年度'!X26=0,'前年度'!X26=0),"",IF('前年度'!X26=0,"皆増 ",IF('当年度'!X26=0,"皆減 ",ROUND('増減額'!X26/'前年度'!X26*100,1))))</f>
        <v>-9.2</v>
      </c>
      <c r="Y26" s="16"/>
      <c r="Z26" s="16"/>
      <c r="AA26" s="16"/>
      <c r="AB26" s="16"/>
    </row>
    <row r="27" spans="2:28" ht="21" customHeight="1">
      <c r="B27" s="22" t="s">
        <v>47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  <v>56.6</v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-1.5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0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67.2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-85.5</v>
      </c>
      <c r="P27" s="37">
        <f>IF(AND('当年度'!P27=0,'前年度'!P27=0),"",IF('前年度'!P27=0,"皆増 ",IF('当年度'!P27=0,"皆減 ",ROUND('増減額'!P27/'前年度'!P27*100,1))))</f>
        <v>1.1</v>
      </c>
      <c r="Q27" s="37">
        <f>IF(AND('当年度'!Q27=0,'前年度'!Q27=0),"",IF('前年度'!Q27=0,"皆増 ",IF('当年度'!Q27=0,"皆減 ",ROUND('増減額'!Q27/'前年度'!Q27*100,1))))</f>
        <v>-11.2</v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</c>
      <c r="V27" s="37">
        <f>IF(AND('当年度'!V27=0,'前年度'!V27=0),"",IF('前年度'!V27=0,"皆増 ",IF('当年度'!V27=0,"皆減 ",ROUND('増減額'!V27/'前年度'!V27*100,1))))</f>
        <v>-36.2</v>
      </c>
      <c r="W27" s="37">
        <f>IF(AND('当年度'!W27=0,'前年度'!W27=0),"",IF('前年度'!W27=0,"皆増 ",IF('当年度'!W27=0,"皆減 ",ROUND('増減額'!W27/'前年度'!W27*100,1))))</f>
      </c>
      <c r="X27" s="37">
        <f>IF(AND('当年度'!X27=0,'前年度'!X27=0),"",IF('前年度'!X27=0,"皆増 ",IF('当年度'!X27=0,"皆減 ",ROUND('増減額'!X27/'前年度'!X27*100,1))))</f>
        <v>13</v>
      </c>
      <c r="Y27" s="16"/>
      <c r="Z27" s="16"/>
      <c r="AA27" s="16"/>
      <c r="AB27" s="16"/>
    </row>
    <row r="28" spans="2:28" ht="21" customHeight="1">
      <c r="B28" s="22" t="s">
        <v>48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35.7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20.7</v>
      </c>
      <c r="N28" s="37">
        <f>IF(AND('当年度'!N28=0,'前年度'!N28=0),"",IF('前年度'!N28=0,"皆増 ",IF('当年度'!N28=0,"皆減 ",ROUND('増減額'!N28/'前年度'!N28*100,1))))</f>
      </c>
      <c r="O28" s="37" t="str">
        <f>IF(AND('当年度'!O28=0,'前年度'!O28=0),"",IF('前年度'!O28=0,"皆増 ",IF('当年度'!O28=0,"皆減 ",ROUND('増減額'!O28/'前年度'!O28*100,1))))</f>
        <v>皆減 </v>
      </c>
      <c r="P28" s="37">
        <f>IF(AND('当年度'!P28=0,'前年度'!P28=0),"",IF('前年度'!P28=0,"皆増 ",IF('当年度'!P28=0,"皆減 ",ROUND('増減額'!P28/'前年度'!P28*100,1))))</f>
        <v>15.9</v>
      </c>
      <c r="Q28" s="37">
        <f>IF(AND('当年度'!Q28=0,'前年度'!Q28=0),"",IF('前年度'!Q28=0,"皆増 ",IF('当年度'!Q28=0,"皆減 ",ROUND('増減額'!Q28/'前年度'!Q28*100,1))))</f>
        <v>7.9</v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>
        <f>IF(AND('当年度'!U28=0,'前年度'!U28=0),"",IF('前年度'!U28=0,"皆増 ",IF('当年度'!U28=0,"皆減 ",ROUND('増減額'!U28/'前年度'!U28*100,1))))</f>
      </c>
      <c r="V28" s="37">
        <f>IF(AND('当年度'!V28=0,'前年度'!V28=0),"",IF('前年度'!V28=0,"皆増 ",IF('当年度'!V28=0,"皆減 ",ROUND('増減額'!V28/'前年度'!V28*100,1))))</f>
        <v>-55</v>
      </c>
      <c r="W28" s="37">
        <f>IF(AND('当年度'!W28=0,'前年度'!W28=0),"",IF('前年度'!W28=0,"皆増 ",IF('当年度'!W28=0,"皆減 ",ROUND('増減額'!W28/'前年度'!W28*100,1))))</f>
      </c>
      <c r="X28" s="37">
        <f>IF(AND('当年度'!X28=0,'前年度'!X28=0),"",IF('前年度'!X28=0,"皆増 ",IF('当年度'!X28=0,"皆減 ",ROUND('増減額'!X28/'前年度'!X28*100,1))))</f>
        <v>15.9</v>
      </c>
      <c r="Y28" s="16"/>
      <c r="Z28" s="16"/>
      <c r="AA28" s="16"/>
      <c r="AB28" s="16"/>
    </row>
    <row r="29" spans="2:28" ht="21" customHeight="1">
      <c r="B29" s="22" t="s">
        <v>49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  <v>-57.3</v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 t="str">
        <f>IF(AND('当年度'!K29=0,'前年度'!K29=0),"",IF('前年度'!K29=0,"皆増 ",IF('当年度'!K29=0,"皆減 ",ROUND('増減額'!K29/'前年度'!K29*100,1))))</f>
        <v>皆減 </v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63.8</v>
      </c>
      <c r="N29" s="37">
        <f>IF(AND('当年度'!N29=0,'前年度'!N29=0),"",IF('前年度'!N29=0,"皆増 ",IF('当年度'!N29=0,"皆減 ",ROUND('増減額'!N29/'前年度'!N29*100,1))))</f>
      </c>
      <c r="O29" s="37" t="str">
        <f>IF(AND('当年度'!O29=0,'前年度'!O29=0),"",IF('前年度'!O29=0,"皆増 ",IF('当年度'!O29=0,"皆減 ",ROUND('増減額'!O29/'前年度'!O29*100,1))))</f>
        <v>皆減 </v>
      </c>
      <c r="P29" s="37">
        <f>IF(AND('当年度'!P29=0,'前年度'!P29=0),"",IF('前年度'!P29=0,"皆増 ",IF('当年度'!P29=0,"皆減 ",ROUND('増減額'!P29/'前年度'!P29*100,1))))</f>
        <v>4.8</v>
      </c>
      <c r="Q29" s="37">
        <f>IF(AND('当年度'!Q29=0,'前年度'!Q29=0),"",IF('前年度'!Q29=0,"皆増 ",IF('当年度'!Q29=0,"皆減 ",ROUND('増減額'!Q29/'前年度'!Q29*100,1))))</f>
        <v>-3.2</v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>
        <f>IF(AND('当年度'!U29=0,'前年度'!U29=0),"",IF('前年度'!U29=0,"皆増 ",IF('当年度'!U29=0,"皆減 ",ROUND('増減額'!U29/'前年度'!U29*100,1))))</f>
      </c>
      <c r="V29" s="37" t="str">
        <f>IF(AND('当年度'!V29=0,'前年度'!V29=0),"",IF('前年度'!V29=0,"皆増 ",IF('当年度'!V29=0,"皆減 ",ROUND('増減額'!V29/'前年度'!V29*100,1))))</f>
        <v>皆減 </v>
      </c>
      <c r="W29" s="37">
        <f>IF(AND('当年度'!W29=0,'前年度'!W29=0),"",IF('前年度'!W29=0,"皆増 ",IF('当年度'!W29=0,"皆減 ",ROUND('増減額'!W29/'前年度'!W29*100,1))))</f>
      </c>
      <c r="X29" s="37">
        <f>IF(AND('当年度'!X29=0,'前年度'!X29=0),"",IF('前年度'!X29=0,"皆増 ",IF('当年度'!X29=0,"皆減 ",ROUND('増減額'!X29/'前年度'!X29*100,1))))</f>
        <v>-0.1</v>
      </c>
      <c r="Y29" s="16"/>
      <c r="Z29" s="16"/>
      <c r="AA29" s="16"/>
      <c r="AB29" s="16"/>
    </row>
    <row r="30" spans="2:28" ht="21" customHeight="1">
      <c r="B30" s="22" t="s">
        <v>74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  <v>3.4</v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16</v>
      </c>
      <c r="N30" s="37">
        <f>IF(AND('当年度'!N30=0,'前年度'!N30=0),"",IF('前年度'!N30=0,"皆増 ",IF('当年度'!N30=0,"皆減 ",ROUND('増減額'!N30/'前年度'!N30*100,1))))</f>
      </c>
      <c r="O30" s="37" t="str">
        <f>IF(AND('当年度'!O30=0,'前年度'!O30=0),"",IF('前年度'!O30=0,"皆増 ",IF('当年度'!O30=0,"皆減 ",ROUND('増減額'!O30/'前年度'!O30*100,1))))</f>
        <v>皆減 </v>
      </c>
      <c r="P30" s="37">
        <f>IF(AND('当年度'!P30=0,'前年度'!P30=0),"",IF('前年度'!P30=0,"皆増 ",IF('当年度'!P30=0,"皆減 ",ROUND('増減額'!P30/'前年度'!P30*100,1))))</f>
        <v>10.1</v>
      </c>
      <c r="Q30" s="37">
        <f>IF(AND('当年度'!Q30=0,'前年度'!Q30=0),"",IF('前年度'!Q30=0,"皆増 ",IF('当年度'!Q30=0,"皆減 ",ROUND('増減額'!Q30/'前年度'!Q30*100,1))))</f>
        <v>-4.8</v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</c>
      <c r="V30" s="37">
        <f>IF(AND('当年度'!V30=0,'前年度'!V30=0),"",IF('前年度'!V30=0,"皆増 ",IF('当年度'!V30=0,"皆減 ",ROUND('増減額'!V30/'前年度'!V30*100,1))))</f>
        <v>-7.7</v>
      </c>
      <c r="W30" s="37">
        <f>IF(AND('当年度'!W30=0,'前年度'!W30=0),"",IF('前年度'!W30=0,"皆増 ",IF('当年度'!W30=0,"皆減 ",ROUND('増減額'!W30/'前年度'!W30*100,1))))</f>
      </c>
      <c r="X30" s="37">
        <f>IF(AND('当年度'!X30=0,'前年度'!X30=0),"",IF('前年度'!X30=0,"皆増 ",IF('当年度'!X30=0,"皆減 ",ROUND('増減額'!X30/'前年度'!X30*100,1))))</f>
        <v>5</v>
      </c>
      <c r="Y30" s="16"/>
      <c r="Z30" s="16"/>
      <c r="AA30" s="16"/>
      <c r="AB30" s="16"/>
    </row>
    <row r="31" spans="2:28" ht="21" customHeight="1">
      <c r="B31" s="22" t="s">
        <v>75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  <v>-1.3</v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-3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-34.6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-56.7</v>
      </c>
      <c r="P31" s="37">
        <f>IF(AND('当年度'!P31=0,'前年度'!P31=0),"",IF('前年度'!P31=0,"皆増 ",IF('当年度'!P31=0,"皆減 ",ROUND('増減額'!P31/'前年度'!P31*100,1))))</f>
        <v>-1.4</v>
      </c>
      <c r="Q31" s="37">
        <f>IF(AND('当年度'!Q31=0,'前年度'!Q31=0),"",IF('前年度'!Q31=0,"皆増 ",IF('当年度'!Q31=0,"皆減 ",ROUND('増減額'!Q31/'前年度'!Q31*100,1))))</f>
        <v>1.1</v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</c>
      <c r="X31" s="37">
        <f>IF(AND('当年度'!X31=0,'前年度'!X31=0),"",IF('前年度'!X31=0,"皆増 ",IF('当年度'!X31=0,"皆減 ",ROUND('増減額'!X31/'前年度'!X31*100,1))))</f>
        <v>-8.4</v>
      </c>
      <c r="Y31" s="16"/>
      <c r="Z31" s="16"/>
      <c r="AA31" s="16"/>
      <c r="AB31" s="16"/>
    </row>
    <row r="32" spans="2:28" ht="21" customHeight="1">
      <c r="B32" s="22" t="s">
        <v>76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14.8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-99.1</v>
      </c>
      <c r="P32" s="37">
        <f>IF(AND('当年度'!P32=0,'前年度'!P32=0),"",IF('前年度'!P32=0,"皆増 ",IF('当年度'!P32=0,"皆減 ",ROUND('増減額'!P32/'前年度'!P32*100,1))))</f>
        <v>-0.9</v>
      </c>
      <c r="Q32" s="37">
        <f>IF(AND('当年度'!Q32=0,'前年度'!Q32=0),"",IF('前年度'!Q32=0,"皆増 ",IF('当年度'!Q32=0,"皆減 ",ROUND('増減額'!Q32/'前年度'!Q32*100,1))))</f>
        <v>0.4</v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>
        <f>IF(AND('当年度'!U32=0,'前年度'!U32=0),"",IF('前年度'!U32=0,"皆増 ",IF('当年度'!U32=0,"皆減 ",ROUND('増減額'!U32/'前年度'!U32*100,1))))</f>
      </c>
      <c r="V32" s="37">
        <f>IF(AND('当年度'!V32=0,'前年度'!V32=0),"",IF('前年度'!V32=0,"皆増 ",IF('当年度'!V32=0,"皆減 ",ROUND('増減額'!V32/'前年度'!V32*100,1))))</f>
        <v>-49.3</v>
      </c>
      <c r="W32" s="37">
        <f>IF(AND('当年度'!W32=0,'前年度'!W32=0),"",IF('前年度'!W32=0,"皆増 ",IF('当年度'!W32=0,"皆減 ",ROUND('増減額'!W32/'前年度'!W32*100,1))))</f>
      </c>
      <c r="X32" s="37">
        <f>IF(AND('当年度'!X32=0,'前年度'!X32=0),"",IF('前年度'!X32=0,"皆増 ",IF('当年度'!X32=0,"皆減 ",ROUND('増減額'!X32/'前年度'!X32*100,1))))</f>
        <v>2.6</v>
      </c>
      <c r="Y32" s="16"/>
      <c r="Z32" s="16"/>
      <c r="AA32" s="16"/>
      <c r="AB32" s="16"/>
    </row>
    <row r="33" spans="2:28" ht="21" customHeight="1">
      <c r="B33" s="22" t="s">
        <v>50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33.5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6.6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-88.5</v>
      </c>
      <c r="P33" s="37">
        <f>IF(AND('当年度'!P33=0,'前年度'!P33=0),"",IF('前年度'!P33=0,"皆増 ",IF('当年度'!P33=0,"皆減 ",ROUND('増減額'!P33/'前年度'!P33*100,1))))</f>
        <v>-2.2</v>
      </c>
      <c r="Q33" s="37">
        <f>IF(AND('当年度'!Q33=0,'前年度'!Q33=0),"",IF('前年度'!Q33=0,"皆増 ",IF('当年度'!Q33=0,"皆減 ",ROUND('増減額'!Q33/'前年度'!Q33*100,1))))</f>
        <v>4.4</v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</c>
      <c r="V33" s="37">
        <f>IF(AND('当年度'!V33=0,'前年度'!V33=0),"",IF('前年度'!V33=0,"皆増 ",IF('当年度'!V33=0,"皆減 ",ROUND('増減額'!V33/'前年度'!V33*100,1))))</f>
        <v>-99.4</v>
      </c>
      <c r="W33" s="37">
        <f>IF(AND('当年度'!W33=0,'前年度'!W33=0),"",IF('前年度'!W33=0,"皆増 ",IF('当年度'!W33=0,"皆減 ",ROUND('増減額'!W33/'前年度'!W33*100,1))))</f>
      </c>
      <c r="X33" s="37">
        <f>IF(AND('当年度'!X33=0,'前年度'!X33=0),"",IF('前年度'!X33=0,"皆増 ",IF('当年度'!X33=0,"皆減 ",ROUND('増減額'!X33/'前年度'!X33*100,1))))</f>
        <v>-7</v>
      </c>
      <c r="Y33" s="16"/>
      <c r="Z33" s="16"/>
      <c r="AA33" s="16"/>
      <c r="AB33" s="16"/>
    </row>
    <row r="34" spans="2:28" ht="21" customHeight="1">
      <c r="B34" s="22" t="s">
        <v>51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289.6</v>
      </c>
      <c r="I34" s="37">
        <f>IF(AND('当年度'!I34=0,'前年度'!I34=0),"",IF('前年度'!I34=0,"皆増 ",IF('当年度'!I34=0,"皆減 ",ROUND('増減額'!I34/'前年度'!I34*100,1))))</f>
        <v>64.3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79.3</v>
      </c>
      <c r="N34" s="37">
        <f>IF(AND('当年度'!N34=0,'前年度'!N34=0),"",IF('前年度'!N34=0,"皆増 ",IF('当年度'!N34=0,"皆減 ",ROUND('増減額'!N34/'前年度'!N34*100,1))))</f>
      </c>
      <c r="O34" s="37" t="str">
        <f>IF(AND('当年度'!O34=0,'前年度'!O34=0),"",IF('前年度'!O34=0,"皆増 ",IF('当年度'!O34=0,"皆減 ",ROUND('増減額'!O34/'前年度'!O34*100,1))))</f>
        <v>皆減 </v>
      </c>
      <c r="P34" s="37">
        <f>IF(AND('当年度'!P34=0,'前年度'!P34=0),"",IF('前年度'!P34=0,"皆増 ",IF('当年度'!P34=0,"皆減 ",ROUND('増減額'!P34/'前年度'!P34*100,1))))</f>
        <v>3.3</v>
      </c>
      <c r="Q34" s="37">
        <f>IF(AND('当年度'!Q34=0,'前年度'!Q34=0),"",IF('前年度'!Q34=0,"皆増 ",IF('当年度'!Q34=0,"皆減 ",ROUND('増減額'!Q34/'前年度'!Q34*100,1))))</f>
        <v>2.8</v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>
        <f>IF(AND('当年度'!U34=0,'前年度'!U34=0),"",IF('前年度'!U34=0,"皆増 ",IF('当年度'!U34=0,"皆減 ",ROUND('増減額'!U34/'前年度'!U34*100,1))))</f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</c>
      <c r="X34" s="37">
        <f>IF(AND('当年度'!X34=0,'前年度'!X34=0),"",IF('前年度'!X34=0,"皆増 ",IF('当年度'!X34=0,"皆減 ",ROUND('増減額'!X34/'前年度'!X34*100,1))))</f>
        <v>23.4</v>
      </c>
      <c r="Y34" s="16"/>
      <c r="Z34" s="16"/>
      <c r="AA34" s="16"/>
      <c r="AB34" s="16"/>
    </row>
    <row r="35" spans="2:28" ht="22.5" customHeight="1">
      <c r="B35" s="25" t="s">
        <v>52</v>
      </c>
      <c r="C35" s="40">
        <f>IF(AND('当年度'!C35=0,'前年度'!C35=0),"",IF('前年度'!C35=0,"皆増 ",IF('当年度'!C35=0,"皆減 ",ROUND('増減額'!C35/'前年度'!C35*100,1))))</f>
        <v>53.2</v>
      </c>
      <c r="D35" s="40">
        <f>IF(AND('当年度'!D35=0,'前年度'!D35=0),"",IF('前年度'!D35=0,"皆増 ",IF('当年度'!D35=0,"皆減 ",ROUND('増減額'!D35/'前年度'!D35*100,1))))</f>
        <v>-12.3</v>
      </c>
      <c r="E35" s="40">
        <f>IF(AND('当年度'!E35=0,'前年度'!E35=0),"",IF('前年度'!E35=0,"皆増 ",IF('当年度'!E35=0,"皆減 ",ROUND('増減額'!E35/'前年度'!E35*100,1))))</f>
        <v>-66.5</v>
      </c>
      <c r="F35" s="40">
        <f>IF(AND('当年度'!F35=0,'前年度'!F35=0),"",IF('前年度'!F35=0,"皆増 ",IF('当年度'!F35=0,"皆減 ",ROUND('増減額'!F35/'前年度'!F35*100,1))))</f>
        <v>14</v>
      </c>
      <c r="G35" s="40">
        <f>IF(AND('当年度'!G35=0,'前年度'!G35=0),"",IF('前年度'!G35=0,"皆増 ",IF('当年度'!G35=0,"皆減 ",ROUND('増減額'!G35/'前年度'!G35*100,1))))</f>
        <v>17660</v>
      </c>
      <c r="H35" s="40">
        <f>IF(AND('当年度'!H35=0,'前年度'!H35=0),"",IF('前年度'!H35=0,"皆増 ",IF('当年度'!H35=0,"皆減 ",ROUND('増減額'!H35/'前年度'!H35*100,1))))</f>
        <v>296.5</v>
      </c>
      <c r="I35" s="40">
        <f>IF(AND('当年度'!I35=0,'前年度'!I35=0),"",IF('前年度'!I35=0,"皆増 ",IF('当年度'!I35=0,"皆減 ",ROUND('増減額'!I35/'前年度'!I35*100,1))))</f>
        <v>-10.9</v>
      </c>
      <c r="J35" s="40">
        <f>IF(AND('当年度'!J35=0,'前年度'!J35=0),"",IF('前年度'!J35=0,"皆増 ",IF('当年度'!J35=0,"皆減 ",ROUND('増減額'!J35/'前年度'!J35*100,1))))</f>
      </c>
      <c r="K35" s="40">
        <f>IF(AND('当年度'!K35=0,'前年度'!K35=0),"",IF('前年度'!K35=0,"皆増 ",IF('当年度'!K35=0,"皆減 ",ROUND('増減額'!K35/'前年度'!K35*100,1))))</f>
        <v>26.7</v>
      </c>
      <c r="L35" s="40">
        <f>IF(AND('当年度'!L35=0,'前年度'!L35=0),"",IF('前年度'!L35=0,"皆増 ",IF('当年度'!L35=0,"皆減 ",ROUND('増減額'!L35/'前年度'!L35*100,1))))</f>
      </c>
      <c r="M35" s="40">
        <f>IF(AND('当年度'!M35=0,'前年度'!M35=0),"",IF('前年度'!M35=0,"皆増 ",IF('当年度'!M35=0,"皆減 ",ROUND('増減額'!M35/'前年度'!M35*100,1))))</f>
        <v>10.6</v>
      </c>
      <c r="N35" s="40">
        <f>IF(AND('当年度'!N35=0,'前年度'!N35=0),"",IF('前年度'!N35=0,"皆増 ",IF('当年度'!N35=0,"皆減 ",ROUND('増減額'!N35/'前年度'!N35*100,1))))</f>
        <v>0</v>
      </c>
      <c r="O35" s="40">
        <f>IF(AND('当年度'!O35=0,'前年度'!O35=0),"",IF('前年度'!O35=0,"皆増 ",IF('当年度'!O35=0,"皆減 ",ROUND('増減額'!O35/'前年度'!O35*100,1))))</f>
        <v>-58.9</v>
      </c>
      <c r="P35" s="40">
        <f>IF(AND('当年度'!P35=0,'前年度'!P35=0),"",IF('前年度'!P35=0,"皆増 ",IF('当年度'!P35=0,"皆減 ",ROUND('増減額'!P35/'前年度'!P35*100,1))))</f>
        <v>6.6</v>
      </c>
      <c r="Q35" s="40">
        <f>IF(AND('当年度'!Q35=0,'前年度'!Q35=0),"",IF('前年度'!Q35=0,"皆増 ",IF('当年度'!Q35=0,"皆減 ",ROUND('増減額'!Q35/'前年度'!Q35*100,1))))</f>
        <v>4.7</v>
      </c>
      <c r="R35" s="40">
        <f>IF(AND('当年度'!R35=0,'前年度'!R35=0),"",IF('前年度'!R35=0,"皆増 ",IF('当年度'!R35=0,"皆減 ",ROUND('増減額'!R35/'前年度'!R35*100,1))))</f>
        <v>7</v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</c>
      <c r="V35" s="40">
        <f>IF(AND('当年度'!V35=0,'前年度'!V35=0),"",IF('前年度'!V35=0,"皆増 ",IF('当年度'!V35=0,"皆減 ",ROUND('増減額'!V35/'前年度'!V35*100,1))))</f>
        <v>-43.4</v>
      </c>
      <c r="W35" s="40">
        <f>IF(AND('当年度'!W35=0,'前年度'!W35=0),"",IF('前年度'!W35=0,"皆増 ",IF('当年度'!W35=0,"皆減 ",ROUND('増減額'!W35/'前年度'!W35*100,1))))</f>
        <v>16</v>
      </c>
      <c r="X35" s="40">
        <f>IF(AND('当年度'!X35=0,'前年度'!X35=0),"",IF('前年度'!X35=0,"皆増 ",IF('当年度'!X35=0,"皆減 ",ROUND('増減額'!X35/'前年度'!X35*100,1))))</f>
        <v>1.7</v>
      </c>
      <c r="Y35" s="16"/>
      <c r="Z35" s="16"/>
      <c r="AA35" s="16"/>
      <c r="AB35" s="16"/>
    </row>
    <row r="36" spans="2:28" ht="22.5" customHeight="1">
      <c r="B36" s="25" t="s">
        <v>53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  <v>21.3</v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289.6</v>
      </c>
      <c r="I36" s="40">
        <f>IF(AND('当年度'!I36=0,'前年度'!I36=0),"",IF('前年度'!I36=0,"皆増 ",IF('当年度'!I36=0,"皆減 ",ROUND('増減額'!I36/'前年度'!I36*100,1))))</f>
        <v>-3.9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-69.7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10.4</v>
      </c>
      <c r="N36" s="40">
        <f>IF(AND('当年度'!N36=0,'前年度'!N36=0),"",IF('前年度'!N36=0,"皆増 ",IF('当年度'!N36=0,"皆減 ",ROUND('増減額'!N36/'前年度'!N36*100,1))))</f>
      </c>
      <c r="O36" s="40">
        <f>IF(AND('当年度'!O36=0,'前年度'!O36=0),"",IF('前年度'!O36=0,"皆増 ",IF('当年度'!O36=0,"皆減 ",ROUND('増減額'!O36/'前年度'!O36*100,1))))</f>
        <v>-92.1</v>
      </c>
      <c r="P36" s="40">
        <f>IF(AND('当年度'!P36=0,'前年度'!P36=0),"",IF('前年度'!P36=0,"皆増 ",IF('当年度'!P36=0,"皆減 ",ROUND('増減額'!P36/'前年度'!P36*100,1))))</f>
        <v>1.9</v>
      </c>
      <c r="Q36" s="40">
        <f>IF(AND('当年度'!Q36=0,'前年度'!Q36=0),"",IF('前年度'!Q36=0,"皆増 ",IF('当年度'!Q36=0,"皆減 ",ROUND('増減額'!Q36/'前年度'!Q36*100,1))))</f>
        <v>1.7</v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</c>
      <c r="V36" s="40">
        <f>IF(AND('当年度'!V36=0,'前年度'!V36=0),"",IF('前年度'!V36=0,"皆増 ",IF('当年度'!V36=0,"皆減 ",ROUND('増減額'!V36/'前年度'!V36*100,1))))</f>
        <v>-95.5</v>
      </c>
      <c r="W36" s="40">
        <f>IF(AND('当年度'!W36=0,'前年度'!W36=0),"",IF('前年度'!W36=0,"皆増 ",IF('当年度'!W36=0,"皆減 ",ROUND('増減額'!W36/'前年度'!W36*100,1))))</f>
      </c>
      <c r="X36" s="40">
        <f>IF(AND('当年度'!X36=0,'前年度'!X36=0),"",IF('前年度'!X36=0,"皆増 ",IF('当年度'!X36=0,"皆減 ",ROUND('増減額'!X36/'前年度'!X36*100,1))))</f>
        <v>0.8</v>
      </c>
      <c r="Y36" s="16"/>
      <c r="Z36" s="16"/>
      <c r="AA36" s="16"/>
      <c r="AB36" s="16"/>
    </row>
    <row r="37" spans="2:28" ht="22.5" customHeight="1">
      <c r="B37" s="25" t="s">
        <v>54</v>
      </c>
      <c r="C37" s="40">
        <f>IF(AND('当年度'!C37=0,'前年度'!C37=0),"",IF('前年度'!C37=0,"皆増 ",IF('当年度'!C37=0,"皆減 ",ROUND('増減額'!C37/'前年度'!C37*100,1))))</f>
        <v>53.2</v>
      </c>
      <c r="D37" s="40">
        <f>IF(AND('当年度'!D37=0,'前年度'!D37=0),"",IF('前年度'!D37=0,"皆増 ",IF('当年度'!D37=0,"皆減 ",ROUND('増減額'!D37/'前年度'!D37*100,1))))</f>
        <v>1.1</v>
      </c>
      <c r="E37" s="40">
        <f>IF(AND('当年度'!E37=0,'前年度'!E37=0),"",IF('前年度'!E37=0,"皆増 ",IF('当年度'!E37=0,"皆減 ",ROUND('増減額'!E37/'前年度'!E37*100,1))))</f>
        <v>-66.5</v>
      </c>
      <c r="F37" s="40">
        <f>IF(AND('当年度'!F37=0,'前年度'!F37=0),"",IF('前年度'!F37=0,"皆増 ",IF('当年度'!F37=0,"皆減 ",ROUND('増減額'!F37/'前年度'!F37*100,1))))</f>
        <v>14</v>
      </c>
      <c r="G37" s="40">
        <f>IF(AND('当年度'!G37=0,'前年度'!G37=0),"",IF('前年度'!G37=0,"皆増 ",IF('当年度'!G37=0,"皆減 ",ROUND('増減額'!G37/'前年度'!G37*100,1))))</f>
        <v>17660</v>
      </c>
      <c r="H37" s="40">
        <f>IF(AND('当年度'!H37=0,'前年度'!H37=0),"",IF('前年度'!H37=0,"皆増 ",IF('当年度'!H37=0,"皆減 ",ROUND('増減額'!H37/'前年度'!H37*100,1))))</f>
        <v>296.5</v>
      </c>
      <c r="I37" s="40">
        <f>IF(AND('当年度'!I37=0,'前年度'!I37=0),"",IF('前年度'!I37=0,"皆増 ",IF('当年度'!I37=0,"皆減 ",ROUND('増減額'!I37/'前年度'!I37*100,1))))</f>
        <v>-9.4</v>
      </c>
      <c r="J37" s="40">
        <f>IF(AND('当年度'!J37=0,'前年度'!J37=0),"",IF('前年度'!J37=0,"皆増 ",IF('当年度'!J37=0,"皆減 ",ROUND('増減額'!J37/'前年度'!J37*100,1))))</f>
      </c>
      <c r="K37" s="40">
        <f>IF(AND('当年度'!K37=0,'前年度'!K37=0),"",IF('前年度'!K37=0,"皆増 ",IF('当年度'!K37=0,"皆減 ",ROUND('増減額'!K37/'前年度'!K37*100,1))))</f>
        <v>-18.2</v>
      </c>
      <c r="L37" s="40">
        <f>IF(AND('当年度'!L37=0,'前年度'!L37=0),"",IF('前年度'!L37=0,"皆増 ",IF('当年度'!L37=0,"皆減 ",ROUND('増減額'!L37/'前年度'!L37*100,1))))</f>
      </c>
      <c r="M37" s="40">
        <f>IF(AND('当年度'!M37=0,'前年度'!M37=0),"",IF('前年度'!M37=0,"皆増 ",IF('当年度'!M37=0,"皆減 ",ROUND('増減額'!M37/'前年度'!M37*100,1))))</f>
        <v>10.6</v>
      </c>
      <c r="N37" s="40">
        <f>IF(AND('当年度'!N37=0,'前年度'!N37=0),"",IF('前年度'!N37=0,"皆増 ",IF('当年度'!N37=0,"皆減 ",ROUND('増減額'!N37/'前年度'!N37*100,1))))</f>
        <v>0</v>
      </c>
      <c r="O37" s="40">
        <f>IF(AND('当年度'!O37=0,'前年度'!O37=0),"",IF('前年度'!O37=0,"皆増 ",IF('当年度'!O37=0,"皆減 ",ROUND('増減額'!O37/'前年度'!O37*100,1))))</f>
        <v>-72.2</v>
      </c>
      <c r="P37" s="40">
        <f>IF(AND('当年度'!P37=0,'前年度'!P37=0),"",IF('前年度'!P37=0,"皆増 ",IF('当年度'!P37=0,"皆減 ",ROUND('増減額'!P37/'前年度'!P37*100,1))))</f>
        <v>5.8</v>
      </c>
      <c r="Q37" s="40">
        <f>IF(AND('当年度'!Q37=0,'前年度'!Q37=0),"",IF('前年度'!Q37=0,"皆増 ",IF('当年度'!Q37=0,"皆減 ",ROUND('増減額'!Q37/'前年度'!Q37*100,1))))</f>
        <v>4.2</v>
      </c>
      <c r="R37" s="40">
        <f>IF(AND('当年度'!R37=0,'前年度'!R37=0),"",IF('前年度'!R37=0,"皆増 ",IF('当年度'!R37=0,"皆減 ",ROUND('増減額'!R37/'前年度'!R37*100,1))))</f>
        <v>7</v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</c>
      <c r="V37" s="40">
        <f>IF(AND('当年度'!V37=0,'前年度'!V37=0),"",IF('前年度'!V37=0,"皆増 ",IF('当年度'!V37=0,"皆減 ",ROUND('増減額'!V37/'前年度'!V37*100,1))))</f>
        <v>-69.8</v>
      </c>
      <c r="W37" s="40">
        <f>IF(AND('当年度'!W37=0,'前年度'!W37=0),"",IF('前年度'!W37=0,"皆増 ",IF('当年度'!W37=0,"皆減 ",ROUND('増減額'!W37/'前年度'!W37*100,1))))</f>
        <v>16</v>
      </c>
      <c r="X37" s="40">
        <f>IF(AND('当年度'!X37=0,'前年度'!X37=0),"",IF('前年度'!X37=0,"皆増 ",IF('当年度'!X37=0,"皆減 ",ROUND('増減額'!X37/'前年度'!X37*100,1))))</f>
        <v>1.5</v>
      </c>
      <c r="Y37" s="16"/>
      <c r="Z37" s="16"/>
      <c r="AA37" s="16"/>
      <c r="AB37" s="16"/>
    </row>
    <row r="38" ht="22.5" customHeight="1">
      <c r="AB38" s="32"/>
    </row>
    <row r="39" ht="22.5" customHeight="1"/>
    <row r="40" ht="22.5" customHeight="1"/>
    <row r="41" ht="22.5" customHeight="1"/>
    <row r="42" ht="22.5" customHeight="1"/>
    <row r="43" ht="22.5" customHeight="1">
      <c r="AB43" s="32"/>
    </row>
  </sheetData>
  <mergeCells count="2">
    <mergeCell ref="M3:N3"/>
    <mergeCell ref="Q3:R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2011-08-24T08:02:12Z</cp:lastPrinted>
  <dcterms:created xsi:type="dcterms:W3CDTF">1999-09-10T06:55:03Z</dcterms:created>
  <dcterms:modified xsi:type="dcterms:W3CDTF">2011-08-24T08:02:18Z</dcterms:modified>
  <cp:category/>
  <cp:version/>
  <cp:contentType/>
  <cp:contentStatus/>
</cp:coreProperties>
</file>