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90" activeTab="0"/>
  </bookViews>
  <sheets>
    <sheet name="様式" sheetId="1" r:id="rId1"/>
  </sheets>
  <definedNames>
    <definedName name="_xlnm.Print_Area" localSheetId="0">'様式'!$A$1:$K$94</definedName>
  </definedNames>
  <calcPr calcMode="manual" fullCalcOnLoad="1"/>
</workbook>
</file>

<file path=xl/sharedStrings.xml><?xml version="1.0" encoding="utf-8"?>
<sst xmlns="http://schemas.openxmlformats.org/spreadsheetml/2006/main" count="212" uniqueCount="113">
  <si>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</si>
  <si>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</si>
  <si>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</si>
  <si>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</si>
  <si>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</si>
  <si>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</si>
  <si>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</si>
  <si>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</si>
  <si>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</si>
  <si>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</si>
  <si>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</si>
  <si>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</si>
  <si>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</si>
  <si>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</si>
  <si>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</si>
  <si>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</si>
  <si>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</si>
  <si>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</si>
  <si>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</si>
  <si>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</si>
  <si>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</si>
  <si>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</si>
  <si>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</si>
  <si>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</si>
  <si>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</si>
  <si>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</si>
  <si>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</si>
  <si>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</si>
  <si>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</si>
  <si>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</si>
  <si>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</si>
  <si>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</si>
  <si>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</si>
  <si>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</si>
  <si>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</si>
  <si>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</si>
  <si>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</si>
  <si>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</si>
  <si>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</si>
  <si>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</si>
  <si>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</si>
  <si>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</si>
  <si>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</si>
  <si>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</si>
  <si>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</si>
  <si>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</si>
  <si>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</si>
  <si>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</si>
  <si>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</si>
  <si>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</si>
  <si>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</si>
  <si>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</si>
  <si>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</si>
  <si>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</si>
  <si>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</si>
  <si>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</si>
  <si>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</si>
  <si>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</si>
  <si>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</si>
  <si>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</si>
  <si>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</si>
  <si>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</si>
  <si>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</si>
  <si>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</si>
  <si>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</si>
  <si>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</si>
  <si>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</si>
  <si>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</si>
  <si>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</si>
  <si>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</si>
  <si>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住宅新築資金等貸付事業特別会計</t>
  </si>
  <si>
    <t>福祉資金貸付事業特別会計</t>
  </si>
  <si>
    <t>国民健康保険特別会計</t>
  </si>
  <si>
    <t>介護保険特別会計</t>
  </si>
  <si>
    <t>老人保健特別会計</t>
  </si>
  <si>
    <t>簡易水道事業特別会計</t>
  </si>
  <si>
    <t>下水道事業特別会計</t>
  </si>
  <si>
    <t>戸別合併処理浄化槽事業特別会計</t>
  </si>
  <si>
    <t>病院事業会計</t>
  </si>
  <si>
    <t>上水道事業会計</t>
  </si>
  <si>
    <t>鳥羽志勢広域連合</t>
  </si>
  <si>
    <t>志摩広域消防組合</t>
  </si>
  <si>
    <t>紀勢地区広域消防組合</t>
  </si>
  <si>
    <t>志摩広域行政組合</t>
  </si>
  <si>
    <t>うち一般会計</t>
  </si>
  <si>
    <t>わたらい老人福祉施設組合</t>
  </si>
  <si>
    <t>県市町職員退職手当組合</t>
  </si>
  <si>
    <t>うち特別会計</t>
  </si>
  <si>
    <t>うち公平委員会特別会計</t>
  </si>
  <si>
    <t>県自治会館組合</t>
  </si>
  <si>
    <t>うち共有デジタル地図特別会計</t>
  </si>
  <si>
    <t>度会広域連合</t>
  </si>
  <si>
    <t>三重地方税管理回収機構</t>
  </si>
  <si>
    <t>伊勢地域農業共済事務組合</t>
  </si>
  <si>
    <t>団体名　　南伊勢町</t>
  </si>
  <si>
    <t>-</t>
  </si>
  <si>
    <t>法適用企業</t>
  </si>
  <si>
    <t>法適用企業</t>
  </si>
  <si>
    <t>法適用企業</t>
  </si>
  <si>
    <t>簡易水道事業特別会計</t>
  </si>
  <si>
    <t>下水道事業特別会計</t>
  </si>
  <si>
    <t>戸別合併処理浄化槽事業特別会計</t>
  </si>
  <si>
    <t>-</t>
  </si>
  <si>
    <t>-</t>
  </si>
  <si>
    <t>-</t>
  </si>
  <si>
    <t>三重県後期高齢者医療広域連合</t>
  </si>
  <si>
    <t>後期高齢者医療特別会計</t>
  </si>
  <si>
    <t>-</t>
  </si>
  <si>
    <t>平成20年度
決算　A</t>
  </si>
  <si>
    <t>平成21年度
決算　B</t>
  </si>
  <si>
    <t>財政状況等一覧表（平成２１年度決算）</t>
  </si>
  <si>
    <t>介護サービス事業会計</t>
  </si>
  <si>
    <t>うち物品特別会計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</si>
</sst>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thin"/>
      <right style="thin"/>
      <top style="double"/>
      <bottom style="thin"/>
    </border>
    <border>
      <left style="hair"/>
      <right style="hair"/>
      <top style="double"/>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hair"/>
      <right style="hair"/>
      <top>
        <color indexed="63"/>
      </top>
      <bottom style="hair"/>
    </border>
    <border>
      <left style="hair"/>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thin"/>
    </border>
    <border>
      <left style="hair"/>
      <right style="thin"/>
      <top style="hair"/>
      <bottom style="thin"/>
    </border>
    <border>
      <left style="thin"/>
      <right style="thin"/>
      <top style="hair"/>
      <bottom>
        <color indexed="63"/>
      </bottom>
    </border>
    <border>
      <left style="hair"/>
      <right style="thin"/>
      <top style="double"/>
      <bottom>
        <color indexed="63"/>
      </bottom>
    </border>
    <border>
      <left style="thin"/>
      <right style="thin"/>
      <top style="double"/>
      <bottom style="hair"/>
    </border>
    <border>
      <left style="thin"/>
      <right style="thin"/>
      <top>
        <color indexed="63"/>
      </top>
      <bottom style="thin"/>
    </border>
    <border>
      <left style="thin"/>
      <right style="hair"/>
      <top style="double"/>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hair"/>
      <top style="hair"/>
      <bottom style="hair"/>
    </border>
    <border>
      <left style="thin"/>
      <right style="hair"/>
      <top>
        <color indexed="63"/>
      </top>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1" fillId="25" borderId="10" xfId="0" applyFont="1" applyFill="1" applyBorder="1" applyAlignment="1">
      <alignment horizontal="center" vertical="center" wrapText="1"/>
    </xf>
    <xf numFmtId="0" fontId="4" fillId="24" borderId="0" xfId="0" applyFont="1" applyFill="1" applyAlignment="1">
      <alignment horizontal="left" vertical="center"/>
    </xf>
    <xf numFmtId="0" fontId="2" fillId="24" borderId="11"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0" fontId="2" fillId="24" borderId="23" xfId="0" applyFont="1" applyFill="1" applyBorder="1" applyAlignment="1">
      <alignment vertical="center" shrinkToFit="1"/>
    </xf>
    <xf numFmtId="176" fontId="2" fillId="24" borderId="23" xfId="0" applyNumberFormat="1" applyFont="1" applyFill="1" applyBorder="1" applyAlignment="1">
      <alignment vertical="center" shrinkToFit="1"/>
    </xf>
    <xf numFmtId="0" fontId="1" fillId="25" borderId="24" xfId="0" applyFont="1" applyFill="1" applyBorder="1" applyAlignment="1">
      <alignment horizontal="center" vertical="center" wrapText="1"/>
    </xf>
    <xf numFmtId="0" fontId="1" fillId="25" borderId="25" xfId="0" applyFont="1" applyFill="1" applyBorder="1" applyAlignment="1">
      <alignment horizontal="center" vertical="center" wrapText="1"/>
    </xf>
    <xf numFmtId="0" fontId="2" fillId="24" borderId="26" xfId="0" applyFont="1" applyFill="1" applyBorder="1" applyAlignment="1">
      <alignment horizontal="center" vertical="center"/>
    </xf>
    <xf numFmtId="176" fontId="2" fillId="24" borderId="21"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4" xfId="0" applyFont="1" applyFill="1" applyBorder="1" applyAlignment="1">
      <alignment horizontal="center" vertical="center" wrapText="1"/>
    </xf>
    <xf numFmtId="0" fontId="2" fillId="25" borderId="25"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4" borderId="28" xfId="0" applyFont="1" applyFill="1" applyBorder="1" applyAlignment="1">
      <alignment horizontal="distributed" vertical="center" indent="1"/>
    </xf>
    <xf numFmtId="0" fontId="2" fillId="24" borderId="29" xfId="0" applyFont="1" applyFill="1" applyBorder="1" applyAlignment="1">
      <alignment horizontal="distributed" vertical="center" indent="1"/>
    </xf>
    <xf numFmtId="0" fontId="2" fillId="24" borderId="30" xfId="0" applyFont="1" applyFill="1" applyBorder="1" applyAlignment="1">
      <alignment horizontal="center" vertical="center"/>
    </xf>
    <xf numFmtId="0" fontId="2" fillId="24" borderId="2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1" xfId="0" applyFont="1" applyFill="1" applyBorder="1" applyAlignment="1">
      <alignment horizontal="center" vertical="center" wrapText="1"/>
    </xf>
    <xf numFmtId="178" fontId="2" fillId="24" borderId="32" xfId="0" applyNumberFormat="1" applyFont="1" applyFill="1" applyBorder="1" applyAlignment="1">
      <alignment horizontal="center" vertical="center" shrinkToFit="1"/>
    </xf>
    <xf numFmtId="182" fontId="2" fillId="24" borderId="33" xfId="0" applyNumberFormat="1" applyFont="1" applyFill="1" applyBorder="1" applyAlignment="1">
      <alignment horizontal="center" vertical="center"/>
    </xf>
    <xf numFmtId="178" fontId="2" fillId="24" borderId="15"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79" fontId="2" fillId="24" borderId="15" xfId="0" applyNumberFormat="1" applyFont="1" applyFill="1" applyBorder="1" applyAlignment="1">
      <alignment horizontal="center" vertical="center" shrinkToFit="1"/>
    </xf>
    <xf numFmtId="181" fontId="2" fillId="24" borderId="15" xfId="0" applyNumberFormat="1" applyFont="1" applyFill="1" applyBorder="1" applyAlignment="1">
      <alignment horizontal="center" vertical="center"/>
    </xf>
    <xf numFmtId="181" fontId="2" fillId="24" borderId="16" xfId="0" applyNumberFormat="1" applyFont="1" applyFill="1" applyBorder="1" applyAlignment="1">
      <alignment horizontal="center" vertical="center"/>
    </xf>
    <xf numFmtId="181" fontId="2" fillId="24" borderId="34" xfId="0" applyNumberFormat="1" applyFont="1" applyFill="1" applyBorder="1" applyAlignment="1">
      <alignment horizontal="center" vertical="center"/>
    </xf>
    <xf numFmtId="181" fontId="2" fillId="24" borderId="35" xfId="0" applyNumberFormat="1" applyFont="1" applyFill="1" applyBorder="1" applyAlignment="1">
      <alignment vertical="center"/>
    </xf>
    <xf numFmtId="181" fontId="2" fillId="24" borderId="34" xfId="0" applyNumberFormat="1" applyFont="1" applyFill="1" applyBorder="1" applyAlignment="1">
      <alignment vertical="center"/>
    </xf>
    <xf numFmtId="0" fontId="2" fillId="24" borderId="30" xfId="0" applyFont="1" applyFill="1" applyBorder="1" applyAlignment="1">
      <alignment horizontal="distributed" vertical="center" indent="1"/>
    </xf>
    <xf numFmtId="179" fontId="2" fillId="24" borderId="19" xfId="0" applyNumberFormat="1" applyFont="1" applyFill="1" applyBorder="1" applyAlignment="1">
      <alignment horizontal="center" vertical="center" shrinkToFit="1"/>
    </xf>
    <xf numFmtId="181" fontId="2" fillId="24" borderId="36" xfId="0" applyNumberFormat="1" applyFont="1" applyFill="1" applyBorder="1" applyAlignment="1">
      <alignment vertical="center"/>
    </xf>
    <xf numFmtId="181" fontId="2" fillId="24" borderId="37" xfId="0" applyNumberFormat="1" applyFont="1" applyFill="1" applyBorder="1" applyAlignment="1">
      <alignmen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0" fontId="2" fillId="24" borderId="28" xfId="0" applyFont="1" applyFill="1" applyBorder="1" applyAlignment="1">
      <alignment horizontal="center" vertical="center" shrinkToFit="1"/>
    </xf>
    <xf numFmtId="0" fontId="2" fillId="24" borderId="2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3" fillId="24" borderId="11" xfId="0" applyFont="1" applyFill="1" applyBorder="1" applyAlignment="1">
      <alignment vertical="center"/>
    </xf>
    <xf numFmtId="179" fontId="2" fillId="24" borderId="32"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79" fontId="2" fillId="24" borderId="16"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176" fontId="2" fillId="24" borderId="20" xfId="48"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44" xfId="0" applyNumberFormat="1" applyFont="1" applyFill="1" applyBorder="1" applyAlignment="1">
      <alignment horizontal="center" vertical="center" shrinkToFit="1"/>
    </xf>
    <xf numFmtId="176" fontId="2" fillId="24" borderId="14" xfId="0" applyNumberFormat="1" applyFont="1" applyFill="1" applyBorder="1" applyAlignment="1">
      <alignment horizontal="center" vertical="center" shrinkToFit="1"/>
    </xf>
    <xf numFmtId="176" fontId="2" fillId="24" borderId="15" xfId="0" applyNumberFormat="1" applyFont="1" applyFill="1" applyBorder="1" applyAlignment="1">
      <alignment horizontal="center" vertical="center" shrinkToFit="1"/>
    </xf>
    <xf numFmtId="176" fontId="2" fillId="0" borderId="45" xfId="48" applyNumberFormat="1" applyFont="1" applyFill="1" applyBorder="1" applyAlignment="1">
      <alignment vertical="center" shrinkToFit="1"/>
    </xf>
    <xf numFmtId="176" fontId="2" fillId="0" borderId="46" xfId="48" applyNumberFormat="1" applyFont="1" applyFill="1" applyBorder="1" applyAlignment="1">
      <alignment vertical="center" shrinkToFit="1"/>
    </xf>
    <xf numFmtId="176" fontId="2" fillId="0" borderId="47"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0" fontId="2" fillId="0" borderId="33" xfId="0"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0" fontId="2" fillId="0" borderId="16" xfId="0" applyFont="1" applyFill="1" applyBorder="1" applyAlignment="1">
      <alignment vertical="center" shrinkToFit="1"/>
    </xf>
    <xf numFmtId="176" fontId="2" fillId="0" borderId="15" xfId="48" applyNumberFormat="1" applyFont="1" applyFill="1" applyBorder="1" applyAlignment="1">
      <alignment horizontal="right" vertical="center" shrinkToFit="1"/>
    </xf>
    <xf numFmtId="176" fontId="2" fillId="0" borderId="44"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14" xfId="0" applyNumberFormat="1" applyFont="1" applyFill="1" applyBorder="1" applyAlignment="1">
      <alignment horizontal="right" vertical="center" shrinkToFit="1"/>
    </xf>
    <xf numFmtId="176" fontId="2" fillId="0" borderId="32"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2" fillId="0" borderId="33"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8" fontId="2" fillId="0" borderId="15" xfId="0" applyNumberFormat="1" applyFont="1" applyFill="1" applyBorder="1" applyAlignment="1">
      <alignment horizontal="center" vertical="center" shrinkToFit="1"/>
    </xf>
    <xf numFmtId="179" fontId="2" fillId="0" borderId="15" xfId="0" applyNumberFormat="1"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76" fontId="2" fillId="0" borderId="15" xfId="0" applyNumberFormat="1" applyFont="1" applyFill="1" applyBorder="1" applyAlignment="1">
      <alignment horizontal="righ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8" fontId="2" fillId="0" borderId="32" xfId="0" applyNumberFormat="1" applyFont="1" applyFill="1" applyBorder="1" applyAlignment="1">
      <alignment horizontal="center" vertical="center" shrinkToFit="1"/>
    </xf>
    <xf numFmtId="182" fontId="2" fillId="0" borderId="32"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176" fontId="2" fillId="0" borderId="49" xfId="48"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0"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zoomScaleSheetLayoutView="75"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110</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65" t="s">
        <v>94</v>
      </c>
      <c r="B4" s="9"/>
      <c r="G4" s="23" t="s">
        <v>51</v>
      </c>
      <c r="H4" s="24" t="s">
        <v>52</v>
      </c>
      <c r="I4" s="7" t="s">
        <v>53</v>
      </c>
      <c r="J4" s="10" t="s">
        <v>54</v>
      </c>
    </row>
    <row r="5" spans="7:10" ht="13.5" customHeight="1" thickTop="1">
      <c r="G5" s="76">
        <v>1472</v>
      </c>
      <c r="H5" s="77">
        <v>4096</v>
      </c>
      <c r="I5" s="78">
        <v>430</v>
      </c>
      <c r="J5" s="11">
        <f>G5+H5+I5</f>
        <v>5998</v>
      </c>
    </row>
    <row r="6" ht="14.25">
      <c r="A6" s="6" t="s">
        <v>2</v>
      </c>
    </row>
    <row r="7" spans="8:9" ht="10.5">
      <c r="H7" s="3" t="s">
        <v>12</v>
      </c>
      <c r="I7" s="3"/>
    </row>
    <row r="8" spans="1:8" ht="13.5" customHeight="1">
      <c r="A8" s="114" t="s">
        <v>0</v>
      </c>
      <c r="B8" s="124" t="s">
        <v>3</v>
      </c>
      <c r="C8" s="122" t="s">
        <v>4</v>
      </c>
      <c r="D8" s="122" t="s">
        <v>5</v>
      </c>
      <c r="E8" s="122" t="s">
        <v>6</v>
      </c>
      <c r="F8" s="120" t="s">
        <v>55</v>
      </c>
      <c r="G8" s="122" t="s">
        <v>7</v>
      </c>
      <c r="H8" s="116" t="s">
        <v>8</v>
      </c>
    </row>
    <row r="9" spans="1:8" ht="13.5" customHeight="1" thickBot="1">
      <c r="A9" s="115"/>
      <c r="B9" s="119"/>
      <c r="C9" s="121"/>
      <c r="D9" s="121"/>
      <c r="E9" s="121"/>
      <c r="F9" s="123"/>
      <c r="G9" s="121"/>
      <c r="H9" s="117"/>
    </row>
    <row r="10" spans="1:8" ht="13.5" customHeight="1" thickTop="1">
      <c r="A10" s="60" t="s">
        <v>9</v>
      </c>
      <c r="B10" s="107">
        <v>9168</v>
      </c>
      <c r="C10" s="79">
        <v>8855</v>
      </c>
      <c r="D10" s="79">
        <v>313</v>
      </c>
      <c r="E10" s="79">
        <v>249</v>
      </c>
      <c r="F10" s="79">
        <v>133</v>
      </c>
      <c r="G10" s="79">
        <v>10969</v>
      </c>
      <c r="H10" s="80"/>
    </row>
    <row r="11" spans="1:8" ht="13.5" customHeight="1">
      <c r="A11" s="61" t="s">
        <v>70</v>
      </c>
      <c r="B11" s="81">
        <v>13</v>
      </c>
      <c r="C11" s="82">
        <v>13</v>
      </c>
      <c r="D11" s="79">
        <v>0</v>
      </c>
      <c r="E11" s="82">
        <v>0</v>
      </c>
      <c r="F11" s="82">
        <v>9</v>
      </c>
      <c r="G11" s="82">
        <v>1</v>
      </c>
      <c r="H11" s="83"/>
    </row>
    <row r="12" spans="1:8" ht="13.5" customHeight="1">
      <c r="A12" s="61" t="s">
        <v>71</v>
      </c>
      <c r="B12" s="81">
        <v>2</v>
      </c>
      <c r="C12" s="82">
        <v>2</v>
      </c>
      <c r="D12" s="79">
        <v>0</v>
      </c>
      <c r="E12" s="82">
        <v>0</v>
      </c>
      <c r="F12" s="82">
        <v>0</v>
      </c>
      <c r="G12" s="84" t="s">
        <v>95</v>
      </c>
      <c r="H12" s="83"/>
    </row>
    <row r="13" spans="1:8" ht="13.5" customHeight="1">
      <c r="A13" s="25" t="s">
        <v>1</v>
      </c>
      <c r="B13" s="16">
        <v>9171</v>
      </c>
      <c r="C13" s="71">
        <v>8858</v>
      </c>
      <c r="D13" s="71">
        <v>313</v>
      </c>
      <c r="E13" s="71">
        <v>249</v>
      </c>
      <c r="F13" s="72"/>
      <c r="G13" s="71">
        <v>10970</v>
      </c>
      <c r="H13" s="21"/>
    </row>
    <row r="14" spans="1:8" ht="13.5" customHeight="1">
      <c r="A14" s="57" t="s">
        <v>69</v>
      </c>
      <c r="B14" s="55"/>
      <c r="C14" s="55"/>
      <c r="D14" s="55"/>
      <c r="E14" s="55"/>
      <c r="F14" s="55"/>
      <c r="G14" s="55"/>
      <c r="H14" s="56"/>
    </row>
    <row r="15" ht="9.75" customHeight="1"/>
    <row r="16" ht="14.25">
      <c r="A16" s="6" t="s">
        <v>10</v>
      </c>
    </row>
    <row r="17" spans="9:12" ht="10.5">
      <c r="I17" s="3" t="s">
        <v>12</v>
      </c>
      <c r="K17" s="3"/>
      <c r="L17" s="3"/>
    </row>
    <row r="18" spans="1:9" ht="13.5" customHeight="1">
      <c r="A18" s="114" t="s">
        <v>0</v>
      </c>
      <c r="B18" s="118" t="s">
        <v>43</v>
      </c>
      <c r="C18" s="120" t="s">
        <v>44</v>
      </c>
      <c r="D18" s="120" t="s">
        <v>45</v>
      </c>
      <c r="E18" s="125" t="s">
        <v>46</v>
      </c>
      <c r="F18" s="120" t="s">
        <v>55</v>
      </c>
      <c r="G18" s="120" t="s">
        <v>11</v>
      </c>
      <c r="H18" s="125" t="s">
        <v>41</v>
      </c>
      <c r="I18" s="116" t="s">
        <v>8</v>
      </c>
    </row>
    <row r="19" spans="1:9" ht="13.5" customHeight="1" thickBot="1">
      <c r="A19" s="115"/>
      <c r="B19" s="119"/>
      <c r="C19" s="121"/>
      <c r="D19" s="121"/>
      <c r="E19" s="126"/>
      <c r="F19" s="123"/>
      <c r="G19" s="123"/>
      <c r="H19" s="131"/>
      <c r="I19" s="117"/>
    </row>
    <row r="20" spans="1:9" ht="13.5" customHeight="1" thickTop="1">
      <c r="A20" s="60" t="s">
        <v>72</v>
      </c>
      <c r="B20" s="85">
        <v>2791</v>
      </c>
      <c r="C20" s="86">
        <v>2675</v>
      </c>
      <c r="D20" s="86">
        <f>B20-C20</f>
        <v>116</v>
      </c>
      <c r="E20" s="86">
        <v>116</v>
      </c>
      <c r="F20" s="86">
        <v>272</v>
      </c>
      <c r="G20" s="92" t="s">
        <v>95</v>
      </c>
      <c r="H20" s="92" t="s">
        <v>95</v>
      </c>
      <c r="I20" s="95"/>
    </row>
    <row r="21" spans="1:9" ht="13.5" customHeight="1">
      <c r="A21" s="61" t="s">
        <v>73</v>
      </c>
      <c r="B21" s="87">
        <v>1735</v>
      </c>
      <c r="C21" s="88">
        <v>1638</v>
      </c>
      <c r="D21" s="88">
        <v>96</v>
      </c>
      <c r="E21" s="88">
        <v>96</v>
      </c>
      <c r="F21" s="88">
        <v>391</v>
      </c>
      <c r="G21" s="93" t="s">
        <v>95</v>
      </c>
      <c r="H21" s="93" t="s">
        <v>95</v>
      </c>
      <c r="I21" s="95"/>
    </row>
    <row r="22" spans="1:9" ht="13.5" customHeight="1">
      <c r="A22" s="61" t="s">
        <v>74</v>
      </c>
      <c r="B22" s="87">
        <v>22</v>
      </c>
      <c r="C22" s="88">
        <v>22</v>
      </c>
      <c r="D22" s="88">
        <v>0</v>
      </c>
      <c r="E22" s="88">
        <v>0</v>
      </c>
      <c r="F22" s="88">
        <v>1</v>
      </c>
      <c r="G22" s="93" t="s">
        <v>95</v>
      </c>
      <c r="H22" s="93" t="s">
        <v>95</v>
      </c>
      <c r="I22" s="95"/>
    </row>
    <row r="23" spans="1:9" ht="13.5" customHeight="1">
      <c r="A23" s="62" t="s">
        <v>106</v>
      </c>
      <c r="B23" s="87">
        <v>418</v>
      </c>
      <c r="C23" s="88">
        <v>415</v>
      </c>
      <c r="D23" s="88">
        <v>3</v>
      </c>
      <c r="E23" s="88">
        <v>3</v>
      </c>
      <c r="F23" s="88">
        <v>279</v>
      </c>
      <c r="G23" s="93" t="s">
        <v>95</v>
      </c>
      <c r="H23" s="93" t="s">
        <v>95</v>
      </c>
      <c r="I23" s="95"/>
    </row>
    <row r="24" spans="1:9" ht="13.5" customHeight="1">
      <c r="A24" s="62" t="s">
        <v>111</v>
      </c>
      <c r="B24" s="87">
        <v>0</v>
      </c>
      <c r="C24" s="88">
        <v>0</v>
      </c>
      <c r="D24" s="88">
        <v>0</v>
      </c>
      <c r="E24" s="88">
        <v>0</v>
      </c>
      <c r="F24" s="88">
        <v>0</v>
      </c>
      <c r="G24" s="93" t="s">
        <v>95</v>
      </c>
      <c r="H24" s="93" t="s">
        <v>95</v>
      </c>
      <c r="I24" s="95"/>
    </row>
    <row r="25" spans="1:9" ht="13.5" customHeight="1">
      <c r="A25" s="62" t="s">
        <v>75</v>
      </c>
      <c r="B25" s="87">
        <v>345</v>
      </c>
      <c r="C25" s="88">
        <v>331</v>
      </c>
      <c r="D25" s="88">
        <f>B25-C25</f>
        <v>14</v>
      </c>
      <c r="E25" s="88">
        <v>10</v>
      </c>
      <c r="F25" s="88">
        <v>57</v>
      </c>
      <c r="G25" s="88">
        <v>857</v>
      </c>
      <c r="H25" s="88">
        <v>408</v>
      </c>
      <c r="I25" s="95"/>
    </row>
    <row r="26" spans="1:9" ht="13.5" customHeight="1">
      <c r="A26" s="62" t="s">
        <v>76</v>
      </c>
      <c r="B26" s="87">
        <v>1199</v>
      </c>
      <c r="C26" s="88">
        <v>1124</v>
      </c>
      <c r="D26" s="88">
        <f>B26-C26</f>
        <v>75</v>
      </c>
      <c r="E26" s="88">
        <v>0</v>
      </c>
      <c r="F26" s="88">
        <v>389</v>
      </c>
      <c r="G26" s="88">
        <v>3628</v>
      </c>
      <c r="H26" s="88">
        <v>3591</v>
      </c>
      <c r="I26" s="95"/>
    </row>
    <row r="27" spans="1:9" ht="13.5" customHeight="1">
      <c r="A27" s="62" t="s">
        <v>77</v>
      </c>
      <c r="B27" s="89">
        <v>43</v>
      </c>
      <c r="C27" s="90">
        <v>43</v>
      </c>
      <c r="D27" s="88">
        <f>B27-C27</f>
        <v>0</v>
      </c>
      <c r="E27" s="90">
        <v>0</v>
      </c>
      <c r="F27" s="90">
        <v>16</v>
      </c>
      <c r="G27" s="90">
        <v>139</v>
      </c>
      <c r="H27" s="90">
        <v>139</v>
      </c>
      <c r="I27" s="96"/>
    </row>
    <row r="28" spans="1:9" ht="13.5" customHeight="1">
      <c r="A28" s="62" t="s">
        <v>78</v>
      </c>
      <c r="B28" s="89">
        <v>833</v>
      </c>
      <c r="C28" s="90">
        <v>866</v>
      </c>
      <c r="D28" s="109">
        <v>-32</v>
      </c>
      <c r="E28" s="90">
        <v>76</v>
      </c>
      <c r="F28" s="90">
        <v>250</v>
      </c>
      <c r="G28" s="90">
        <v>265</v>
      </c>
      <c r="H28" s="90">
        <v>156</v>
      </c>
      <c r="I28" s="96" t="s">
        <v>96</v>
      </c>
    </row>
    <row r="29" spans="1:9" ht="13.5" customHeight="1">
      <c r="A29" s="63" t="s">
        <v>79</v>
      </c>
      <c r="B29" s="108">
        <v>201</v>
      </c>
      <c r="C29" s="91">
        <v>179</v>
      </c>
      <c r="D29" s="91">
        <v>21</v>
      </c>
      <c r="E29" s="91">
        <v>175</v>
      </c>
      <c r="F29" s="91">
        <v>2</v>
      </c>
      <c r="G29" s="91">
        <v>730</v>
      </c>
      <c r="H29" s="94" t="s">
        <v>107</v>
      </c>
      <c r="I29" s="97" t="s">
        <v>97</v>
      </c>
    </row>
    <row r="30" spans="1:9" ht="13.5" customHeight="1">
      <c r="A30" s="25" t="s">
        <v>15</v>
      </c>
      <c r="B30" s="26"/>
      <c r="C30" s="27"/>
      <c r="D30" s="27"/>
      <c r="E30" s="18">
        <f>SUM(E20:E29)</f>
        <v>476</v>
      </c>
      <c r="F30" s="20"/>
      <c r="G30" s="18">
        <f>SUM(G25:G29)</f>
        <v>5619</v>
      </c>
      <c r="H30" s="18">
        <f>SUM(H25:H29)</f>
        <v>4294</v>
      </c>
      <c r="I30" s="22"/>
    </row>
    <row r="31" ht="10.5">
      <c r="A31" s="1" t="s">
        <v>60</v>
      </c>
    </row>
    <row r="32" ht="10.5">
      <c r="A32" s="1" t="s">
        <v>64</v>
      </c>
    </row>
    <row r="33" ht="10.5">
      <c r="A33" s="1" t="s">
        <v>49</v>
      </c>
    </row>
    <row r="34" ht="10.5">
      <c r="A34" s="1" t="s">
        <v>48</v>
      </c>
    </row>
    <row r="35" ht="9.75" customHeight="1"/>
    <row r="36" ht="14.25">
      <c r="A36" s="6" t="s">
        <v>13</v>
      </c>
    </row>
    <row r="37" spans="9:10" ht="10.5">
      <c r="I37" s="3" t="s">
        <v>12</v>
      </c>
      <c r="J37" s="3"/>
    </row>
    <row r="38" spans="1:9" ht="13.5" customHeight="1">
      <c r="A38" s="114" t="s">
        <v>14</v>
      </c>
      <c r="B38" s="118" t="s">
        <v>43</v>
      </c>
      <c r="C38" s="120" t="s">
        <v>44</v>
      </c>
      <c r="D38" s="120" t="s">
        <v>45</v>
      </c>
      <c r="E38" s="125" t="s">
        <v>46</v>
      </c>
      <c r="F38" s="120" t="s">
        <v>55</v>
      </c>
      <c r="G38" s="120" t="s">
        <v>11</v>
      </c>
      <c r="H38" s="125" t="s">
        <v>42</v>
      </c>
      <c r="I38" s="116" t="s">
        <v>8</v>
      </c>
    </row>
    <row r="39" spans="1:9" ht="13.5" customHeight="1" thickBot="1">
      <c r="A39" s="115"/>
      <c r="B39" s="119"/>
      <c r="C39" s="121"/>
      <c r="D39" s="121"/>
      <c r="E39" s="126"/>
      <c r="F39" s="123"/>
      <c r="G39" s="123"/>
      <c r="H39" s="131"/>
      <c r="I39" s="117"/>
    </row>
    <row r="40" spans="1:9" ht="13.5" customHeight="1" thickTop="1">
      <c r="A40" s="69" t="s">
        <v>80</v>
      </c>
      <c r="B40" s="85">
        <v>1140</v>
      </c>
      <c r="C40" s="86">
        <v>1078</v>
      </c>
      <c r="D40" s="86">
        <v>62</v>
      </c>
      <c r="E40" s="86">
        <v>29</v>
      </c>
      <c r="F40" s="101" t="s">
        <v>95</v>
      </c>
      <c r="G40" s="86">
        <v>3574</v>
      </c>
      <c r="H40" s="86">
        <v>542</v>
      </c>
      <c r="I40" s="15"/>
    </row>
    <row r="41" spans="1:9" ht="13.5" customHeight="1">
      <c r="A41" s="61" t="s">
        <v>81</v>
      </c>
      <c r="B41" s="89">
        <v>1217</v>
      </c>
      <c r="C41" s="90">
        <v>1207</v>
      </c>
      <c r="D41" s="90">
        <v>10</v>
      </c>
      <c r="E41" s="90">
        <v>10</v>
      </c>
      <c r="F41" s="101" t="s">
        <v>95</v>
      </c>
      <c r="G41" s="90">
        <v>195</v>
      </c>
      <c r="H41" s="90">
        <v>30</v>
      </c>
      <c r="I41" s="14"/>
    </row>
    <row r="42" spans="1:9" ht="13.5" customHeight="1">
      <c r="A42" s="61" t="s">
        <v>82</v>
      </c>
      <c r="B42" s="89">
        <v>748</v>
      </c>
      <c r="C42" s="90">
        <v>738</v>
      </c>
      <c r="D42" s="90">
        <v>10</v>
      </c>
      <c r="E42" s="90">
        <v>10</v>
      </c>
      <c r="F42" s="101" t="s">
        <v>95</v>
      </c>
      <c r="G42" s="90">
        <v>224</v>
      </c>
      <c r="H42" s="90">
        <v>53</v>
      </c>
      <c r="I42" s="14"/>
    </row>
    <row r="43" spans="1:9" ht="13.5" customHeight="1">
      <c r="A43" s="61" t="s">
        <v>83</v>
      </c>
      <c r="B43" s="102">
        <f aca="true" t="shared" si="0" ref="B43:H43">SUM(B44:B45)</f>
        <v>1051</v>
      </c>
      <c r="C43" s="90">
        <f t="shared" si="0"/>
        <v>971</v>
      </c>
      <c r="D43" s="90">
        <f t="shared" si="0"/>
        <v>80</v>
      </c>
      <c r="E43" s="103">
        <f t="shared" si="0"/>
        <v>80</v>
      </c>
      <c r="F43" s="103">
        <f>SUM(F44:F45)</f>
        <v>0</v>
      </c>
      <c r="G43" s="90">
        <f t="shared" si="0"/>
        <v>289</v>
      </c>
      <c r="H43" s="90">
        <f t="shared" si="0"/>
        <v>3</v>
      </c>
      <c r="I43" s="14"/>
    </row>
    <row r="44" spans="1:9" ht="13.5" customHeight="1">
      <c r="A44" s="60" t="s">
        <v>84</v>
      </c>
      <c r="B44" s="89">
        <v>251</v>
      </c>
      <c r="C44" s="90">
        <v>222</v>
      </c>
      <c r="D44" s="90">
        <v>29</v>
      </c>
      <c r="E44" s="90">
        <v>29</v>
      </c>
      <c r="F44" s="101" t="s">
        <v>95</v>
      </c>
      <c r="G44" s="90">
        <v>19</v>
      </c>
      <c r="H44" s="90">
        <v>3</v>
      </c>
      <c r="I44" s="14"/>
    </row>
    <row r="45" spans="1:9" ht="13.5" customHeight="1">
      <c r="A45" s="60" t="s">
        <v>87</v>
      </c>
      <c r="B45" s="89">
        <v>800</v>
      </c>
      <c r="C45" s="90">
        <v>749</v>
      </c>
      <c r="D45" s="90">
        <v>51</v>
      </c>
      <c r="E45" s="90">
        <v>51</v>
      </c>
      <c r="F45" s="101" t="s">
        <v>95</v>
      </c>
      <c r="G45" s="90">
        <v>270</v>
      </c>
      <c r="H45" s="101">
        <v>0</v>
      </c>
      <c r="I45" s="14"/>
    </row>
    <row r="46" spans="1:9" ht="13.5" customHeight="1">
      <c r="A46" s="60" t="s">
        <v>85</v>
      </c>
      <c r="B46" s="102">
        <f aca="true" t="shared" si="1" ref="B46:G46">SUM(B47:B48)</f>
        <v>1231</v>
      </c>
      <c r="C46" s="90">
        <f t="shared" si="1"/>
        <v>1177</v>
      </c>
      <c r="D46" s="90">
        <f t="shared" si="1"/>
        <v>54</v>
      </c>
      <c r="E46" s="103">
        <f t="shared" si="1"/>
        <v>54</v>
      </c>
      <c r="F46" s="103">
        <f t="shared" si="1"/>
        <v>34</v>
      </c>
      <c r="G46" s="90">
        <f t="shared" si="1"/>
        <v>195</v>
      </c>
      <c r="H46" s="90">
        <f>H47</f>
        <v>7</v>
      </c>
      <c r="I46" s="14"/>
    </row>
    <row r="47" spans="1:9" ht="13.5" customHeight="1">
      <c r="A47" s="60" t="s">
        <v>84</v>
      </c>
      <c r="B47" s="89">
        <v>162</v>
      </c>
      <c r="C47" s="90">
        <v>157</v>
      </c>
      <c r="D47" s="90">
        <v>5</v>
      </c>
      <c r="E47" s="90">
        <v>5</v>
      </c>
      <c r="F47" s="101" t="s">
        <v>95</v>
      </c>
      <c r="G47" s="90">
        <v>35</v>
      </c>
      <c r="H47" s="90">
        <v>7</v>
      </c>
      <c r="I47" s="14"/>
    </row>
    <row r="48" spans="1:9" ht="13.5" customHeight="1">
      <c r="A48" s="60" t="s">
        <v>87</v>
      </c>
      <c r="B48" s="89">
        <v>1069</v>
      </c>
      <c r="C48" s="90">
        <v>1020</v>
      </c>
      <c r="D48" s="90">
        <v>49</v>
      </c>
      <c r="E48" s="90">
        <v>49</v>
      </c>
      <c r="F48" s="101">
        <v>34</v>
      </c>
      <c r="G48" s="90">
        <v>160</v>
      </c>
      <c r="H48" s="101">
        <v>0</v>
      </c>
      <c r="I48" s="14"/>
    </row>
    <row r="49" spans="1:9" ht="13.5" customHeight="1">
      <c r="A49" s="60" t="s">
        <v>86</v>
      </c>
      <c r="B49" s="102">
        <f>SUM(B50:B52)</f>
        <v>8283</v>
      </c>
      <c r="C49" s="90">
        <f>SUM(C50:C52)</f>
        <v>8262</v>
      </c>
      <c r="D49" s="90">
        <f>SUM(D50:D52)</f>
        <v>20</v>
      </c>
      <c r="E49" s="90">
        <f>SUM(E50:E52)</f>
        <v>20</v>
      </c>
      <c r="F49" s="103">
        <f>SUM(F50:F52)</f>
        <v>1191</v>
      </c>
      <c r="G49" s="101" t="s">
        <v>95</v>
      </c>
      <c r="H49" s="101" t="s">
        <v>95</v>
      </c>
      <c r="I49" s="14"/>
    </row>
    <row r="50" spans="1:9" ht="13.5" customHeight="1">
      <c r="A50" s="60" t="s">
        <v>84</v>
      </c>
      <c r="B50" s="89">
        <v>8154</v>
      </c>
      <c r="C50" s="90">
        <v>8135</v>
      </c>
      <c r="D50" s="90">
        <v>18</v>
      </c>
      <c r="E50" s="90">
        <v>18</v>
      </c>
      <c r="F50" s="90">
        <v>1170</v>
      </c>
      <c r="G50" s="101" t="s">
        <v>95</v>
      </c>
      <c r="H50" s="101" t="s">
        <v>95</v>
      </c>
      <c r="I50" s="14"/>
    </row>
    <row r="51" spans="1:9" ht="13.5" customHeight="1">
      <c r="A51" s="60" t="s">
        <v>87</v>
      </c>
      <c r="B51" s="89">
        <v>125</v>
      </c>
      <c r="C51" s="90">
        <v>125</v>
      </c>
      <c r="D51" s="90">
        <v>0</v>
      </c>
      <c r="E51" s="90">
        <v>0</v>
      </c>
      <c r="F51" s="90">
        <v>21</v>
      </c>
      <c r="G51" s="101" t="s">
        <v>95</v>
      </c>
      <c r="H51" s="101" t="s">
        <v>95</v>
      </c>
      <c r="I51" s="14"/>
    </row>
    <row r="52" spans="1:9" ht="13.5" customHeight="1">
      <c r="A52" s="60" t="s">
        <v>88</v>
      </c>
      <c r="B52" s="89">
        <v>4</v>
      </c>
      <c r="C52" s="90">
        <v>2</v>
      </c>
      <c r="D52" s="90">
        <v>2</v>
      </c>
      <c r="E52" s="90">
        <v>2</v>
      </c>
      <c r="F52" s="101" t="s">
        <v>95</v>
      </c>
      <c r="G52" s="101" t="s">
        <v>95</v>
      </c>
      <c r="H52" s="101" t="s">
        <v>95</v>
      </c>
      <c r="I52" s="14"/>
    </row>
    <row r="53" spans="1:9" ht="13.5" customHeight="1">
      <c r="A53" s="60" t="s">
        <v>89</v>
      </c>
      <c r="B53" s="102">
        <f>SUM(B54:B55)</f>
        <v>193</v>
      </c>
      <c r="C53" s="90">
        <f>SUM(C54:C55)</f>
        <v>176</v>
      </c>
      <c r="D53" s="90">
        <f>SUM(D54:D55)</f>
        <v>17</v>
      </c>
      <c r="E53" s="90">
        <f>SUM(E54:E55)</f>
        <v>6</v>
      </c>
      <c r="F53" s="103">
        <f>SUM(F54:F55)</f>
        <v>4</v>
      </c>
      <c r="G53" s="101" t="s">
        <v>95</v>
      </c>
      <c r="H53" s="101" t="s">
        <v>95</v>
      </c>
      <c r="I53" s="14"/>
    </row>
    <row r="54" spans="1:9" ht="13.5" customHeight="1">
      <c r="A54" s="60" t="s">
        <v>84</v>
      </c>
      <c r="B54" s="89">
        <v>165</v>
      </c>
      <c r="C54" s="90">
        <v>152</v>
      </c>
      <c r="D54" s="90">
        <v>13</v>
      </c>
      <c r="E54" s="90">
        <v>2</v>
      </c>
      <c r="F54" s="101">
        <v>4</v>
      </c>
      <c r="G54" s="101" t="s">
        <v>95</v>
      </c>
      <c r="H54" s="101" t="s">
        <v>95</v>
      </c>
      <c r="I54" s="14"/>
    </row>
    <row r="55" spans="1:9" ht="13.5" customHeight="1">
      <c r="A55" s="60" t="s">
        <v>90</v>
      </c>
      <c r="B55" s="89">
        <v>28</v>
      </c>
      <c r="C55" s="90">
        <v>24</v>
      </c>
      <c r="D55" s="90">
        <v>4</v>
      </c>
      <c r="E55" s="90">
        <v>4</v>
      </c>
      <c r="F55" s="101" t="s">
        <v>95</v>
      </c>
      <c r="G55" s="101" t="s">
        <v>95</v>
      </c>
      <c r="H55" s="101" t="s">
        <v>95</v>
      </c>
      <c r="I55" s="14"/>
    </row>
    <row r="56" spans="1:9" ht="13.5" customHeight="1">
      <c r="A56" s="60" t="s">
        <v>112</v>
      </c>
      <c r="B56" s="89">
        <v>26</v>
      </c>
      <c r="C56" s="90">
        <v>23</v>
      </c>
      <c r="D56" s="90">
        <v>3</v>
      </c>
      <c r="E56" s="90">
        <v>3</v>
      </c>
      <c r="F56" s="101" t="s">
        <v>95</v>
      </c>
      <c r="G56" s="101"/>
      <c r="H56" s="101"/>
      <c r="I56" s="14"/>
    </row>
    <row r="57" spans="1:9" ht="13.5" customHeight="1">
      <c r="A57" s="60" t="s">
        <v>91</v>
      </c>
      <c r="B57" s="89">
        <v>104</v>
      </c>
      <c r="C57" s="90">
        <v>90</v>
      </c>
      <c r="D57" s="90">
        <v>14</v>
      </c>
      <c r="E57" s="90">
        <v>14</v>
      </c>
      <c r="F57" s="101" t="s">
        <v>95</v>
      </c>
      <c r="G57" s="101" t="s">
        <v>95</v>
      </c>
      <c r="H57" s="101" t="s">
        <v>95</v>
      </c>
      <c r="I57" s="14"/>
    </row>
    <row r="58" spans="1:9" ht="13.5" customHeight="1">
      <c r="A58" s="60" t="s">
        <v>92</v>
      </c>
      <c r="B58" s="89">
        <v>312</v>
      </c>
      <c r="C58" s="90">
        <v>169</v>
      </c>
      <c r="D58" s="90">
        <v>143</v>
      </c>
      <c r="E58" s="90">
        <v>143</v>
      </c>
      <c r="F58" s="101" t="s">
        <v>95</v>
      </c>
      <c r="G58" s="101" t="s">
        <v>95</v>
      </c>
      <c r="H58" s="101" t="s">
        <v>95</v>
      </c>
      <c r="I58" s="14"/>
    </row>
    <row r="59" spans="1:9" ht="13.5" customHeight="1">
      <c r="A59" s="60" t="s">
        <v>105</v>
      </c>
      <c r="B59" s="102">
        <f>SUM(B60:B61)</f>
        <v>162160</v>
      </c>
      <c r="C59" s="90">
        <f>SUM(C60:C61)</f>
        <v>159317</v>
      </c>
      <c r="D59" s="90">
        <f>SUM(D60:D61)</f>
        <v>2844</v>
      </c>
      <c r="E59" s="90">
        <f>SUM(E60:E61)</f>
        <v>2844</v>
      </c>
      <c r="F59" s="103">
        <f>SUM(F60:F61)</f>
        <v>1119</v>
      </c>
      <c r="G59" s="101" t="s">
        <v>95</v>
      </c>
      <c r="H59" s="101" t="s">
        <v>95</v>
      </c>
      <c r="I59" s="14"/>
    </row>
    <row r="60" spans="1:9" ht="13.5" customHeight="1">
      <c r="A60" s="60" t="s">
        <v>84</v>
      </c>
      <c r="B60" s="89">
        <v>190</v>
      </c>
      <c r="C60" s="90">
        <v>186</v>
      </c>
      <c r="D60" s="90">
        <v>5</v>
      </c>
      <c r="E60" s="90">
        <v>5</v>
      </c>
      <c r="F60" s="101">
        <v>13</v>
      </c>
      <c r="G60" s="101" t="s">
        <v>95</v>
      </c>
      <c r="H60" s="101" t="s">
        <v>95</v>
      </c>
      <c r="I60" s="14"/>
    </row>
    <row r="61" spans="1:9" ht="13.5" customHeight="1">
      <c r="A61" s="60" t="s">
        <v>87</v>
      </c>
      <c r="B61" s="89">
        <v>161970</v>
      </c>
      <c r="C61" s="90">
        <v>159131</v>
      </c>
      <c r="D61" s="90">
        <v>2839</v>
      </c>
      <c r="E61" s="90">
        <v>2839</v>
      </c>
      <c r="F61" s="101">
        <v>1106</v>
      </c>
      <c r="G61" s="101" t="s">
        <v>95</v>
      </c>
      <c r="H61" s="101" t="s">
        <v>95</v>
      </c>
      <c r="I61" s="14"/>
    </row>
    <row r="62" spans="1:9" ht="13.5" customHeight="1">
      <c r="A62" s="70" t="s">
        <v>93</v>
      </c>
      <c r="B62" s="89">
        <v>259</v>
      </c>
      <c r="C62" s="90">
        <v>246</v>
      </c>
      <c r="D62" s="90">
        <v>13</v>
      </c>
      <c r="E62" s="90">
        <v>13</v>
      </c>
      <c r="F62" s="101" t="s">
        <v>95</v>
      </c>
      <c r="G62" s="101" t="s">
        <v>95</v>
      </c>
      <c r="H62" s="101" t="s">
        <v>95</v>
      </c>
      <c r="I62" s="14" t="s">
        <v>98</v>
      </c>
    </row>
    <row r="63" spans="1:9" ht="13.5" customHeight="1">
      <c r="A63" s="25" t="s">
        <v>16</v>
      </c>
      <c r="B63" s="26"/>
      <c r="C63" s="27"/>
      <c r="D63" s="27"/>
      <c r="E63" s="18">
        <f>SUM(E40:E62)-E43-E46-E49-E53-E59</f>
        <v>3226</v>
      </c>
      <c r="F63" s="20"/>
      <c r="G63" s="18">
        <f>SUM(G40:G48)-G43-G46</f>
        <v>4477</v>
      </c>
      <c r="H63" s="18">
        <f>H40+H41+H42+H43+H46</f>
        <v>635</v>
      </c>
      <c r="I63" s="28"/>
    </row>
    <row r="64" ht="9.75" customHeight="1">
      <c r="A64" s="2"/>
    </row>
    <row r="65" ht="14.25">
      <c r="A65" s="6" t="s">
        <v>56</v>
      </c>
    </row>
    <row r="66" ht="10.5">
      <c r="J66" s="3" t="s">
        <v>12</v>
      </c>
    </row>
    <row r="67" spans="1:10" ht="13.5" customHeight="1">
      <c r="A67" s="132" t="s">
        <v>17</v>
      </c>
      <c r="B67" s="118" t="s">
        <v>19</v>
      </c>
      <c r="C67" s="120" t="s">
        <v>47</v>
      </c>
      <c r="D67" s="120" t="s">
        <v>20</v>
      </c>
      <c r="E67" s="120" t="s">
        <v>21</v>
      </c>
      <c r="F67" s="120" t="s">
        <v>22</v>
      </c>
      <c r="G67" s="125" t="s">
        <v>23</v>
      </c>
      <c r="H67" s="125" t="s">
        <v>24</v>
      </c>
      <c r="I67" s="125" t="s">
        <v>59</v>
      </c>
      <c r="J67" s="116" t="s">
        <v>8</v>
      </c>
    </row>
    <row r="68" spans="1:10" ht="13.5" customHeight="1" thickBot="1">
      <c r="A68" s="133"/>
      <c r="B68" s="119"/>
      <c r="C68" s="121"/>
      <c r="D68" s="121"/>
      <c r="E68" s="121"/>
      <c r="F68" s="121"/>
      <c r="G68" s="126"/>
      <c r="H68" s="126"/>
      <c r="I68" s="131"/>
      <c r="J68" s="117"/>
    </row>
    <row r="69" spans="1:10" ht="13.5" customHeight="1" thickTop="1">
      <c r="A69" s="60" t="s">
        <v>95</v>
      </c>
      <c r="B69" s="73" t="s">
        <v>95</v>
      </c>
      <c r="C69" s="74" t="s">
        <v>107</v>
      </c>
      <c r="D69" s="75" t="s">
        <v>107</v>
      </c>
      <c r="E69" s="75" t="s">
        <v>107</v>
      </c>
      <c r="F69" s="75" t="s">
        <v>107</v>
      </c>
      <c r="G69" s="75" t="s">
        <v>107</v>
      </c>
      <c r="H69" s="74" t="s">
        <v>107</v>
      </c>
      <c r="I69" s="74" t="s">
        <v>107</v>
      </c>
      <c r="J69" s="64" t="s">
        <v>107</v>
      </c>
    </row>
    <row r="70" spans="1:10" ht="13.5" customHeight="1">
      <c r="A70" s="29" t="s">
        <v>18</v>
      </c>
      <c r="B70" s="19"/>
      <c r="C70" s="20"/>
      <c r="D70" s="18"/>
      <c r="E70" s="18"/>
      <c r="F70" s="18"/>
      <c r="G70" s="18"/>
      <c r="H70" s="18"/>
      <c r="I70" s="18"/>
      <c r="J70" s="22"/>
    </row>
    <row r="71" ht="10.5">
      <c r="A71" s="1" t="s">
        <v>61</v>
      </c>
    </row>
    <row r="72" ht="9.75" customHeight="1"/>
    <row r="73" ht="14.25">
      <c r="A73" s="6" t="s">
        <v>39</v>
      </c>
    </row>
    <row r="74" ht="10.5">
      <c r="D74" s="3" t="s">
        <v>12</v>
      </c>
    </row>
    <row r="75" spans="1:4" ht="21.75" thickBot="1">
      <c r="A75" s="30" t="s">
        <v>34</v>
      </c>
      <c r="B75" s="31" t="s">
        <v>108</v>
      </c>
      <c r="C75" s="32" t="s">
        <v>109</v>
      </c>
      <c r="D75" s="33" t="s">
        <v>50</v>
      </c>
    </row>
    <row r="76" spans="1:4" ht="13.5" customHeight="1" thickTop="1">
      <c r="A76" s="34" t="s">
        <v>35</v>
      </c>
      <c r="B76" s="12">
        <v>1184</v>
      </c>
      <c r="C76" s="86">
        <v>1267</v>
      </c>
      <c r="D76" s="15">
        <f>C76-B76</f>
        <v>83</v>
      </c>
    </row>
    <row r="77" spans="1:4" ht="13.5" customHeight="1">
      <c r="A77" s="35" t="s">
        <v>36</v>
      </c>
      <c r="B77" s="13">
        <v>419</v>
      </c>
      <c r="C77" s="90">
        <v>582</v>
      </c>
      <c r="D77" s="14">
        <f>C77-B77</f>
        <v>163</v>
      </c>
    </row>
    <row r="78" spans="1:4" ht="13.5" customHeight="1">
      <c r="A78" s="36" t="s">
        <v>37</v>
      </c>
      <c r="B78" s="17">
        <v>832</v>
      </c>
      <c r="C78" s="91">
        <f>1373-464</f>
        <v>909</v>
      </c>
      <c r="D78" s="14">
        <f>C78-B78</f>
        <v>77</v>
      </c>
    </row>
    <row r="79" spans="1:4" ht="13.5" customHeight="1">
      <c r="A79" s="37" t="s">
        <v>38</v>
      </c>
      <c r="B79" s="18">
        <f>SUM(B76:B78)</f>
        <v>2435</v>
      </c>
      <c r="C79" s="18">
        <f>SUM(C76:C78)</f>
        <v>2758</v>
      </c>
      <c r="D79" s="22">
        <f>SUM(D76:D78)</f>
        <v>323</v>
      </c>
    </row>
    <row r="80" spans="1:4" ht="10.5">
      <c r="A80" s="1" t="s">
        <v>58</v>
      </c>
      <c r="B80" s="38"/>
      <c r="C80" s="38"/>
      <c r="D80" s="38"/>
    </row>
    <row r="81" spans="1:4" ht="9.75" customHeight="1">
      <c r="A81" s="39"/>
      <c r="B81" s="38"/>
      <c r="C81" s="38"/>
      <c r="D81" s="38"/>
    </row>
    <row r="82" ht="14.25">
      <c r="A82" s="6" t="s">
        <v>57</v>
      </c>
    </row>
    <row r="83" ht="10.5" customHeight="1">
      <c r="A83" s="6"/>
    </row>
    <row r="84" spans="1:11" ht="21.75" thickBot="1">
      <c r="A84" s="30" t="s">
        <v>33</v>
      </c>
      <c r="B84" s="31" t="s">
        <v>108</v>
      </c>
      <c r="C84" s="32" t="s">
        <v>109</v>
      </c>
      <c r="D84" s="32" t="s">
        <v>50</v>
      </c>
      <c r="E84" s="40" t="s">
        <v>31</v>
      </c>
      <c r="F84" s="33" t="s">
        <v>32</v>
      </c>
      <c r="G84" s="129" t="s">
        <v>40</v>
      </c>
      <c r="H84" s="130"/>
      <c r="I84" s="31" t="s">
        <v>62</v>
      </c>
      <c r="J84" s="32" t="s">
        <v>63</v>
      </c>
      <c r="K84" s="33" t="s">
        <v>50</v>
      </c>
    </row>
    <row r="85" spans="1:11" ht="13.5" customHeight="1" thickTop="1">
      <c r="A85" s="34" t="s">
        <v>25</v>
      </c>
      <c r="B85" s="41">
        <v>2.87</v>
      </c>
      <c r="C85" s="104">
        <v>4.14</v>
      </c>
      <c r="D85" s="98">
        <f aca="true" t="shared" si="2" ref="D85:D90">C85-B85</f>
        <v>1.2699999999999996</v>
      </c>
      <c r="E85" s="105">
        <v>-14.45</v>
      </c>
      <c r="F85" s="42">
        <v>-20</v>
      </c>
      <c r="G85" s="127" t="s">
        <v>78</v>
      </c>
      <c r="H85" s="128"/>
      <c r="I85" s="66" t="s">
        <v>102</v>
      </c>
      <c r="J85" s="66" t="s">
        <v>95</v>
      </c>
      <c r="K85" s="67" t="s">
        <v>103</v>
      </c>
    </row>
    <row r="86" spans="1:11" ht="13.5" customHeight="1">
      <c r="A86" s="35" t="s">
        <v>26</v>
      </c>
      <c r="B86" s="43">
        <v>9.82</v>
      </c>
      <c r="C86" s="98">
        <v>12.1</v>
      </c>
      <c r="D86" s="98">
        <f t="shared" si="2"/>
        <v>2.2799999999999994</v>
      </c>
      <c r="E86" s="106">
        <v>-19.45</v>
      </c>
      <c r="F86" s="44">
        <v>-40</v>
      </c>
      <c r="G86" s="112" t="s">
        <v>79</v>
      </c>
      <c r="H86" s="113"/>
      <c r="I86" s="45" t="s">
        <v>95</v>
      </c>
      <c r="J86" s="45" t="s">
        <v>95</v>
      </c>
      <c r="K86" s="68" t="s">
        <v>104</v>
      </c>
    </row>
    <row r="87" spans="1:11" ht="13.5" customHeight="1">
      <c r="A87" s="35" t="s">
        <v>27</v>
      </c>
      <c r="B87" s="45">
        <v>12</v>
      </c>
      <c r="C87" s="99">
        <v>12.1</v>
      </c>
      <c r="D87" s="45">
        <f t="shared" si="2"/>
        <v>0.09999999999999964</v>
      </c>
      <c r="E87" s="46">
        <v>25</v>
      </c>
      <c r="F87" s="47">
        <v>35</v>
      </c>
      <c r="G87" s="112" t="s">
        <v>99</v>
      </c>
      <c r="H87" s="113"/>
      <c r="I87" s="45" t="s">
        <v>95</v>
      </c>
      <c r="J87" s="45" t="s">
        <v>95</v>
      </c>
      <c r="K87" s="68" t="s">
        <v>104</v>
      </c>
    </row>
    <row r="88" spans="1:11" ht="13.5" customHeight="1">
      <c r="A88" s="35" t="s">
        <v>28</v>
      </c>
      <c r="B88" s="45">
        <v>106.5</v>
      </c>
      <c r="C88" s="99">
        <v>95.2</v>
      </c>
      <c r="D88" s="45">
        <f t="shared" si="2"/>
        <v>-11.299999999999997</v>
      </c>
      <c r="E88" s="46">
        <v>350</v>
      </c>
      <c r="F88" s="48"/>
      <c r="G88" s="112" t="s">
        <v>100</v>
      </c>
      <c r="H88" s="113"/>
      <c r="I88" s="45" t="s">
        <v>95</v>
      </c>
      <c r="J88" s="45" t="s">
        <v>95</v>
      </c>
      <c r="K88" s="68" t="s">
        <v>104</v>
      </c>
    </row>
    <row r="89" spans="1:11" ht="13.5" customHeight="1">
      <c r="A89" s="35" t="s">
        <v>29</v>
      </c>
      <c r="B89" s="43">
        <v>0.26</v>
      </c>
      <c r="C89" s="98">
        <v>0.25</v>
      </c>
      <c r="D89" s="43">
        <f t="shared" si="2"/>
        <v>-0.010000000000000009</v>
      </c>
      <c r="E89" s="49"/>
      <c r="F89" s="50"/>
      <c r="G89" s="112" t="s">
        <v>101</v>
      </c>
      <c r="H89" s="113"/>
      <c r="I89" s="45" t="s">
        <v>95</v>
      </c>
      <c r="J89" s="45" t="s">
        <v>95</v>
      </c>
      <c r="K89" s="68" t="s">
        <v>104</v>
      </c>
    </row>
    <row r="90" spans="1:11" ht="13.5" customHeight="1">
      <c r="A90" s="51" t="s">
        <v>30</v>
      </c>
      <c r="B90" s="52">
        <v>94.8</v>
      </c>
      <c r="C90" s="100">
        <v>92.9</v>
      </c>
      <c r="D90" s="52">
        <f t="shared" si="2"/>
        <v>-1.8999999999999915</v>
      </c>
      <c r="E90" s="53"/>
      <c r="F90" s="54"/>
      <c r="G90" s="110"/>
      <c r="H90" s="111"/>
      <c r="I90" s="58"/>
      <c r="J90" s="52"/>
      <c r="K90" s="59"/>
    </row>
    <row r="91" ht="10.5">
      <c r="A91" s="1" t="s">
        <v>67</v>
      </c>
    </row>
    <row r="92" ht="10.5">
      <c r="A92" s="1" t="s">
        <v>68</v>
      </c>
    </row>
    <row r="93" ht="10.5">
      <c r="A93" s="1" t="s">
        <v>65</v>
      </c>
    </row>
    <row r="94" ht="10.5" customHeight="1">
      <c r="A94" s="1" t="s">
        <v>66</v>
      </c>
    </row>
  </sheetData>
  <sheetProtection/>
  <mergeCells count="43">
    <mergeCell ref="A67:A68"/>
    <mergeCell ref="B67:B68"/>
    <mergeCell ref="C67:C68"/>
    <mergeCell ref="I38:I39"/>
    <mergeCell ref="G38:G39"/>
    <mergeCell ref="A38:A39"/>
    <mergeCell ref="B38:B39"/>
    <mergeCell ref="C38:C39"/>
    <mergeCell ref="D67:D68"/>
    <mergeCell ref="E67:E68"/>
    <mergeCell ref="J67:J68"/>
    <mergeCell ref="F67:F68"/>
    <mergeCell ref="G67:G68"/>
    <mergeCell ref="I67:I68"/>
    <mergeCell ref="H67:H68"/>
    <mergeCell ref="I18:I19"/>
    <mergeCell ref="D18:D19"/>
    <mergeCell ref="E18:E19"/>
    <mergeCell ref="F18:F19"/>
    <mergeCell ref="H18:H19"/>
    <mergeCell ref="G86:H86"/>
    <mergeCell ref="G85:H85"/>
    <mergeCell ref="G84:H84"/>
    <mergeCell ref="F38:F39"/>
    <mergeCell ref="H38:H39"/>
    <mergeCell ref="B8:B9"/>
    <mergeCell ref="G18:G19"/>
    <mergeCell ref="D38:D39"/>
    <mergeCell ref="E38:E39"/>
    <mergeCell ref="A8:A9"/>
    <mergeCell ref="H8:H9"/>
    <mergeCell ref="A18:A19"/>
    <mergeCell ref="B18:B19"/>
    <mergeCell ref="C18:C19"/>
    <mergeCell ref="D8:D9"/>
    <mergeCell ref="C8:C9"/>
    <mergeCell ref="E8:E9"/>
    <mergeCell ref="G8:G9"/>
    <mergeCell ref="F8:F9"/>
    <mergeCell ref="G90:H90"/>
    <mergeCell ref="G89:H89"/>
    <mergeCell ref="G88:H88"/>
    <mergeCell ref="G87:H87"/>
  </mergeCells>
  <printOptions/>
  <pageMargins left="0.7874015748031497" right="0.3937007874015748" top="0.7086614173228347" bottom="0.31496062992125984" header="0.4330708661417323" footer="0.1968503937007874"/>
  <pageSetup horizontalDpi="600" verticalDpi="600" orientation="portrait" paperSize="9" scale="83" r:id="rId1"/>
  <rowBreaks count="1" manualBreakCount="1">
    <brk id="7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2011-03-14T02:23:32Z</cp:lastPrinted>
  <dcterms:created xsi:type="dcterms:W3CDTF">1997-01-08T22:48:59Z</dcterms:created>
  <dcterms:modified xsi:type="dcterms:W3CDTF">2011-03-14T02:23:34Z</dcterms:modified>
  <cp:category/>
  <cp:version/>
  <cp:contentType/>
  <cp:contentStatus/>
</cp:coreProperties>
</file>