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57" activeTab="0"/>
  </bookViews>
  <sheets>
    <sheet name="施設・概要１" sheetId="1" r:id="rId1"/>
    <sheet name="施設・概要２" sheetId="2" r:id="rId2"/>
    <sheet name="損益計算" sheetId="3" r:id="rId3"/>
    <sheet name="貸借対照" sheetId="4" r:id="rId4"/>
    <sheet name="資本収支" sheetId="5" r:id="rId5"/>
    <sheet name="歳入歳出" sheetId="6" r:id="rId6"/>
    <sheet name="経営分析" sheetId="7" r:id="rId7"/>
    <sheet name="繰入金調" sheetId="8" r:id="rId8"/>
  </sheets>
  <definedNames>
    <definedName name="_xlnm.Print_Area" localSheetId="6">'経営分析'!$A$1:$Q$27</definedName>
    <definedName name="_xlnm.Print_Area" localSheetId="5">'歳入歳出'!$H$1:$Y$63</definedName>
    <definedName name="_xlnm.Print_Area" localSheetId="0">'施設・概要１'!$B$1:$W$44</definedName>
    <definedName name="_xlnm.Print_Area" localSheetId="1">'施設・概要２'!$B$1:$X$38</definedName>
    <definedName name="_xlnm.Print_Area" localSheetId="4">'資本収支'!$A$1:$G$38</definedName>
    <definedName name="_xlnm.Print_Area" localSheetId="2">'損益計算'!$A$1:$G$56</definedName>
    <definedName name="_xlnm.Print_Area" localSheetId="3">'貸借対照'!$A$1:$G$62</definedName>
    <definedName name="Print_Area_MI" localSheetId="7">'繰入金調'!$J$11:$Y$43</definedName>
    <definedName name="Print_Area_MI" localSheetId="0">'施設・概要１'!$G$9:$V$22</definedName>
    <definedName name="_xlnm.Print_Titles" localSheetId="7">'繰入金調'!$A:$F</definedName>
    <definedName name="_xlnm.Print_Titles" localSheetId="5">'歳入歳出'!$B:$G</definedName>
    <definedName name="_xlnm.Print_Titles" localSheetId="0">'施設・概要１'!$B:$D</definedName>
    <definedName name="_xlnm.Print_Titles" localSheetId="1">'施設・概要２'!$A:$E</definedName>
    <definedName name="Print_Titles_MI" localSheetId="7">'繰入金調'!$A:$F</definedName>
    <definedName name="Print_Titles_MI" localSheetId="5">'歳入歳出'!$B:$G</definedName>
    <definedName name="Print_Titles_MI" localSheetId="0">'施設・概要１'!$A:$D</definedName>
    <definedName name="Print_Titles_MI" localSheetId="1">'施設・概要２'!$A:$E</definedName>
  </definedNames>
  <calcPr fullCalcOnLoad="1"/>
</workbook>
</file>

<file path=xl/sharedStrings.xml><?xml version="1.0" encoding="utf-8"?>
<sst xmlns="http://schemas.openxmlformats.org/spreadsheetml/2006/main" count="660" uniqueCount="497">
  <si>
    <t>農業集落排水事業</t>
  </si>
  <si>
    <t>施設及び業務概況（１）</t>
  </si>
  <si>
    <t xml:space="preserve">            団      体      名</t>
  </si>
  <si>
    <t>津　　市</t>
  </si>
  <si>
    <t>四日市市</t>
  </si>
  <si>
    <t xml:space="preserve">  松 阪 市</t>
  </si>
  <si>
    <t>桑 名 市</t>
  </si>
  <si>
    <t>鈴 鹿 市</t>
  </si>
  <si>
    <t>名 張 市</t>
  </si>
  <si>
    <t>亀 山 市</t>
  </si>
  <si>
    <t>木曽岬町</t>
  </si>
  <si>
    <t>菰 野 町</t>
  </si>
  <si>
    <t>多 気 町</t>
  </si>
  <si>
    <t>明 和 町</t>
  </si>
  <si>
    <t>　玉 城 町</t>
  </si>
  <si>
    <t>計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</si>
  <si>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</si>
  <si>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</si>
  <si>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</si>
  <si>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３ 特 別 会 計 設 置 年 月 日　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</si>
  <si>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</si>
  <si>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</si>
  <si>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</si>
  <si>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</si>
  <si>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</si>
  <si>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</si>
  <si>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</si>
  <si>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</si>
  <si>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</si>
  <si>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</si>
  <si>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</si>
  <si>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</si>
  <si>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</si>
  <si>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</si>
  <si>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</si>
  <si>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</si>
  <si>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</si>
  <si>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</si>
  <si>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</si>
  <si>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</si>
  <si>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</si>
  <si>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</si>
  <si>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</si>
  <si>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</si>
  <si>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</si>
  <si>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</si>
  <si>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</si>
  <si>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</si>
  <si>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</si>
  <si>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</si>
  <si>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</si>
  <si>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</si>
  <si>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</si>
  <si>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</si>
  <si>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</si>
  <si>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</si>
  <si>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</si>
  <si>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</si>
  <si>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</si>
  <si>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</si>
  <si>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</si>
  <si>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</si>
  <si>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</si>
  <si>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</si>
  <si>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</si>
  <si>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</si>
  <si>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</si>
  <si>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</si>
  <si>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</si>
  <si>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</si>
  <si>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施設及び業務概況（２）</t>
  </si>
  <si>
    <t>計・平均</t>
  </si>
  <si>
    <t xml:space="preserve"> (１) 終  末  処  理  場  数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</si>
  <si>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</si>
  <si>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</si>
  <si>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</si>
  <si>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</si>
  <si>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 xml:space="preserve"> ウ 中   級   処   理        (カ所)</t>
  </si>
  <si>
    <t xml:space="preserve"> エ 簡  易  処  理  等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</si>
  <si>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</si>
  <si>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</si>
  <si>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</si>
  <si>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</si>
  <si>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</si>
  <si>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</si>
  <si>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</si>
  <si>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</si>
  <si>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</si>
  <si>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</si>
  <si>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</si>
  <si>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</si>
  <si>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</si>
  <si>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</si>
  <si>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</si>
  <si>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</si>
  <si>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</si>
  <si>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</si>
  <si>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</si>
  <si>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</si>
  <si>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</si>
  <si>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</si>
  <si>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</si>
  <si>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</si>
  <si>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</si>
  <si>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</si>
  <si>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</si>
  <si>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</si>
  <si>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</si>
  <si>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</si>
  <si>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歳入歳出決算に関する調</t>
  </si>
  <si>
    <t>(単位：千円)</t>
  </si>
  <si>
    <t>団     体     名</t>
  </si>
  <si>
    <t>松 阪 市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</si>
  <si>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</si>
  <si>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</si>
  <si>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</si>
  <si>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</si>
  <si>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</si>
  <si>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</si>
  <si>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</si>
  <si>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</si>
  <si>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</si>
  <si>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</si>
  <si>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</si>
  <si>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</si>
  <si>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</si>
  <si>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</si>
  <si>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</si>
  <si>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</si>
  <si>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</si>
  <si>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</si>
  <si>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</si>
  <si>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</si>
  <si>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</si>
  <si>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</si>
  <si>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</si>
  <si>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</si>
  <si>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</si>
  <si>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</si>
  <si>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</si>
  <si>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</si>
  <si>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</si>
  <si>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</si>
  <si>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</si>
  <si>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</si>
  <si>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</si>
  <si>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</si>
  <si>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</si>
  <si>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</si>
  <si>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</si>
  <si>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</si>
  <si>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</si>
  <si>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</si>
  <si>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</si>
  <si>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</si>
  <si>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</si>
  <si>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</si>
  <si>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</si>
  <si>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</si>
  <si>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</si>
  <si>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</si>
  <si>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</si>
  <si>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</si>
  <si>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</si>
  <si>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</si>
  <si>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</si>
  <si>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</si>
  <si>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</si>
  <si>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</si>
  <si>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</si>
  <si>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</si>
  <si>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</si>
  <si>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</si>
  <si>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</si>
  <si>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</si>
  <si>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</si>
  <si>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</si>
  <si>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</si>
  <si>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</si>
  <si>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</si>
  <si>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</si>
  <si>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</si>
  <si>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</si>
  <si>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</si>
  <si>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</si>
  <si>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</si>
  <si>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</si>
  <si>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</si>
  <si>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</si>
  <si>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</si>
  <si>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</si>
  <si>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</si>
  <si>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</si>
  <si>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Ｙ</t>
  </si>
  <si>
    <t>　企業債現在高</t>
  </si>
  <si>
    <t>経営分析表（１）</t>
  </si>
  <si>
    <t>用</t>
  </si>
  <si>
    <t>構</t>
  </si>
  <si>
    <t>成</t>
  </si>
  <si>
    <t>　構　　成</t>
  </si>
  <si>
    <t>　           　  費　　　用　　　内　　　訳</t>
  </si>
  <si>
    <t>団 体 名</t>
  </si>
  <si>
    <t>１維持管理費</t>
  </si>
  <si>
    <t>管 渠 費</t>
  </si>
  <si>
    <t>ポンプ場費</t>
  </si>
  <si>
    <t>処理場費</t>
  </si>
  <si>
    <t>そ の 他</t>
  </si>
  <si>
    <t>２資 本 費</t>
  </si>
  <si>
    <t>費用総合計</t>
  </si>
  <si>
    <t>汚水処理費</t>
  </si>
  <si>
    <t>（１＋２）</t>
  </si>
  <si>
    <t>資本費</t>
  </si>
  <si>
    <t xml:space="preserve">  玉 城 町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</si>
  <si>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</si>
  <si>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</si>
  <si>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</si>
  <si>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</si>
  <si>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</si>
  <si>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</si>
  <si>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</si>
  <si>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</si>
  <si>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</si>
  <si>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</si>
  <si>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</si>
  <si>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</si>
  <si>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</si>
  <si>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</si>
  <si>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</si>
  <si>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</si>
  <si>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</si>
  <si>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</si>
  <si>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</si>
  <si>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</si>
  <si>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</si>
  <si>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</si>
  <si>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</si>
  <si>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</si>
  <si>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</si>
  <si>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</si>
  <si>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</si>
  <si>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 xml:space="preserve"> そ　の　他</t>
  </si>
  <si>
    <t>（法適用）</t>
  </si>
  <si>
    <t>（法適用）</t>
  </si>
  <si>
    <t>農業集落排水処理事業</t>
  </si>
  <si>
    <t>総人口普及率</t>
  </si>
  <si>
    <t>市街地人口普及率</t>
  </si>
  <si>
    <t>全体計画人口普及率</t>
  </si>
  <si>
    <t>総面積普及率</t>
  </si>
  <si>
    <t>市街地面積普及率</t>
  </si>
  <si>
    <t>全体計画面積普及率</t>
  </si>
  <si>
    <t>水洗化率</t>
  </si>
  <si>
    <t>損益計算書</t>
  </si>
  <si>
    <t xml:space="preserve">    団    体    名</t>
  </si>
  <si>
    <t xml:space="preserve"> １ 総   収   益</t>
  </si>
  <si>
    <t xml:space="preserve"> (１) 営 業 収 益</t>
  </si>
  <si>
    <t xml:space="preserve"> (２) 営業外収益</t>
  </si>
  <si>
    <t>ア 受取利息及び配当金</t>
  </si>
  <si>
    <t>イ 受託工事収益</t>
  </si>
  <si>
    <t>ウ 国庫補助金</t>
  </si>
  <si>
    <t>エ 都道府県補助金</t>
  </si>
  <si>
    <t>オ 他会計補助金</t>
  </si>
  <si>
    <t>カ 雑  収  益</t>
  </si>
  <si>
    <t xml:space="preserve"> (１) 営 業 費 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</si>
  <si>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</si>
  <si>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</si>
  <si>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</si>
  <si>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</si>
  <si>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</si>
  <si>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</si>
  <si>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</si>
  <si>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</si>
  <si>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</si>
  <si>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</si>
  <si>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</si>
  <si>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</si>
  <si>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</si>
  <si>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</si>
  <si>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</si>
  <si>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</si>
  <si>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</si>
  <si>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</si>
  <si>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</si>
  <si>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</si>
  <si>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</si>
  <si>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</si>
  <si>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</si>
  <si>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</si>
  <si>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</si>
  <si>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</si>
  <si>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</si>
  <si>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</si>
  <si>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</si>
  <si>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</si>
  <si>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</si>
  <si>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</si>
  <si>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</si>
  <si>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</si>
  <si>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</si>
  <si>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</si>
  <si>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</si>
  <si>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</si>
  <si>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</si>
  <si>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</si>
  <si>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</si>
  <si>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</si>
  <si>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</si>
  <si>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</si>
  <si>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</si>
  <si>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</si>
  <si>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</si>
  <si>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</si>
  <si>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</si>
  <si>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</si>
  <si>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</si>
  <si>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</si>
  <si>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</si>
  <si>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</si>
  <si>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</si>
  <si>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</si>
  <si>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</si>
  <si>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</si>
  <si>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</si>
  <si>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</si>
  <si>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</si>
  <si>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</si>
  <si>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</si>
  <si>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</si>
  <si>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</si>
  <si>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</si>
  <si>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</si>
  <si>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</si>
  <si>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</si>
  <si>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</si>
  <si>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</si>
  <si>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</si>
  <si>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</si>
  <si>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</si>
  <si>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</si>
  <si>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</si>
  <si>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資本的収支に関する調</t>
  </si>
  <si>
    <t xml:space="preserve"> (１) 企    業    債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</si>
  <si>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</si>
  <si>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</si>
  <si>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</si>
  <si>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</si>
  <si>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</si>
  <si>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</si>
  <si>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</si>
  <si>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</si>
  <si>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</si>
  <si>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</si>
  <si>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</si>
  <si>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</si>
  <si>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</si>
  <si>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</si>
  <si>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</si>
  <si>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</si>
  <si>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</si>
  <si>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</si>
  <si>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</si>
  <si>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</si>
  <si>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</si>
  <si>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</si>
  <si>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</si>
  <si>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 xml:space="preserve"> 損益勘定留保資金</t>
  </si>
  <si>
    <t>補</t>
  </si>
  <si>
    <t xml:space="preserve"> 利益剰余金処分額</t>
  </si>
  <si>
    <t>て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</si>
  <si>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</si>
  <si>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</si>
  <si>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</si>
  <si>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</si>
  <si>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</si>
  <si>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</si>
  <si>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</si>
  <si>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</si>
  <si>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ア 下水道使用料</t>
  </si>
  <si>
    <t>イ 雨水処理負担金</t>
  </si>
  <si>
    <t>ウ 受託工事収益</t>
  </si>
  <si>
    <t>エ その他営業収益</t>
  </si>
  <si>
    <t xml:space="preserve">  (イ) そ の 他</t>
  </si>
  <si>
    <t xml:space="preserve"> ２ 総   費   用</t>
  </si>
  <si>
    <t>ア 管　渠　費</t>
  </si>
  <si>
    <t>イ ポンプ場費</t>
  </si>
  <si>
    <r>
      <t>ウ 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</si>
  <si>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エ 受託工事費</t>
  </si>
  <si>
    <t>オ 業　務　費</t>
  </si>
  <si>
    <t>カ 総　係　費</t>
  </si>
  <si>
    <t>キ 減価償却費</t>
  </si>
  <si>
    <t>ク 資産減耗費</t>
  </si>
  <si>
    <t>ケ 流域下水道管理運営費</t>
  </si>
  <si>
    <t>　 負担金</t>
  </si>
  <si>
    <t>コ その他営業費用</t>
  </si>
  <si>
    <t>農業集落排水事業（法適用）</t>
  </si>
  <si>
    <t>計</t>
  </si>
  <si>
    <t>計</t>
  </si>
  <si>
    <t>うち</t>
  </si>
  <si>
    <t>いなべ市</t>
  </si>
  <si>
    <t>志 摩 市</t>
  </si>
  <si>
    <t>伊 賀 市</t>
  </si>
  <si>
    <t>亀 山 市</t>
  </si>
  <si>
    <t>四日市市</t>
  </si>
  <si>
    <t>鈴 鹿 市</t>
  </si>
  <si>
    <t>名 張 市</t>
  </si>
  <si>
    <t>玉 城 町</t>
  </si>
  <si>
    <t>松 阪 市</t>
  </si>
  <si>
    <t>志 摩 市</t>
  </si>
  <si>
    <t>　費　　用</t>
  </si>
  <si>
    <t>うち</t>
  </si>
  <si>
    <t>雨水処理費</t>
  </si>
  <si>
    <t>維持管理費</t>
  </si>
  <si>
    <t>（単位：千円）</t>
  </si>
  <si>
    <t>（単位：千円）</t>
  </si>
  <si>
    <t>松 阪 市</t>
  </si>
  <si>
    <t>玉 城 町</t>
  </si>
  <si>
    <t>伊 勢 市</t>
  </si>
  <si>
    <t>南伊勢町</t>
  </si>
  <si>
    <t>H 1.10.16</t>
  </si>
  <si>
    <t>S52. 9.12</t>
  </si>
  <si>
    <t>H 7. 6.30</t>
  </si>
  <si>
    <t>H10. 4. 1</t>
  </si>
  <si>
    <t>H 5. 4. 1</t>
  </si>
  <si>
    <t>H13. 6. 1</t>
  </si>
  <si>
    <t>H 1.10. 1</t>
  </si>
  <si>
    <t>H 7. 6.22</t>
  </si>
  <si>
    <t>H 5. 2. 8</t>
  </si>
  <si>
    <t>H 6. 6.23</t>
  </si>
  <si>
    <t>H 2. 4. 1</t>
  </si>
  <si>
    <t>S61. 7. 2</t>
  </si>
  <si>
    <t>H 4. 9.16</t>
  </si>
  <si>
    <t>S63. 6. 1</t>
  </si>
  <si>
    <t>S52. 4. 1</t>
  </si>
  <si>
    <t>H 7. 6. 8</t>
  </si>
  <si>
    <t>H 9. 5.26</t>
  </si>
  <si>
    <t>H 6. 8.22</t>
  </si>
  <si>
    <t>H 6. 4. 1</t>
  </si>
  <si>
    <t>H 3. 7. 1</t>
  </si>
  <si>
    <t>H 8. 4.20</t>
  </si>
  <si>
    <t>H 3. 6. 1</t>
  </si>
  <si>
    <t>S61. 6.25</t>
  </si>
  <si>
    <t>H 1. 4. 1</t>
  </si>
  <si>
    <t>H12. 3.31</t>
  </si>
  <si>
    <t>H 8.10. 1</t>
  </si>
  <si>
    <t>H12. 3.29</t>
  </si>
  <si>
    <t>H12. 4. 1</t>
  </si>
  <si>
    <t>H 9. 4. 1</t>
  </si>
  <si>
    <t>H 3. 9.30</t>
  </si>
  <si>
    <t>S63. 3.14</t>
  </si>
  <si>
    <t>S61.12.19</t>
  </si>
  <si>
    <t>S62. 4. 1</t>
  </si>
  <si>
    <t>H 7. 4. 1</t>
  </si>
  <si>
    <t>H 9. 3.24</t>
  </si>
  <si>
    <t xml:space="preserve"> イ 企業（地方）債 (千円)</t>
  </si>
  <si>
    <t>H 1.11.30</t>
  </si>
  <si>
    <t>S60.12.16</t>
  </si>
  <si>
    <t>H 4. 6. 1</t>
  </si>
  <si>
    <t>H 4. 4. 1</t>
  </si>
  <si>
    <t>H 8. 4. 9</t>
  </si>
  <si>
    <t>H 1. 3.20</t>
  </si>
  <si>
    <t>S62. 3.17</t>
  </si>
  <si>
    <r>
      <t>伊 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</si>
  <si>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合計（法非適）</t>
  </si>
  <si>
    <t>合計(法適）</t>
  </si>
  <si>
    <t>地方債償還金等</t>
  </si>
  <si>
    <t>（※法適用事業は</t>
  </si>
  <si>
    <t>　減価償却費）　</t>
  </si>
  <si>
    <t xml:space="preserve"> 他 会 計 補 助 金</t>
  </si>
  <si>
    <t>(※法非適事業は他会計繰入金）</t>
  </si>
  <si>
    <t xml:space="preserve"> 他 会 計 出 資 金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</si>
  <si>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</si>
  <si>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</si>
  <si>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</si>
  <si>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</si>
  <si>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(７) 年 間 総 処 理 水 量        (千㎥)</t>
  </si>
  <si>
    <t xml:space="preserve"> ア 汚 水 処 理 水 量       (千㎥)</t>
  </si>
  <si>
    <t xml:space="preserve"> イ 雨 水 処 理 水 量       (千㎥)</t>
  </si>
  <si>
    <t xml:space="preserve"> (８) 年  間  有  収  水  量      (千㎥)</t>
  </si>
  <si>
    <t xml:space="preserve"> 汚   泥   量  (㎥/日)</t>
  </si>
  <si>
    <t xml:space="preserve"> (11) 年 間 総 汚 泥 処 分 量       (㎥)</t>
  </si>
  <si>
    <t>南伊勢町</t>
  </si>
  <si>
    <t xml:space="preserve"> 分流式下水道等に要</t>
  </si>
  <si>
    <t xml:space="preserve"> する経費</t>
  </si>
  <si>
    <t>Ｊ</t>
  </si>
  <si>
    <t xml:space="preserve"> 普及特別対策に要す</t>
  </si>
  <si>
    <t xml:space="preserve"> る経費</t>
  </si>
  <si>
    <t xml:space="preserve"> 緊急下水道整備特定</t>
  </si>
  <si>
    <t xml:space="preserve"> 積立金取りくずし額</t>
  </si>
  <si>
    <t>地方債等利息等</t>
  </si>
  <si>
    <t>　企業債等利息等）</t>
  </si>
  <si>
    <t xml:space="preserve"> 事業等に要する経費</t>
  </si>
  <si>
    <t>ウ 減価償却累計額(△)</t>
  </si>
  <si>
    <t>H 4. 5. 1</t>
  </si>
  <si>
    <t>松 阪 市</t>
  </si>
  <si>
    <t>玉 城 町</t>
  </si>
  <si>
    <t>うち分流式下水道等に要する経費</t>
  </si>
  <si>
    <t>　収益的支出に充てた他会計借入金</t>
  </si>
  <si>
    <t>10　　農業集落排水事業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</si>
</sst>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</numFmts>
  <fonts count="13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4"/>
      <color indexed="8"/>
      <name val="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34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326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>
      <alignment horizontal="center"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176" fontId="0" fillId="0" borderId="10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20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37" fontId="0" fillId="0" borderId="4" xfId="0" applyBorder="1" applyAlignment="1">
      <alignment horizontal="center"/>
    </xf>
    <xf numFmtId="37" fontId="0" fillId="0" borderId="2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15" xfId="0" applyBorder="1" applyAlignment="1">
      <alignment horizontal="center"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176" fontId="0" fillId="0" borderId="1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14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16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21" xfId="0" applyBorder="1" applyAlignment="1">
      <alignment/>
    </xf>
    <xf numFmtId="178" fontId="0" fillId="0" borderId="15" xfId="0" applyNumberFormat="1" applyBorder="1" applyAlignment="1" applyProtection="1">
      <alignment/>
      <protection/>
    </xf>
    <xf numFmtId="178" fontId="0" fillId="0" borderId="16" xfId="0" applyNumberFormat="1" applyBorder="1" applyAlignment="1" applyProtection="1">
      <alignment/>
      <protection/>
    </xf>
    <xf numFmtId="178" fontId="0" fillId="0" borderId="12" xfId="0" applyNumberFormat="1" applyBorder="1" applyAlignment="1" applyProtection="1">
      <alignment/>
      <protection/>
    </xf>
    <xf numFmtId="37" fontId="0" fillId="0" borderId="12" xfId="0" applyBorder="1" applyAlignment="1">
      <alignment horizontal="center"/>
    </xf>
    <xf numFmtId="37" fontId="0" fillId="0" borderId="31" xfId="0" applyBorder="1" applyAlignment="1">
      <alignment/>
    </xf>
    <xf numFmtId="178" fontId="0" fillId="0" borderId="14" xfId="0" applyNumberFormat="1" applyBorder="1" applyAlignment="1" applyProtection="1">
      <alignment/>
      <protection/>
    </xf>
    <xf numFmtId="37" fontId="0" fillId="0" borderId="32" xfId="0" applyBorder="1" applyAlignment="1">
      <alignment/>
    </xf>
    <xf numFmtId="37" fontId="0" fillId="0" borderId="33" xfId="0" applyBorder="1" applyAlignment="1">
      <alignment/>
    </xf>
    <xf numFmtId="37" fontId="0" fillId="0" borderId="33" xfId="0" applyBorder="1" applyAlignment="1">
      <alignment horizontal="center"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13" xfId="0" applyBorder="1" applyAlignment="1">
      <alignment horizontal="center"/>
    </xf>
    <xf numFmtId="177" fontId="0" fillId="0" borderId="15" xfId="0" applyNumberFormat="1" applyBorder="1" applyAlignment="1" applyProtection="1">
      <alignment/>
      <protection/>
    </xf>
    <xf numFmtId="178" fontId="0" fillId="0" borderId="36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7" fontId="0" fillId="0" borderId="31" xfId="0" applyBorder="1" applyAlignment="1">
      <alignment horizontal="center"/>
    </xf>
    <xf numFmtId="37" fontId="0" fillId="0" borderId="26" xfId="0" applyBorder="1" applyAlignment="1">
      <alignment horizontal="center"/>
    </xf>
    <xf numFmtId="0" fontId="0" fillId="0" borderId="0" xfId="26">
      <alignment/>
      <protection/>
    </xf>
    <xf numFmtId="0" fontId="0" fillId="0" borderId="1" xfId="26" applyBorder="1">
      <alignment/>
      <protection/>
    </xf>
    <xf numFmtId="0" fontId="0" fillId="0" borderId="2" xfId="26" applyBorder="1">
      <alignment/>
      <protection/>
    </xf>
    <xf numFmtId="0" fontId="0" fillId="0" borderId="13" xfId="26" applyBorder="1" applyAlignment="1">
      <alignment horizontal="center"/>
      <protection/>
    </xf>
    <xf numFmtId="0" fontId="0" fillId="0" borderId="4" xfId="26" applyBorder="1">
      <alignment/>
      <protection/>
    </xf>
    <xf numFmtId="0" fontId="0" fillId="0" borderId="13" xfId="26" applyBorder="1">
      <alignment/>
      <protection/>
    </xf>
    <xf numFmtId="0" fontId="0" fillId="0" borderId="2" xfId="26" applyBorder="1" applyAlignment="1">
      <alignment horizontal="center"/>
      <protection/>
    </xf>
    <xf numFmtId="0" fontId="0" fillId="0" borderId="4" xfId="26" applyBorder="1" applyAlignment="1">
      <alignment horizontal="center"/>
      <protection/>
    </xf>
    <xf numFmtId="0" fontId="0" fillId="0" borderId="37" xfId="26" applyBorder="1" applyAlignment="1">
      <alignment horizontal="center"/>
      <protection/>
    </xf>
    <xf numFmtId="0" fontId="0" fillId="0" borderId="8" xfId="26" applyBorder="1">
      <alignment/>
      <protection/>
    </xf>
    <xf numFmtId="0" fontId="0" fillId="0" borderId="10" xfId="26" applyBorder="1">
      <alignment/>
      <protection/>
    </xf>
    <xf numFmtId="0" fontId="0" fillId="0" borderId="38" xfId="26" applyBorder="1">
      <alignment/>
      <protection/>
    </xf>
    <xf numFmtId="0" fontId="0" fillId="0" borderId="20" xfId="26" applyBorder="1" applyAlignment="1">
      <alignment horizontal="center"/>
      <protection/>
    </xf>
    <xf numFmtId="0" fontId="0" fillId="0" borderId="18" xfId="26" applyBorder="1">
      <alignment/>
      <protection/>
    </xf>
    <xf numFmtId="176" fontId="0" fillId="0" borderId="0" xfId="26" applyNumberFormat="1" applyProtection="1">
      <alignment/>
      <protection/>
    </xf>
    <xf numFmtId="0" fontId="0" fillId="0" borderId="20" xfId="26" applyBorder="1" applyAlignment="1" applyProtection="1">
      <alignment horizontal="center"/>
      <protection/>
    </xf>
    <xf numFmtId="37" fontId="0" fillId="0" borderId="20" xfId="26" applyNumberFormat="1" applyBorder="1" applyProtection="1">
      <alignment/>
      <protection/>
    </xf>
    <xf numFmtId="37" fontId="0" fillId="0" borderId="18" xfId="26" applyNumberFormat="1" applyBorder="1" applyProtection="1">
      <alignment/>
      <protection/>
    </xf>
    <xf numFmtId="37" fontId="0" fillId="0" borderId="39" xfId="26" applyNumberFormat="1" applyBorder="1" applyProtection="1">
      <alignment/>
      <protection/>
    </xf>
    <xf numFmtId="0" fontId="0" fillId="0" borderId="20" xfId="26" applyFont="1" applyBorder="1" applyAlignment="1" applyProtection="1">
      <alignment horizontal="center"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0" xfId="25" applyFont="1">
      <alignment/>
      <protection/>
    </xf>
    <xf numFmtId="37" fontId="0" fillId="0" borderId="20" xfId="25" applyNumberFormat="1" applyBorder="1" applyProtection="1">
      <alignment/>
      <protection/>
    </xf>
    <xf numFmtId="37" fontId="0" fillId="0" borderId="18" xfId="25" applyNumberFormat="1" applyBorder="1" applyProtection="1">
      <alignment/>
      <protection/>
    </xf>
    <xf numFmtId="37" fontId="0" fillId="0" borderId="13" xfId="25" applyFont="1" applyBorder="1">
      <alignment/>
      <protection/>
    </xf>
    <xf numFmtId="37" fontId="0" fillId="0" borderId="12" xfId="25" applyNumberFormat="1" applyBorder="1" applyProtection="1">
      <alignment/>
      <protection/>
    </xf>
    <xf numFmtId="37" fontId="0" fillId="0" borderId="15" xfId="25" applyNumberFormat="1" applyBorder="1" applyProtection="1">
      <alignment/>
      <protection/>
    </xf>
    <xf numFmtId="37" fontId="0" fillId="0" borderId="16" xfId="25" applyNumberFormat="1" applyBorder="1" applyProtection="1">
      <alignment/>
      <protection/>
    </xf>
    <xf numFmtId="37" fontId="0" fillId="0" borderId="19" xfId="25" applyNumberFormat="1" applyBorder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40" xfId="0" applyBorder="1" applyAlignment="1">
      <alignment/>
    </xf>
    <xf numFmtId="37" fontId="0" fillId="0" borderId="41" xfId="26" applyNumberFormat="1" applyBorder="1" applyProtection="1">
      <alignment/>
      <protection/>
    </xf>
    <xf numFmtId="37" fontId="0" fillId="0" borderId="42" xfId="26" applyNumberFormat="1" applyBorder="1" applyProtection="1">
      <alignment/>
      <protection/>
    </xf>
    <xf numFmtId="37" fontId="0" fillId="0" borderId="43" xfId="26" applyNumberFormat="1" applyBorder="1" applyProtection="1">
      <alignment/>
      <protection/>
    </xf>
    <xf numFmtId="37" fontId="0" fillId="0" borderId="13" xfId="25" applyNumberFormat="1" applyBorder="1" applyProtection="1">
      <alignment/>
      <protection/>
    </xf>
    <xf numFmtId="37" fontId="0" fillId="0" borderId="21" xfId="25" applyNumberFormat="1" applyBorder="1" applyProtection="1">
      <alignment/>
      <protection/>
    </xf>
    <xf numFmtId="37" fontId="0" fillId="0" borderId="0" xfId="0" applyFill="1" applyAlignment="1">
      <alignment/>
    </xf>
    <xf numFmtId="37" fontId="0" fillId="0" borderId="1" xfId="0" applyFill="1" applyBorder="1" applyAlignment="1">
      <alignment/>
    </xf>
    <xf numFmtId="37" fontId="0" fillId="0" borderId="18" xfId="0" applyNumberFormat="1" applyFill="1" applyBorder="1" applyAlignment="1" applyProtection="1">
      <alignment/>
      <protection/>
    </xf>
    <xf numFmtId="37" fontId="4" fillId="0" borderId="0" xfId="0" applyFont="1" applyAlignment="1">
      <alignment/>
    </xf>
    <xf numFmtId="37" fontId="0" fillId="0" borderId="44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" xfId="0" applyBorder="1" applyAlignment="1">
      <alignment shrinkToFit="1"/>
    </xf>
    <xf numFmtId="0" fontId="0" fillId="0" borderId="0" xfId="0" applyNumberFormat="1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0" fillId="0" borderId="20" xfId="26" applyNumberFormat="1" applyBorder="1">
      <alignment/>
      <protection/>
    </xf>
    <xf numFmtId="37" fontId="0" fillId="0" borderId="18" xfId="26" applyNumberFormat="1" applyBorder="1">
      <alignment/>
      <protection/>
    </xf>
    <xf numFmtId="37" fontId="0" fillId="0" borderId="39" xfId="26" applyNumberFormat="1" applyBorder="1">
      <alignment/>
      <protection/>
    </xf>
    <xf numFmtId="37" fontId="0" fillId="0" borderId="45" xfId="26" applyNumberFormat="1" applyBorder="1" applyProtection="1">
      <alignment/>
      <protection/>
    </xf>
    <xf numFmtId="37" fontId="0" fillId="0" borderId="46" xfId="26" applyNumberFormat="1" applyBorder="1" applyProtection="1">
      <alignment/>
      <protection/>
    </xf>
    <xf numFmtId="178" fontId="0" fillId="0" borderId="47" xfId="0" applyNumberFormat="1" applyBorder="1" applyAlignment="1" applyProtection="1">
      <alignment/>
      <protection/>
    </xf>
    <xf numFmtId="0" fontId="0" fillId="0" borderId="9" xfId="0" applyNumberFormat="1" applyBorder="1" applyAlignment="1" applyProtection="1">
      <alignment horizontal="center"/>
      <protection/>
    </xf>
    <xf numFmtId="178" fontId="0" fillId="0" borderId="48" xfId="0" applyNumberFormat="1" applyBorder="1" applyAlignment="1" applyProtection="1">
      <alignment/>
      <protection/>
    </xf>
    <xf numFmtId="0" fontId="0" fillId="0" borderId="49" xfId="26" applyFont="1" applyBorder="1" applyAlignment="1" applyProtection="1">
      <alignment horizontal="center"/>
      <protection/>
    </xf>
    <xf numFmtId="0" fontId="0" fillId="0" borderId="0" xfId="21">
      <alignment/>
      <protection/>
    </xf>
    <xf numFmtId="0" fontId="0" fillId="0" borderId="1" xfId="23" applyBorder="1">
      <alignment/>
      <protection/>
    </xf>
    <xf numFmtId="0" fontId="0" fillId="0" borderId="0" xfId="23">
      <alignment/>
      <protection/>
    </xf>
    <xf numFmtId="0" fontId="0" fillId="0" borderId="2" xfId="23" applyBorder="1">
      <alignment/>
      <protection/>
    </xf>
    <xf numFmtId="0" fontId="0" fillId="0" borderId="3" xfId="23" applyBorder="1">
      <alignment/>
      <protection/>
    </xf>
    <xf numFmtId="0" fontId="0" fillId="0" borderId="7" xfId="23" applyBorder="1">
      <alignment/>
      <protection/>
    </xf>
    <xf numFmtId="0" fontId="0" fillId="0" borderId="7" xfId="23" applyFont="1" applyBorder="1" applyAlignment="1">
      <alignment horizontal="center"/>
      <protection/>
    </xf>
    <xf numFmtId="0" fontId="0" fillId="0" borderId="8" xfId="23" applyBorder="1">
      <alignment/>
      <protection/>
    </xf>
    <xf numFmtId="0" fontId="0" fillId="0" borderId="9" xfId="23" applyBorder="1">
      <alignment/>
      <protection/>
    </xf>
    <xf numFmtId="0" fontId="0" fillId="0" borderId="13" xfId="23" applyBorder="1">
      <alignment/>
      <protection/>
    </xf>
    <xf numFmtId="37" fontId="0" fillId="0" borderId="14" xfId="23" applyNumberFormat="1" applyBorder="1">
      <alignment/>
      <protection/>
    </xf>
    <xf numFmtId="0" fontId="0" fillId="0" borderId="21" xfId="23" applyBorder="1">
      <alignment/>
      <protection/>
    </xf>
    <xf numFmtId="37" fontId="0" fillId="0" borderId="17" xfId="23" applyNumberFormat="1" applyBorder="1">
      <alignment/>
      <protection/>
    </xf>
    <xf numFmtId="0" fontId="0" fillId="0" borderId="21" xfId="23" applyFont="1" applyBorder="1">
      <alignment/>
      <protection/>
    </xf>
    <xf numFmtId="0" fontId="0" fillId="0" borderId="50" xfId="23" applyFont="1" applyBorder="1">
      <alignment/>
      <protection/>
    </xf>
    <xf numFmtId="37" fontId="0" fillId="0" borderId="51" xfId="23" applyNumberFormat="1" applyBorder="1">
      <alignment/>
      <protection/>
    </xf>
    <xf numFmtId="0" fontId="0" fillId="0" borderId="13" xfId="23" applyFont="1" applyBorder="1">
      <alignment/>
      <protection/>
    </xf>
    <xf numFmtId="0" fontId="0" fillId="0" borderId="12" xfId="23" applyBorder="1">
      <alignment/>
      <protection/>
    </xf>
    <xf numFmtId="0" fontId="0" fillId="0" borderId="2" xfId="23" applyFont="1" applyBorder="1">
      <alignment/>
      <protection/>
    </xf>
    <xf numFmtId="0" fontId="0" fillId="0" borderId="0" xfId="23" applyBorder="1">
      <alignment/>
      <protection/>
    </xf>
    <xf numFmtId="0" fontId="0" fillId="0" borderId="52" xfId="23" applyFont="1" applyBorder="1">
      <alignment/>
      <protection/>
    </xf>
    <xf numFmtId="0" fontId="0" fillId="0" borderId="0" xfId="23" applyFont="1" applyBorder="1">
      <alignment/>
      <protection/>
    </xf>
    <xf numFmtId="37" fontId="0" fillId="0" borderId="7" xfId="23" applyNumberFormat="1" applyBorder="1">
      <alignment/>
      <protection/>
    </xf>
    <xf numFmtId="37" fontId="0" fillId="0" borderId="9" xfId="23" applyNumberFormat="1" applyBorder="1">
      <alignment/>
      <protection/>
    </xf>
    <xf numFmtId="0" fontId="0" fillId="0" borderId="0" xfId="24">
      <alignment/>
      <protection/>
    </xf>
    <xf numFmtId="0" fontId="0" fillId="0" borderId="1" xfId="24" applyBorder="1">
      <alignment/>
      <protection/>
    </xf>
    <xf numFmtId="0" fontId="0" fillId="0" borderId="2" xfId="24" applyBorder="1">
      <alignment/>
      <protection/>
    </xf>
    <xf numFmtId="0" fontId="0" fillId="0" borderId="3" xfId="24" applyBorder="1">
      <alignment/>
      <protection/>
    </xf>
    <xf numFmtId="0" fontId="0" fillId="0" borderId="7" xfId="24" applyBorder="1">
      <alignment/>
      <protection/>
    </xf>
    <xf numFmtId="0" fontId="0" fillId="0" borderId="8" xfId="24" applyBorder="1">
      <alignment/>
      <protection/>
    </xf>
    <xf numFmtId="0" fontId="0" fillId="0" borderId="9" xfId="24" applyBorder="1">
      <alignment/>
      <protection/>
    </xf>
    <xf numFmtId="0" fontId="0" fillId="0" borderId="13" xfId="24" applyBorder="1">
      <alignment/>
      <protection/>
    </xf>
    <xf numFmtId="37" fontId="0" fillId="0" borderId="14" xfId="24" applyNumberFormat="1" applyBorder="1">
      <alignment/>
      <protection/>
    </xf>
    <xf numFmtId="0" fontId="0" fillId="0" borderId="21" xfId="24" applyBorder="1">
      <alignment/>
      <protection/>
    </xf>
    <xf numFmtId="37" fontId="0" fillId="0" borderId="17" xfId="24" applyNumberFormat="1" applyBorder="1">
      <alignment/>
      <protection/>
    </xf>
    <xf numFmtId="0" fontId="0" fillId="0" borderId="12" xfId="24" applyBorder="1">
      <alignment/>
      <protection/>
    </xf>
    <xf numFmtId="37" fontId="0" fillId="0" borderId="9" xfId="24" applyNumberFormat="1" applyBorder="1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0" xfId="22">
      <alignment/>
      <protection/>
    </xf>
    <xf numFmtId="0" fontId="0" fillId="0" borderId="3" xfId="22" applyBorder="1">
      <alignment/>
      <protection/>
    </xf>
    <xf numFmtId="0" fontId="0" fillId="0" borderId="7" xfId="22" applyBorder="1">
      <alignment/>
      <protection/>
    </xf>
    <xf numFmtId="0" fontId="0" fillId="0" borderId="0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0" fontId="0" fillId="0" borderId="18" xfId="22" applyBorder="1">
      <alignment/>
      <protection/>
    </xf>
    <xf numFmtId="0" fontId="0" fillId="0" borderId="21" xfId="22" applyBorder="1">
      <alignment/>
      <protection/>
    </xf>
    <xf numFmtId="37" fontId="0" fillId="0" borderId="17" xfId="22" applyNumberFormat="1" applyBorder="1">
      <alignment/>
      <protection/>
    </xf>
    <xf numFmtId="0" fontId="0" fillId="0" borderId="2" xfId="22" applyBorder="1" applyAlignment="1">
      <alignment horizontal="center"/>
      <protection/>
    </xf>
    <xf numFmtId="0" fontId="0" fillId="0" borderId="12" xfId="22" applyBorder="1" applyAlignment="1">
      <alignment horizontal="center"/>
      <protection/>
    </xf>
    <xf numFmtId="0" fontId="0" fillId="0" borderId="15" xfId="22" applyBorder="1">
      <alignment/>
      <protection/>
    </xf>
    <xf numFmtId="0" fontId="0" fillId="0" borderId="13" xfId="22" applyBorder="1">
      <alignment/>
      <protection/>
    </xf>
    <xf numFmtId="37" fontId="0" fillId="0" borderId="14" xfId="22" applyNumberFormat="1" applyBorder="1">
      <alignment/>
      <protection/>
    </xf>
    <xf numFmtId="0" fontId="0" fillId="0" borderId="4" xfId="22" applyBorder="1">
      <alignment/>
      <protection/>
    </xf>
    <xf numFmtId="37" fontId="0" fillId="0" borderId="7" xfId="22" applyNumberFormat="1" applyBorder="1">
      <alignment/>
      <protection/>
    </xf>
    <xf numFmtId="0" fontId="0" fillId="0" borderId="12" xfId="22" applyBorder="1">
      <alignment/>
      <protection/>
    </xf>
    <xf numFmtId="37" fontId="0" fillId="0" borderId="9" xfId="22" applyNumberFormat="1" applyBorder="1">
      <alignment/>
      <protection/>
    </xf>
    <xf numFmtId="0" fontId="0" fillId="0" borderId="44" xfId="22" applyBorder="1">
      <alignment/>
      <protection/>
    </xf>
    <xf numFmtId="37" fontId="0" fillId="0" borderId="14" xfId="22" applyNumberFormat="1" applyFont="1" applyBorder="1">
      <alignment/>
      <protection/>
    </xf>
    <xf numFmtId="177" fontId="0" fillId="0" borderId="12" xfId="0" applyNumberFormat="1" applyBorder="1" applyAlignment="1">
      <alignment/>
    </xf>
    <xf numFmtId="0" fontId="0" fillId="0" borderId="0" xfId="21" applyFont="1">
      <alignment/>
      <protection/>
    </xf>
    <xf numFmtId="0" fontId="0" fillId="0" borderId="32" xfId="23" applyBorder="1">
      <alignment/>
      <protection/>
    </xf>
    <xf numFmtId="0" fontId="0" fillId="0" borderId="33" xfId="23" applyBorder="1">
      <alignment/>
      <protection/>
    </xf>
    <xf numFmtId="0" fontId="0" fillId="0" borderId="33" xfId="23" applyFont="1" applyBorder="1" applyAlignment="1">
      <alignment horizontal="center"/>
      <protection/>
    </xf>
    <xf numFmtId="37" fontId="0" fillId="0" borderId="33" xfId="23" applyNumberFormat="1" applyBorder="1" applyProtection="1">
      <alignment/>
      <protection/>
    </xf>
    <xf numFmtId="37" fontId="0" fillId="0" borderId="33" xfId="23" applyNumberFormat="1" applyBorder="1">
      <alignment/>
      <protection/>
    </xf>
    <xf numFmtId="37" fontId="0" fillId="0" borderId="34" xfId="23" applyNumberFormat="1" applyBorder="1" applyProtection="1">
      <alignment/>
      <protection/>
    </xf>
    <xf numFmtId="176" fontId="0" fillId="0" borderId="34" xfId="23" applyNumberFormat="1" applyBorder="1" applyProtection="1">
      <alignment/>
      <protection/>
    </xf>
    <xf numFmtId="37" fontId="0" fillId="0" borderId="53" xfId="23" applyNumberFormat="1" applyBorder="1" applyProtection="1">
      <alignment/>
      <protection/>
    </xf>
    <xf numFmtId="37" fontId="0" fillId="0" borderId="54" xfId="23" applyNumberFormat="1" applyBorder="1" applyProtection="1">
      <alignment/>
      <protection/>
    </xf>
    <xf numFmtId="37" fontId="0" fillId="0" borderId="55" xfId="23" applyNumberFormat="1" applyBorder="1" applyProtection="1">
      <alignment/>
      <protection/>
    </xf>
    <xf numFmtId="37" fontId="0" fillId="0" borderId="56" xfId="23" applyNumberFormat="1" applyBorder="1" applyProtection="1">
      <alignment/>
      <protection/>
    </xf>
    <xf numFmtId="37" fontId="0" fillId="0" borderId="57" xfId="23" applyNumberFormat="1" applyBorder="1">
      <alignment/>
      <protection/>
    </xf>
    <xf numFmtId="0" fontId="0" fillId="0" borderId="32" xfId="24" applyBorder="1">
      <alignment/>
      <protection/>
    </xf>
    <xf numFmtId="0" fontId="0" fillId="0" borderId="33" xfId="24" applyBorder="1">
      <alignment/>
      <protection/>
    </xf>
    <xf numFmtId="0" fontId="0" fillId="0" borderId="33" xfId="24" applyFont="1" applyBorder="1" applyAlignment="1">
      <alignment horizontal="center"/>
      <protection/>
    </xf>
    <xf numFmtId="37" fontId="0" fillId="0" borderId="33" xfId="24" applyNumberFormat="1" applyBorder="1" applyProtection="1">
      <alignment/>
      <protection/>
    </xf>
    <xf numFmtId="37" fontId="0" fillId="0" borderId="34" xfId="24" applyNumberFormat="1" applyBorder="1">
      <alignment/>
      <protection/>
    </xf>
    <xf numFmtId="176" fontId="0" fillId="0" borderId="34" xfId="24" applyNumberFormat="1" applyBorder="1" applyProtection="1">
      <alignment/>
      <protection/>
    </xf>
    <xf numFmtId="37" fontId="0" fillId="0" borderId="53" xfId="24" applyNumberFormat="1" applyBorder="1" applyProtection="1">
      <alignment/>
      <protection/>
    </xf>
    <xf numFmtId="37" fontId="0" fillId="0" borderId="57" xfId="24" applyNumberFormat="1" applyBorder="1" applyProtection="1">
      <alignment/>
      <protection/>
    </xf>
    <xf numFmtId="37" fontId="0" fillId="0" borderId="56" xfId="24" applyNumberFormat="1" applyBorder="1" applyProtection="1">
      <alignment/>
      <protection/>
    </xf>
    <xf numFmtId="37" fontId="0" fillId="0" borderId="56" xfId="24" applyNumberFormat="1" applyBorder="1">
      <alignment/>
      <protection/>
    </xf>
    <xf numFmtId="37" fontId="0" fillId="0" borderId="54" xfId="24" applyNumberFormat="1" applyBorder="1" applyProtection="1">
      <alignment/>
      <protection/>
    </xf>
    <xf numFmtId="37" fontId="0" fillId="0" borderId="0" xfId="22" applyNumberFormat="1" applyBorder="1" applyProtection="1">
      <alignment/>
      <protection/>
    </xf>
    <xf numFmtId="0" fontId="0" fillId="0" borderId="32" xfId="22" applyBorder="1">
      <alignment/>
      <protection/>
    </xf>
    <xf numFmtId="0" fontId="0" fillId="0" borderId="33" xfId="22" applyBorder="1">
      <alignment/>
      <protection/>
    </xf>
    <xf numFmtId="0" fontId="0" fillId="0" borderId="33" xfId="22" applyFont="1" applyBorder="1" applyAlignment="1">
      <alignment horizontal="center"/>
      <protection/>
    </xf>
    <xf numFmtId="37" fontId="0" fillId="0" borderId="33" xfId="22" applyNumberFormat="1" applyBorder="1" applyProtection="1">
      <alignment/>
      <protection/>
    </xf>
    <xf numFmtId="37" fontId="0" fillId="0" borderId="34" xfId="22" applyNumberFormat="1" applyBorder="1" applyProtection="1">
      <alignment/>
      <protection/>
    </xf>
    <xf numFmtId="176" fontId="0" fillId="0" borderId="34" xfId="22" applyNumberFormat="1" applyBorder="1" applyProtection="1">
      <alignment/>
      <protection/>
    </xf>
    <xf numFmtId="37" fontId="0" fillId="0" borderId="54" xfId="22" applyNumberFormat="1" applyBorder="1" applyProtection="1">
      <alignment/>
      <protection/>
    </xf>
    <xf numFmtId="37" fontId="0" fillId="0" borderId="55" xfId="22" applyNumberFormat="1" applyBorder="1" applyProtection="1">
      <alignment/>
      <protection/>
    </xf>
    <xf numFmtId="37" fontId="0" fillId="0" borderId="54" xfId="22" applyNumberFormat="1" applyBorder="1">
      <alignment/>
      <protection/>
    </xf>
    <xf numFmtId="37" fontId="0" fillId="0" borderId="56" xfId="22" applyNumberFormat="1" applyBorder="1" applyProtection="1">
      <alignment/>
      <protection/>
    </xf>
    <xf numFmtId="37" fontId="0" fillId="0" borderId="0" xfId="0" applyFill="1" applyBorder="1" applyAlignment="1">
      <alignment/>
    </xf>
    <xf numFmtId="0" fontId="0" fillId="0" borderId="1" xfId="0" applyNumberFormat="1" applyFill="1" applyBorder="1" applyAlignment="1" applyProtection="1">
      <alignment horizontal="center"/>
      <protection/>
    </xf>
    <xf numFmtId="37" fontId="0" fillId="0" borderId="11" xfId="0" applyBorder="1" applyAlignment="1">
      <alignment/>
    </xf>
    <xf numFmtId="37" fontId="0" fillId="0" borderId="19" xfId="0" applyBorder="1" applyAlignment="1">
      <alignment/>
    </xf>
    <xf numFmtId="177" fontId="0" fillId="0" borderId="16" xfId="0" applyNumberFormat="1" applyBorder="1" applyAlignment="1">
      <alignment/>
    </xf>
    <xf numFmtId="37" fontId="0" fillId="0" borderId="58" xfId="26" applyNumberFormat="1" applyBorder="1">
      <alignment/>
      <protection/>
    </xf>
    <xf numFmtId="37" fontId="0" fillId="0" borderId="59" xfId="26" applyNumberFormat="1" applyBorder="1">
      <alignment/>
      <protection/>
    </xf>
    <xf numFmtId="37" fontId="0" fillId="0" borderId="60" xfId="26" applyNumberFormat="1" applyBorder="1">
      <alignment/>
      <protection/>
    </xf>
    <xf numFmtId="37" fontId="0" fillId="0" borderId="61" xfId="26" applyNumberFormat="1" applyBorder="1">
      <alignment/>
      <protection/>
    </xf>
    <xf numFmtId="37" fontId="0" fillId="0" borderId="60" xfId="26" applyNumberFormat="1" applyBorder="1" applyProtection="1">
      <alignment/>
      <protection/>
    </xf>
    <xf numFmtId="37" fontId="0" fillId="0" borderId="61" xfId="26" applyNumberFormat="1" applyBorder="1" applyProtection="1">
      <alignment/>
      <protection/>
    </xf>
    <xf numFmtId="37" fontId="0" fillId="0" borderId="62" xfId="26" applyNumberFormat="1" applyBorder="1" applyProtection="1">
      <alignment/>
      <protection/>
    </xf>
    <xf numFmtId="37" fontId="0" fillId="0" borderId="63" xfId="26" applyNumberFormat="1" applyBorder="1" applyProtection="1">
      <alignment/>
      <protection/>
    </xf>
    <xf numFmtId="37" fontId="0" fillId="0" borderId="58" xfId="26" applyNumberFormat="1" applyBorder="1" applyProtection="1">
      <alignment/>
      <protection/>
    </xf>
    <xf numFmtId="37" fontId="0" fillId="0" borderId="59" xfId="26" applyNumberFormat="1" applyBorder="1" applyProtection="1">
      <alignment/>
      <protection/>
    </xf>
    <xf numFmtId="37" fontId="0" fillId="0" borderId="46" xfId="26" applyNumberFormat="1" applyBorder="1">
      <alignment/>
      <protection/>
    </xf>
    <xf numFmtId="37" fontId="0" fillId="0" borderId="64" xfId="26" applyNumberFormat="1" applyBorder="1">
      <alignment/>
      <protection/>
    </xf>
    <xf numFmtId="37" fontId="0" fillId="0" borderId="19" xfId="26" applyNumberFormat="1" applyBorder="1">
      <alignment/>
      <protection/>
    </xf>
    <xf numFmtId="37" fontId="0" fillId="0" borderId="19" xfId="26" applyNumberFormat="1" applyBorder="1" applyProtection="1">
      <alignment/>
      <protection/>
    </xf>
    <xf numFmtId="37" fontId="0" fillId="0" borderId="65" xfId="26" applyNumberFormat="1" applyBorder="1" applyProtection="1">
      <alignment/>
      <protection/>
    </xf>
    <xf numFmtId="37" fontId="0" fillId="0" borderId="64" xfId="26" applyNumberFormat="1" applyBorder="1" applyProtection="1">
      <alignment/>
      <protection/>
    </xf>
    <xf numFmtId="37" fontId="5" fillId="0" borderId="44" xfId="0" applyFont="1" applyBorder="1" applyAlignment="1">
      <alignment wrapText="1"/>
    </xf>
    <xf numFmtId="178" fontId="0" fillId="0" borderId="14" xfId="0" applyNumberFormat="1" applyBorder="1" applyAlignment="1">
      <alignment/>
    </xf>
    <xf numFmtId="37" fontId="0" fillId="0" borderId="66" xfId="0" applyBorder="1" applyAlignment="1">
      <alignment/>
    </xf>
    <xf numFmtId="37" fontId="0" fillId="0" borderId="67" xfId="0" applyNumberFormat="1" applyBorder="1" applyAlignment="1" applyProtection="1">
      <alignment/>
      <protection/>
    </xf>
    <xf numFmtId="37" fontId="0" fillId="0" borderId="68" xfId="0" applyNumberFormat="1" applyBorder="1" applyAlignment="1" applyProtection="1">
      <alignment/>
      <protection/>
    </xf>
    <xf numFmtId="37" fontId="0" fillId="0" borderId="69" xfId="0" applyBorder="1" applyAlignment="1">
      <alignment/>
    </xf>
    <xf numFmtId="37" fontId="0" fillId="0" borderId="70" xfId="25" applyNumberFormat="1" applyBorder="1" applyProtection="1">
      <alignment/>
      <protection/>
    </xf>
    <xf numFmtId="0" fontId="0" fillId="0" borderId="0" xfId="23" applyFont="1" applyBorder="1" applyAlignment="1">
      <alignment shrinkToFit="1"/>
      <protection/>
    </xf>
    <xf numFmtId="0" fontId="0" fillId="0" borderId="0" xfId="24" applyFont="1" applyBorder="1" applyAlignment="1">
      <alignment shrinkToFit="1"/>
      <protection/>
    </xf>
    <xf numFmtId="0" fontId="0" fillId="0" borderId="0" xfId="22" applyFont="1" applyBorder="1" applyAlignment="1">
      <alignment shrinkToFit="1"/>
      <protection/>
    </xf>
    <xf numFmtId="0" fontId="0" fillId="0" borderId="20" xfId="26" applyFont="1" applyBorder="1" applyAlignment="1">
      <alignment horizontal="center"/>
      <protection/>
    </xf>
    <xf numFmtId="182" fontId="0" fillId="0" borderId="0" xfId="26" applyNumberFormat="1">
      <alignment/>
      <protection/>
    </xf>
    <xf numFmtId="182" fontId="0" fillId="0" borderId="0" xfId="26" applyNumberFormat="1" applyFont="1">
      <alignment/>
      <protection/>
    </xf>
    <xf numFmtId="182" fontId="0" fillId="0" borderId="5" xfId="26" applyNumberFormat="1" applyBorder="1">
      <alignment/>
      <protection/>
    </xf>
    <xf numFmtId="182" fontId="0" fillId="0" borderId="71" xfId="26" applyNumberFormat="1" applyBorder="1">
      <alignment/>
      <protection/>
    </xf>
    <xf numFmtId="182" fontId="0" fillId="0" borderId="72" xfId="26" applyNumberFormat="1" applyBorder="1">
      <alignment/>
      <protection/>
    </xf>
    <xf numFmtId="49" fontId="0" fillId="0" borderId="14" xfId="0" applyNumberFormat="1" applyBorder="1" applyAlignment="1" applyProtection="1" quotePrefix="1">
      <alignment horizontal="center"/>
      <protection/>
    </xf>
    <xf numFmtId="49" fontId="0" fillId="0" borderId="14" xfId="0" applyNumberFormat="1" applyBorder="1" applyAlignment="1">
      <alignment horizontal="center"/>
    </xf>
    <xf numFmtId="49" fontId="0" fillId="0" borderId="73" xfId="0" applyNumberFormat="1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177" fontId="0" fillId="0" borderId="15" xfId="0" applyNumberFormat="1" applyBorder="1" applyAlignment="1">
      <alignment/>
    </xf>
    <xf numFmtId="0" fontId="0" fillId="0" borderId="41" xfId="26" applyFont="1" applyBorder="1" applyAlignment="1">
      <alignment horizontal="center"/>
      <protection/>
    </xf>
    <xf numFmtId="0" fontId="6" fillId="0" borderId="41" xfId="26" applyFont="1" applyBorder="1" applyAlignment="1">
      <alignment horizontal="center" shrinkToFit="1"/>
      <protection/>
    </xf>
    <xf numFmtId="0" fontId="0" fillId="0" borderId="4" xfId="26" applyFont="1" applyBorder="1" applyAlignment="1">
      <alignment shrinkToFit="1"/>
      <protection/>
    </xf>
    <xf numFmtId="0" fontId="0" fillId="0" borderId="10" xfId="26" applyFont="1" applyBorder="1" applyAlignment="1">
      <alignment vertical="top" shrinkToFit="1"/>
      <protection/>
    </xf>
    <xf numFmtId="37" fontId="9" fillId="0" borderId="0" xfId="25" applyFont="1" applyAlignment="1">
      <alignment vertical="center"/>
      <protection/>
    </xf>
    <xf numFmtId="37" fontId="0" fillId="0" borderId="74" xfId="0" applyBorder="1" applyAlignment="1">
      <alignment/>
    </xf>
    <xf numFmtId="37" fontId="0" fillId="0" borderId="75" xfId="0" applyBorder="1" applyAlignment="1">
      <alignment horizontal="center"/>
    </xf>
    <xf numFmtId="37" fontId="0" fillId="0" borderId="76" xfId="0" applyBorder="1" applyAlignment="1">
      <alignment/>
    </xf>
    <xf numFmtId="37" fontId="0" fillId="0" borderId="77" xfId="0" applyBorder="1" applyAlignment="1">
      <alignment/>
    </xf>
    <xf numFmtId="37" fontId="0" fillId="0" borderId="78" xfId="0" applyBorder="1" applyAlignment="1">
      <alignment/>
    </xf>
    <xf numFmtId="37" fontId="0" fillId="0" borderId="79" xfId="0" applyBorder="1" applyAlignment="1">
      <alignment/>
    </xf>
    <xf numFmtId="37" fontId="0" fillId="0" borderId="16" xfId="0" applyBorder="1" applyAlignment="1" applyProtection="1">
      <alignment/>
      <protection/>
    </xf>
    <xf numFmtId="37" fontId="0" fillId="0" borderId="21" xfId="0" applyBorder="1" applyAlignment="1">
      <alignment/>
    </xf>
    <xf numFmtId="0" fontId="0" fillId="0" borderId="80" xfId="23" applyFont="1" applyBorder="1">
      <alignment/>
      <protection/>
    </xf>
    <xf numFmtId="37" fontId="0" fillId="0" borderId="81" xfId="23" applyNumberFormat="1" applyBorder="1">
      <alignment/>
      <protection/>
    </xf>
    <xf numFmtId="37" fontId="0" fillId="0" borderId="82" xfId="23" applyNumberFormat="1" applyBorder="1" applyProtection="1">
      <alignment/>
      <protection/>
    </xf>
    <xf numFmtId="37" fontId="0" fillId="0" borderId="35" xfId="23" applyNumberFormat="1" applyBorder="1" applyProtection="1">
      <alignment/>
      <protection/>
    </xf>
    <xf numFmtId="0" fontId="0" fillId="0" borderId="83" xfId="26" applyBorder="1">
      <alignment/>
      <protection/>
    </xf>
    <xf numFmtId="0" fontId="0" fillId="0" borderId="84" xfId="26" applyFont="1" applyBorder="1">
      <alignment/>
      <protection/>
    </xf>
    <xf numFmtId="0" fontId="0" fillId="0" borderId="85" xfId="26" applyBorder="1">
      <alignment/>
      <protection/>
    </xf>
    <xf numFmtId="0" fontId="0" fillId="0" borderId="86" xfId="26" applyBorder="1">
      <alignment/>
      <protection/>
    </xf>
    <xf numFmtId="37" fontId="0" fillId="0" borderId="50" xfId="0" applyBorder="1" applyAlignment="1">
      <alignment/>
    </xf>
    <xf numFmtId="0" fontId="0" fillId="0" borderId="18" xfId="22" applyFont="1" applyBorder="1">
      <alignment/>
      <protection/>
    </xf>
    <xf numFmtId="37" fontId="10" fillId="0" borderId="13" xfId="0" applyFont="1" applyBorder="1" applyAlignment="1">
      <alignment/>
    </xf>
    <xf numFmtId="0" fontId="0" fillId="0" borderId="87" xfId="26" applyBorder="1" applyAlignment="1">
      <alignment horizontal="center"/>
      <protection/>
    </xf>
    <xf numFmtId="0" fontId="0" fillId="0" borderId="87" xfId="26" applyBorder="1">
      <alignment/>
      <protection/>
    </xf>
    <xf numFmtId="182" fontId="0" fillId="0" borderId="88" xfId="26" applyNumberFormat="1" applyBorder="1">
      <alignment/>
      <protection/>
    </xf>
    <xf numFmtId="182" fontId="0" fillId="0" borderId="89" xfId="26" applyNumberFormat="1" applyBorder="1">
      <alignment/>
      <protection/>
    </xf>
    <xf numFmtId="37" fontId="0" fillId="0" borderId="88" xfId="0" applyBorder="1" applyAlignment="1">
      <alignment/>
    </xf>
    <xf numFmtId="37" fontId="0" fillId="0" borderId="5" xfId="0" applyBorder="1" applyAlignment="1">
      <alignment horizontal="center"/>
    </xf>
    <xf numFmtId="0" fontId="0" fillId="0" borderId="29" xfId="0" applyNumberFormat="1" applyFill="1" applyBorder="1" applyAlignment="1" applyProtection="1">
      <alignment horizontal="center"/>
      <protection/>
    </xf>
    <xf numFmtId="37" fontId="0" fillId="0" borderId="27" xfId="25" applyNumberFormat="1" applyBorder="1" applyProtection="1">
      <alignment/>
      <protection/>
    </xf>
    <xf numFmtId="37" fontId="0" fillId="0" borderId="28" xfId="25" applyNumberFormat="1" applyBorder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90" xfId="0" applyBorder="1" applyAlignment="1">
      <alignment/>
    </xf>
    <xf numFmtId="0" fontId="0" fillId="0" borderId="21" xfId="24" applyFont="1" applyBorder="1">
      <alignment/>
      <protection/>
    </xf>
    <xf numFmtId="37" fontId="0" fillId="0" borderId="91" xfId="0" applyFill="1" applyBorder="1" applyAlignment="1">
      <alignment/>
    </xf>
    <xf numFmtId="37" fontId="0" fillId="0" borderId="92" xfId="0" applyFill="1" applyBorder="1" applyAlignment="1">
      <alignment/>
    </xf>
    <xf numFmtId="182" fontId="0" fillId="0" borderId="4" xfId="26" applyNumberFormat="1" applyBorder="1">
      <alignment/>
      <protection/>
    </xf>
    <xf numFmtId="182" fontId="0" fillId="0" borderId="4" xfId="26" applyNumberFormat="1" applyBorder="1" applyAlignment="1">
      <alignment horizontal="center"/>
      <protection/>
    </xf>
    <xf numFmtId="37" fontId="0" fillId="0" borderId="26" xfId="0" applyFill="1" applyBorder="1" applyAlignment="1">
      <alignment/>
    </xf>
    <xf numFmtId="182" fontId="0" fillId="0" borderId="87" xfId="26" applyNumberFormat="1" applyBorder="1">
      <alignment/>
      <protection/>
    </xf>
    <xf numFmtId="182" fontId="0" fillId="0" borderId="10" xfId="26" applyNumberFormat="1" applyBorder="1">
      <alignment/>
      <protection/>
    </xf>
    <xf numFmtId="182" fontId="0" fillId="0" borderId="44" xfId="26" applyNumberFormat="1" applyBorder="1">
      <alignment/>
      <protection/>
    </xf>
    <xf numFmtId="182" fontId="0" fillId="0" borderId="93" xfId="26" applyNumberFormat="1" applyBorder="1">
      <alignment/>
      <protection/>
    </xf>
    <xf numFmtId="182" fontId="0" fillId="0" borderId="94" xfId="26" applyNumberFormat="1" applyBorder="1">
      <alignment/>
      <protection/>
    </xf>
    <xf numFmtId="182" fontId="0" fillId="0" borderId="30" xfId="26" applyNumberFormat="1" applyBorder="1">
      <alignment/>
      <protection/>
    </xf>
    <xf numFmtId="182" fontId="0" fillId="0" borderId="42" xfId="26" applyNumberFormat="1" applyBorder="1">
      <alignment/>
      <protection/>
    </xf>
    <xf numFmtId="37" fontId="0" fillId="0" borderId="53" xfId="0" applyBorder="1" applyAlignment="1">
      <alignment vertical="center" shrinkToFit="1"/>
    </xf>
    <xf numFmtId="37" fontId="0" fillId="0" borderId="95" xfId="0" applyBorder="1" applyAlignment="1">
      <alignment vertical="center" shrinkToFit="1"/>
    </xf>
    <xf numFmtId="37" fontId="0" fillId="0" borderId="96" xfId="0" applyBorder="1" applyAlignment="1">
      <alignment vertical="center" shrinkToFit="1"/>
    </xf>
    <xf numFmtId="37" fontId="0" fillId="0" borderId="12" xfId="24" applyNumberFormat="1" applyBorder="1">
      <alignment/>
      <protection/>
    </xf>
    <xf numFmtId="37" fontId="0" fillId="0" borderId="20" xfId="24" applyNumberFormat="1" applyBorder="1">
      <alignment/>
      <protection/>
    </xf>
    <xf numFmtId="37" fontId="0" fillId="0" borderId="97" xfId="0" applyBorder="1" applyAlignment="1">
      <alignment/>
    </xf>
    <xf numFmtId="37" fontId="0" fillId="0" borderId="12" xfId="0" applyBorder="1" applyAlignment="1">
      <alignment horizontal="right"/>
    </xf>
    <xf numFmtId="37" fontId="0" fillId="0" borderId="13" xfId="0" applyBorder="1" applyAlignment="1">
      <alignment/>
    </xf>
    <xf numFmtId="37" fontId="4" fillId="0" borderId="90" xfId="0" applyFont="1" applyFill="1" applyBorder="1" applyAlignment="1">
      <alignment vertical="center" wrapText="1"/>
    </xf>
    <xf numFmtId="37" fontId="4" fillId="0" borderId="98" xfId="0" applyFont="1" applyFill="1" applyBorder="1" applyAlignment="1">
      <alignment vertical="center" wrapText="1"/>
    </xf>
    <xf numFmtId="37" fontId="5" fillId="0" borderId="44" xfId="0" applyFont="1" applyBorder="1" applyAlignment="1">
      <alignment wrapText="1"/>
    </xf>
    <xf numFmtId="37" fontId="5" fillId="0" borderId="44" xfId="0" applyFont="1" applyBorder="1" applyAlignment="1">
      <alignment vertical="center" wrapText="1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OK公共下水道" xfId="21"/>
    <cellStyle name="標準_ｿﾉ他資本" xfId="22"/>
    <cellStyle name="標準_ｿﾉ他損益" xfId="23"/>
    <cellStyle name="標準_ｿﾉ他貸借" xfId="24"/>
    <cellStyle name="標準_公共繰入" xfId="25"/>
    <cellStyle name="標準_農集経１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W57"/>
  <sheetViews>
    <sheetView showGridLines="0" showZeros="0" tabSelected="1" defaultGridColor="0" zoomScale="55" zoomScaleNormal="55" colorId="22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66015625" style="0" customWidth="1"/>
    <col min="5" max="21" width="13.16015625" style="0" customWidth="1"/>
    <col min="22" max="22" width="13.66015625" style="0" customWidth="1"/>
    <col min="23" max="23" width="1.66015625" style="0" customWidth="1"/>
    <col min="24" max="16384" width="10.66015625" style="0" customWidth="1"/>
  </cols>
  <sheetData>
    <row r="1" ht="54.75" customHeight="1">
      <c r="B1" s="118" t="s">
        <v>496</v>
      </c>
    </row>
    <row r="2" ht="25.5" customHeight="1">
      <c r="B2" t="s">
        <v>243</v>
      </c>
    </row>
    <row r="3" spans="2:22" ht="33.75" customHeight="1" thickBo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3" ht="24" customHeight="1">
      <c r="B4" s="2"/>
      <c r="D4" s="41"/>
      <c r="E4" s="3"/>
      <c r="F4" s="3"/>
      <c r="G4" s="4"/>
      <c r="H4" s="4"/>
      <c r="I4" s="4"/>
      <c r="J4" s="4"/>
      <c r="K4" s="4"/>
      <c r="L4" s="4"/>
      <c r="M4" s="4"/>
      <c r="N4" s="37"/>
      <c r="O4" s="37"/>
      <c r="P4" s="37"/>
      <c r="Q4" s="37"/>
      <c r="R4" s="48"/>
      <c r="S4" s="37"/>
      <c r="T4" s="37"/>
      <c r="U4" s="4"/>
      <c r="V4" s="2"/>
      <c r="W4" s="2"/>
    </row>
    <row r="5" spans="2:23" ht="24" customHeight="1">
      <c r="B5" s="2"/>
      <c r="C5" t="s">
        <v>2</v>
      </c>
      <c r="D5" s="42"/>
      <c r="E5" s="7"/>
      <c r="F5" s="7"/>
      <c r="G5" s="4"/>
      <c r="H5" s="4"/>
      <c r="I5" s="4"/>
      <c r="J5" s="4"/>
      <c r="K5" s="4"/>
      <c r="L5" s="4"/>
      <c r="M5" s="4"/>
      <c r="N5" s="6"/>
      <c r="O5" s="6"/>
      <c r="P5" s="6"/>
      <c r="Q5" s="6"/>
      <c r="R5" s="4"/>
      <c r="S5" s="6"/>
      <c r="T5" s="6"/>
      <c r="U5" s="4"/>
      <c r="V5" s="2"/>
      <c r="W5" s="2"/>
    </row>
    <row r="6" spans="2:23" ht="24" customHeight="1">
      <c r="B6" s="2"/>
      <c r="D6" s="42"/>
      <c r="E6" s="8" t="s">
        <v>398</v>
      </c>
      <c r="F6" s="8" t="s">
        <v>3</v>
      </c>
      <c r="G6" s="27" t="s">
        <v>4</v>
      </c>
      <c r="H6" s="27" t="s">
        <v>415</v>
      </c>
      <c r="I6" s="27" t="s">
        <v>492</v>
      </c>
      <c r="J6" s="27" t="s">
        <v>6</v>
      </c>
      <c r="K6" s="27" t="s">
        <v>7</v>
      </c>
      <c r="L6" s="27" t="s">
        <v>8</v>
      </c>
      <c r="M6" s="27" t="s">
        <v>9</v>
      </c>
      <c r="N6" s="29" t="s">
        <v>397</v>
      </c>
      <c r="O6" s="29" t="s">
        <v>399</v>
      </c>
      <c r="P6" s="29" t="s">
        <v>10</v>
      </c>
      <c r="Q6" s="29" t="s">
        <v>11</v>
      </c>
      <c r="R6" s="27" t="s">
        <v>12</v>
      </c>
      <c r="S6" s="29" t="s">
        <v>13</v>
      </c>
      <c r="T6" s="29" t="s">
        <v>493</v>
      </c>
      <c r="U6" s="27" t="s">
        <v>416</v>
      </c>
      <c r="V6" s="28" t="s">
        <v>15</v>
      </c>
      <c r="W6" s="2"/>
    </row>
    <row r="7" spans="2:23" ht="24" customHeight="1">
      <c r="B7" s="2" t="s">
        <v>16</v>
      </c>
      <c r="D7" s="42"/>
      <c r="E7" s="7"/>
      <c r="F7" s="7"/>
      <c r="G7" s="4"/>
      <c r="H7" s="4"/>
      <c r="I7" s="4"/>
      <c r="J7" s="4"/>
      <c r="K7" s="4"/>
      <c r="L7" s="4"/>
      <c r="M7" s="4"/>
      <c r="N7" s="6"/>
      <c r="O7" s="6"/>
      <c r="P7" s="6"/>
      <c r="Q7" s="6"/>
      <c r="R7" s="4"/>
      <c r="S7" s="6"/>
      <c r="T7" s="6"/>
      <c r="U7" s="4"/>
      <c r="V7" s="2"/>
      <c r="W7" s="2"/>
    </row>
    <row r="8" spans="2:23" ht="24" customHeight="1" thickBot="1">
      <c r="B8" s="9"/>
      <c r="C8" s="1"/>
      <c r="D8" s="43"/>
      <c r="E8" s="125" t="s">
        <v>242</v>
      </c>
      <c r="F8" s="10"/>
      <c r="G8" s="11">
        <v>242021</v>
      </c>
      <c r="H8" s="11"/>
      <c r="I8" s="12"/>
      <c r="J8" s="11">
        <v>242055</v>
      </c>
      <c r="K8" s="11">
        <v>242071</v>
      </c>
      <c r="L8" s="11">
        <v>242080</v>
      </c>
      <c r="M8" s="11">
        <v>242101</v>
      </c>
      <c r="N8" s="13"/>
      <c r="O8" s="13"/>
      <c r="P8" s="13">
        <v>243035</v>
      </c>
      <c r="Q8" s="13">
        <v>243418</v>
      </c>
      <c r="R8" s="11">
        <v>244414</v>
      </c>
      <c r="S8" s="13">
        <v>244422</v>
      </c>
      <c r="T8" s="225"/>
      <c r="U8" s="11">
        <v>244643</v>
      </c>
      <c r="V8" s="9"/>
      <c r="W8" s="2"/>
    </row>
    <row r="9" spans="2:23" ht="24" customHeight="1">
      <c r="B9" s="14" t="s">
        <v>17</v>
      </c>
      <c r="C9" s="15"/>
      <c r="D9" s="44"/>
      <c r="E9" s="260" t="s">
        <v>425</v>
      </c>
      <c r="F9" s="261" t="s">
        <v>453</v>
      </c>
      <c r="G9" s="262" t="s">
        <v>417</v>
      </c>
      <c r="H9" s="262" t="s">
        <v>447</v>
      </c>
      <c r="I9" s="263" t="s">
        <v>421</v>
      </c>
      <c r="J9" s="263" t="s">
        <v>454</v>
      </c>
      <c r="K9" s="263" t="s">
        <v>427</v>
      </c>
      <c r="L9" s="263" t="s">
        <v>428</v>
      </c>
      <c r="M9" s="263" t="s">
        <v>429</v>
      </c>
      <c r="N9" s="264" t="s">
        <v>430</v>
      </c>
      <c r="O9" s="264" t="s">
        <v>418</v>
      </c>
      <c r="P9" s="264" t="s">
        <v>431</v>
      </c>
      <c r="Q9" s="264" t="s">
        <v>432</v>
      </c>
      <c r="R9" s="263" t="s">
        <v>426</v>
      </c>
      <c r="S9" s="264" t="s">
        <v>419</v>
      </c>
      <c r="T9" s="264" t="s">
        <v>433</v>
      </c>
      <c r="U9" s="263" t="s">
        <v>434</v>
      </c>
      <c r="V9" s="14"/>
      <c r="W9" s="2"/>
    </row>
    <row r="10" spans="2:23" ht="24" customHeight="1">
      <c r="B10" s="14" t="s">
        <v>18</v>
      </c>
      <c r="C10" s="15"/>
      <c r="D10" s="44"/>
      <c r="E10" s="260" t="s">
        <v>420</v>
      </c>
      <c r="F10" s="261" t="s">
        <v>455</v>
      </c>
      <c r="G10" s="264" t="s">
        <v>421</v>
      </c>
      <c r="H10" s="264" t="s">
        <v>491</v>
      </c>
      <c r="I10" s="263" t="s">
        <v>445</v>
      </c>
      <c r="J10" s="263" t="s">
        <v>457</v>
      </c>
      <c r="K10" s="263" t="s">
        <v>435</v>
      </c>
      <c r="L10" s="263" t="s">
        <v>436</v>
      </c>
      <c r="M10" s="263" t="s">
        <v>437</v>
      </c>
      <c r="N10" s="264" t="s">
        <v>438</v>
      </c>
      <c r="O10" s="264" t="s">
        <v>439</v>
      </c>
      <c r="P10" s="264" t="s">
        <v>440</v>
      </c>
      <c r="Q10" s="264" t="s">
        <v>441</v>
      </c>
      <c r="R10" s="263" t="s">
        <v>442</v>
      </c>
      <c r="S10" s="264" t="s">
        <v>441</v>
      </c>
      <c r="T10" s="264" t="s">
        <v>443</v>
      </c>
      <c r="U10" s="263" t="s">
        <v>422</v>
      </c>
      <c r="V10" s="14"/>
      <c r="W10" s="2"/>
    </row>
    <row r="11" spans="2:23" ht="24" customHeight="1">
      <c r="B11" s="14" t="s">
        <v>19</v>
      </c>
      <c r="C11" s="15"/>
      <c r="D11" s="44"/>
      <c r="E11" s="260" t="s">
        <v>444</v>
      </c>
      <c r="F11" s="261" t="s">
        <v>458</v>
      </c>
      <c r="G11" s="264" t="s">
        <v>423</v>
      </c>
      <c r="H11" s="264" t="s">
        <v>459</v>
      </c>
      <c r="I11" s="263" t="s">
        <v>421</v>
      </c>
      <c r="J11" s="263" t="s">
        <v>456</v>
      </c>
      <c r="K11" s="263" t="s">
        <v>427</v>
      </c>
      <c r="L11" s="263" t="s">
        <v>436</v>
      </c>
      <c r="M11" s="263" t="s">
        <v>446</v>
      </c>
      <c r="N11" s="264" t="s">
        <v>447</v>
      </c>
      <c r="O11" s="264" t="s">
        <v>448</v>
      </c>
      <c r="P11" s="264" t="s">
        <v>449</v>
      </c>
      <c r="Q11" s="264" t="s">
        <v>450</v>
      </c>
      <c r="R11" s="263" t="s">
        <v>435</v>
      </c>
      <c r="S11" s="264" t="s">
        <v>424</v>
      </c>
      <c r="T11" s="264" t="s">
        <v>451</v>
      </c>
      <c r="U11" s="263" t="s">
        <v>427</v>
      </c>
      <c r="V11" s="14"/>
      <c r="W11" s="2"/>
    </row>
    <row r="12" spans="2:23" ht="24" customHeight="1">
      <c r="B12" s="2"/>
      <c r="C12" s="17" t="s">
        <v>20</v>
      </c>
      <c r="D12" s="44"/>
      <c r="E12" s="38">
        <v>58248</v>
      </c>
      <c r="F12" s="16">
        <v>290168</v>
      </c>
      <c r="G12" s="18">
        <v>314216</v>
      </c>
      <c r="H12" s="18">
        <v>134049</v>
      </c>
      <c r="I12" s="18">
        <v>170843</v>
      </c>
      <c r="J12" s="18">
        <v>142128</v>
      </c>
      <c r="K12" s="18">
        <v>203227</v>
      </c>
      <c r="L12" s="18">
        <v>82893</v>
      </c>
      <c r="M12" s="18">
        <v>50404</v>
      </c>
      <c r="N12" s="277">
        <v>46662</v>
      </c>
      <c r="O12" s="19">
        <v>100566</v>
      </c>
      <c r="P12" s="19">
        <v>6898</v>
      </c>
      <c r="Q12" s="19">
        <v>40977</v>
      </c>
      <c r="R12" s="18">
        <v>15729</v>
      </c>
      <c r="S12" s="19">
        <v>23440</v>
      </c>
      <c r="T12" s="19">
        <v>15519</v>
      </c>
      <c r="U12" s="18">
        <v>16248</v>
      </c>
      <c r="V12" s="14">
        <f aca="true" t="shared" si="0" ref="V12:V43">SUM(E12:U12)</f>
        <v>1712215</v>
      </c>
      <c r="W12" s="2"/>
    </row>
    <row r="13" spans="2:23" ht="24" customHeight="1">
      <c r="B13" s="28" t="s">
        <v>21</v>
      </c>
      <c r="C13" s="17" t="s">
        <v>22</v>
      </c>
      <c r="D13" s="44"/>
      <c r="E13" s="38">
        <v>0</v>
      </c>
      <c r="F13" s="16">
        <v>173679</v>
      </c>
      <c r="G13" s="18">
        <v>202324</v>
      </c>
      <c r="H13" s="18">
        <v>61429</v>
      </c>
      <c r="I13" s="18">
        <v>95870</v>
      </c>
      <c r="J13" s="18">
        <v>115495</v>
      </c>
      <c r="K13" s="18">
        <v>155000</v>
      </c>
      <c r="L13" s="18">
        <v>40122</v>
      </c>
      <c r="M13" s="18">
        <v>16439</v>
      </c>
      <c r="N13" s="19">
        <v>2489</v>
      </c>
      <c r="O13" s="19">
        <v>33624</v>
      </c>
      <c r="P13" s="19">
        <v>0</v>
      </c>
      <c r="Q13" s="19">
        <v>15627</v>
      </c>
      <c r="R13" s="18">
        <v>0</v>
      </c>
      <c r="S13" s="19">
        <v>0</v>
      </c>
      <c r="T13" s="19">
        <v>4908</v>
      </c>
      <c r="U13" s="18">
        <v>0</v>
      </c>
      <c r="V13" s="14">
        <f t="shared" si="0"/>
        <v>917006</v>
      </c>
      <c r="W13" s="2"/>
    </row>
    <row r="14" spans="2:23" ht="24" customHeight="1">
      <c r="B14" s="2"/>
      <c r="C14" s="17" t="s">
        <v>23</v>
      </c>
      <c r="D14" s="44"/>
      <c r="E14" s="38">
        <v>1780</v>
      </c>
      <c r="F14" s="16">
        <v>16214</v>
      </c>
      <c r="G14" s="18">
        <v>10260</v>
      </c>
      <c r="H14" s="18">
        <v>2560</v>
      </c>
      <c r="I14" s="18">
        <v>11147</v>
      </c>
      <c r="J14" s="18">
        <v>3880</v>
      </c>
      <c r="K14" s="18">
        <v>25800</v>
      </c>
      <c r="L14" s="18">
        <v>10525</v>
      </c>
      <c r="M14" s="18">
        <v>11520</v>
      </c>
      <c r="N14" s="19">
        <v>8090</v>
      </c>
      <c r="O14" s="19">
        <v>38143</v>
      </c>
      <c r="P14" s="19">
        <v>3980</v>
      </c>
      <c r="Q14" s="19">
        <v>4910</v>
      </c>
      <c r="R14" s="18">
        <v>3910</v>
      </c>
      <c r="S14" s="19">
        <v>5240</v>
      </c>
      <c r="T14" s="19">
        <v>1820</v>
      </c>
      <c r="U14" s="18">
        <v>1560</v>
      </c>
      <c r="V14" s="14">
        <f t="shared" si="0"/>
        <v>161339</v>
      </c>
      <c r="W14" s="2"/>
    </row>
    <row r="15" spans="2:23" ht="24" customHeight="1">
      <c r="B15" s="28" t="s">
        <v>24</v>
      </c>
      <c r="C15" s="17" t="s">
        <v>25</v>
      </c>
      <c r="D15" s="44"/>
      <c r="E15" s="38">
        <v>1358</v>
      </c>
      <c r="F15" s="16">
        <v>12093</v>
      </c>
      <c r="G15" s="18">
        <v>6144</v>
      </c>
      <c r="H15" s="18">
        <v>2248</v>
      </c>
      <c r="I15" s="18">
        <v>1157</v>
      </c>
      <c r="J15" s="18">
        <v>2499</v>
      </c>
      <c r="K15" s="18">
        <v>17384</v>
      </c>
      <c r="L15" s="18">
        <v>7619</v>
      </c>
      <c r="M15" s="18">
        <v>7530</v>
      </c>
      <c r="N15" s="19">
        <v>5569</v>
      </c>
      <c r="O15" s="19">
        <v>13760</v>
      </c>
      <c r="P15" s="19">
        <v>2345</v>
      </c>
      <c r="Q15" s="19">
        <v>3388</v>
      </c>
      <c r="R15" s="18">
        <v>2975</v>
      </c>
      <c r="S15" s="19">
        <v>1075</v>
      </c>
      <c r="T15" s="19">
        <v>1407</v>
      </c>
      <c r="U15" s="18">
        <v>971</v>
      </c>
      <c r="V15" s="14">
        <f t="shared" si="0"/>
        <v>89522</v>
      </c>
      <c r="W15" s="2"/>
    </row>
    <row r="16" spans="2:23" ht="24" customHeight="1">
      <c r="B16" s="2"/>
      <c r="C16" s="17" t="s">
        <v>26</v>
      </c>
      <c r="D16" s="44"/>
      <c r="E16" s="38">
        <v>1358</v>
      </c>
      <c r="F16" s="16">
        <v>12093</v>
      </c>
      <c r="G16" s="18">
        <v>6144</v>
      </c>
      <c r="H16" s="18">
        <v>2248</v>
      </c>
      <c r="I16" s="18">
        <v>1157</v>
      </c>
      <c r="J16" s="18">
        <v>2499</v>
      </c>
      <c r="K16" s="18">
        <v>17384</v>
      </c>
      <c r="L16" s="18">
        <v>7619</v>
      </c>
      <c r="M16" s="18">
        <v>7530</v>
      </c>
      <c r="N16" s="19">
        <v>5569</v>
      </c>
      <c r="O16" s="19">
        <v>13760</v>
      </c>
      <c r="P16" s="19">
        <v>2345</v>
      </c>
      <c r="Q16" s="19">
        <v>3388</v>
      </c>
      <c r="R16" s="18">
        <v>2975</v>
      </c>
      <c r="S16" s="19">
        <v>1075</v>
      </c>
      <c r="T16" s="19">
        <v>1407</v>
      </c>
      <c r="U16" s="18">
        <v>971</v>
      </c>
      <c r="V16" s="14">
        <f t="shared" si="0"/>
        <v>89522</v>
      </c>
      <c r="W16" s="2"/>
    </row>
    <row r="17" spans="2:23" ht="24" customHeight="1">
      <c r="B17" s="28" t="s">
        <v>27</v>
      </c>
      <c r="C17" s="17" t="s">
        <v>28</v>
      </c>
      <c r="D17" s="44"/>
      <c r="E17" s="38">
        <v>821</v>
      </c>
      <c r="F17" s="16">
        <v>11018</v>
      </c>
      <c r="G17" s="18">
        <v>5391</v>
      </c>
      <c r="H17" s="18">
        <v>2202</v>
      </c>
      <c r="I17" s="18">
        <v>1097</v>
      </c>
      <c r="J17" s="18">
        <v>2361</v>
      </c>
      <c r="K17" s="18">
        <v>14837</v>
      </c>
      <c r="L17" s="18">
        <v>6856</v>
      </c>
      <c r="M17" s="18">
        <v>6328</v>
      </c>
      <c r="N17" s="19">
        <v>5489</v>
      </c>
      <c r="O17" s="19">
        <v>11921</v>
      </c>
      <c r="P17" s="19">
        <v>2336</v>
      </c>
      <c r="Q17" s="19">
        <v>2798</v>
      </c>
      <c r="R17" s="18">
        <v>2810</v>
      </c>
      <c r="S17" s="19">
        <v>1070</v>
      </c>
      <c r="T17" s="19">
        <v>936</v>
      </c>
      <c r="U17" s="18">
        <v>771</v>
      </c>
      <c r="V17" s="14">
        <f t="shared" si="0"/>
        <v>79042</v>
      </c>
      <c r="W17" s="2"/>
    </row>
    <row r="18" spans="2:23" ht="24" customHeight="1">
      <c r="B18" s="2"/>
      <c r="C18" s="17" t="s">
        <v>29</v>
      </c>
      <c r="D18" s="44"/>
      <c r="E18" s="38">
        <v>17963</v>
      </c>
      <c r="F18" s="16">
        <v>71081</v>
      </c>
      <c r="G18" s="18">
        <v>20553</v>
      </c>
      <c r="H18" s="18">
        <v>20852</v>
      </c>
      <c r="I18" s="18">
        <v>62377</v>
      </c>
      <c r="J18" s="18">
        <v>13661</v>
      </c>
      <c r="K18" s="18">
        <v>19467</v>
      </c>
      <c r="L18" s="18">
        <v>12976</v>
      </c>
      <c r="M18" s="18">
        <v>19091</v>
      </c>
      <c r="N18" s="19">
        <v>21958</v>
      </c>
      <c r="O18" s="19">
        <v>55817</v>
      </c>
      <c r="P18" s="19">
        <v>1572</v>
      </c>
      <c r="Q18" s="19">
        <v>10689</v>
      </c>
      <c r="R18" s="18">
        <v>10317</v>
      </c>
      <c r="S18" s="19">
        <v>4092</v>
      </c>
      <c r="T18" s="19">
        <v>4095</v>
      </c>
      <c r="U18" s="18">
        <v>24293</v>
      </c>
      <c r="V18" s="14">
        <f t="shared" si="0"/>
        <v>390854</v>
      </c>
      <c r="W18" s="2"/>
    </row>
    <row r="19" spans="2:23" ht="24" customHeight="1">
      <c r="B19" s="28" t="s">
        <v>30</v>
      </c>
      <c r="C19" s="17" t="s">
        <v>31</v>
      </c>
      <c r="D19" s="44"/>
      <c r="E19" s="38">
        <v>0</v>
      </c>
      <c r="F19" s="16">
        <v>4625</v>
      </c>
      <c r="G19" s="18">
        <v>5748</v>
      </c>
      <c r="H19" s="18">
        <v>14300</v>
      </c>
      <c r="I19" s="18">
        <v>2903</v>
      </c>
      <c r="J19" s="18">
        <v>2936</v>
      </c>
      <c r="K19" s="18">
        <v>3713</v>
      </c>
      <c r="L19" s="18">
        <v>738</v>
      </c>
      <c r="M19" s="18">
        <v>380</v>
      </c>
      <c r="N19" s="19">
        <v>210</v>
      </c>
      <c r="O19" s="19">
        <v>422</v>
      </c>
      <c r="P19" s="19">
        <v>0</v>
      </c>
      <c r="Q19" s="19">
        <v>268</v>
      </c>
      <c r="R19" s="18">
        <v>0</v>
      </c>
      <c r="S19" s="19">
        <v>0</v>
      </c>
      <c r="T19" s="19">
        <v>185</v>
      </c>
      <c r="U19" s="18">
        <v>0</v>
      </c>
      <c r="V19" s="14">
        <f t="shared" si="0"/>
        <v>36428</v>
      </c>
      <c r="W19" s="2"/>
    </row>
    <row r="20" spans="2:23" ht="24" customHeight="1">
      <c r="B20" s="2"/>
      <c r="C20" s="17" t="s">
        <v>32</v>
      </c>
      <c r="D20" s="44"/>
      <c r="E20" s="38">
        <v>50</v>
      </c>
      <c r="F20" s="16">
        <v>723</v>
      </c>
      <c r="G20" s="18">
        <v>319</v>
      </c>
      <c r="H20" s="18">
        <v>70</v>
      </c>
      <c r="I20" s="18">
        <v>459</v>
      </c>
      <c r="J20" s="18">
        <v>112</v>
      </c>
      <c r="K20" s="18">
        <v>604</v>
      </c>
      <c r="L20" s="18">
        <v>595</v>
      </c>
      <c r="M20" s="18">
        <v>405</v>
      </c>
      <c r="N20" s="19">
        <v>306</v>
      </c>
      <c r="O20" s="19">
        <v>1852</v>
      </c>
      <c r="P20" s="19">
        <v>504</v>
      </c>
      <c r="Q20" s="19">
        <v>122</v>
      </c>
      <c r="R20" s="18">
        <v>152</v>
      </c>
      <c r="S20" s="19">
        <v>129</v>
      </c>
      <c r="T20" s="19">
        <v>52</v>
      </c>
      <c r="U20" s="18">
        <v>66</v>
      </c>
      <c r="V20" s="14">
        <f t="shared" si="0"/>
        <v>6520</v>
      </c>
      <c r="W20" s="2"/>
    </row>
    <row r="21" spans="2:23" ht="24" customHeight="1">
      <c r="B21" s="28" t="s">
        <v>33</v>
      </c>
      <c r="C21" s="17" t="s">
        <v>34</v>
      </c>
      <c r="D21" s="44"/>
      <c r="E21" s="38">
        <v>50</v>
      </c>
      <c r="F21" s="16">
        <v>480</v>
      </c>
      <c r="G21" s="18">
        <v>262</v>
      </c>
      <c r="H21" s="18">
        <v>70</v>
      </c>
      <c r="I21" s="18">
        <v>50</v>
      </c>
      <c r="J21" s="18">
        <v>112</v>
      </c>
      <c r="K21" s="18">
        <v>481</v>
      </c>
      <c r="L21" s="18">
        <v>487</v>
      </c>
      <c r="M21" s="18">
        <v>326</v>
      </c>
      <c r="N21" s="19">
        <v>306</v>
      </c>
      <c r="O21" s="19">
        <v>764</v>
      </c>
      <c r="P21" s="19">
        <v>119</v>
      </c>
      <c r="Q21" s="19">
        <v>122</v>
      </c>
      <c r="R21" s="18">
        <v>152</v>
      </c>
      <c r="S21" s="19">
        <v>42</v>
      </c>
      <c r="T21" s="19">
        <v>52</v>
      </c>
      <c r="U21" s="18">
        <v>66</v>
      </c>
      <c r="V21" s="14">
        <f t="shared" si="0"/>
        <v>3941</v>
      </c>
      <c r="W21" s="2"/>
    </row>
    <row r="22" spans="2:23" ht="24" customHeight="1">
      <c r="B22" s="14"/>
      <c r="C22" s="17" t="s">
        <v>35</v>
      </c>
      <c r="D22" s="44"/>
      <c r="E22" s="38">
        <v>50</v>
      </c>
      <c r="F22" s="16">
        <v>480</v>
      </c>
      <c r="G22" s="18">
        <v>262</v>
      </c>
      <c r="H22" s="18">
        <v>70</v>
      </c>
      <c r="I22" s="18">
        <v>50</v>
      </c>
      <c r="J22" s="18">
        <v>112</v>
      </c>
      <c r="K22" s="18">
        <v>481</v>
      </c>
      <c r="L22" s="18">
        <v>487</v>
      </c>
      <c r="M22" s="18">
        <v>326</v>
      </c>
      <c r="N22" s="19">
        <v>306</v>
      </c>
      <c r="O22" s="19">
        <v>764</v>
      </c>
      <c r="P22" s="19">
        <v>119</v>
      </c>
      <c r="Q22" s="19">
        <v>122</v>
      </c>
      <c r="R22" s="18">
        <v>152</v>
      </c>
      <c r="S22" s="19">
        <v>42</v>
      </c>
      <c r="T22" s="19">
        <v>52</v>
      </c>
      <c r="U22" s="18">
        <v>66</v>
      </c>
      <c r="V22" s="14">
        <f t="shared" si="0"/>
        <v>3941</v>
      </c>
      <c r="W22" s="2"/>
    </row>
    <row r="23" spans="2:23" ht="24" customHeight="1">
      <c r="B23" s="2"/>
      <c r="C23" s="17" t="s">
        <v>36</v>
      </c>
      <c r="D23" s="44"/>
      <c r="E23" s="38">
        <v>2029811</v>
      </c>
      <c r="F23" s="16">
        <v>16809834</v>
      </c>
      <c r="G23" s="18">
        <v>6790136</v>
      </c>
      <c r="H23" s="18">
        <v>1489370</v>
      </c>
      <c r="I23" s="18">
        <v>2039272</v>
      </c>
      <c r="J23" s="18">
        <v>4855070</v>
      </c>
      <c r="K23" s="18">
        <v>21501712</v>
      </c>
      <c r="L23" s="18">
        <v>13086251</v>
      </c>
      <c r="M23" s="18">
        <v>10058914</v>
      </c>
      <c r="N23" s="19">
        <v>8792954</v>
      </c>
      <c r="O23" s="19">
        <v>26516132</v>
      </c>
      <c r="P23" s="19">
        <v>3022713</v>
      </c>
      <c r="Q23" s="19">
        <v>4800138</v>
      </c>
      <c r="R23" s="18">
        <v>4330919</v>
      </c>
      <c r="S23" s="19">
        <v>2525572</v>
      </c>
      <c r="T23" s="19">
        <v>2035099</v>
      </c>
      <c r="U23" s="18">
        <v>1942791</v>
      </c>
      <c r="V23" s="14">
        <f t="shared" si="0"/>
        <v>132626688</v>
      </c>
      <c r="W23" s="2"/>
    </row>
    <row r="24" spans="2:23" ht="24" customHeight="1">
      <c r="B24" s="2"/>
      <c r="C24" s="4" t="s">
        <v>37</v>
      </c>
      <c r="D24" s="45" t="s">
        <v>38</v>
      </c>
      <c r="E24" s="39">
        <v>766461</v>
      </c>
      <c r="F24" s="20">
        <v>5501698</v>
      </c>
      <c r="G24" s="21">
        <v>2960382</v>
      </c>
      <c r="H24" s="21">
        <v>639616</v>
      </c>
      <c r="I24" s="21">
        <v>917678</v>
      </c>
      <c r="J24" s="21">
        <v>2127585</v>
      </c>
      <c r="K24" s="21">
        <v>9060208</v>
      </c>
      <c r="L24" s="21">
        <v>6357835</v>
      </c>
      <c r="M24" s="21">
        <v>3976601</v>
      </c>
      <c r="N24" s="22">
        <v>3826757</v>
      </c>
      <c r="O24" s="22">
        <v>8041256</v>
      </c>
      <c r="P24" s="22">
        <v>1437804</v>
      </c>
      <c r="Q24" s="22">
        <v>2040645</v>
      </c>
      <c r="R24" s="21">
        <v>1105628</v>
      </c>
      <c r="S24" s="22">
        <v>540882</v>
      </c>
      <c r="T24" s="22">
        <v>829912</v>
      </c>
      <c r="U24" s="21">
        <v>846535</v>
      </c>
      <c r="V24" s="23">
        <f t="shared" si="0"/>
        <v>50977483</v>
      </c>
      <c r="W24" s="2"/>
    </row>
    <row r="25" spans="2:23" ht="24" customHeight="1">
      <c r="B25" s="28" t="s">
        <v>39</v>
      </c>
      <c r="C25" s="4" t="s">
        <v>40</v>
      </c>
      <c r="D25" s="45" t="s">
        <v>452</v>
      </c>
      <c r="E25" s="39">
        <v>660500</v>
      </c>
      <c r="F25" s="20">
        <v>6201300</v>
      </c>
      <c r="G25" s="21">
        <v>2426000</v>
      </c>
      <c r="H25" s="21">
        <v>407700</v>
      </c>
      <c r="I25" s="21">
        <v>593800</v>
      </c>
      <c r="J25" s="21">
        <v>1601000</v>
      </c>
      <c r="K25" s="21">
        <v>8140700</v>
      </c>
      <c r="L25" s="21">
        <v>4308700</v>
      </c>
      <c r="M25" s="21">
        <v>3571000</v>
      </c>
      <c r="N25" s="22">
        <v>2654147</v>
      </c>
      <c r="O25" s="22">
        <v>10606751</v>
      </c>
      <c r="P25" s="22">
        <v>613900</v>
      </c>
      <c r="Q25" s="22">
        <v>1702300</v>
      </c>
      <c r="R25" s="21">
        <v>1976800</v>
      </c>
      <c r="S25" s="22">
        <v>1295000</v>
      </c>
      <c r="T25" s="22">
        <v>859300</v>
      </c>
      <c r="U25" s="21">
        <v>640700</v>
      </c>
      <c r="V25" s="23">
        <f t="shared" si="0"/>
        <v>48259598</v>
      </c>
      <c r="W25" s="2"/>
    </row>
    <row r="26" spans="2:23" ht="24" customHeight="1">
      <c r="B26" s="2"/>
      <c r="C26" s="27" t="s">
        <v>41</v>
      </c>
      <c r="D26" s="45" t="s">
        <v>42</v>
      </c>
      <c r="E26" s="39">
        <v>108254</v>
      </c>
      <c r="F26" s="20">
        <v>1686190</v>
      </c>
      <c r="G26" s="21">
        <v>357618</v>
      </c>
      <c r="H26" s="21">
        <v>55363</v>
      </c>
      <c r="I26" s="21">
        <v>120676</v>
      </c>
      <c r="J26" s="21">
        <v>77103</v>
      </c>
      <c r="K26" s="21">
        <v>1680095</v>
      </c>
      <c r="L26" s="21">
        <v>1141795</v>
      </c>
      <c r="M26" s="21">
        <v>961409</v>
      </c>
      <c r="N26" s="22">
        <v>518683</v>
      </c>
      <c r="O26" s="22">
        <v>2564070</v>
      </c>
      <c r="P26" s="22">
        <v>220433</v>
      </c>
      <c r="Q26" s="22">
        <v>213269</v>
      </c>
      <c r="R26" s="21">
        <v>151376</v>
      </c>
      <c r="S26" s="22">
        <v>94250</v>
      </c>
      <c r="T26" s="22">
        <v>28908</v>
      </c>
      <c r="U26" s="21">
        <v>34200</v>
      </c>
      <c r="V26" s="23">
        <f t="shared" si="0"/>
        <v>10013692</v>
      </c>
      <c r="W26" s="2"/>
    </row>
    <row r="27" spans="2:23" ht="24" customHeight="1">
      <c r="B27" s="2"/>
      <c r="C27" s="27" t="s">
        <v>43</v>
      </c>
      <c r="D27" s="5" t="s">
        <v>44</v>
      </c>
      <c r="E27" s="7">
        <v>0</v>
      </c>
      <c r="F27" s="7"/>
      <c r="G27" s="4"/>
      <c r="H27" s="4"/>
      <c r="I27" s="4"/>
      <c r="J27" s="4"/>
      <c r="K27" s="4"/>
      <c r="L27" s="4"/>
      <c r="M27" s="4"/>
      <c r="N27" s="6"/>
      <c r="O27" s="6"/>
      <c r="P27" s="6"/>
      <c r="Q27" s="6"/>
      <c r="R27" s="4"/>
      <c r="S27" s="6"/>
      <c r="T27" s="6"/>
      <c r="U27" s="4"/>
      <c r="V27" s="2">
        <f t="shared" si="0"/>
        <v>0</v>
      </c>
      <c r="W27" s="2"/>
    </row>
    <row r="28" spans="2:23" ht="24" customHeight="1">
      <c r="B28" s="28" t="s">
        <v>45</v>
      </c>
      <c r="C28" s="27" t="s">
        <v>46</v>
      </c>
      <c r="D28" s="45" t="s">
        <v>47</v>
      </c>
      <c r="E28" s="39"/>
      <c r="F28" s="20"/>
      <c r="G28" s="21"/>
      <c r="H28" s="21"/>
      <c r="I28" s="21"/>
      <c r="J28" s="21"/>
      <c r="K28" s="21"/>
      <c r="L28" s="21"/>
      <c r="M28" s="21"/>
      <c r="N28" s="22"/>
      <c r="O28" s="22"/>
      <c r="P28" s="22"/>
      <c r="Q28" s="22"/>
      <c r="R28" s="21"/>
      <c r="S28" s="22"/>
      <c r="T28" s="22"/>
      <c r="U28" s="21"/>
      <c r="V28" s="23">
        <f t="shared" si="0"/>
        <v>0</v>
      </c>
      <c r="W28" s="2"/>
    </row>
    <row r="29" spans="2:23" ht="24" customHeight="1">
      <c r="B29" s="2"/>
      <c r="C29" s="17" t="s">
        <v>48</v>
      </c>
      <c r="D29" s="46" t="s">
        <v>49</v>
      </c>
      <c r="E29" s="38">
        <v>494596</v>
      </c>
      <c r="F29" s="16">
        <v>3420646</v>
      </c>
      <c r="G29" s="18">
        <v>1046136</v>
      </c>
      <c r="H29" s="18">
        <v>386691</v>
      </c>
      <c r="I29" s="18">
        <v>407118</v>
      </c>
      <c r="J29" s="18">
        <v>1049382</v>
      </c>
      <c r="K29" s="18">
        <v>2620709</v>
      </c>
      <c r="L29" s="18">
        <v>1277921</v>
      </c>
      <c r="M29" s="18">
        <v>1549904</v>
      </c>
      <c r="N29" s="19">
        <v>1793367</v>
      </c>
      <c r="O29" s="19">
        <v>5304055</v>
      </c>
      <c r="P29" s="19">
        <v>750576</v>
      </c>
      <c r="Q29" s="19">
        <v>843924</v>
      </c>
      <c r="R29" s="18">
        <v>1097115</v>
      </c>
      <c r="S29" s="19">
        <v>595440</v>
      </c>
      <c r="T29" s="19">
        <v>316979</v>
      </c>
      <c r="U29" s="18">
        <v>421356</v>
      </c>
      <c r="V29" s="14">
        <f t="shared" si="0"/>
        <v>23375915</v>
      </c>
      <c r="W29" s="2"/>
    </row>
    <row r="30" spans="2:23" ht="24" customHeight="1">
      <c r="B30" s="2"/>
      <c r="C30" s="4" t="s">
        <v>37</v>
      </c>
      <c r="D30" s="45" t="s">
        <v>50</v>
      </c>
      <c r="E30" s="39">
        <v>1075484</v>
      </c>
      <c r="F30" s="20">
        <v>9397312</v>
      </c>
      <c r="G30" s="21">
        <v>4084873</v>
      </c>
      <c r="H30" s="21">
        <v>852819</v>
      </c>
      <c r="I30" s="21">
        <v>978819</v>
      </c>
      <c r="J30" s="21">
        <v>2947417</v>
      </c>
      <c r="K30" s="21">
        <v>15159300</v>
      </c>
      <c r="L30" s="21">
        <v>9282924</v>
      </c>
      <c r="M30" s="21">
        <v>5796259</v>
      </c>
      <c r="N30" s="22">
        <v>5416900</v>
      </c>
      <c r="O30" s="22">
        <v>17072529</v>
      </c>
      <c r="P30" s="22">
        <v>1861507</v>
      </c>
      <c r="Q30" s="22">
        <v>2683741</v>
      </c>
      <c r="R30" s="21">
        <v>2803039</v>
      </c>
      <c r="S30" s="22">
        <v>1884304</v>
      </c>
      <c r="T30" s="22">
        <v>1153712</v>
      </c>
      <c r="U30" s="21">
        <v>1503831</v>
      </c>
      <c r="V30" s="23">
        <f t="shared" si="0"/>
        <v>83954770</v>
      </c>
      <c r="W30" s="2"/>
    </row>
    <row r="31" spans="2:23" ht="24" customHeight="1">
      <c r="B31" s="28" t="s">
        <v>51</v>
      </c>
      <c r="C31" s="4" t="s">
        <v>40</v>
      </c>
      <c r="D31" s="45" t="s">
        <v>52</v>
      </c>
      <c r="E31" s="39">
        <v>0</v>
      </c>
      <c r="F31" s="20">
        <v>0</v>
      </c>
      <c r="G31" s="21">
        <v>0</v>
      </c>
      <c r="H31" s="21">
        <v>0</v>
      </c>
      <c r="I31" s="21">
        <v>27186</v>
      </c>
      <c r="J31" s="21">
        <v>0</v>
      </c>
      <c r="K31" s="21">
        <v>0</v>
      </c>
      <c r="L31" s="21">
        <v>0</v>
      </c>
      <c r="M31" s="21">
        <v>177023</v>
      </c>
      <c r="N31" s="22">
        <v>0</v>
      </c>
      <c r="O31" s="22">
        <v>1596246</v>
      </c>
      <c r="P31" s="22">
        <v>0</v>
      </c>
      <c r="Q31" s="22">
        <v>0</v>
      </c>
      <c r="R31" s="21">
        <v>0</v>
      </c>
      <c r="S31" s="22">
        <v>0</v>
      </c>
      <c r="T31" s="22">
        <v>0</v>
      </c>
      <c r="U31" s="21">
        <v>0</v>
      </c>
      <c r="V31" s="23">
        <f t="shared" si="0"/>
        <v>1800455</v>
      </c>
      <c r="W31" s="2"/>
    </row>
    <row r="32" spans="2:23" ht="24" customHeight="1">
      <c r="B32" s="2"/>
      <c r="C32" s="27" t="s">
        <v>53</v>
      </c>
      <c r="D32" s="45" t="s">
        <v>54</v>
      </c>
      <c r="E32" s="39">
        <v>938821</v>
      </c>
      <c r="F32" s="20">
        <v>5694148</v>
      </c>
      <c r="G32" s="21">
        <v>2705263</v>
      </c>
      <c r="H32" s="21">
        <v>636551</v>
      </c>
      <c r="I32" s="21">
        <v>878801</v>
      </c>
      <c r="J32" s="21">
        <v>1485473</v>
      </c>
      <c r="K32" s="21">
        <v>6342412</v>
      </c>
      <c r="L32" s="21">
        <v>3520246</v>
      </c>
      <c r="M32" s="21">
        <v>3177617</v>
      </c>
      <c r="N32" s="22">
        <v>3288450</v>
      </c>
      <c r="O32" s="22">
        <v>6460118</v>
      </c>
      <c r="P32" s="22">
        <v>884588</v>
      </c>
      <c r="Q32" s="22">
        <v>1225102</v>
      </c>
      <c r="R32" s="21">
        <v>1456162</v>
      </c>
      <c r="S32" s="22">
        <v>349585</v>
      </c>
      <c r="T32" s="22">
        <v>823174</v>
      </c>
      <c r="U32" s="21">
        <v>438960</v>
      </c>
      <c r="V32" s="23">
        <f t="shared" si="0"/>
        <v>40305471</v>
      </c>
      <c r="W32" s="2"/>
    </row>
    <row r="33" spans="2:23" ht="24" customHeight="1">
      <c r="B33" s="2"/>
      <c r="C33" s="27" t="s">
        <v>55</v>
      </c>
      <c r="D33" s="5" t="s">
        <v>44</v>
      </c>
      <c r="E33" s="7"/>
      <c r="F33" s="7"/>
      <c r="G33" s="4"/>
      <c r="H33" s="4"/>
      <c r="I33" s="4"/>
      <c r="J33" s="4"/>
      <c r="K33" s="4"/>
      <c r="L33" s="4"/>
      <c r="M33" s="4"/>
      <c r="N33" s="6"/>
      <c r="O33" s="6"/>
      <c r="P33" s="6"/>
      <c r="Q33" s="6"/>
      <c r="R33" s="4"/>
      <c r="S33" s="6"/>
      <c r="T33" s="6"/>
      <c r="U33" s="4"/>
      <c r="V33" s="2">
        <f t="shared" si="0"/>
        <v>0</v>
      </c>
      <c r="W33" s="2"/>
    </row>
    <row r="34" spans="2:23" ht="24" customHeight="1">
      <c r="B34" s="28" t="s">
        <v>56</v>
      </c>
      <c r="C34" s="27" t="s">
        <v>46</v>
      </c>
      <c r="D34" s="45" t="s">
        <v>47</v>
      </c>
      <c r="E34" s="39"/>
      <c r="F34" s="20"/>
      <c r="G34" s="21"/>
      <c r="H34" s="21"/>
      <c r="I34" s="21"/>
      <c r="J34" s="21"/>
      <c r="K34" s="21"/>
      <c r="L34" s="21"/>
      <c r="M34" s="21"/>
      <c r="N34" s="22"/>
      <c r="O34" s="22"/>
      <c r="P34" s="22"/>
      <c r="Q34" s="22"/>
      <c r="R34" s="21"/>
      <c r="S34" s="22"/>
      <c r="T34" s="22"/>
      <c r="U34" s="21"/>
      <c r="V34" s="23">
        <f t="shared" si="0"/>
        <v>0</v>
      </c>
      <c r="W34" s="2"/>
    </row>
    <row r="35" spans="2:23" ht="24" customHeight="1">
      <c r="B35" s="2"/>
      <c r="C35" s="17" t="s">
        <v>48</v>
      </c>
      <c r="D35" s="46" t="s">
        <v>49</v>
      </c>
      <c r="E35" s="38">
        <v>15506</v>
      </c>
      <c r="F35" s="16">
        <v>1718374</v>
      </c>
      <c r="G35" s="18">
        <v>0</v>
      </c>
      <c r="H35" s="18">
        <v>0</v>
      </c>
      <c r="I35" s="18">
        <v>154466</v>
      </c>
      <c r="J35" s="18">
        <v>422180</v>
      </c>
      <c r="K35" s="18">
        <v>0</v>
      </c>
      <c r="L35" s="18">
        <v>283081</v>
      </c>
      <c r="M35" s="18">
        <v>908015</v>
      </c>
      <c r="N35" s="19">
        <v>87604</v>
      </c>
      <c r="O35" s="19">
        <v>1387239</v>
      </c>
      <c r="P35" s="19">
        <v>276618</v>
      </c>
      <c r="Q35" s="19">
        <v>891295</v>
      </c>
      <c r="R35" s="18">
        <v>71718</v>
      </c>
      <c r="S35" s="19">
        <v>291683</v>
      </c>
      <c r="T35" s="19">
        <v>58213</v>
      </c>
      <c r="U35" s="18">
        <v>0</v>
      </c>
      <c r="V35" s="14">
        <f t="shared" si="0"/>
        <v>6565992</v>
      </c>
      <c r="W35" s="2"/>
    </row>
    <row r="36" spans="2:23" ht="24" customHeight="1">
      <c r="B36" s="14"/>
      <c r="C36" s="17" t="s">
        <v>57</v>
      </c>
      <c r="D36" s="44"/>
      <c r="E36" s="38">
        <v>1783305</v>
      </c>
      <c r="F36" s="16">
        <v>10629074</v>
      </c>
      <c r="G36" s="18">
        <v>5914387</v>
      </c>
      <c r="H36" s="18">
        <v>1292068</v>
      </c>
      <c r="I36" s="18">
        <v>1835356</v>
      </c>
      <c r="J36" s="18">
        <v>3894746</v>
      </c>
      <c r="K36" s="18">
        <v>18076020</v>
      </c>
      <c r="L36" s="18">
        <v>11103210</v>
      </c>
      <c r="M36" s="18">
        <v>7335694</v>
      </c>
      <c r="N36" s="19">
        <v>7313979</v>
      </c>
      <c r="O36" s="19">
        <v>15308565</v>
      </c>
      <c r="P36" s="19">
        <v>2768196</v>
      </c>
      <c r="Q36" s="19">
        <v>4011184</v>
      </c>
      <c r="R36" s="18">
        <v>2332024</v>
      </c>
      <c r="S36" s="19">
        <v>1089844</v>
      </c>
      <c r="T36" s="19">
        <v>1659824</v>
      </c>
      <c r="U36" s="18">
        <v>1693070</v>
      </c>
      <c r="V36" s="14">
        <f t="shared" si="0"/>
        <v>98040546</v>
      </c>
      <c r="W36" s="2"/>
    </row>
    <row r="37" spans="2:23" ht="24" customHeight="1">
      <c r="B37" s="2"/>
      <c r="C37" s="17" t="s">
        <v>58</v>
      </c>
      <c r="D37" s="44"/>
      <c r="E37" s="38">
        <v>16</v>
      </c>
      <c r="F37" s="16">
        <v>141</v>
      </c>
      <c r="G37" s="18">
        <v>65</v>
      </c>
      <c r="H37" s="18">
        <v>14</v>
      </c>
      <c r="I37" s="18">
        <v>12</v>
      </c>
      <c r="J37" s="18">
        <v>33</v>
      </c>
      <c r="K37" s="18">
        <v>198</v>
      </c>
      <c r="L37" s="18">
        <v>127</v>
      </c>
      <c r="M37" s="18">
        <v>81</v>
      </c>
      <c r="N37" s="19">
        <v>78</v>
      </c>
      <c r="O37" s="19">
        <v>264</v>
      </c>
      <c r="P37" s="19">
        <v>27</v>
      </c>
      <c r="Q37" s="19">
        <v>39</v>
      </c>
      <c r="R37" s="18">
        <v>38</v>
      </c>
      <c r="S37" s="19">
        <v>19</v>
      </c>
      <c r="T37" s="19">
        <v>17</v>
      </c>
      <c r="U37" s="18">
        <v>15</v>
      </c>
      <c r="V37" s="14">
        <f t="shared" si="0"/>
        <v>1184</v>
      </c>
      <c r="W37" s="2"/>
    </row>
    <row r="38" spans="2:23" ht="24" customHeight="1">
      <c r="B38" s="28" t="s">
        <v>59</v>
      </c>
      <c r="C38" s="27" t="s">
        <v>60</v>
      </c>
      <c r="D38" s="45" t="s">
        <v>61</v>
      </c>
      <c r="E38" s="39">
        <v>16</v>
      </c>
      <c r="F38" s="20">
        <v>141</v>
      </c>
      <c r="G38" s="21">
        <v>65</v>
      </c>
      <c r="H38" s="21">
        <v>14</v>
      </c>
      <c r="I38" s="21">
        <v>12</v>
      </c>
      <c r="J38" s="21">
        <v>33</v>
      </c>
      <c r="K38" s="21">
        <v>198</v>
      </c>
      <c r="L38" s="21">
        <v>127</v>
      </c>
      <c r="M38" s="21">
        <v>81</v>
      </c>
      <c r="N38" s="22">
        <v>78</v>
      </c>
      <c r="O38" s="22">
        <v>264</v>
      </c>
      <c r="P38" s="22">
        <v>27</v>
      </c>
      <c r="Q38" s="22">
        <v>39</v>
      </c>
      <c r="R38" s="21">
        <v>38</v>
      </c>
      <c r="S38" s="22">
        <v>19</v>
      </c>
      <c r="T38" s="22">
        <v>17</v>
      </c>
      <c r="U38" s="21">
        <v>15</v>
      </c>
      <c r="V38" s="23">
        <f t="shared" si="0"/>
        <v>1184</v>
      </c>
      <c r="W38" s="2"/>
    </row>
    <row r="39" spans="2:23" ht="24" customHeight="1">
      <c r="B39" s="2"/>
      <c r="C39" s="4"/>
      <c r="D39" s="45" t="s">
        <v>62</v>
      </c>
      <c r="E39" s="39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22">
        <v>0</v>
      </c>
      <c r="P39" s="22">
        <v>0</v>
      </c>
      <c r="Q39" s="22">
        <v>0</v>
      </c>
      <c r="R39" s="21">
        <v>0</v>
      </c>
      <c r="S39" s="22">
        <v>0</v>
      </c>
      <c r="T39" s="22">
        <v>0</v>
      </c>
      <c r="U39" s="21">
        <v>0</v>
      </c>
      <c r="V39" s="23">
        <f t="shared" si="0"/>
        <v>0</v>
      </c>
      <c r="W39" s="2"/>
    </row>
    <row r="40" spans="2:23" ht="24" customHeight="1">
      <c r="B40" s="28" t="s">
        <v>63</v>
      </c>
      <c r="C40" s="30" t="s">
        <v>64</v>
      </c>
      <c r="D40" s="46" t="s">
        <v>65</v>
      </c>
      <c r="E40" s="38">
        <v>0</v>
      </c>
      <c r="F40" s="16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9">
        <v>0</v>
      </c>
      <c r="O40" s="19">
        <v>0</v>
      </c>
      <c r="P40" s="19">
        <v>0</v>
      </c>
      <c r="Q40" s="19">
        <v>0</v>
      </c>
      <c r="R40" s="18">
        <v>0</v>
      </c>
      <c r="S40" s="19">
        <v>0</v>
      </c>
      <c r="T40" s="19">
        <v>0</v>
      </c>
      <c r="U40" s="18">
        <v>0</v>
      </c>
      <c r="V40" s="14">
        <f t="shared" si="0"/>
        <v>0</v>
      </c>
      <c r="W40" s="2"/>
    </row>
    <row r="41" spans="2:23" ht="24" customHeight="1">
      <c r="B41" s="2"/>
      <c r="C41" s="27" t="s">
        <v>66</v>
      </c>
      <c r="D41" s="45" t="s">
        <v>61</v>
      </c>
      <c r="E41" s="39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5</v>
      </c>
      <c r="L41" s="21">
        <v>5</v>
      </c>
      <c r="M41" s="21">
        <v>0</v>
      </c>
      <c r="N41" s="22">
        <v>0</v>
      </c>
      <c r="O41" s="22">
        <v>51</v>
      </c>
      <c r="P41" s="22">
        <v>0</v>
      </c>
      <c r="Q41" s="22">
        <v>0</v>
      </c>
      <c r="R41" s="21">
        <v>0</v>
      </c>
      <c r="S41" s="22">
        <v>0</v>
      </c>
      <c r="T41" s="22">
        <v>7</v>
      </c>
      <c r="U41" s="21">
        <v>0</v>
      </c>
      <c r="V41" s="23">
        <f t="shared" si="0"/>
        <v>68</v>
      </c>
      <c r="W41" s="2"/>
    </row>
    <row r="42" spans="2:23" ht="24" customHeight="1">
      <c r="B42" s="28" t="s">
        <v>67</v>
      </c>
      <c r="C42" s="27" t="s">
        <v>68</v>
      </c>
      <c r="D42" s="45" t="s">
        <v>62</v>
      </c>
      <c r="E42" s="39">
        <v>0</v>
      </c>
      <c r="F42" s="20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v>0</v>
      </c>
      <c r="O42" s="22">
        <v>0</v>
      </c>
      <c r="P42" s="22">
        <v>0</v>
      </c>
      <c r="Q42" s="22">
        <v>0</v>
      </c>
      <c r="R42" s="21">
        <v>0</v>
      </c>
      <c r="S42" s="22">
        <v>0</v>
      </c>
      <c r="T42" s="22">
        <v>0</v>
      </c>
      <c r="U42" s="21">
        <v>0</v>
      </c>
      <c r="V42" s="23">
        <f t="shared" si="0"/>
        <v>0</v>
      </c>
      <c r="W42" s="2"/>
    </row>
    <row r="43" spans="2:23" ht="24" customHeight="1" thickBot="1">
      <c r="B43" s="9"/>
      <c r="C43" s="12" t="s">
        <v>69</v>
      </c>
      <c r="D43" s="47" t="s">
        <v>65</v>
      </c>
      <c r="E43" s="40">
        <v>0</v>
      </c>
      <c r="F43" s="10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>
        <v>0</v>
      </c>
      <c r="O43" s="25">
        <v>0</v>
      </c>
      <c r="P43" s="25">
        <v>0</v>
      </c>
      <c r="Q43" s="25">
        <v>0</v>
      </c>
      <c r="R43" s="24">
        <v>0</v>
      </c>
      <c r="S43" s="25">
        <v>0</v>
      </c>
      <c r="T43" s="25">
        <v>0</v>
      </c>
      <c r="U43" s="24">
        <v>0</v>
      </c>
      <c r="V43" s="9">
        <f t="shared" si="0"/>
        <v>0</v>
      </c>
      <c r="W43" s="2"/>
    </row>
    <row r="50" spans="5:21" ht="17.25">
      <c r="E50" s="116">
        <v>242152</v>
      </c>
      <c r="F50" s="116">
        <v>242012</v>
      </c>
      <c r="G50" s="116">
        <v>242021</v>
      </c>
      <c r="H50" s="116">
        <v>242039</v>
      </c>
      <c r="I50" s="116">
        <v>242047</v>
      </c>
      <c r="J50" s="116">
        <v>242055</v>
      </c>
      <c r="K50" s="116">
        <v>242071</v>
      </c>
      <c r="L50" s="116">
        <v>242080</v>
      </c>
      <c r="M50" s="116">
        <v>242101</v>
      </c>
      <c r="N50" s="116">
        <v>242144</v>
      </c>
      <c r="O50" s="116">
        <v>242161</v>
      </c>
      <c r="P50" s="116">
        <v>243035</v>
      </c>
      <c r="Q50" s="116">
        <v>243418</v>
      </c>
      <c r="R50" s="116">
        <v>244414</v>
      </c>
      <c r="S50" s="116">
        <v>244422</v>
      </c>
      <c r="T50" s="116">
        <v>244619</v>
      </c>
      <c r="U50" s="116">
        <v>244724</v>
      </c>
    </row>
    <row r="51" spans="4:23" ht="17.25">
      <c r="D51" s="117" t="s">
        <v>244</v>
      </c>
      <c r="E51" s="26">
        <f>ROUND(+E$16/E12*100,1)</f>
        <v>2.3</v>
      </c>
      <c r="F51" s="26">
        <f aca="true" t="shared" si="1" ref="F51:V51">ROUND(+F$16/F12*100,1)</f>
        <v>4.2</v>
      </c>
      <c r="G51" s="26">
        <f t="shared" si="1"/>
        <v>2</v>
      </c>
      <c r="H51" s="26">
        <f t="shared" si="1"/>
        <v>1.7</v>
      </c>
      <c r="I51" s="26">
        <f t="shared" si="1"/>
        <v>0.7</v>
      </c>
      <c r="J51" s="26">
        <f t="shared" si="1"/>
        <v>1.8</v>
      </c>
      <c r="K51" s="26">
        <f t="shared" si="1"/>
        <v>8.6</v>
      </c>
      <c r="L51" s="26">
        <f t="shared" si="1"/>
        <v>9.2</v>
      </c>
      <c r="M51" s="26">
        <f t="shared" si="1"/>
        <v>14.9</v>
      </c>
      <c r="N51" s="26">
        <f t="shared" si="1"/>
        <v>11.9</v>
      </c>
      <c r="O51" s="26">
        <f t="shared" si="1"/>
        <v>13.7</v>
      </c>
      <c r="P51" s="26">
        <f t="shared" si="1"/>
        <v>34</v>
      </c>
      <c r="Q51" s="26">
        <f t="shared" si="1"/>
        <v>8.3</v>
      </c>
      <c r="R51" s="26">
        <f t="shared" si="1"/>
        <v>18.9</v>
      </c>
      <c r="S51" s="26">
        <f t="shared" si="1"/>
        <v>4.6</v>
      </c>
      <c r="T51" s="26">
        <f t="shared" si="1"/>
        <v>9.1</v>
      </c>
      <c r="U51" s="26">
        <f t="shared" si="1"/>
        <v>6</v>
      </c>
      <c r="V51" s="26">
        <f t="shared" si="1"/>
        <v>5.2</v>
      </c>
      <c r="W51" s="26"/>
    </row>
    <row r="52" spans="4:23" ht="17.25">
      <c r="D52" s="117" t="s">
        <v>245</v>
      </c>
      <c r="E52" s="26" t="e">
        <f>ROUND(+E$16/E13*100,1)</f>
        <v>#DIV/0!</v>
      </c>
      <c r="F52" s="26">
        <f aca="true" t="shared" si="2" ref="F52:V52">ROUND(+F$16/F13*100,1)</f>
        <v>7</v>
      </c>
      <c r="G52" s="26">
        <f t="shared" si="2"/>
        <v>3</v>
      </c>
      <c r="H52" s="26">
        <f t="shared" si="2"/>
        <v>3.7</v>
      </c>
      <c r="I52" s="26">
        <f t="shared" si="2"/>
        <v>1.2</v>
      </c>
      <c r="J52" s="26">
        <f t="shared" si="2"/>
        <v>2.2</v>
      </c>
      <c r="K52" s="26">
        <f t="shared" si="2"/>
        <v>11.2</v>
      </c>
      <c r="L52" s="26">
        <f t="shared" si="2"/>
        <v>19</v>
      </c>
      <c r="M52" s="26">
        <f t="shared" si="2"/>
        <v>45.8</v>
      </c>
      <c r="N52" s="26">
        <f t="shared" si="2"/>
        <v>223.7</v>
      </c>
      <c r="O52" s="26">
        <f t="shared" si="2"/>
        <v>40.9</v>
      </c>
      <c r="P52" s="26" t="e">
        <f t="shared" si="2"/>
        <v>#DIV/0!</v>
      </c>
      <c r="Q52" s="26">
        <f t="shared" si="2"/>
        <v>21.7</v>
      </c>
      <c r="R52" s="26" t="e">
        <f t="shared" si="2"/>
        <v>#DIV/0!</v>
      </c>
      <c r="S52" s="26" t="e">
        <f t="shared" si="2"/>
        <v>#DIV/0!</v>
      </c>
      <c r="T52" s="26">
        <f t="shared" si="2"/>
        <v>28.7</v>
      </c>
      <c r="U52" s="26" t="e">
        <f t="shared" si="2"/>
        <v>#DIV/0!</v>
      </c>
      <c r="V52" s="26">
        <f t="shared" si="2"/>
        <v>9.8</v>
      </c>
      <c r="W52" s="26"/>
    </row>
    <row r="53" spans="4:23" ht="17.25">
      <c r="D53" s="117" t="s">
        <v>246</v>
      </c>
      <c r="E53" s="26">
        <f>ROUND(+E$16/E14*100,1)</f>
        <v>76.3</v>
      </c>
      <c r="F53" s="26">
        <f aca="true" t="shared" si="3" ref="F53:V53">ROUND(+F$16/F14*100,1)</f>
        <v>74.6</v>
      </c>
      <c r="G53" s="26">
        <f t="shared" si="3"/>
        <v>59.9</v>
      </c>
      <c r="H53" s="26">
        <f t="shared" si="3"/>
        <v>87.8</v>
      </c>
      <c r="I53" s="26">
        <f t="shared" si="3"/>
        <v>10.4</v>
      </c>
      <c r="J53" s="26">
        <f t="shared" si="3"/>
        <v>64.4</v>
      </c>
      <c r="K53" s="26">
        <f t="shared" si="3"/>
        <v>67.4</v>
      </c>
      <c r="L53" s="26">
        <f t="shared" si="3"/>
        <v>72.4</v>
      </c>
      <c r="M53" s="26">
        <f t="shared" si="3"/>
        <v>65.4</v>
      </c>
      <c r="N53" s="26">
        <f t="shared" si="3"/>
        <v>68.8</v>
      </c>
      <c r="O53" s="26">
        <f t="shared" si="3"/>
        <v>36.1</v>
      </c>
      <c r="P53" s="26">
        <f t="shared" si="3"/>
        <v>58.9</v>
      </c>
      <c r="Q53" s="26">
        <f t="shared" si="3"/>
        <v>69</v>
      </c>
      <c r="R53" s="26">
        <f t="shared" si="3"/>
        <v>76.1</v>
      </c>
      <c r="S53" s="26">
        <f t="shared" si="3"/>
        <v>20.5</v>
      </c>
      <c r="T53" s="26">
        <f t="shared" si="3"/>
        <v>77.3</v>
      </c>
      <c r="U53" s="26">
        <f t="shared" si="3"/>
        <v>62.2</v>
      </c>
      <c r="V53" s="26">
        <f t="shared" si="3"/>
        <v>55.5</v>
      </c>
      <c r="W53" s="26"/>
    </row>
    <row r="54" spans="4:23" ht="17.25">
      <c r="D54" s="117" t="s">
        <v>247</v>
      </c>
      <c r="E54" s="26">
        <f>ROUND(+E$22/E18*100,1)</f>
        <v>0.3</v>
      </c>
      <c r="F54" s="26">
        <f aca="true" t="shared" si="4" ref="F54:V54">ROUND(+F$22/F18*100,1)</f>
        <v>0.7</v>
      </c>
      <c r="G54" s="26">
        <f t="shared" si="4"/>
        <v>1.3</v>
      </c>
      <c r="H54" s="26">
        <f t="shared" si="4"/>
        <v>0.3</v>
      </c>
      <c r="I54" s="26">
        <f t="shared" si="4"/>
        <v>0.1</v>
      </c>
      <c r="J54" s="26">
        <f t="shared" si="4"/>
        <v>0.8</v>
      </c>
      <c r="K54" s="26">
        <f t="shared" si="4"/>
        <v>2.5</v>
      </c>
      <c r="L54" s="26">
        <f t="shared" si="4"/>
        <v>3.8</v>
      </c>
      <c r="M54" s="26">
        <f t="shared" si="4"/>
        <v>1.7</v>
      </c>
      <c r="N54" s="26">
        <f t="shared" si="4"/>
        <v>1.4</v>
      </c>
      <c r="O54" s="26">
        <f t="shared" si="4"/>
        <v>1.4</v>
      </c>
      <c r="P54" s="26">
        <f t="shared" si="4"/>
        <v>7.6</v>
      </c>
      <c r="Q54" s="26">
        <f t="shared" si="4"/>
        <v>1.1</v>
      </c>
      <c r="R54" s="26">
        <f t="shared" si="4"/>
        <v>1.5</v>
      </c>
      <c r="S54" s="26">
        <f t="shared" si="4"/>
        <v>1</v>
      </c>
      <c r="T54" s="26">
        <f t="shared" si="4"/>
        <v>1.3</v>
      </c>
      <c r="U54" s="26">
        <f t="shared" si="4"/>
        <v>0.3</v>
      </c>
      <c r="V54" s="26">
        <f t="shared" si="4"/>
        <v>1</v>
      </c>
      <c r="W54" s="26"/>
    </row>
    <row r="55" spans="4:23" ht="17.25">
      <c r="D55" s="117" t="s">
        <v>248</v>
      </c>
      <c r="E55" s="26" t="e">
        <f>ROUND(+E$22/E19*100,1)</f>
        <v>#DIV/0!</v>
      </c>
      <c r="F55" s="26">
        <f aca="true" t="shared" si="5" ref="F55:V55">ROUND(+F$22/F19*100,1)</f>
        <v>10.4</v>
      </c>
      <c r="G55" s="26">
        <f t="shared" si="5"/>
        <v>4.6</v>
      </c>
      <c r="H55" s="26">
        <f t="shared" si="5"/>
        <v>0.5</v>
      </c>
      <c r="I55" s="26">
        <f t="shared" si="5"/>
        <v>1.7</v>
      </c>
      <c r="J55" s="26">
        <f t="shared" si="5"/>
        <v>3.8</v>
      </c>
      <c r="K55" s="26">
        <f t="shared" si="5"/>
        <v>13</v>
      </c>
      <c r="L55" s="26">
        <f t="shared" si="5"/>
        <v>66</v>
      </c>
      <c r="M55" s="26">
        <f t="shared" si="5"/>
        <v>85.8</v>
      </c>
      <c r="N55" s="26">
        <f t="shared" si="5"/>
        <v>145.7</v>
      </c>
      <c r="O55" s="26">
        <f t="shared" si="5"/>
        <v>181</v>
      </c>
      <c r="P55" s="26" t="e">
        <f t="shared" si="5"/>
        <v>#DIV/0!</v>
      </c>
      <c r="Q55" s="26">
        <f t="shared" si="5"/>
        <v>45.5</v>
      </c>
      <c r="R55" s="26" t="e">
        <f t="shared" si="5"/>
        <v>#DIV/0!</v>
      </c>
      <c r="S55" s="26" t="e">
        <f t="shared" si="5"/>
        <v>#DIV/0!</v>
      </c>
      <c r="T55" s="26">
        <f t="shared" si="5"/>
        <v>28.1</v>
      </c>
      <c r="U55" s="26" t="e">
        <f t="shared" si="5"/>
        <v>#DIV/0!</v>
      </c>
      <c r="V55" s="26">
        <f t="shared" si="5"/>
        <v>10.8</v>
      </c>
      <c r="W55" s="26"/>
    </row>
    <row r="56" spans="4:23" ht="17.25">
      <c r="D56" s="117" t="s">
        <v>249</v>
      </c>
      <c r="E56" s="26">
        <f>ROUND(+E$22/E20*100,1)</f>
        <v>100</v>
      </c>
      <c r="F56" s="26">
        <f aca="true" t="shared" si="6" ref="F56:V56">ROUND(+F$22/F20*100,1)</f>
        <v>66.4</v>
      </c>
      <c r="G56" s="26">
        <f t="shared" si="6"/>
        <v>82.1</v>
      </c>
      <c r="H56" s="26">
        <f t="shared" si="6"/>
        <v>100</v>
      </c>
      <c r="I56" s="26">
        <f t="shared" si="6"/>
        <v>10.9</v>
      </c>
      <c r="J56" s="26">
        <f t="shared" si="6"/>
        <v>100</v>
      </c>
      <c r="K56" s="26">
        <f t="shared" si="6"/>
        <v>79.6</v>
      </c>
      <c r="L56" s="26">
        <f t="shared" si="6"/>
        <v>81.8</v>
      </c>
      <c r="M56" s="26">
        <f t="shared" si="6"/>
        <v>80.5</v>
      </c>
      <c r="N56" s="26">
        <f t="shared" si="6"/>
        <v>100</v>
      </c>
      <c r="O56" s="26">
        <f t="shared" si="6"/>
        <v>41.3</v>
      </c>
      <c r="P56" s="26">
        <f t="shared" si="6"/>
        <v>23.6</v>
      </c>
      <c r="Q56" s="26">
        <f t="shared" si="6"/>
        <v>100</v>
      </c>
      <c r="R56" s="26">
        <f t="shared" si="6"/>
        <v>100</v>
      </c>
      <c r="S56" s="26">
        <f t="shared" si="6"/>
        <v>32.6</v>
      </c>
      <c r="T56" s="26">
        <f t="shared" si="6"/>
        <v>100</v>
      </c>
      <c r="U56" s="26">
        <f t="shared" si="6"/>
        <v>100</v>
      </c>
      <c r="V56" s="26">
        <f t="shared" si="6"/>
        <v>60.4</v>
      </c>
      <c r="W56" s="26"/>
    </row>
    <row r="57" spans="4:23" ht="17.25">
      <c r="D57" s="117" t="s">
        <v>250</v>
      </c>
      <c r="E57" s="26">
        <f>ROUND(+E$17/E16*100,1)</f>
        <v>60.5</v>
      </c>
      <c r="F57" s="26">
        <f aca="true" t="shared" si="7" ref="F57:V57">ROUND(+F$17/F16*100,1)</f>
        <v>91.1</v>
      </c>
      <c r="G57" s="26">
        <f t="shared" si="7"/>
        <v>87.7</v>
      </c>
      <c r="H57" s="26">
        <f t="shared" si="7"/>
        <v>98</v>
      </c>
      <c r="I57" s="26">
        <f t="shared" si="7"/>
        <v>94.8</v>
      </c>
      <c r="J57" s="26">
        <f t="shared" si="7"/>
        <v>94.5</v>
      </c>
      <c r="K57" s="26">
        <f t="shared" si="7"/>
        <v>85.3</v>
      </c>
      <c r="L57" s="26">
        <f t="shared" si="7"/>
        <v>90</v>
      </c>
      <c r="M57" s="26">
        <f t="shared" si="7"/>
        <v>84</v>
      </c>
      <c r="N57" s="26">
        <f t="shared" si="7"/>
        <v>98.6</v>
      </c>
      <c r="O57" s="26">
        <f t="shared" si="7"/>
        <v>86.6</v>
      </c>
      <c r="P57" s="26">
        <f t="shared" si="7"/>
        <v>99.6</v>
      </c>
      <c r="Q57" s="26">
        <f t="shared" si="7"/>
        <v>82.6</v>
      </c>
      <c r="R57" s="26">
        <f t="shared" si="7"/>
        <v>94.5</v>
      </c>
      <c r="S57" s="26">
        <f t="shared" si="7"/>
        <v>99.5</v>
      </c>
      <c r="T57" s="26">
        <f t="shared" si="7"/>
        <v>66.5</v>
      </c>
      <c r="U57" s="26">
        <f t="shared" si="7"/>
        <v>79.4</v>
      </c>
      <c r="V57" s="26">
        <f t="shared" si="7"/>
        <v>88.3</v>
      </c>
      <c r="W57" s="26"/>
    </row>
  </sheetData>
  <printOptions/>
  <pageMargins left="0.7874015748031497" right="0.7480314960629921" top="0.35433070866141736" bottom="0.31496062992125984" header="0.5118110236220472" footer="0.5118110236220472"/>
  <pageSetup fitToWidth="2" fitToHeight="1" horizontalDpi="600" verticalDpi="600" orientation="landscape" paperSize="9" scale="56" r:id="rId1"/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Z39"/>
  <sheetViews>
    <sheetView showGridLines="0" showZeros="0" zoomScale="55" zoomScaleNormal="55" workbookViewId="0" topLeftCell="A1">
      <pane xSplit="5" ySplit="8" topLeftCell="F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6" sqref="F46"/>
    </sheetView>
  </sheetViews>
  <sheetFormatPr defaultColWidth="10.66015625" defaultRowHeight="18"/>
  <cols>
    <col min="1" max="1" width="1.66015625" style="0" customWidth="1"/>
    <col min="2" max="3" width="6.66015625" style="0" customWidth="1"/>
    <col min="4" max="4" width="12.66015625" style="0" customWidth="1"/>
    <col min="5" max="5" width="24.66015625" style="0" customWidth="1"/>
    <col min="6" max="23" width="12.66015625" style="0" customWidth="1"/>
    <col min="24" max="24" width="1.66015625" style="0" customWidth="1"/>
  </cols>
  <sheetData>
    <row r="1" ht="25.5" customHeight="1">
      <c r="B1" t="s">
        <v>0</v>
      </c>
    </row>
    <row r="2" ht="15" customHeight="1"/>
    <row r="3" spans="2:23" ht="25.5" customHeight="1" thickBot="1">
      <c r="B3" s="1" t="s">
        <v>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4" ht="25.5" customHeight="1">
      <c r="B4" s="2"/>
      <c r="E4" s="41"/>
      <c r="F4" s="3"/>
      <c r="G4" s="3"/>
      <c r="H4" s="4"/>
      <c r="I4" s="4"/>
      <c r="J4" s="4"/>
      <c r="K4" s="4"/>
      <c r="L4" s="4"/>
      <c r="M4" s="4"/>
      <c r="N4" s="4"/>
      <c r="O4" s="37"/>
      <c r="P4" s="37"/>
      <c r="Q4" s="37"/>
      <c r="R4" s="37"/>
      <c r="S4" s="48"/>
      <c r="T4" s="37"/>
      <c r="U4" s="37"/>
      <c r="V4" s="4"/>
      <c r="W4" s="2"/>
      <c r="X4" s="2"/>
    </row>
    <row r="5" spans="2:24" ht="25.5" customHeight="1">
      <c r="B5" s="2"/>
      <c r="C5" t="s">
        <v>2</v>
      </c>
      <c r="E5" s="42"/>
      <c r="F5" s="7"/>
      <c r="G5" s="7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4"/>
      <c r="T5" s="6"/>
      <c r="U5" s="6"/>
      <c r="V5" s="4"/>
      <c r="W5" s="2"/>
      <c r="X5" s="2"/>
    </row>
    <row r="6" spans="2:24" ht="25.5" customHeight="1">
      <c r="B6" s="2"/>
      <c r="E6" s="42"/>
      <c r="F6" s="8" t="s">
        <v>398</v>
      </c>
      <c r="G6" s="8" t="s">
        <v>3</v>
      </c>
      <c r="H6" s="27" t="s">
        <v>4</v>
      </c>
      <c r="I6" s="27" t="s">
        <v>415</v>
      </c>
      <c r="J6" s="4" t="s">
        <v>5</v>
      </c>
      <c r="K6" s="27" t="s">
        <v>6</v>
      </c>
      <c r="L6" s="27" t="s">
        <v>7</v>
      </c>
      <c r="M6" s="27" t="s">
        <v>8</v>
      </c>
      <c r="N6" s="27" t="s">
        <v>9</v>
      </c>
      <c r="O6" s="29" t="s">
        <v>397</v>
      </c>
      <c r="P6" s="29" t="s">
        <v>399</v>
      </c>
      <c r="Q6" s="29" t="s">
        <v>10</v>
      </c>
      <c r="R6" s="29" t="s">
        <v>11</v>
      </c>
      <c r="S6" s="27" t="s">
        <v>12</v>
      </c>
      <c r="T6" s="29" t="s">
        <v>13</v>
      </c>
      <c r="U6" s="6" t="s">
        <v>14</v>
      </c>
      <c r="V6" s="27" t="s">
        <v>416</v>
      </c>
      <c r="W6" s="28" t="s">
        <v>71</v>
      </c>
      <c r="X6" s="2"/>
    </row>
    <row r="7" spans="2:24" ht="25.5" customHeight="1">
      <c r="B7" s="2" t="s">
        <v>16</v>
      </c>
      <c r="E7" s="42"/>
      <c r="F7" s="7"/>
      <c r="G7" s="7"/>
      <c r="H7" s="4"/>
      <c r="I7" s="4"/>
      <c r="J7" s="4"/>
      <c r="K7" s="4"/>
      <c r="L7" s="4"/>
      <c r="M7" s="4"/>
      <c r="N7" s="4"/>
      <c r="O7" s="6"/>
      <c r="P7" s="6"/>
      <c r="Q7" s="6"/>
      <c r="R7" s="6"/>
      <c r="S7" s="4"/>
      <c r="T7" s="6"/>
      <c r="U7" s="6"/>
      <c r="V7" s="4"/>
      <c r="W7" s="2"/>
      <c r="X7" s="2"/>
    </row>
    <row r="8" spans="2:24" ht="25.5" customHeight="1" thickBot="1">
      <c r="B8" s="9"/>
      <c r="C8" s="1"/>
      <c r="D8" s="1"/>
      <c r="E8" s="43"/>
      <c r="F8" s="125" t="s">
        <v>241</v>
      </c>
      <c r="G8" s="10"/>
      <c r="H8" s="11">
        <v>242021</v>
      </c>
      <c r="I8" s="11"/>
      <c r="J8" s="12"/>
      <c r="K8" s="11">
        <v>242055</v>
      </c>
      <c r="L8" s="11">
        <v>242071</v>
      </c>
      <c r="M8" s="11">
        <v>242080</v>
      </c>
      <c r="N8" s="11">
        <v>242101</v>
      </c>
      <c r="O8" s="13"/>
      <c r="P8" s="13"/>
      <c r="Q8" s="13">
        <v>243035</v>
      </c>
      <c r="R8" s="13">
        <v>243418</v>
      </c>
      <c r="S8" s="11">
        <v>244414</v>
      </c>
      <c r="T8" s="13">
        <v>244422</v>
      </c>
      <c r="U8" s="225"/>
      <c r="V8" s="11">
        <v>244643</v>
      </c>
      <c r="W8" s="9"/>
      <c r="X8" s="2"/>
    </row>
    <row r="9" spans="2:26" ht="25.5" customHeight="1">
      <c r="B9" s="2"/>
      <c r="C9" s="17" t="s">
        <v>72</v>
      </c>
      <c r="D9" s="15"/>
      <c r="E9" s="44"/>
      <c r="F9" s="38">
        <v>1</v>
      </c>
      <c r="G9" s="16">
        <v>25</v>
      </c>
      <c r="H9" s="19">
        <v>10</v>
      </c>
      <c r="I9" s="18">
        <v>2</v>
      </c>
      <c r="J9" s="18">
        <v>3</v>
      </c>
      <c r="K9" s="18">
        <v>5</v>
      </c>
      <c r="L9" s="18">
        <v>16</v>
      </c>
      <c r="M9" s="18">
        <v>10</v>
      </c>
      <c r="N9" s="18">
        <v>13</v>
      </c>
      <c r="O9" s="19">
        <v>12</v>
      </c>
      <c r="P9" s="19">
        <v>22</v>
      </c>
      <c r="Q9" s="18">
        <v>4</v>
      </c>
      <c r="R9" s="18">
        <v>4</v>
      </c>
      <c r="S9" s="18">
        <v>6</v>
      </c>
      <c r="T9" s="18">
        <v>1</v>
      </c>
      <c r="U9" s="18">
        <v>2</v>
      </c>
      <c r="V9" s="18">
        <v>1</v>
      </c>
      <c r="W9" s="14">
        <f aca="true" t="shared" si="0" ref="W9:W24">SUM(F9:V9)</f>
        <v>137</v>
      </c>
      <c r="X9" s="2"/>
      <c r="Z9" s="50"/>
    </row>
    <row r="10" spans="2:26" ht="25.5" customHeight="1">
      <c r="B10" s="2"/>
      <c r="C10" s="4" t="s">
        <v>73</v>
      </c>
      <c r="D10" s="15"/>
      <c r="E10" s="44"/>
      <c r="F10" s="16"/>
      <c r="G10" s="16"/>
      <c r="H10" s="49"/>
      <c r="I10" s="17"/>
      <c r="J10" s="17"/>
      <c r="K10" s="17"/>
      <c r="L10" s="17"/>
      <c r="M10" s="17"/>
      <c r="N10" s="17"/>
      <c r="O10" s="49"/>
      <c r="P10" s="49"/>
      <c r="Q10" s="17"/>
      <c r="R10" s="17"/>
      <c r="S10" s="17"/>
      <c r="T10" s="17"/>
      <c r="U10" s="17"/>
      <c r="V10" s="17"/>
      <c r="W10" s="14">
        <f t="shared" si="0"/>
        <v>0</v>
      </c>
      <c r="X10" s="2"/>
      <c r="Z10" s="50"/>
    </row>
    <row r="11" spans="2:26" ht="25.5" customHeight="1">
      <c r="B11" s="28" t="s">
        <v>74</v>
      </c>
      <c r="C11" s="4"/>
      <c r="D11" s="51" t="s">
        <v>75</v>
      </c>
      <c r="E11" s="57"/>
      <c r="F11" s="39">
        <v>1</v>
      </c>
      <c r="G11" s="20">
        <v>0</v>
      </c>
      <c r="H11" s="22">
        <v>8</v>
      </c>
      <c r="I11" s="21">
        <v>0</v>
      </c>
      <c r="J11" s="21">
        <v>2</v>
      </c>
      <c r="K11" s="21">
        <v>0</v>
      </c>
      <c r="L11" s="21">
        <v>14</v>
      </c>
      <c r="M11" s="21">
        <v>10</v>
      </c>
      <c r="N11" s="21">
        <v>10</v>
      </c>
      <c r="O11" s="22">
        <v>1</v>
      </c>
      <c r="P11" s="22">
        <v>0</v>
      </c>
      <c r="Q11" s="21">
        <v>0</v>
      </c>
      <c r="R11" s="21">
        <v>0</v>
      </c>
      <c r="S11" s="21">
        <v>4</v>
      </c>
      <c r="T11" s="21">
        <v>0</v>
      </c>
      <c r="U11" s="21">
        <v>2</v>
      </c>
      <c r="V11" s="21">
        <v>1</v>
      </c>
      <c r="W11" s="23">
        <f t="shared" si="0"/>
        <v>53</v>
      </c>
      <c r="X11" s="2"/>
      <c r="Z11" s="50"/>
    </row>
    <row r="12" spans="2:26" ht="25.5" customHeight="1">
      <c r="B12" s="2"/>
      <c r="C12" s="4"/>
      <c r="D12" s="51" t="s">
        <v>76</v>
      </c>
      <c r="E12" s="57"/>
      <c r="F12" s="39">
        <v>0</v>
      </c>
      <c r="G12" s="20">
        <v>8</v>
      </c>
      <c r="H12" s="22">
        <v>2</v>
      </c>
      <c r="I12" s="21">
        <v>2</v>
      </c>
      <c r="J12" s="21">
        <v>0</v>
      </c>
      <c r="K12" s="21">
        <v>5</v>
      </c>
      <c r="L12" s="21">
        <v>2</v>
      </c>
      <c r="M12" s="21">
        <v>0</v>
      </c>
      <c r="N12" s="21">
        <v>3</v>
      </c>
      <c r="O12" s="22">
        <v>11</v>
      </c>
      <c r="P12" s="22">
        <v>22</v>
      </c>
      <c r="Q12" s="21">
        <v>4</v>
      </c>
      <c r="R12" s="21">
        <v>4</v>
      </c>
      <c r="S12" s="21">
        <v>2</v>
      </c>
      <c r="T12" s="21">
        <v>0</v>
      </c>
      <c r="U12" s="21">
        <v>0</v>
      </c>
      <c r="V12" s="21">
        <v>0</v>
      </c>
      <c r="W12" s="23">
        <f t="shared" si="0"/>
        <v>65</v>
      </c>
      <c r="X12" s="2"/>
      <c r="Z12" s="50"/>
    </row>
    <row r="13" spans="2:26" ht="25.5" customHeight="1">
      <c r="B13" s="2"/>
      <c r="C13" s="4"/>
      <c r="D13" s="51" t="s">
        <v>77</v>
      </c>
      <c r="E13" s="57"/>
      <c r="F13" s="39">
        <v>0</v>
      </c>
      <c r="G13" s="20">
        <v>17</v>
      </c>
      <c r="H13" s="22">
        <v>0</v>
      </c>
      <c r="I13" s="21">
        <v>0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2">
        <v>0</v>
      </c>
      <c r="P13" s="22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3">
        <f t="shared" si="0"/>
        <v>18</v>
      </c>
      <c r="X13" s="2"/>
      <c r="Z13" s="50"/>
    </row>
    <row r="14" spans="2:26" ht="25.5" customHeight="1">
      <c r="B14" s="2"/>
      <c r="C14" s="17"/>
      <c r="D14" s="17" t="s">
        <v>78</v>
      </c>
      <c r="E14" s="44"/>
      <c r="F14" s="38">
        <v>0</v>
      </c>
      <c r="G14" s="16">
        <v>0</v>
      </c>
      <c r="H14" s="19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9">
        <v>0</v>
      </c>
      <c r="P14" s="19">
        <v>0</v>
      </c>
      <c r="Q14" s="18">
        <v>0</v>
      </c>
      <c r="R14" s="18">
        <v>0</v>
      </c>
      <c r="S14" s="18">
        <v>0</v>
      </c>
      <c r="T14" s="18">
        <v>1</v>
      </c>
      <c r="U14" s="18">
        <v>0</v>
      </c>
      <c r="V14" s="18">
        <v>0</v>
      </c>
      <c r="W14" s="14">
        <f t="shared" si="0"/>
        <v>1</v>
      </c>
      <c r="X14" s="2"/>
      <c r="Z14" s="50"/>
    </row>
    <row r="15" spans="2:26" ht="25.5" customHeight="1">
      <c r="B15" s="28" t="s">
        <v>79</v>
      </c>
      <c r="C15" s="17" t="s">
        <v>469</v>
      </c>
      <c r="D15" s="15"/>
      <c r="E15" s="44"/>
      <c r="F15" s="38">
        <v>600</v>
      </c>
      <c r="G15" s="16">
        <v>4226</v>
      </c>
      <c r="H15" s="19">
        <v>2303</v>
      </c>
      <c r="I15" s="18">
        <v>768</v>
      </c>
      <c r="J15" s="18">
        <v>446</v>
      </c>
      <c r="K15" s="18">
        <v>1051</v>
      </c>
      <c r="L15" s="18">
        <v>5952</v>
      </c>
      <c r="M15" s="18">
        <v>4628</v>
      </c>
      <c r="N15" s="18">
        <v>3115</v>
      </c>
      <c r="O15" s="19">
        <v>2451</v>
      </c>
      <c r="P15" s="19">
        <v>6102</v>
      </c>
      <c r="Q15" s="18">
        <v>1076</v>
      </c>
      <c r="R15" s="18">
        <v>1328</v>
      </c>
      <c r="S15" s="18">
        <v>1058</v>
      </c>
      <c r="T15" s="18">
        <v>375</v>
      </c>
      <c r="U15" s="18">
        <v>364</v>
      </c>
      <c r="V15" s="18">
        <v>422</v>
      </c>
      <c r="W15" s="14">
        <f>SUM(F15:V15)/(COUNTA(F15:V15)-COUNTIF(F15:V15,0))</f>
        <v>2133.235294117647</v>
      </c>
      <c r="X15" s="2"/>
      <c r="Z15" s="50"/>
    </row>
    <row r="16" spans="2:26" ht="25.5" customHeight="1">
      <c r="B16" s="2"/>
      <c r="C16" s="4" t="s">
        <v>80</v>
      </c>
      <c r="D16" t="s">
        <v>81</v>
      </c>
      <c r="E16" s="45" t="s">
        <v>470</v>
      </c>
      <c r="F16" s="39">
        <v>600</v>
      </c>
      <c r="G16" s="20">
        <v>4226</v>
      </c>
      <c r="H16" s="22">
        <v>2303</v>
      </c>
      <c r="I16" s="21">
        <v>768</v>
      </c>
      <c r="J16" s="21">
        <v>446</v>
      </c>
      <c r="K16" s="21">
        <v>1051</v>
      </c>
      <c r="L16" s="21">
        <v>5952</v>
      </c>
      <c r="M16" s="21">
        <v>4011</v>
      </c>
      <c r="N16" s="21">
        <v>2610</v>
      </c>
      <c r="O16" s="22">
        <v>2451</v>
      </c>
      <c r="P16" s="22">
        <v>6102</v>
      </c>
      <c r="Q16" s="21">
        <v>1076</v>
      </c>
      <c r="R16" s="21">
        <v>1328</v>
      </c>
      <c r="S16" s="21">
        <v>1058</v>
      </c>
      <c r="T16" s="21">
        <v>375</v>
      </c>
      <c r="U16" s="21">
        <v>364</v>
      </c>
      <c r="V16" s="21">
        <v>422</v>
      </c>
      <c r="W16" s="23">
        <f>SUM(F16:V16)/(COUNTA(F16:V16)-COUNTIF(F16:V16,0))</f>
        <v>2067.235294117647</v>
      </c>
      <c r="X16" s="2"/>
      <c r="Z16" s="50"/>
    </row>
    <row r="17" spans="2:26" ht="25.5" customHeight="1">
      <c r="B17" s="2"/>
      <c r="C17" s="17"/>
      <c r="D17" s="15" t="s">
        <v>82</v>
      </c>
      <c r="E17" s="46" t="s">
        <v>471</v>
      </c>
      <c r="F17" s="38">
        <v>0</v>
      </c>
      <c r="G17" s="16">
        <v>0</v>
      </c>
      <c r="H17" s="19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9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4"/>
      <c r="X17" s="2"/>
      <c r="Z17" s="50"/>
    </row>
    <row r="18" spans="2:26" ht="25.5" customHeight="1">
      <c r="B18" s="2"/>
      <c r="C18" s="4" t="s">
        <v>83</v>
      </c>
      <c r="D18" t="s">
        <v>84</v>
      </c>
      <c r="E18" s="45" t="s">
        <v>470</v>
      </c>
      <c r="F18" s="39">
        <v>322</v>
      </c>
      <c r="G18" s="20">
        <v>3155</v>
      </c>
      <c r="H18" s="22">
        <v>2541</v>
      </c>
      <c r="I18" s="21">
        <v>720</v>
      </c>
      <c r="J18" s="21">
        <v>474</v>
      </c>
      <c r="K18" s="21">
        <v>883</v>
      </c>
      <c r="L18" s="21">
        <v>4462</v>
      </c>
      <c r="M18" s="21">
        <v>2655</v>
      </c>
      <c r="N18" s="21">
        <v>2107</v>
      </c>
      <c r="O18" s="22">
        <v>2053</v>
      </c>
      <c r="P18" s="22">
        <v>6909</v>
      </c>
      <c r="Q18" s="21">
        <v>1076</v>
      </c>
      <c r="R18" s="21">
        <v>996</v>
      </c>
      <c r="S18" s="21">
        <v>1002</v>
      </c>
      <c r="T18" s="21">
        <v>330</v>
      </c>
      <c r="U18" s="21">
        <v>277</v>
      </c>
      <c r="V18" s="21">
        <v>325</v>
      </c>
      <c r="W18" s="23">
        <f>SUM(F18:V18)/(COUNTA(F18:V18)-COUNTIF(F18:V18,0))</f>
        <v>1781.5882352941176</v>
      </c>
      <c r="X18" s="2"/>
      <c r="Z18" s="50"/>
    </row>
    <row r="19" spans="2:26" ht="25.5" customHeight="1">
      <c r="B19" s="2"/>
      <c r="C19" s="17"/>
      <c r="D19" s="15" t="s">
        <v>85</v>
      </c>
      <c r="E19" s="46" t="s">
        <v>471</v>
      </c>
      <c r="F19" s="38">
        <v>0</v>
      </c>
      <c r="G19" s="16">
        <v>0</v>
      </c>
      <c r="H19" s="19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9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4"/>
      <c r="X19" s="2"/>
      <c r="Z19" s="50"/>
    </row>
    <row r="20" spans="2:26" ht="25.5" customHeight="1">
      <c r="B20" s="28" t="s">
        <v>86</v>
      </c>
      <c r="C20" s="17" t="s">
        <v>472</v>
      </c>
      <c r="D20" s="15"/>
      <c r="E20" s="44"/>
      <c r="F20" s="38">
        <v>178</v>
      </c>
      <c r="G20" s="16">
        <v>3177</v>
      </c>
      <c r="H20" s="19">
        <v>1424</v>
      </c>
      <c r="I20" s="18">
        <v>658</v>
      </c>
      <c r="J20" s="18">
        <v>297</v>
      </c>
      <c r="K20" s="18">
        <v>679</v>
      </c>
      <c r="L20" s="18">
        <v>3749</v>
      </c>
      <c r="M20" s="18">
        <v>2069</v>
      </c>
      <c r="N20" s="18">
        <v>1800</v>
      </c>
      <c r="O20" s="19">
        <v>1576</v>
      </c>
      <c r="P20" s="19">
        <v>3632</v>
      </c>
      <c r="Q20" s="18">
        <v>746</v>
      </c>
      <c r="R20" s="18">
        <v>751</v>
      </c>
      <c r="S20" s="18">
        <v>833</v>
      </c>
      <c r="T20" s="18">
        <v>0</v>
      </c>
      <c r="U20" s="18">
        <v>217</v>
      </c>
      <c r="V20" s="18">
        <v>176</v>
      </c>
      <c r="W20" s="14">
        <f>SUM(F20:V20)/(COUNTA(F20:V20)-COUNTIF(F20:V20,0))</f>
        <v>1372.625</v>
      </c>
      <c r="X20" s="2"/>
      <c r="Z20" s="50"/>
    </row>
    <row r="21" spans="2:26" ht="25.5" customHeight="1">
      <c r="B21" s="2"/>
      <c r="C21" s="17" t="s">
        <v>473</v>
      </c>
      <c r="D21" s="15"/>
      <c r="E21" s="44"/>
      <c r="F21" s="38">
        <v>69388</v>
      </c>
      <c r="G21" s="16">
        <v>1189316</v>
      </c>
      <c r="H21" s="19">
        <v>519839</v>
      </c>
      <c r="I21" s="18">
        <v>240230</v>
      </c>
      <c r="J21" s="18">
        <v>108277</v>
      </c>
      <c r="K21" s="18">
        <v>247882</v>
      </c>
      <c r="L21" s="18">
        <v>1368465</v>
      </c>
      <c r="M21" s="18">
        <v>757969</v>
      </c>
      <c r="N21" s="18">
        <v>658124</v>
      </c>
      <c r="O21" s="19">
        <v>579998</v>
      </c>
      <c r="P21" s="19">
        <v>1325823</v>
      </c>
      <c r="Q21" s="18">
        <v>302446</v>
      </c>
      <c r="R21" s="18">
        <v>243909</v>
      </c>
      <c r="S21" s="18">
        <v>289644</v>
      </c>
      <c r="T21" s="18">
        <v>114300</v>
      </c>
      <c r="U21" s="18">
        <v>79468</v>
      </c>
      <c r="V21" s="18">
        <v>66453</v>
      </c>
      <c r="W21" s="14">
        <f t="shared" si="0"/>
        <v>8161531</v>
      </c>
      <c r="X21" s="2"/>
      <c r="Z21" s="50"/>
    </row>
    <row r="22" spans="2:26" ht="25.5" customHeight="1">
      <c r="B22" s="2"/>
      <c r="C22" s="27" t="s">
        <v>87</v>
      </c>
      <c r="D22" s="51" t="s">
        <v>474</v>
      </c>
      <c r="E22" s="57"/>
      <c r="F22" s="39">
        <v>69388</v>
      </c>
      <c r="G22" s="20">
        <v>1189316</v>
      </c>
      <c r="H22" s="22">
        <v>519839</v>
      </c>
      <c r="I22" s="21">
        <v>240230</v>
      </c>
      <c r="J22" s="21">
        <v>108277</v>
      </c>
      <c r="K22" s="21">
        <v>247882</v>
      </c>
      <c r="L22" s="21">
        <v>1368465</v>
      </c>
      <c r="M22" s="21">
        <v>757969</v>
      </c>
      <c r="N22" s="21">
        <v>658124</v>
      </c>
      <c r="O22" s="22">
        <v>579998</v>
      </c>
      <c r="P22" s="22">
        <v>1325823</v>
      </c>
      <c r="Q22" s="21">
        <v>302446</v>
      </c>
      <c r="R22" s="21">
        <v>243909</v>
      </c>
      <c r="S22" s="21">
        <v>289644</v>
      </c>
      <c r="T22" s="21">
        <v>114300</v>
      </c>
      <c r="U22" s="21">
        <v>79468</v>
      </c>
      <c r="V22" s="21">
        <v>66453</v>
      </c>
      <c r="W22" s="23">
        <f t="shared" si="0"/>
        <v>8161531</v>
      </c>
      <c r="X22" s="2"/>
      <c r="Z22" s="50"/>
    </row>
    <row r="23" spans="2:26" ht="25.5" customHeight="1">
      <c r="B23" s="2"/>
      <c r="C23" s="30" t="s">
        <v>88</v>
      </c>
      <c r="D23" s="17" t="s">
        <v>475</v>
      </c>
      <c r="E23" s="44"/>
      <c r="F23" s="38">
        <v>0</v>
      </c>
      <c r="G23" s="16">
        <v>0</v>
      </c>
      <c r="H23" s="19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9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4">
        <f t="shared" si="0"/>
        <v>0</v>
      </c>
      <c r="X23" s="2"/>
      <c r="Z23" s="50"/>
    </row>
    <row r="24" spans="2:26" ht="25.5" customHeight="1">
      <c r="B24" s="2"/>
      <c r="C24" s="17" t="s">
        <v>476</v>
      </c>
      <c r="D24" s="15"/>
      <c r="E24" s="44"/>
      <c r="F24" s="38">
        <v>69388</v>
      </c>
      <c r="G24" s="16">
        <v>1189316</v>
      </c>
      <c r="H24" s="19">
        <v>472581</v>
      </c>
      <c r="I24" s="18">
        <v>199359</v>
      </c>
      <c r="J24" s="18">
        <v>108277</v>
      </c>
      <c r="K24" s="18">
        <v>247882</v>
      </c>
      <c r="L24" s="18">
        <v>1370000</v>
      </c>
      <c r="M24" s="18">
        <v>757969</v>
      </c>
      <c r="N24" s="18">
        <v>658124</v>
      </c>
      <c r="O24" s="19">
        <v>531477</v>
      </c>
      <c r="P24" s="19">
        <v>1325823</v>
      </c>
      <c r="Q24" s="18">
        <v>302446</v>
      </c>
      <c r="R24" s="18">
        <v>243909</v>
      </c>
      <c r="S24" s="18">
        <v>288587</v>
      </c>
      <c r="T24" s="18">
        <v>114300</v>
      </c>
      <c r="U24" s="18">
        <v>79468</v>
      </c>
      <c r="V24" s="18">
        <v>65150</v>
      </c>
      <c r="W24" s="14">
        <f t="shared" si="0"/>
        <v>8024056</v>
      </c>
      <c r="X24" s="2"/>
      <c r="Z24" s="50"/>
    </row>
    <row r="25" spans="2:26" ht="25.5" customHeight="1">
      <c r="B25" s="28" t="s">
        <v>89</v>
      </c>
      <c r="C25" s="17" t="s">
        <v>90</v>
      </c>
      <c r="D25" s="15"/>
      <c r="E25" s="44"/>
      <c r="F25" s="58">
        <f aca="true" t="shared" si="1" ref="F25:W25">IF(F22=0,0,ROUND((F24/F22)*100,1))</f>
        <v>100</v>
      </c>
      <c r="G25" s="245">
        <f t="shared" si="1"/>
        <v>100</v>
      </c>
      <c r="H25" s="54">
        <f t="shared" si="1"/>
        <v>90.9</v>
      </c>
      <c r="I25" s="53">
        <f t="shared" si="1"/>
        <v>83</v>
      </c>
      <c r="J25" s="53">
        <f t="shared" si="1"/>
        <v>100</v>
      </c>
      <c r="K25" s="53">
        <f t="shared" si="1"/>
        <v>100</v>
      </c>
      <c r="L25" s="53">
        <f t="shared" si="1"/>
        <v>100.1</v>
      </c>
      <c r="M25" s="53">
        <f t="shared" si="1"/>
        <v>100</v>
      </c>
      <c r="N25" s="53">
        <f t="shared" si="1"/>
        <v>100</v>
      </c>
      <c r="O25" s="54">
        <f t="shared" si="1"/>
        <v>91.6</v>
      </c>
      <c r="P25" s="54">
        <f t="shared" si="1"/>
        <v>100</v>
      </c>
      <c r="Q25" s="53">
        <f t="shared" si="1"/>
        <v>100</v>
      </c>
      <c r="R25" s="53">
        <f t="shared" si="1"/>
        <v>100</v>
      </c>
      <c r="S25" s="53">
        <f t="shared" si="1"/>
        <v>99.6</v>
      </c>
      <c r="T25" s="53">
        <f t="shared" si="1"/>
        <v>100</v>
      </c>
      <c r="U25" s="53">
        <f t="shared" si="1"/>
        <v>100</v>
      </c>
      <c r="V25" s="53">
        <f t="shared" si="1"/>
        <v>98</v>
      </c>
      <c r="W25" s="55">
        <f t="shared" si="1"/>
        <v>98.3</v>
      </c>
      <c r="X25" s="2"/>
      <c r="Z25" s="50"/>
    </row>
    <row r="26" spans="2:26" ht="25.5" customHeight="1">
      <c r="B26" s="2"/>
      <c r="C26" s="4" t="s">
        <v>91</v>
      </c>
      <c r="D26" t="s">
        <v>92</v>
      </c>
      <c r="E26" s="45" t="s">
        <v>477</v>
      </c>
      <c r="F26" s="39">
        <v>3</v>
      </c>
      <c r="G26" s="20">
        <v>11</v>
      </c>
      <c r="H26" s="22">
        <v>1</v>
      </c>
      <c r="I26" s="21">
        <v>0</v>
      </c>
      <c r="J26" s="21">
        <v>1</v>
      </c>
      <c r="K26" s="21">
        <v>0</v>
      </c>
      <c r="L26" s="21">
        <v>17</v>
      </c>
      <c r="M26" s="21">
        <v>24</v>
      </c>
      <c r="N26" s="21">
        <v>13</v>
      </c>
      <c r="O26" s="22">
        <v>0</v>
      </c>
      <c r="P26" s="22">
        <v>28</v>
      </c>
      <c r="Q26" s="21">
        <v>3</v>
      </c>
      <c r="R26" s="21">
        <v>0</v>
      </c>
      <c r="S26" s="21">
        <v>1</v>
      </c>
      <c r="T26" s="21">
        <v>2</v>
      </c>
      <c r="U26" s="21">
        <v>1</v>
      </c>
      <c r="V26" s="21">
        <v>65150</v>
      </c>
      <c r="W26" s="23">
        <f>SUM(F26:V26)/(COUNTA(F26:V26)-COUNTIF(F26:V26,0))</f>
        <v>5019.615384615385</v>
      </c>
      <c r="X26" s="2"/>
      <c r="Z26" s="50"/>
    </row>
    <row r="27" spans="2:26" ht="25.5" customHeight="1">
      <c r="B27" s="2"/>
      <c r="C27" s="17"/>
      <c r="D27" s="15"/>
      <c r="E27" s="46" t="s">
        <v>93</v>
      </c>
      <c r="F27" s="126">
        <v>99</v>
      </c>
      <c r="G27" s="245">
        <v>98</v>
      </c>
      <c r="H27" s="54">
        <v>98</v>
      </c>
      <c r="I27" s="53">
        <v>0</v>
      </c>
      <c r="J27" s="53">
        <v>98</v>
      </c>
      <c r="K27" s="53">
        <v>0</v>
      </c>
      <c r="L27" s="53">
        <v>98</v>
      </c>
      <c r="M27" s="53">
        <v>99</v>
      </c>
      <c r="N27" s="53">
        <v>98</v>
      </c>
      <c r="O27" s="54">
        <v>0</v>
      </c>
      <c r="P27" s="54">
        <v>98</v>
      </c>
      <c r="Q27" s="53">
        <v>98</v>
      </c>
      <c r="R27" s="53">
        <v>0</v>
      </c>
      <c r="S27" s="53">
        <v>97</v>
      </c>
      <c r="T27" s="53">
        <v>98</v>
      </c>
      <c r="U27" s="53">
        <v>98</v>
      </c>
      <c r="V27" s="53">
        <v>0</v>
      </c>
      <c r="W27" s="124">
        <f>SUM(F27:V27)/(COUNTA(F27:V27)-COUNTIF(F27:V27,0))</f>
        <v>98.08333333333333</v>
      </c>
      <c r="X27" s="2"/>
      <c r="Z27" s="50"/>
    </row>
    <row r="28" spans="2:26" ht="25.5" customHeight="1">
      <c r="B28" s="14"/>
      <c r="C28" s="17" t="s">
        <v>478</v>
      </c>
      <c r="D28" s="15"/>
      <c r="E28" s="44"/>
      <c r="F28" s="38">
        <v>222</v>
      </c>
      <c r="G28" s="16">
        <v>3878</v>
      </c>
      <c r="H28" s="19">
        <v>1431</v>
      </c>
      <c r="I28" s="18">
        <v>713</v>
      </c>
      <c r="J28" s="18">
        <v>445</v>
      </c>
      <c r="K28" s="18">
        <v>795</v>
      </c>
      <c r="L28" s="18">
        <v>6310</v>
      </c>
      <c r="M28" s="18">
        <v>3656</v>
      </c>
      <c r="N28" s="18">
        <v>4809</v>
      </c>
      <c r="O28" s="19">
        <v>1554</v>
      </c>
      <c r="P28" s="19">
        <v>4677</v>
      </c>
      <c r="Q28" s="18">
        <v>719</v>
      </c>
      <c r="R28" s="18">
        <v>988</v>
      </c>
      <c r="S28" s="18">
        <v>1590</v>
      </c>
      <c r="T28" s="18">
        <v>536</v>
      </c>
      <c r="U28" s="18">
        <v>0</v>
      </c>
      <c r="V28" s="18">
        <v>40</v>
      </c>
      <c r="W28" s="14">
        <f aca="true" t="shared" si="2" ref="W28:W38">SUM(F28:V28)</f>
        <v>32363</v>
      </c>
      <c r="X28" s="2"/>
      <c r="Z28" s="50"/>
    </row>
    <row r="29" spans="2:26" ht="25.5" customHeight="1">
      <c r="B29" s="2" t="s">
        <v>94</v>
      </c>
      <c r="C29" s="17" t="s">
        <v>95</v>
      </c>
      <c r="D29" s="15"/>
      <c r="E29" s="44"/>
      <c r="F29" s="38">
        <v>0</v>
      </c>
      <c r="G29" s="16">
        <v>0</v>
      </c>
      <c r="H29" s="19">
        <v>0</v>
      </c>
      <c r="I29" s="18">
        <v>0</v>
      </c>
      <c r="J29" s="18">
        <v>9</v>
      </c>
      <c r="K29" s="18">
        <v>0</v>
      </c>
      <c r="L29" s="18">
        <v>0</v>
      </c>
      <c r="M29" s="18">
        <v>0</v>
      </c>
      <c r="N29" s="18">
        <v>117</v>
      </c>
      <c r="O29" s="19">
        <v>0</v>
      </c>
      <c r="P29" s="19">
        <v>210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4">
        <f t="shared" si="2"/>
        <v>336</v>
      </c>
      <c r="X29" s="2"/>
      <c r="Z29" s="50"/>
    </row>
    <row r="30" spans="2:26" ht="25.5" customHeight="1">
      <c r="B30" s="28" t="s">
        <v>96</v>
      </c>
      <c r="C30" s="4" t="s">
        <v>97</v>
      </c>
      <c r="E30" s="45" t="s">
        <v>470</v>
      </c>
      <c r="F30" s="39">
        <v>0</v>
      </c>
      <c r="G30" s="20">
        <v>0</v>
      </c>
      <c r="H30" s="22">
        <v>0</v>
      </c>
      <c r="I30" s="21">
        <v>0</v>
      </c>
      <c r="J30" s="21">
        <v>1416</v>
      </c>
      <c r="K30" s="21">
        <v>0</v>
      </c>
      <c r="L30" s="21">
        <v>0</v>
      </c>
      <c r="M30" s="21">
        <v>0</v>
      </c>
      <c r="N30" s="21">
        <v>37867</v>
      </c>
      <c r="O30" s="22">
        <v>0</v>
      </c>
      <c r="P30" s="22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3">
        <f>SUM(F30:V30)/(COUNTA(F30:V30)-COUNTIF(F30:V30,0))</f>
        <v>19641.5</v>
      </c>
      <c r="X30" s="2"/>
      <c r="Z30" s="50"/>
    </row>
    <row r="31" spans="2:26" ht="25.5" customHeight="1">
      <c r="B31" s="56" t="s">
        <v>98</v>
      </c>
      <c r="C31" s="17"/>
      <c r="D31" s="15"/>
      <c r="E31" s="46" t="s">
        <v>471</v>
      </c>
      <c r="F31" s="38">
        <v>0</v>
      </c>
      <c r="G31" s="16">
        <v>0</v>
      </c>
      <c r="H31" s="19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9">
        <v>0</v>
      </c>
      <c r="P31" s="19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4"/>
      <c r="X31" s="2"/>
      <c r="Z31" s="50"/>
    </row>
    <row r="32" spans="2:26" ht="25.5" customHeight="1">
      <c r="B32" s="2"/>
      <c r="C32" s="17" t="s">
        <v>99</v>
      </c>
      <c r="D32" s="15"/>
      <c r="E32" s="44"/>
      <c r="F32" s="38">
        <v>2</v>
      </c>
      <c r="G32" s="16">
        <v>7</v>
      </c>
      <c r="H32" s="19">
        <v>0</v>
      </c>
      <c r="I32" s="18">
        <v>0</v>
      </c>
      <c r="J32" s="18">
        <v>1</v>
      </c>
      <c r="K32" s="18">
        <v>0</v>
      </c>
      <c r="L32" s="18">
        <v>10</v>
      </c>
      <c r="M32" s="18">
        <v>0</v>
      </c>
      <c r="N32" s="18">
        <v>2</v>
      </c>
      <c r="O32" s="19">
        <v>1</v>
      </c>
      <c r="P32" s="19">
        <v>0</v>
      </c>
      <c r="Q32" s="18">
        <v>1</v>
      </c>
      <c r="R32" s="18">
        <v>0</v>
      </c>
      <c r="S32" s="18">
        <v>1</v>
      </c>
      <c r="T32" s="18">
        <v>1</v>
      </c>
      <c r="U32" s="18">
        <v>0</v>
      </c>
      <c r="V32" s="18">
        <v>0</v>
      </c>
      <c r="W32" s="14">
        <f t="shared" si="2"/>
        <v>26</v>
      </c>
      <c r="X32" s="2"/>
      <c r="Z32" s="50"/>
    </row>
    <row r="33" spans="2:26" ht="25.5" customHeight="1">
      <c r="B33" s="28" t="s">
        <v>100</v>
      </c>
      <c r="C33" s="27" t="s">
        <v>87</v>
      </c>
      <c r="D33" s="51" t="s">
        <v>101</v>
      </c>
      <c r="E33" s="57"/>
      <c r="F33" s="39">
        <v>0</v>
      </c>
      <c r="G33" s="20">
        <v>0</v>
      </c>
      <c r="H33" s="22">
        <v>0</v>
      </c>
      <c r="I33" s="21">
        <v>0</v>
      </c>
      <c r="J33" s="21">
        <v>0</v>
      </c>
      <c r="K33" s="21">
        <v>0</v>
      </c>
      <c r="L33" s="21">
        <v>2</v>
      </c>
      <c r="M33" s="21">
        <v>0</v>
      </c>
      <c r="N33" s="21">
        <v>0</v>
      </c>
      <c r="O33" s="22">
        <v>0</v>
      </c>
      <c r="P33" s="22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3">
        <f t="shared" si="2"/>
        <v>2</v>
      </c>
      <c r="X33" s="2"/>
      <c r="Z33" s="50"/>
    </row>
    <row r="34" spans="2:24" ht="25.5" customHeight="1">
      <c r="B34" s="2"/>
      <c r="C34" s="4"/>
      <c r="D34" s="51" t="s">
        <v>102</v>
      </c>
      <c r="E34" s="57"/>
      <c r="F34" s="39">
        <v>0</v>
      </c>
      <c r="G34" s="20">
        <v>0</v>
      </c>
      <c r="H34" s="22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v>0</v>
      </c>
      <c r="P34" s="22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3">
        <f t="shared" si="2"/>
        <v>0</v>
      </c>
      <c r="X34" s="2"/>
    </row>
    <row r="35" spans="2:24" ht="25.5" customHeight="1">
      <c r="B35" s="28" t="s">
        <v>103</v>
      </c>
      <c r="C35" s="4"/>
      <c r="D35" s="51" t="s">
        <v>104</v>
      </c>
      <c r="E35" s="57"/>
      <c r="F35" s="39">
        <v>0</v>
      </c>
      <c r="G35" s="20">
        <v>1</v>
      </c>
      <c r="H35" s="22">
        <v>0</v>
      </c>
      <c r="I35" s="21">
        <v>0</v>
      </c>
      <c r="J35" s="21">
        <v>0</v>
      </c>
      <c r="K35" s="21">
        <v>0</v>
      </c>
      <c r="L35" s="21">
        <v>3</v>
      </c>
      <c r="M35" s="21">
        <v>0</v>
      </c>
      <c r="N35" s="21">
        <v>0</v>
      </c>
      <c r="O35" s="22">
        <v>1</v>
      </c>
      <c r="P35" s="22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3">
        <f t="shared" si="2"/>
        <v>5</v>
      </c>
      <c r="X35" s="2"/>
    </row>
    <row r="36" spans="2:24" ht="25.5" customHeight="1">
      <c r="B36" s="28" t="s">
        <v>105</v>
      </c>
      <c r="C36" s="30" t="s">
        <v>88</v>
      </c>
      <c r="D36" s="17" t="s">
        <v>106</v>
      </c>
      <c r="E36" s="44"/>
      <c r="F36" s="38">
        <v>2</v>
      </c>
      <c r="G36" s="16">
        <v>6</v>
      </c>
      <c r="H36" s="19">
        <v>0</v>
      </c>
      <c r="I36" s="18">
        <v>0</v>
      </c>
      <c r="J36" s="18">
        <v>1</v>
      </c>
      <c r="K36" s="18">
        <v>0</v>
      </c>
      <c r="L36" s="18">
        <v>5</v>
      </c>
      <c r="M36" s="18">
        <v>0</v>
      </c>
      <c r="N36" s="18">
        <v>2</v>
      </c>
      <c r="O36" s="19">
        <v>0</v>
      </c>
      <c r="P36" s="19">
        <v>0</v>
      </c>
      <c r="Q36" s="18">
        <v>1</v>
      </c>
      <c r="R36" s="18">
        <v>0</v>
      </c>
      <c r="S36" s="18">
        <v>1</v>
      </c>
      <c r="T36" s="18">
        <v>1</v>
      </c>
      <c r="U36" s="18">
        <v>0</v>
      </c>
      <c r="V36" s="18">
        <v>0</v>
      </c>
      <c r="W36" s="14">
        <f t="shared" si="2"/>
        <v>19</v>
      </c>
      <c r="X36" s="2"/>
    </row>
    <row r="37" spans="2:24" ht="25.5" customHeight="1">
      <c r="B37" s="28" t="s">
        <v>107</v>
      </c>
      <c r="C37" s="17" t="s">
        <v>108</v>
      </c>
      <c r="D37" s="15"/>
      <c r="E37" s="44"/>
      <c r="F37" s="38">
        <v>0</v>
      </c>
      <c r="G37" s="16">
        <v>0</v>
      </c>
      <c r="H37" s="19">
        <v>0</v>
      </c>
      <c r="I37" s="18">
        <v>0</v>
      </c>
      <c r="J37" s="18">
        <v>0</v>
      </c>
      <c r="K37" s="18">
        <v>0</v>
      </c>
      <c r="L37" s="18">
        <v>3</v>
      </c>
      <c r="M37" s="18">
        <v>0</v>
      </c>
      <c r="N37" s="18">
        <v>2</v>
      </c>
      <c r="O37" s="19">
        <v>0</v>
      </c>
      <c r="P37" s="19">
        <v>4</v>
      </c>
      <c r="Q37" s="18">
        <v>0</v>
      </c>
      <c r="R37" s="18">
        <v>0</v>
      </c>
      <c r="S37" s="18">
        <v>0</v>
      </c>
      <c r="T37" s="18">
        <v>1</v>
      </c>
      <c r="U37" s="18">
        <v>1</v>
      </c>
      <c r="V37" s="18">
        <v>0</v>
      </c>
      <c r="W37" s="14">
        <f t="shared" si="2"/>
        <v>11</v>
      </c>
      <c r="X37" s="2"/>
    </row>
    <row r="38" spans="2:24" ht="25.5" customHeight="1" thickBot="1">
      <c r="B38" s="9"/>
      <c r="C38" s="12"/>
      <c r="D38" s="1"/>
      <c r="E38" s="43" t="s">
        <v>15</v>
      </c>
      <c r="F38" s="40">
        <v>2</v>
      </c>
      <c r="G38" s="246">
        <v>7</v>
      </c>
      <c r="H38" s="247">
        <v>0</v>
      </c>
      <c r="I38" s="248">
        <v>0</v>
      </c>
      <c r="J38" s="248">
        <v>1</v>
      </c>
      <c r="K38" s="248">
        <v>0</v>
      </c>
      <c r="L38" s="248">
        <v>13</v>
      </c>
      <c r="M38" s="248">
        <v>0</v>
      </c>
      <c r="N38" s="248">
        <v>4</v>
      </c>
      <c r="O38" s="247">
        <v>1</v>
      </c>
      <c r="P38" s="247">
        <v>4</v>
      </c>
      <c r="Q38" s="248">
        <v>1</v>
      </c>
      <c r="R38" s="248">
        <v>0</v>
      </c>
      <c r="S38" s="248">
        <v>1</v>
      </c>
      <c r="T38" s="248">
        <v>2</v>
      </c>
      <c r="U38" s="248">
        <v>1</v>
      </c>
      <c r="V38" s="248">
        <v>0</v>
      </c>
      <c r="W38" s="249">
        <f t="shared" si="2"/>
        <v>37</v>
      </c>
      <c r="X38" s="2"/>
    </row>
    <row r="39" ht="17.25">
      <c r="H39">
        <v>0</v>
      </c>
    </row>
  </sheetData>
  <printOptions/>
  <pageMargins left="0.7874015748031497" right="0.7480314960629921" top="0.7086614173228347" bottom="0.3937007874015748" header="0.5118110236220472" footer="0.5118110236220472"/>
  <pageSetup fitToWidth="2" fitToHeight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7" sqref="E57"/>
    </sheetView>
  </sheetViews>
  <sheetFormatPr defaultColWidth="12.66015625" defaultRowHeight="18"/>
  <cols>
    <col min="1" max="1" width="1.66015625" style="128" customWidth="1"/>
    <col min="2" max="2" width="4.66015625" style="128" customWidth="1"/>
    <col min="3" max="3" width="4.41015625" style="128" customWidth="1"/>
    <col min="4" max="4" width="26.66015625" style="128" customWidth="1"/>
    <col min="5" max="6" width="10.66015625" style="128" customWidth="1"/>
    <col min="7" max="7" width="2.41015625" style="128" customWidth="1"/>
    <col min="8" max="223" width="10.66015625" style="128" customWidth="1"/>
    <col min="224" max="16384" width="12.66015625" style="128" customWidth="1"/>
  </cols>
  <sheetData>
    <row r="1" ht="17.25">
      <c r="B1" s="188" t="s">
        <v>393</v>
      </c>
    </row>
    <row r="3" spans="2:7" ht="18" thickBot="1">
      <c r="B3" s="129" t="s">
        <v>251</v>
      </c>
      <c r="C3" s="129"/>
      <c r="D3" s="129"/>
      <c r="E3" s="129"/>
      <c r="F3" s="251" t="s">
        <v>412</v>
      </c>
      <c r="G3" s="130"/>
    </row>
    <row r="4" spans="2:7" ht="17.25">
      <c r="B4" s="131"/>
      <c r="C4" s="130"/>
      <c r="D4" s="130"/>
      <c r="E4" s="132"/>
      <c r="F4" s="189"/>
      <c r="G4" s="131"/>
    </row>
    <row r="5" spans="2:7" ht="17.25">
      <c r="B5" s="131"/>
      <c r="C5" s="130"/>
      <c r="D5" s="130" t="s">
        <v>252</v>
      </c>
      <c r="E5" s="133"/>
      <c r="F5" s="190"/>
      <c r="G5" s="131"/>
    </row>
    <row r="6" spans="2:7" ht="17.25">
      <c r="B6" s="131"/>
      <c r="C6" s="130"/>
      <c r="D6" s="130"/>
      <c r="E6" s="134" t="s">
        <v>406</v>
      </c>
      <c r="F6" s="191" t="s">
        <v>394</v>
      </c>
      <c r="G6" s="131"/>
    </row>
    <row r="7" spans="2:7" ht="17.25">
      <c r="B7" s="131"/>
      <c r="C7" s="130" t="s">
        <v>113</v>
      </c>
      <c r="D7" s="130"/>
      <c r="E7" s="133"/>
      <c r="F7" s="190"/>
      <c r="G7" s="131"/>
    </row>
    <row r="8" spans="2:7" ht="18" thickBot="1">
      <c r="B8" s="135"/>
      <c r="C8" s="129"/>
      <c r="D8" s="129"/>
      <c r="E8" s="136"/>
      <c r="F8" s="195"/>
      <c r="G8" s="131"/>
    </row>
    <row r="9" spans="2:7" ht="17.25">
      <c r="B9" s="131" t="s">
        <v>253</v>
      </c>
      <c r="C9" s="137"/>
      <c r="D9" s="137"/>
      <c r="E9" s="314">
        <v>42309</v>
      </c>
      <c r="F9" s="196">
        <f>E9</f>
        <v>42309</v>
      </c>
      <c r="G9" s="131"/>
    </row>
    <row r="10" spans="2:7" ht="17.25">
      <c r="B10" s="131"/>
      <c r="C10" s="130" t="s">
        <v>254</v>
      </c>
      <c r="D10" s="139"/>
      <c r="E10" s="315">
        <v>13693</v>
      </c>
      <c r="F10" s="192">
        <f aca="true" t="shared" si="0" ref="F10:F32">E10</f>
        <v>13693</v>
      </c>
      <c r="G10" s="131"/>
    </row>
    <row r="11" spans="2:7" ht="17.25">
      <c r="B11" s="131"/>
      <c r="C11" s="130"/>
      <c r="D11" s="141" t="s">
        <v>376</v>
      </c>
      <c r="E11" s="316">
        <v>13693</v>
      </c>
      <c r="F11" s="197">
        <f t="shared" si="0"/>
        <v>13693</v>
      </c>
      <c r="G11" s="131"/>
    </row>
    <row r="12" spans="2:7" ht="17.25">
      <c r="B12" s="131"/>
      <c r="C12" s="130"/>
      <c r="D12" s="141" t="s">
        <v>377</v>
      </c>
      <c r="E12" s="140">
        <v>0</v>
      </c>
      <c r="F12" s="197">
        <f t="shared" si="0"/>
        <v>0</v>
      </c>
      <c r="G12" s="131"/>
    </row>
    <row r="13" spans="2:7" ht="17.25">
      <c r="B13" s="131"/>
      <c r="C13" s="130"/>
      <c r="D13" s="141" t="s">
        <v>378</v>
      </c>
      <c r="E13" s="140">
        <v>0</v>
      </c>
      <c r="F13" s="197">
        <f t="shared" si="0"/>
        <v>0</v>
      </c>
      <c r="G13" s="131"/>
    </row>
    <row r="14" spans="2:7" ht="17.25">
      <c r="B14" s="131"/>
      <c r="C14" s="130"/>
      <c r="D14" s="142" t="s">
        <v>379</v>
      </c>
      <c r="E14" s="143">
        <v>0</v>
      </c>
      <c r="F14" s="197">
        <f t="shared" si="0"/>
        <v>0</v>
      </c>
      <c r="G14" s="131"/>
    </row>
    <row r="15" spans="2:7" ht="17.25">
      <c r="B15" s="131"/>
      <c r="C15" s="137"/>
      <c r="D15" s="144" t="s">
        <v>380</v>
      </c>
      <c r="E15" s="138">
        <v>0</v>
      </c>
      <c r="F15" s="198">
        <f t="shared" si="0"/>
        <v>0</v>
      </c>
      <c r="G15" s="131"/>
    </row>
    <row r="16" spans="2:7" ht="17.25">
      <c r="B16" s="131"/>
      <c r="C16" s="130" t="s">
        <v>255</v>
      </c>
      <c r="D16" s="139"/>
      <c r="E16" s="140">
        <v>28616</v>
      </c>
      <c r="F16" s="192">
        <f t="shared" si="0"/>
        <v>28616</v>
      </c>
      <c r="G16" s="131"/>
    </row>
    <row r="17" spans="2:7" ht="17.25">
      <c r="B17" s="131"/>
      <c r="C17" s="130"/>
      <c r="D17" s="139" t="s">
        <v>256</v>
      </c>
      <c r="E17" s="140">
        <v>0</v>
      </c>
      <c r="F17" s="197">
        <f t="shared" si="0"/>
        <v>0</v>
      </c>
      <c r="G17" s="131"/>
    </row>
    <row r="18" spans="2:7" ht="17.25">
      <c r="B18" s="131"/>
      <c r="C18" s="130"/>
      <c r="D18" s="139" t="s">
        <v>257</v>
      </c>
      <c r="E18" s="140">
        <v>0</v>
      </c>
      <c r="F18" s="197">
        <f t="shared" si="0"/>
        <v>0</v>
      </c>
      <c r="G18" s="131"/>
    </row>
    <row r="19" spans="2:7" ht="17.25">
      <c r="B19" s="131"/>
      <c r="C19" s="130"/>
      <c r="D19" s="139" t="s">
        <v>258</v>
      </c>
      <c r="E19" s="140">
        <v>0</v>
      </c>
      <c r="F19" s="197">
        <f t="shared" si="0"/>
        <v>0</v>
      </c>
      <c r="G19" s="131"/>
    </row>
    <row r="20" spans="2:7" ht="17.25">
      <c r="B20" s="131"/>
      <c r="C20" s="130"/>
      <c r="D20" s="139" t="s">
        <v>259</v>
      </c>
      <c r="E20" s="140">
        <v>0</v>
      </c>
      <c r="F20" s="197">
        <f t="shared" si="0"/>
        <v>0</v>
      </c>
      <c r="G20" s="131"/>
    </row>
    <row r="21" spans="2:7" ht="17.25">
      <c r="B21" s="131"/>
      <c r="C21" s="130"/>
      <c r="D21" s="139" t="s">
        <v>260</v>
      </c>
      <c r="E21" s="140">
        <v>28615</v>
      </c>
      <c r="F21" s="197">
        <f t="shared" si="0"/>
        <v>28615</v>
      </c>
      <c r="G21" s="131"/>
    </row>
    <row r="22" spans="2:7" ht="17.25">
      <c r="B22" s="145"/>
      <c r="C22" s="137"/>
      <c r="D22" s="137" t="s">
        <v>261</v>
      </c>
      <c r="E22" s="138">
        <v>1</v>
      </c>
      <c r="F22" s="198">
        <f t="shared" si="0"/>
        <v>1</v>
      </c>
      <c r="G22" s="131"/>
    </row>
    <row r="23" spans="2:7" ht="17.25">
      <c r="B23" s="146" t="s">
        <v>381</v>
      </c>
      <c r="C23" s="137"/>
      <c r="D23" s="137"/>
      <c r="E23" s="138">
        <v>62196</v>
      </c>
      <c r="F23" s="199">
        <f t="shared" si="0"/>
        <v>62196</v>
      </c>
      <c r="G23" s="131"/>
    </row>
    <row r="24" spans="2:7" ht="17.25">
      <c r="B24" s="131"/>
      <c r="C24" s="130" t="s">
        <v>262</v>
      </c>
      <c r="D24" s="139"/>
      <c r="E24" s="140">
        <v>49635</v>
      </c>
      <c r="F24" s="192">
        <f t="shared" si="0"/>
        <v>49635</v>
      </c>
      <c r="G24" s="131"/>
    </row>
    <row r="25" spans="2:7" ht="17.25">
      <c r="B25" s="131"/>
      <c r="C25" s="130"/>
      <c r="D25" s="141" t="s">
        <v>382</v>
      </c>
      <c r="E25" s="140">
        <v>1249</v>
      </c>
      <c r="F25" s="197">
        <f t="shared" si="0"/>
        <v>1249</v>
      </c>
      <c r="G25" s="131"/>
    </row>
    <row r="26" spans="2:7" ht="17.25">
      <c r="B26" s="131"/>
      <c r="C26" s="130"/>
      <c r="D26" s="141" t="s">
        <v>383</v>
      </c>
      <c r="E26" s="140">
        <v>0</v>
      </c>
      <c r="F26" s="197">
        <f t="shared" si="0"/>
        <v>0</v>
      </c>
      <c r="G26" s="131"/>
    </row>
    <row r="27" spans="2:7" ht="17.25">
      <c r="B27" s="131"/>
      <c r="C27" s="130"/>
      <c r="D27" s="141" t="s">
        <v>384</v>
      </c>
      <c r="E27" s="140">
        <v>13310</v>
      </c>
      <c r="F27" s="197">
        <f t="shared" si="0"/>
        <v>13310</v>
      </c>
      <c r="G27" s="131"/>
    </row>
    <row r="28" spans="2:7" ht="17.25">
      <c r="B28" s="131"/>
      <c r="C28" s="130"/>
      <c r="D28" s="141" t="s">
        <v>385</v>
      </c>
      <c r="E28" s="140">
        <v>0</v>
      </c>
      <c r="F28" s="197">
        <f t="shared" si="0"/>
        <v>0</v>
      </c>
      <c r="G28" s="131"/>
    </row>
    <row r="29" spans="2:7" ht="17.25">
      <c r="B29" s="131"/>
      <c r="C29" s="147"/>
      <c r="D29" s="148" t="s">
        <v>386</v>
      </c>
      <c r="E29" s="143">
        <v>343</v>
      </c>
      <c r="F29" s="197">
        <f t="shared" si="0"/>
        <v>343</v>
      </c>
      <c r="G29" s="131"/>
    </row>
    <row r="30" spans="2:7" ht="17.25">
      <c r="B30" s="131"/>
      <c r="C30" s="147"/>
      <c r="D30" s="149" t="s">
        <v>387</v>
      </c>
      <c r="E30" s="150">
        <v>10719</v>
      </c>
      <c r="F30" s="197">
        <f t="shared" si="0"/>
        <v>10719</v>
      </c>
      <c r="G30" s="131"/>
    </row>
    <row r="31" spans="2:7" ht="17.25">
      <c r="B31" s="131"/>
      <c r="C31" s="147"/>
      <c r="D31" s="142" t="s">
        <v>388</v>
      </c>
      <c r="E31" s="143">
        <v>24014</v>
      </c>
      <c r="F31" s="197">
        <f t="shared" si="0"/>
        <v>24014</v>
      </c>
      <c r="G31" s="131"/>
    </row>
    <row r="32" spans="2:7" ht="17.25">
      <c r="B32" s="131"/>
      <c r="C32" s="147"/>
      <c r="D32" s="142" t="s">
        <v>389</v>
      </c>
      <c r="E32" s="143"/>
      <c r="F32" s="197">
        <f t="shared" si="0"/>
        <v>0</v>
      </c>
      <c r="G32" s="131"/>
    </row>
    <row r="33" spans="2:7" ht="17.25">
      <c r="B33" s="131"/>
      <c r="C33" s="147"/>
      <c r="D33" s="279" t="s">
        <v>390</v>
      </c>
      <c r="E33" s="280"/>
      <c r="F33" s="281">
        <f aca="true" t="shared" si="1" ref="F33:F56">E33</f>
        <v>0</v>
      </c>
      <c r="G33" s="131"/>
    </row>
    <row r="34" spans="2:7" ht="17.25">
      <c r="B34" s="131"/>
      <c r="C34" s="147"/>
      <c r="D34" s="141" t="s">
        <v>391</v>
      </c>
      <c r="E34" s="140">
        <v>0</v>
      </c>
      <c r="F34" s="282">
        <f t="shared" si="1"/>
        <v>0</v>
      </c>
      <c r="G34" s="131"/>
    </row>
    <row r="35" spans="2:7" ht="17.25">
      <c r="B35" s="131"/>
      <c r="C35" s="137"/>
      <c r="D35" s="144" t="s">
        <v>392</v>
      </c>
      <c r="E35" s="138">
        <v>0</v>
      </c>
      <c r="F35" s="198">
        <f t="shared" si="1"/>
        <v>0</v>
      </c>
      <c r="G35" s="131"/>
    </row>
    <row r="36" spans="2:7" ht="17.25">
      <c r="B36" s="131"/>
      <c r="C36" s="130" t="s">
        <v>263</v>
      </c>
      <c r="D36" s="139"/>
      <c r="E36" s="140">
        <v>12561</v>
      </c>
      <c r="F36" s="192">
        <f t="shared" si="1"/>
        <v>12561</v>
      </c>
      <c r="G36" s="131"/>
    </row>
    <row r="37" spans="2:7" ht="17.25">
      <c r="B37" s="131"/>
      <c r="C37" s="130"/>
      <c r="D37" s="139" t="s">
        <v>264</v>
      </c>
      <c r="E37" s="140">
        <v>12561</v>
      </c>
      <c r="F37" s="197">
        <f t="shared" si="1"/>
        <v>12561</v>
      </c>
      <c r="G37" s="131"/>
    </row>
    <row r="38" spans="2:7" ht="17.25">
      <c r="B38" s="131"/>
      <c r="C38" s="130"/>
      <c r="D38" s="139" t="s">
        <v>265</v>
      </c>
      <c r="E38" s="140">
        <v>0</v>
      </c>
      <c r="F38" s="197">
        <f t="shared" si="1"/>
        <v>0</v>
      </c>
      <c r="G38" s="131"/>
    </row>
    <row r="39" spans="2:7" ht="17.25">
      <c r="B39" s="131"/>
      <c r="C39" s="130"/>
      <c r="D39" s="139" t="s">
        <v>266</v>
      </c>
      <c r="E39" s="140">
        <v>0</v>
      </c>
      <c r="F39" s="197">
        <f t="shared" si="1"/>
        <v>0</v>
      </c>
      <c r="G39" s="131"/>
    </row>
    <row r="40" spans="2:7" ht="17.25">
      <c r="B40" s="131"/>
      <c r="C40" s="130"/>
      <c r="D40" s="139" t="s">
        <v>267</v>
      </c>
      <c r="E40" s="140">
        <v>0</v>
      </c>
      <c r="F40" s="197">
        <f t="shared" si="1"/>
        <v>0</v>
      </c>
      <c r="G40" s="131"/>
    </row>
    <row r="41" spans="2:7" ht="17.25">
      <c r="B41" s="145"/>
      <c r="C41" s="137"/>
      <c r="D41" s="137" t="s">
        <v>268</v>
      </c>
      <c r="E41" s="138"/>
      <c r="F41" s="198">
        <f t="shared" si="1"/>
        <v>0</v>
      </c>
      <c r="G41" s="131"/>
    </row>
    <row r="42" spans="2:7" ht="17.25">
      <c r="B42" s="145" t="s">
        <v>269</v>
      </c>
      <c r="C42" s="137"/>
      <c r="D42" s="137"/>
      <c r="E42" s="138">
        <v>0</v>
      </c>
      <c r="F42" s="199">
        <f t="shared" si="1"/>
        <v>0</v>
      </c>
      <c r="G42" s="131"/>
    </row>
    <row r="43" spans="2:7" ht="17.25">
      <c r="B43" s="145" t="s">
        <v>270</v>
      </c>
      <c r="C43" s="137"/>
      <c r="D43" s="137"/>
      <c r="E43" s="138">
        <v>19887</v>
      </c>
      <c r="F43" s="199">
        <f t="shared" si="1"/>
        <v>19887</v>
      </c>
      <c r="G43" s="131"/>
    </row>
    <row r="44" spans="2:7" ht="17.25">
      <c r="B44" s="131" t="s">
        <v>271</v>
      </c>
      <c r="C44" s="137"/>
      <c r="D44" s="137"/>
      <c r="E44" s="138">
        <v>0</v>
      </c>
      <c r="F44" s="199">
        <f t="shared" si="1"/>
        <v>0</v>
      </c>
      <c r="G44" s="131"/>
    </row>
    <row r="45" spans="2:7" ht="17.25">
      <c r="B45" s="131"/>
      <c r="C45" s="137" t="s">
        <v>272</v>
      </c>
      <c r="D45" s="137"/>
      <c r="E45" s="138">
        <v>0</v>
      </c>
      <c r="F45" s="199">
        <f t="shared" si="1"/>
        <v>0</v>
      </c>
      <c r="G45" s="131"/>
    </row>
    <row r="46" spans="2:7" ht="17.25">
      <c r="B46" s="131"/>
      <c r="C46" s="137" t="s">
        <v>273</v>
      </c>
      <c r="D46" s="137"/>
      <c r="E46" s="138">
        <v>0</v>
      </c>
      <c r="F46" s="199">
        <f t="shared" si="1"/>
        <v>0</v>
      </c>
      <c r="G46" s="131"/>
    </row>
    <row r="47" spans="2:7" ht="17.25">
      <c r="B47" s="145"/>
      <c r="C47" s="137" t="s">
        <v>274</v>
      </c>
      <c r="D47" s="137"/>
      <c r="E47" s="138">
        <v>0</v>
      </c>
      <c r="F47" s="199">
        <f t="shared" si="1"/>
        <v>0</v>
      </c>
      <c r="G47" s="131"/>
    </row>
    <row r="48" spans="2:7" ht="17.25">
      <c r="B48" s="131" t="s">
        <v>275</v>
      </c>
      <c r="C48" s="137"/>
      <c r="D48" s="137"/>
      <c r="E48" s="138"/>
      <c r="F48" s="199">
        <f t="shared" si="1"/>
        <v>0</v>
      </c>
      <c r="G48" s="131"/>
    </row>
    <row r="49" spans="2:7" ht="17.25">
      <c r="B49" s="131"/>
      <c r="C49" s="137" t="s">
        <v>276</v>
      </c>
      <c r="D49" s="137"/>
      <c r="E49" s="138">
        <v>0</v>
      </c>
      <c r="F49" s="199">
        <f t="shared" si="1"/>
        <v>0</v>
      </c>
      <c r="G49" s="131"/>
    </row>
    <row r="50" spans="2:7" ht="17.25">
      <c r="B50" s="145"/>
      <c r="C50" s="137" t="s">
        <v>277</v>
      </c>
      <c r="D50" s="137"/>
      <c r="E50" s="138"/>
      <c r="F50" s="199">
        <f t="shared" si="1"/>
        <v>0</v>
      </c>
      <c r="G50" s="131"/>
    </row>
    <row r="51" spans="2:7" ht="17.25">
      <c r="B51" s="145" t="s">
        <v>278</v>
      </c>
      <c r="C51" s="137"/>
      <c r="D51" s="137"/>
      <c r="E51" s="138">
        <v>0</v>
      </c>
      <c r="F51" s="199">
        <f t="shared" si="1"/>
        <v>0</v>
      </c>
      <c r="G51" s="131"/>
    </row>
    <row r="52" spans="2:7" ht="17.25">
      <c r="B52" s="145" t="s">
        <v>279</v>
      </c>
      <c r="C52" s="137"/>
      <c r="D52" s="137"/>
      <c r="E52" s="138">
        <v>19887</v>
      </c>
      <c r="F52" s="199">
        <f t="shared" si="1"/>
        <v>19887</v>
      </c>
      <c r="G52" s="131"/>
    </row>
    <row r="53" spans="2:7" ht="17.25">
      <c r="B53" s="131" t="s">
        <v>280</v>
      </c>
      <c r="C53" s="130"/>
      <c r="D53" s="130"/>
      <c r="E53" s="150"/>
      <c r="F53" s="192">
        <f t="shared" si="1"/>
        <v>0</v>
      </c>
      <c r="G53" s="131"/>
    </row>
    <row r="54" spans="2:7" ht="17.25">
      <c r="B54" s="145" t="s">
        <v>281</v>
      </c>
      <c r="C54" s="137"/>
      <c r="D54" s="137"/>
      <c r="E54" s="138">
        <v>-202210</v>
      </c>
      <c r="F54" s="200">
        <f t="shared" si="1"/>
        <v>-202210</v>
      </c>
      <c r="G54" s="131"/>
    </row>
    <row r="55" spans="2:7" ht="17.25">
      <c r="B55" s="131" t="s">
        <v>282</v>
      </c>
      <c r="C55" s="130"/>
      <c r="D55" s="130"/>
      <c r="E55" s="150"/>
      <c r="F55" s="193">
        <f t="shared" si="1"/>
        <v>0</v>
      </c>
      <c r="G55" s="131"/>
    </row>
    <row r="56" spans="2:7" ht="18" thickBot="1">
      <c r="B56" s="135"/>
      <c r="C56" s="129" t="s">
        <v>283</v>
      </c>
      <c r="D56" s="129"/>
      <c r="E56" s="151">
        <v>-222097</v>
      </c>
      <c r="F56" s="194">
        <f t="shared" si="1"/>
        <v>-222097</v>
      </c>
      <c r="G56" s="131"/>
    </row>
    <row r="57" spans="2:7" ht="17.25">
      <c r="B57" s="130"/>
      <c r="C57" s="130"/>
      <c r="D57" s="130"/>
      <c r="E57" s="130"/>
      <c r="F57" s="130"/>
      <c r="G57" s="130"/>
    </row>
  </sheetData>
  <printOptions/>
  <pageMargins left="0.75" right="0.75" top="1" bottom="1" header="0.512" footer="0.512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2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68" sqref="L68"/>
    </sheetView>
  </sheetViews>
  <sheetFormatPr defaultColWidth="8.66015625" defaultRowHeight="18"/>
  <cols>
    <col min="1" max="1" width="1.66015625" style="152" customWidth="1"/>
    <col min="2" max="3" width="2.66015625" style="152" customWidth="1"/>
    <col min="4" max="4" width="26.66015625" style="152" customWidth="1"/>
    <col min="5" max="6" width="11.83203125" style="152" customWidth="1"/>
    <col min="7" max="7" width="1.66015625" style="152" customWidth="1"/>
    <col min="8" max="16384" width="8.66015625" style="152" customWidth="1"/>
  </cols>
  <sheetData>
    <row r="1" s="128" customFormat="1" ht="17.25">
      <c r="B1" s="188" t="s">
        <v>393</v>
      </c>
    </row>
    <row r="2" s="128" customFormat="1" ht="17.25">
      <c r="B2" s="188"/>
    </row>
    <row r="3" spans="2:6" ht="21.75" customHeight="1" thickBot="1">
      <c r="B3" s="153" t="s">
        <v>284</v>
      </c>
      <c r="C3" s="153"/>
      <c r="D3" s="153"/>
      <c r="E3" s="153"/>
      <c r="F3" s="252" t="s">
        <v>412</v>
      </c>
    </row>
    <row r="4" spans="2:7" ht="21.75" customHeight="1">
      <c r="B4" s="154"/>
      <c r="E4" s="155"/>
      <c r="F4" s="201"/>
      <c r="G4" s="154"/>
    </row>
    <row r="5" spans="2:7" ht="21.75" customHeight="1">
      <c r="B5" s="154"/>
      <c r="D5" s="152" t="s">
        <v>285</v>
      </c>
      <c r="E5" s="156"/>
      <c r="F5" s="202"/>
      <c r="G5" s="154"/>
    </row>
    <row r="6" spans="2:7" ht="21.75" customHeight="1">
      <c r="B6" s="154"/>
      <c r="E6" s="134" t="s">
        <v>406</v>
      </c>
      <c r="F6" s="203" t="s">
        <v>394</v>
      </c>
      <c r="G6" s="154"/>
    </row>
    <row r="7" spans="2:7" ht="21.75" customHeight="1">
      <c r="B7" s="154"/>
      <c r="C7" s="152" t="s">
        <v>113</v>
      </c>
      <c r="E7" s="156"/>
      <c r="F7" s="202"/>
      <c r="G7" s="154"/>
    </row>
    <row r="8" spans="2:7" ht="21.75" customHeight="1" thickBot="1">
      <c r="B8" s="157"/>
      <c r="C8" s="153"/>
      <c r="D8" s="153"/>
      <c r="E8" s="158"/>
      <c r="F8" s="206"/>
      <c r="G8" s="154"/>
    </row>
    <row r="9" spans="2:7" ht="21.75" customHeight="1">
      <c r="B9" s="154" t="s">
        <v>286</v>
      </c>
      <c r="C9" s="159"/>
      <c r="D9" s="159"/>
      <c r="E9" s="160">
        <v>1701784</v>
      </c>
      <c r="F9" s="207">
        <f aca="true" t="shared" si="0" ref="F9:F62">E9</f>
        <v>1701784</v>
      </c>
      <c r="G9" s="154"/>
    </row>
    <row r="10" spans="2:7" ht="21.75" customHeight="1">
      <c r="B10" s="154"/>
      <c r="C10" s="152" t="s">
        <v>287</v>
      </c>
      <c r="D10" s="161"/>
      <c r="E10" s="162">
        <v>1700476</v>
      </c>
      <c r="F10" s="204">
        <f t="shared" si="0"/>
        <v>1700476</v>
      </c>
      <c r="G10" s="154"/>
    </row>
    <row r="11" spans="2:7" ht="21.75" customHeight="1">
      <c r="B11" s="154"/>
      <c r="D11" s="161" t="s">
        <v>288</v>
      </c>
      <c r="E11" s="162">
        <v>40533</v>
      </c>
      <c r="F11" s="211">
        <f t="shared" si="0"/>
        <v>40533</v>
      </c>
      <c r="G11" s="154"/>
    </row>
    <row r="12" spans="2:7" ht="21.75" customHeight="1">
      <c r="B12" s="154"/>
      <c r="D12" s="161" t="s">
        <v>289</v>
      </c>
      <c r="E12" s="162">
        <v>1922759</v>
      </c>
      <c r="F12" s="211">
        <f t="shared" si="0"/>
        <v>1922759</v>
      </c>
      <c r="G12" s="154"/>
    </row>
    <row r="13" spans="2:7" ht="21.75" customHeight="1">
      <c r="B13" s="154"/>
      <c r="D13" s="301" t="s">
        <v>490</v>
      </c>
      <c r="E13" s="162">
        <v>262816</v>
      </c>
      <c r="F13" s="211">
        <f t="shared" si="0"/>
        <v>262816</v>
      </c>
      <c r="G13" s="154"/>
    </row>
    <row r="14" spans="2:7" ht="21.75" customHeight="1">
      <c r="B14" s="154"/>
      <c r="D14" s="161" t="s">
        <v>290</v>
      </c>
      <c r="E14" s="162">
        <v>0</v>
      </c>
      <c r="F14" s="211">
        <f t="shared" si="0"/>
        <v>0</v>
      </c>
      <c r="G14" s="154"/>
    </row>
    <row r="15" spans="2:7" ht="21.75" customHeight="1">
      <c r="B15" s="154"/>
      <c r="C15" s="159"/>
      <c r="D15" s="159" t="s">
        <v>291</v>
      </c>
      <c r="E15" s="160">
        <v>0</v>
      </c>
      <c r="F15" s="208">
        <f t="shared" si="0"/>
        <v>0</v>
      </c>
      <c r="G15" s="154"/>
    </row>
    <row r="16" spans="2:7" ht="21.75" customHeight="1">
      <c r="B16" s="154"/>
      <c r="C16" s="159" t="s">
        <v>292</v>
      </c>
      <c r="D16" s="159"/>
      <c r="E16" s="160">
        <v>1308</v>
      </c>
      <c r="F16" s="209">
        <f t="shared" si="0"/>
        <v>1308</v>
      </c>
      <c r="G16" s="154"/>
    </row>
    <row r="17" spans="2:7" ht="21.75" customHeight="1">
      <c r="B17" s="163"/>
      <c r="C17" s="159" t="s">
        <v>293</v>
      </c>
      <c r="D17" s="159"/>
      <c r="E17" s="160">
        <v>0</v>
      </c>
      <c r="F17" s="209">
        <f t="shared" si="0"/>
        <v>0</v>
      </c>
      <c r="G17" s="154"/>
    </row>
    <row r="18" spans="2:7" ht="21.75" customHeight="1">
      <c r="B18" s="154" t="s">
        <v>294</v>
      </c>
      <c r="C18" s="159"/>
      <c r="D18" s="159"/>
      <c r="E18" s="160">
        <v>26354</v>
      </c>
      <c r="F18" s="209">
        <f t="shared" si="0"/>
        <v>26354</v>
      </c>
      <c r="G18" s="154"/>
    </row>
    <row r="19" spans="2:7" ht="21.75" customHeight="1">
      <c r="B19" s="154"/>
      <c r="C19" s="159" t="s">
        <v>295</v>
      </c>
      <c r="D19" s="159"/>
      <c r="E19" s="160">
        <v>15192</v>
      </c>
      <c r="F19" s="209">
        <f t="shared" si="0"/>
        <v>15192</v>
      </c>
      <c r="G19" s="154"/>
    </row>
    <row r="20" spans="2:7" ht="21.75" customHeight="1">
      <c r="B20" s="154"/>
      <c r="C20" s="159" t="s">
        <v>296</v>
      </c>
      <c r="D20" s="159"/>
      <c r="E20" s="160">
        <v>11114</v>
      </c>
      <c r="F20" s="209">
        <f t="shared" si="0"/>
        <v>11114</v>
      </c>
      <c r="G20" s="154"/>
    </row>
    <row r="21" spans="2:7" ht="21.75" customHeight="1">
      <c r="B21" s="154"/>
      <c r="C21" s="159" t="s">
        <v>297</v>
      </c>
      <c r="D21" s="159"/>
      <c r="E21" s="160">
        <v>48</v>
      </c>
      <c r="F21" s="209">
        <f t="shared" si="0"/>
        <v>48</v>
      </c>
      <c r="G21" s="154"/>
    </row>
    <row r="22" spans="2:7" ht="21.75" customHeight="1">
      <c r="B22" s="163"/>
      <c r="C22" s="159" t="s">
        <v>298</v>
      </c>
      <c r="D22" s="159"/>
      <c r="E22" s="160">
        <v>0</v>
      </c>
      <c r="F22" s="209">
        <f t="shared" si="0"/>
        <v>0</v>
      </c>
      <c r="G22" s="154"/>
    </row>
    <row r="23" spans="2:7" ht="21.75" customHeight="1">
      <c r="B23" s="163" t="s">
        <v>299</v>
      </c>
      <c r="C23" s="159"/>
      <c r="D23" s="159"/>
      <c r="E23" s="160">
        <v>0</v>
      </c>
      <c r="F23" s="209">
        <f t="shared" si="0"/>
        <v>0</v>
      </c>
      <c r="G23" s="154"/>
    </row>
    <row r="24" spans="2:7" ht="21.75" customHeight="1">
      <c r="B24" s="163" t="s">
        <v>300</v>
      </c>
      <c r="C24" s="159"/>
      <c r="D24" s="159"/>
      <c r="E24" s="160">
        <v>1728138</v>
      </c>
      <c r="F24" s="209">
        <f t="shared" si="0"/>
        <v>1728138</v>
      </c>
      <c r="G24" s="154"/>
    </row>
    <row r="25" spans="2:7" ht="21.75" customHeight="1">
      <c r="B25" s="154" t="s">
        <v>301</v>
      </c>
      <c r="C25" s="159"/>
      <c r="D25" s="159"/>
      <c r="E25" s="160">
        <v>0</v>
      </c>
      <c r="F25" s="209">
        <f t="shared" si="0"/>
        <v>0</v>
      </c>
      <c r="G25" s="154"/>
    </row>
    <row r="26" spans="2:7" ht="21.75" customHeight="1">
      <c r="B26" s="154"/>
      <c r="C26" s="159" t="s">
        <v>302</v>
      </c>
      <c r="D26" s="159"/>
      <c r="E26" s="160">
        <v>0</v>
      </c>
      <c r="F26" s="209">
        <f t="shared" si="0"/>
        <v>0</v>
      </c>
      <c r="G26" s="154"/>
    </row>
    <row r="27" spans="2:7" ht="21.75" customHeight="1">
      <c r="B27" s="154"/>
      <c r="C27" s="159" t="s">
        <v>303</v>
      </c>
      <c r="D27" s="159"/>
      <c r="E27" s="160">
        <v>0</v>
      </c>
      <c r="F27" s="209">
        <f t="shared" si="0"/>
        <v>0</v>
      </c>
      <c r="G27" s="154"/>
    </row>
    <row r="28" spans="2:7" ht="21.75" customHeight="1">
      <c r="B28" s="154"/>
      <c r="C28" s="159" t="s">
        <v>304</v>
      </c>
      <c r="D28" s="159"/>
      <c r="E28" s="160">
        <v>0</v>
      </c>
      <c r="F28" s="209">
        <f t="shared" si="0"/>
        <v>0</v>
      </c>
      <c r="G28" s="154"/>
    </row>
    <row r="29" spans="2:7" ht="21.75" customHeight="1">
      <c r="B29" s="154"/>
      <c r="C29" s="159" t="s">
        <v>305</v>
      </c>
      <c r="D29" s="159"/>
      <c r="E29" s="160">
        <v>0</v>
      </c>
      <c r="F29" s="209">
        <f t="shared" si="0"/>
        <v>0</v>
      </c>
      <c r="G29" s="154"/>
    </row>
    <row r="30" spans="2:7" ht="21.75" customHeight="1">
      <c r="B30" s="163"/>
      <c r="C30" s="159" t="s">
        <v>306</v>
      </c>
      <c r="D30" s="159"/>
      <c r="E30" s="160">
        <v>0</v>
      </c>
      <c r="F30" s="209">
        <f t="shared" si="0"/>
        <v>0</v>
      </c>
      <c r="G30" s="154"/>
    </row>
    <row r="31" spans="2:7" ht="21.75" customHeight="1">
      <c r="B31" s="154" t="s">
        <v>307</v>
      </c>
      <c r="C31" s="159"/>
      <c r="D31" s="159"/>
      <c r="E31" s="160">
        <v>109</v>
      </c>
      <c r="F31" s="209">
        <f t="shared" si="0"/>
        <v>109</v>
      </c>
      <c r="G31" s="154"/>
    </row>
    <row r="32" spans="2:7" ht="21.75" customHeight="1">
      <c r="B32" s="154"/>
      <c r="C32" s="159" t="s">
        <v>308</v>
      </c>
      <c r="D32" s="159"/>
      <c r="E32" s="160">
        <v>0</v>
      </c>
      <c r="F32" s="209">
        <f t="shared" si="0"/>
        <v>0</v>
      </c>
      <c r="G32" s="154"/>
    </row>
    <row r="33" spans="2:7" ht="21.75" customHeight="1">
      <c r="B33" s="154"/>
      <c r="C33" s="159" t="s">
        <v>309</v>
      </c>
      <c r="D33" s="159"/>
      <c r="E33" s="160">
        <v>109</v>
      </c>
      <c r="F33" s="209">
        <f t="shared" si="0"/>
        <v>109</v>
      </c>
      <c r="G33" s="154"/>
    </row>
    <row r="34" spans="2:7" ht="21.75" customHeight="1">
      <c r="B34" s="163"/>
      <c r="C34" s="159" t="s">
        <v>310</v>
      </c>
      <c r="D34" s="159"/>
      <c r="E34" s="160">
        <v>0</v>
      </c>
      <c r="F34" s="209">
        <f t="shared" si="0"/>
        <v>0</v>
      </c>
      <c r="G34" s="154"/>
    </row>
    <row r="35" spans="2:7" ht="21.75" customHeight="1">
      <c r="B35" s="163" t="s">
        <v>311</v>
      </c>
      <c r="C35" s="159"/>
      <c r="D35" s="159"/>
      <c r="E35" s="160">
        <v>109</v>
      </c>
      <c r="F35" s="209">
        <f t="shared" si="0"/>
        <v>109</v>
      </c>
      <c r="G35" s="154"/>
    </row>
    <row r="36" spans="2:7" ht="21.75" customHeight="1">
      <c r="B36" s="154" t="s">
        <v>312</v>
      </c>
      <c r="C36" s="159"/>
      <c r="D36" s="159"/>
      <c r="E36" s="160">
        <v>813789</v>
      </c>
      <c r="F36" s="209">
        <f t="shared" si="0"/>
        <v>813789</v>
      </c>
      <c r="G36" s="154"/>
    </row>
    <row r="37" spans="2:7" ht="21.75" customHeight="1">
      <c r="B37" s="154"/>
      <c r="C37" s="152" t="s">
        <v>313</v>
      </c>
      <c r="D37" s="161"/>
      <c r="E37" s="162">
        <v>410735</v>
      </c>
      <c r="F37" s="204">
        <f t="shared" si="0"/>
        <v>410735</v>
      </c>
      <c r="G37" s="154"/>
    </row>
    <row r="38" spans="2:7" ht="21.75" customHeight="1">
      <c r="B38" s="154"/>
      <c r="D38" s="161" t="s">
        <v>314</v>
      </c>
      <c r="E38" s="162">
        <v>177746</v>
      </c>
      <c r="F38" s="211">
        <f t="shared" si="0"/>
        <v>177746</v>
      </c>
      <c r="G38" s="154"/>
    </row>
    <row r="39" spans="2:7" ht="21.75" customHeight="1">
      <c r="B39" s="154"/>
      <c r="D39" s="161" t="s">
        <v>315</v>
      </c>
      <c r="E39" s="162">
        <v>0</v>
      </c>
      <c r="F39" s="211">
        <f t="shared" si="0"/>
        <v>0</v>
      </c>
      <c r="G39" s="154"/>
    </row>
    <row r="40" spans="2:7" ht="21.75" customHeight="1">
      <c r="B40" s="154"/>
      <c r="D40" s="161" t="s">
        <v>316</v>
      </c>
      <c r="E40" s="162">
        <v>232989</v>
      </c>
      <c r="F40" s="211">
        <f t="shared" si="0"/>
        <v>232989</v>
      </c>
      <c r="G40" s="154"/>
    </row>
    <row r="41" spans="2:7" ht="21.75" customHeight="1">
      <c r="B41" s="154"/>
      <c r="C41" s="159"/>
      <c r="D41" s="159" t="s">
        <v>317</v>
      </c>
      <c r="E41" s="160">
        <v>0</v>
      </c>
      <c r="F41" s="208">
        <f t="shared" si="0"/>
        <v>0</v>
      </c>
      <c r="G41" s="154"/>
    </row>
    <row r="42" spans="2:7" ht="21.75" customHeight="1">
      <c r="B42" s="154"/>
      <c r="C42" s="152" t="s">
        <v>318</v>
      </c>
      <c r="D42" s="161"/>
      <c r="E42" s="162">
        <v>403054</v>
      </c>
      <c r="F42" s="204">
        <f t="shared" si="0"/>
        <v>403054</v>
      </c>
      <c r="G42" s="154"/>
    </row>
    <row r="43" spans="2:7" ht="21.75" customHeight="1">
      <c r="B43" s="154"/>
      <c r="D43" s="161" t="s">
        <v>319</v>
      </c>
      <c r="E43" s="162">
        <v>403054</v>
      </c>
      <c r="F43" s="211">
        <f t="shared" si="0"/>
        <v>403054</v>
      </c>
      <c r="G43" s="154"/>
    </row>
    <row r="44" spans="2:7" ht="21.75" customHeight="1">
      <c r="B44" s="163"/>
      <c r="C44" s="159"/>
      <c r="D44" s="159" t="s">
        <v>320</v>
      </c>
      <c r="E44" s="160">
        <v>0</v>
      </c>
      <c r="F44" s="208">
        <f t="shared" si="0"/>
        <v>0</v>
      </c>
      <c r="G44" s="154"/>
    </row>
    <row r="45" spans="2:7" ht="21.75" customHeight="1">
      <c r="B45" s="154" t="s">
        <v>321</v>
      </c>
      <c r="C45" s="159"/>
      <c r="D45" s="159"/>
      <c r="E45" s="160">
        <v>914240</v>
      </c>
      <c r="F45" s="209">
        <f t="shared" si="0"/>
        <v>914240</v>
      </c>
      <c r="G45" s="154"/>
    </row>
    <row r="46" spans="2:7" ht="21.75" customHeight="1">
      <c r="B46" s="154"/>
      <c r="C46" s="152" t="s">
        <v>322</v>
      </c>
      <c r="D46" s="161"/>
      <c r="E46" s="162">
        <v>1136337</v>
      </c>
      <c r="F46" s="204">
        <f t="shared" si="0"/>
        <v>1136337</v>
      </c>
      <c r="G46" s="154"/>
    </row>
    <row r="47" spans="2:7" ht="21.75" customHeight="1">
      <c r="B47" s="154"/>
      <c r="D47" s="161" t="s">
        <v>323</v>
      </c>
      <c r="E47" s="162">
        <v>766461</v>
      </c>
      <c r="F47" s="211">
        <f t="shared" si="0"/>
        <v>766461</v>
      </c>
      <c r="G47" s="154"/>
    </row>
    <row r="48" spans="2:7" ht="21.75" customHeight="1">
      <c r="B48" s="154"/>
      <c r="D48" s="161" t="s">
        <v>324</v>
      </c>
      <c r="E48" s="162">
        <v>267931</v>
      </c>
      <c r="F48" s="211">
        <f t="shared" si="0"/>
        <v>267931</v>
      </c>
      <c r="G48" s="154"/>
    </row>
    <row r="49" spans="2:7" ht="21.75" customHeight="1">
      <c r="B49" s="154"/>
      <c r="D49" s="161" t="s">
        <v>325</v>
      </c>
      <c r="E49" s="162">
        <v>0</v>
      </c>
      <c r="F49" s="211">
        <f t="shared" si="0"/>
        <v>0</v>
      </c>
      <c r="G49" s="154"/>
    </row>
    <row r="50" spans="2:7" ht="21.75" customHeight="1">
      <c r="B50" s="154"/>
      <c r="D50" s="161" t="s">
        <v>326</v>
      </c>
      <c r="E50" s="162">
        <v>0</v>
      </c>
      <c r="F50" s="211">
        <f t="shared" si="0"/>
        <v>0</v>
      </c>
      <c r="G50" s="154"/>
    </row>
    <row r="51" spans="2:7" ht="21.75" customHeight="1">
      <c r="B51" s="154"/>
      <c r="C51" s="159"/>
      <c r="D51" s="159" t="s">
        <v>327</v>
      </c>
      <c r="E51" s="160">
        <v>101945</v>
      </c>
      <c r="F51" s="208">
        <f t="shared" si="0"/>
        <v>101945</v>
      </c>
      <c r="G51" s="154"/>
    </row>
    <row r="52" spans="2:8" ht="21.75" customHeight="1">
      <c r="B52" s="154"/>
      <c r="C52" s="152" t="s">
        <v>328</v>
      </c>
      <c r="D52" s="161"/>
      <c r="E52" s="318">
        <v>-222097</v>
      </c>
      <c r="F52" s="319">
        <f>E52</f>
        <v>-222097</v>
      </c>
      <c r="G52"/>
      <c r="H52"/>
    </row>
    <row r="53" spans="2:7" ht="21.75" customHeight="1">
      <c r="B53" s="154"/>
      <c r="D53" s="161" t="s">
        <v>329</v>
      </c>
      <c r="E53" s="162">
        <v>0</v>
      </c>
      <c r="F53" s="211">
        <f t="shared" si="0"/>
        <v>0</v>
      </c>
      <c r="G53" s="154"/>
    </row>
    <row r="54" spans="2:7" ht="21.75" customHeight="1">
      <c r="B54" s="154"/>
      <c r="D54" s="161" t="s">
        <v>330</v>
      </c>
      <c r="E54" s="162"/>
      <c r="F54" s="211">
        <f t="shared" si="0"/>
        <v>0</v>
      </c>
      <c r="G54" s="154"/>
    </row>
    <row r="55" spans="2:7" ht="21.75" customHeight="1">
      <c r="B55" s="154"/>
      <c r="D55" s="161" t="s">
        <v>331</v>
      </c>
      <c r="E55" s="162">
        <v>0</v>
      </c>
      <c r="F55" s="211">
        <f t="shared" si="0"/>
        <v>0</v>
      </c>
      <c r="G55" s="154"/>
    </row>
    <row r="56" spans="2:7" ht="21.75" customHeight="1">
      <c r="B56" s="154"/>
      <c r="D56" s="161" t="s">
        <v>332</v>
      </c>
      <c r="E56" s="162">
        <v>0</v>
      </c>
      <c r="F56" s="211">
        <f t="shared" si="0"/>
        <v>0</v>
      </c>
      <c r="G56" s="154"/>
    </row>
    <row r="57" spans="2:7" ht="21.75" customHeight="1">
      <c r="B57" s="154"/>
      <c r="D57" s="161" t="s">
        <v>333</v>
      </c>
      <c r="E57" s="162">
        <v>0</v>
      </c>
      <c r="F57" s="211">
        <f t="shared" si="0"/>
        <v>0</v>
      </c>
      <c r="G57" s="154"/>
    </row>
    <row r="58" spans="2:7" ht="21.75" customHeight="1">
      <c r="B58" s="163"/>
      <c r="C58" s="159"/>
      <c r="D58" s="159" t="s">
        <v>334</v>
      </c>
      <c r="E58" s="160">
        <v>222097</v>
      </c>
      <c r="F58" s="208">
        <f>E58</f>
        <v>222097</v>
      </c>
      <c r="G58" s="154"/>
    </row>
    <row r="59" spans="2:7" ht="21.75" customHeight="1">
      <c r="B59" s="163" t="s">
        <v>335</v>
      </c>
      <c r="C59" s="159"/>
      <c r="D59" s="159"/>
      <c r="E59" s="160">
        <v>1728029</v>
      </c>
      <c r="F59" s="209">
        <f>E59</f>
        <v>1728029</v>
      </c>
      <c r="G59" s="154"/>
    </row>
    <row r="60" spans="2:8" ht="21.75" customHeight="1">
      <c r="B60" s="163" t="s">
        <v>336</v>
      </c>
      <c r="C60" s="159"/>
      <c r="D60" s="159"/>
      <c r="E60" s="317">
        <v>1728138</v>
      </c>
      <c r="F60" s="319">
        <f>E60</f>
        <v>1728138</v>
      </c>
      <c r="G60"/>
      <c r="H60"/>
    </row>
    <row r="61" spans="2:7" ht="21.75" customHeight="1">
      <c r="B61" s="163" t="s">
        <v>337</v>
      </c>
      <c r="C61" s="159"/>
      <c r="D61" s="159"/>
      <c r="E61" s="160">
        <v>0</v>
      </c>
      <c r="F61" s="210">
        <f t="shared" si="0"/>
        <v>0</v>
      </c>
      <c r="G61" s="154"/>
    </row>
    <row r="62" spans="2:7" ht="21.75" customHeight="1" thickBot="1">
      <c r="B62" s="157" t="s">
        <v>338</v>
      </c>
      <c r="C62" s="153"/>
      <c r="D62" s="153"/>
      <c r="E62" s="164">
        <v>0</v>
      </c>
      <c r="F62" s="205">
        <f t="shared" si="0"/>
        <v>0</v>
      </c>
      <c r="G62" s="154"/>
    </row>
  </sheetData>
  <printOptions/>
  <pageMargins left="0.75" right="0.75" top="1" bottom="1" header="0.512" footer="0.512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3" sqref="L33"/>
    </sheetView>
  </sheetViews>
  <sheetFormatPr defaultColWidth="8.66015625" defaultRowHeight="18"/>
  <cols>
    <col min="1" max="1" width="1.66015625" style="152" customWidth="1"/>
    <col min="2" max="3" width="4.66015625" style="152" customWidth="1"/>
    <col min="4" max="4" width="22.66015625" style="152" customWidth="1"/>
    <col min="5" max="6" width="11.66015625" style="152" customWidth="1"/>
    <col min="7" max="7" width="2.16015625" style="152" customWidth="1"/>
    <col min="8" max="16384" width="8.66015625" style="152" customWidth="1"/>
  </cols>
  <sheetData>
    <row r="1" s="128" customFormat="1" ht="17.25">
      <c r="B1" s="188" t="s">
        <v>393</v>
      </c>
    </row>
    <row r="2" s="128" customFormat="1" ht="17.25">
      <c r="B2" s="188"/>
    </row>
    <row r="3" spans="2:6" ht="21.75" customHeight="1" thickBot="1">
      <c r="B3" s="165" t="s">
        <v>339</v>
      </c>
      <c r="C3" s="165"/>
      <c r="D3" s="165"/>
      <c r="E3" s="165"/>
      <c r="F3" s="253" t="s">
        <v>412</v>
      </c>
    </row>
    <row r="4" spans="2:7" ht="21.75" customHeight="1">
      <c r="B4" s="166"/>
      <c r="C4" s="167"/>
      <c r="D4" s="167"/>
      <c r="E4" s="168"/>
      <c r="F4" s="213"/>
      <c r="G4" s="167"/>
    </row>
    <row r="5" spans="2:7" ht="21.75" customHeight="1">
      <c r="B5" s="166"/>
      <c r="C5" s="167" t="s">
        <v>285</v>
      </c>
      <c r="D5" s="167"/>
      <c r="E5" s="169"/>
      <c r="F5" s="214"/>
      <c r="G5" s="170"/>
    </row>
    <row r="6" spans="2:7" ht="21.75" customHeight="1">
      <c r="B6" s="166"/>
      <c r="C6" s="167"/>
      <c r="D6" s="167"/>
      <c r="E6" s="134" t="s">
        <v>406</v>
      </c>
      <c r="F6" s="215" t="s">
        <v>394</v>
      </c>
      <c r="G6" s="170"/>
    </row>
    <row r="7" spans="2:7" ht="21.75" customHeight="1">
      <c r="B7" s="166"/>
      <c r="C7" s="167" t="s">
        <v>113</v>
      </c>
      <c r="D7" s="167"/>
      <c r="E7" s="169"/>
      <c r="F7" s="214"/>
      <c r="G7" s="170"/>
    </row>
    <row r="8" spans="2:7" ht="21.75" customHeight="1" thickBot="1">
      <c r="B8" s="171"/>
      <c r="C8" s="165"/>
      <c r="D8" s="165"/>
      <c r="E8" s="172"/>
      <c r="F8" s="218"/>
      <c r="G8" s="170"/>
    </row>
    <row r="9" spans="2:7" ht="21.75" customHeight="1">
      <c r="B9" s="166"/>
      <c r="C9" s="173" t="s">
        <v>340</v>
      </c>
      <c r="D9" s="174"/>
      <c r="E9" s="175">
        <v>0</v>
      </c>
      <c r="F9" s="216">
        <f aca="true" t="shared" si="0" ref="F9:F37">E9</f>
        <v>0</v>
      </c>
      <c r="G9" s="170"/>
    </row>
    <row r="10" spans="2:7" ht="21.75" customHeight="1">
      <c r="B10" s="176" t="s">
        <v>119</v>
      </c>
      <c r="C10" s="173" t="s">
        <v>341</v>
      </c>
      <c r="D10" s="174"/>
      <c r="E10" s="175">
        <v>20167</v>
      </c>
      <c r="F10" s="219">
        <f t="shared" si="0"/>
        <v>20167</v>
      </c>
      <c r="G10" s="170"/>
    </row>
    <row r="11" spans="2:7" ht="21.75" customHeight="1">
      <c r="B11" s="166"/>
      <c r="C11" s="173" t="s">
        <v>342</v>
      </c>
      <c r="D11" s="174"/>
      <c r="E11" s="175">
        <v>0</v>
      </c>
      <c r="F11" s="219">
        <f t="shared" si="0"/>
        <v>0</v>
      </c>
      <c r="G11" s="170"/>
    </row>
    <row r="12" spans="2:7" ht="21.75" customHeight="1">
      <c r="B12" s="176" t="s">
        <v>154</v>
      </c>
      <c r="C12" s="173" t="s">
        <v>343</v>
      </c>
      <c r="D12" s="174"/>
      <c r="E12" s="175">
        <v>0</v>
      </c>
      <c r="F12" s="219">
        <f t="shared" si="0"/>
        <v>0</v>
      </c>
      <c r="G12" s="170"/>
    </row>
    <row r="13" spans="2:7" ht="21.75" customHeight="1">
      <c r="B13" s="166"/>
      <c r="C13" s="173" t="s">
        <v>344</v>
      </c>
      <c r="D13" s="174"/>
      <c r="E13" s="175">
        <v>483</v>
      </c>
      <c r="F13" s="219">
        <f t="shared" si="0"/>
        <v>483</v>
      </c>
      <c r="G13" s="170"/>
    </row>
    <row r="14" spans="2:7" ht="21.75" customHeight="1">
      <c r="B14" s="176" t="s">
        <v>158</v>
      </c>
      <c r="C14" s="173" t="s">
        <v>345</v>
      </c>
      <c r="D14" s="174"/>
      <c r="E14" s="175">
        <v>0</v>
      </c>
      <c r="F14" s="219">
        <f t="shared" si="0"/>
        <v>0</v>
      </c>
      <c r="G14" s="170"/>
    </row>
    <row r="15" spans="2:7" ht="21.75" customHeight="1">
      <c r="B15" s="166"/>
      <c r="C15" s="173" t="s">
        <v>346</v>
      </c>
      <c r="D15" s="174"/>
      <c r="E15" s="175">
        <v>0</v>
      </c>
      <c r="F15" s="219">
        <f t="shared" si="0"/>
        <v>0</v>
      </c>
      <c r="G15" s="170"/>
    </row>
    <row r="16" spans="2:7" ht="21.75" customHeight="1">
      <c r="B16" s="176" t="s">
        <v>134</v>
      </c>
      <c r="C16" s="173" t="s">
        <v>347</v>
      </c>
      <c r="D16" s="174"/>
      <c r="E16" s="175">
        <v>0</v>
      </c>
      <c r="F16" s="219">
        <f t="shared" si="0"/>
        <v>0</v>
      </c>
      <c r="G16" s="170"/>
    </row>
    <row r="17" spans="2:7" ht="21.75" customHeight="1">
      <c r="B17" s="166"/>
      <c r="C17" s="173" t="s">
        <v>348</v>
      </c>
      <c r="D17" s="174"/>
      <c r="E17" s="175">
        <v>270</v>
      </c>
      <c r="F17" s="219">
        <f t="shared" si="0"/>
        <v>270</v>
      </c>
      <c r="G17" s="170"/>
    </row>
    <row r="18" spans="2:7" ht="21.75" customHeight="1">
      <c r="B18" s="176" t="s">
        <v>125</v>
      </c>
      <c r="C18" s="173" t="s">
        <v>349</v>
      </c>
      <c r="D18" s="174"/>
      <c r="E18" s="175">
        <v>0</v>
      </c>
      <c r="F18" s="219">
        <f t="shared" si="0"/>
        <v>0</v>
      </c>
      <c r="G18" s="170"/>
    </row>
    <row r="19" spans="2:7" ht="21.75" customHeight="1">
      <c r="B19" s="166"/>
      <c r="C19" s="173" t="s">
        <v>350</v>
      </c>
      <c r="D19" s="174"/>
      <c r="E19" s="175">
        <v>0</v>
      </c>
      <c r="F19" s="219">
        <f t="shared" si="0"/>
        <v>0</v>
      </c>
      <c r="G19" s="170"/>
    </row>
    <row r="20" spans="2:7" ht="21.75" customHeight="1">
      <c r="B20" s="177" t="s">
        <v>351</v>
      </c>
      <c r="C20" s="178" t="s">
        <v>352</v>
      </c>
      <c r="D20" s="179"/>
      <c r="E20" s="180">
        <v>20920</v>
      </c>
      <c r="F20" s="220">
        <f t="shared" si="0"/>
        <v>20920</v>
      </c>
      <c r="G20" s="170"/>
    </row>
    <row r="21" spans="2:7" ht="21.75" customHeight="1">
      <c r="B21" s="166"/>
      <c r="C21" s="181" t="s">
        <v>353</v>
      </c>
      <c r="D21" s="174"/>
      <c r="E21" s="175"/>
      <c r="F21" s="216">
        <f t="shared" si="0"/>
        <v>0</v>
      </c>
      <c r="G21" s="170"/>
    </row>
    <row r="22" spans="2:7" ht="21.75" customHeight="1">
      <c r="B22" s="176" t="s">
        <v>150</v>
      </c>
      <c r="C22" s="173" t="s">
        <v>354</v>
      </c>
      <c r="D22" s="174" t="s">
        <v>355</v>
      </c>
      <c r="E22" s="175">
        <v>0</v>
      </c>
      <c r="F22" s="219">
        <f t="shared" si="0"/>
        <v>0</v>
      </c>
      <c r="G22" s="170"/>
    </row>
    <row r="23" spans="2:7" ht="21.75" customHeight="1">
      <c r="B23" s="176" t="s">
        <v>154</v>
      </c>
      <c r="C23" s="173" t="s">
        <v>356</v>
      </c>
      <c r="D23" s="174"/>
      <c r="E23" s="175">
        <v>20575</v>
      </c>
      <c r="F23" s="219">
        <f t="shared" si="0"/>
        <v>20575</v>
      </c>
      <c r="G23" s="170"/>
    </row>
    <row r="24" spans="2:7" ht="21.75" customHeight="1">
      <c r="B24" s="176" t="s">
        <v>158</v>
      </c>
      <c r="C24" s="181" t="s">
        <v>357</v>
      </c>
      <c r="D24" s="167"/>
      <c r="E24" s="182"/>
      <c r="F24" s="216">
        <f t="shared" si="0"/>
        <v>0</v>
      </c>
      <c r="G24" s="170"/>
    </row>
    <row r="25" spans="2:7" ht="21.75" customHeight="1">
      <c r="B25" s="176" t="s">
        <v>134</v>
      </c>
      <c r="C25" s="173" t="s">
        <v>358</v>
      </c>
      <c r="D25" s="174"/>
      <c r="E25" s="175">
        <v>0</v>
      </c>
      <c r="F25" s="216">
        <f t="shared" si="0"/>
        <v>0</v>
      </c>
      <c r="G25" s="170"/>
    </row>
    <row r="26" spans="2:7" ht="21.75" customHeight="1">
      <c r="B26" s="176" t="s">
        <v>142</v>
      </c>
      <c r="C26" s="173" t="s">
        <v>359</v>
      </c>
      <c r="D26" s="174"/>
      <c r="E26" s="175">
        <v>0</v>
      </c>
      <c r="F26" s="219">
        <f t="shared" si="0"/>
        <v>0</v>
      </c>
      <c r="G26" s="170"/>
    </row>
    <row r="27" spans="2:7" ht="21.75" customHeight="1">
      <c r="B27" s="176" t="s">
        <v>360</v>
      </c>
      <c r="C27" s="173" t="s">
        <v>361</v>
      </c>
      <c r="D27" s="174"/>
      <c r="E27" s="175">
        <v>0</v>
      </c>
      <c r="F27" s="221">
        <f t="shared" si="0"/>
        <v>0</v>
      </c>
      <c r="G27" s="170"/>
    </row>
    <row r="28" spans="2:7" ht="21.75" customHeight="1">
      <c r="B28" s="183"/>
      <c r="C28" s="178" t="s">
        <v>362</v>
      </c>
      <c r="D28" s="179"/>
      <c r="E28" s="180">
        <v>20575</v>
      </c>
      <c r="F28" s="220">
        <f t="shared" si="0"/>
        <v>20575</v>
      </c>
      <c r="G28" s="170"/>
    </row>
    <row r="29" spans="2:7" ht="21.75" customHeight="1">
      <c r="B29" s="183" t="s">
        <v>363</v>
      </c>
      <c r="C29" s="179"/>
      <c r="D29" s="179"/>
      <c r="E29" s="186">
        <v>345</v>
      </c>
      <c r="F29" s="222">
        <f t="shared" si="0"/>
        <v>345</v>
      </c>
      <c r="G29" s="170"/>
    </row>
    <row r="30" spans="2:7" ht="21.75" customHeight="1">
      <c r="B30" s="176" t="s">
        <v>21</v>
      </c>
      <c r="C30" s="173" t="s">
        <v>364</v>
      </c>
      <c r="D30" s="174"/>
      <c r="E30" s="175">
        <v>0</v>
      </c>
      <c r="F30" s="216">
        <f t="shared" si="0"/>
        <v>0</v>
      </c>
      <c r="G30" s="170"/>
    </row>
    <row r="31" spans="2:7" ht="21.75" customHeight="1">
      <c r="B31" s="176" t="s">
        <v>365</v>
      </c>
      <c r="C31" s="173" t="s">
        <v>366</v>
      </c>
      <c r="D31" s="174"/>
      <c r="E31" s="175">
        <v>0</v>
      </c>
      <c r="F31" s="219">
        <f t="shared" si="0"/>
        <v>0</v>
      </c>
      <c r="G31" s="170"/>
    </row>
    <row r="32" spans="2:7" ht="21.75" customHeight="1">
      <c r="B32" s="176" t="s">
        <v>367</v>
      </c>
      <c r="C32" s="288" t="s">
        <v>486</v>
      </c>
      <c r="D32" s="174"/>
      <c r="E32" s="175">
        <v>0</v>
      </c>
      <c r="F32" s="219">
        <f t="shared" si="0"/>
        <v>0</v>
      </c>
      <c r="G32" s="170"/>
    </row>
    <row r="33" spans="2:7" ht="21.75" customHeight="1">
      <c r="B33" s="176" t="s">
        <v>368</v>
      </c>
      <c r="C33" s="173" t="s">
        <v>369</v>
      </c>
      <c r="D33" s="174"/>
      <c r="E33" s="175">
        <v>0</v>
      </c>
      <c r="F33" s="219">
        <f t="shared" si="0"/>
        <v>0</v>
      </c>
      <c r="G33" s="170"/>
    </row>
    <row r="34" spans="2:7" ht="21.75" customHeight="1">
      <c r="B34" s="176" t="s">
        <v>370</v>
      </c>
      <c r="C34" s="173" t="s">
        <v>371</v>
      </c>
      <c r="D34" s="174"/>
      <c r="E34" s="175">
        <v>0</v>
      </c>
      <c r="F34" s="219">
        <f t="shared" si="0"/>
        <v>0</v>
      </c>
      <c r="G34" s="170"/>
    </row>
    <row r="35" spans="2:7" ht="21.75" customHeight="1">
      <c r="B35" s="177" t="s">
        <v>372</v>
      </c>
      <c r="C35" s="178" t="s">
        <v>373</v>
      </c>
      <c r="D35" s="179"/>
      <c r="E35" s="180">
        <v>0</v>
      </c>
      <c r="F35" s="220">
        <f t="shared" si="0"/>
        <v>0</v>
      </c>
      <c r="G35" s="170"/>
    </row>
    <row r="36" spans="2:7" ht="21.75" customHeight="1">
      <c r="B36" s="183" t="s">
        <v>374</v>
      </c>
      <c r="C36" s="179"/>
      <c r="D36" s="179"/>
      <c r="E36" s="180">
        <v>0</v>
      </c>
      <c r="F36" s="222">
        <f t="shared" si="0"/>
        <v>0</v>
      </c>
      <c r="G36" s="170"/>
    </row>
    <row r="37" spans="2:7" ht="21.75" customHeight="1" thickBot="1">
      <c r="B37" s="171" t="s">
        <v>375</v>
      </c>
      <c r="C37" s="165"/>
      <c r="D37" s="165"/>
      <c r="E37" s="184">
        <v>403054</v>
      </c>
      <c r="F37" s="217">
        <f t="shared" si="0"/>
        <v>403054</v>
      </c>
      <c r="G37" s="170"/>
    </row>
    <row r="38" spans="2:7" ht="21.75" customHeight="1">
      <c r="B38" s="185"/>
      <c r="C38" s="185"/>
      <c r="D38" s="185"/>
      <c r="E38" s="185"/>
      <c r="F38" s="212"/>
      <c r="G38" s="170"/>
    </row>
    <row r="39" spans="2:7" ht="21.75" customHeight="1">
      <c r="B39" s="167"/>
      <c r="C39" s="167"/>
      <c r="D39" s="167"/>
      <c r="E39" s="167"/>
      <c r="F39" s="167"/>
      <c r="G39" s="167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</sheetData>
  <printOptions/>
  <pageMargins left="0.75" right="0.75" top="1" bottom="1" header="0.512" footer="0.512"/>
  <pageSetup fitToHeight="1" fitToWidth="1"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Z66"/>
  <sheetViews>
    <sheetView showGridLines="0" showZeros="0" zoomScale="55" zoomScaleNormal="5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65" sqref="K65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11" max="23" width="11.66015625" style="0" customWidth="1"/>
    <col min="25" max="25" width="1.66015625" style="0" customWidth="1"/>
  </cols>
  <sheetData>
    <row r="1" ht="19.5" customHeight="1">
      <c r="B1" t="s">
        <v>0</v>
      </c>
    </row>
    <row r="2" ht="15.75" customHeight="1"/>
    <row r="3" spans="2:24" ht="19.5" customHeight="1" thickBot="1">
      <c r="B3" s="1" t="s">
        <v>109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 t="s">
        <v>110</v>
      </c>
    </row>
    <row r="4" spans="2:25" ht="19.5" customHeight="1">
      <c r="B4" s="2"/>
      <c r="G4" s="41"/>
      <c r="H4" s="2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9"/>
      <c r="Y4" s="2"/>
    </row>
    <row r="5" spans="2:25" ht="19.5" customHeight="1">
      <c r="B5" s="2"/>
      <c r="E5" t="s">
        <v>111</v>
      </c>
      <c r="G5" s="42"/>
      <c r="H5" s="2"/>
      <c r="I5" s="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0"/>
      <c r="Y5" s="2"/>
    </row>
    <row r="6" spans="2:25" ht="19.5" customHeight="1">
      <c r="B6" s="2"/>
      <c r="G6" s="42"/>
      <c r="H6" s="28" t="s">
        <v>3</v>
      </c>
      <c r="I6" s="29" t="s">
        <v>401</v>
      </c>
      <c r="J6" s="27" t="s">
        <v>415</v>
      </c>
      <c r="K6" s="27" t="s">
        <v>112</v>
      </c>
      <c r="L6" s="27" t="s">
        <v>6</v>
      </c>
      <c r="M6" s="27" t="s">
        <v>402</v>
      </c>
      <c r="N6" s="27" t="s">
        <v>8</v>
      </c>
      <c r="O6" s="27" t="s">
        <v>400</v>
      </c>
      <c r="P6" s="27" t="s">
        <v>397</v>
      </c>
      <c r="Q6" s="27" t="s">
        <v>399</v>
      </c>
      <c r="R6" s="27" t="s">
        <v>10</v>
      </c>
      <c r="S6" s="27" t="s">
        <v>11</v>
      </c>
      <c r="T6" s="27" t="s">
        <v>12</v>
      </c>
      <c r="U6" s="29" t="s">
        <v>13</v>
      </c>
      <c r="V6" s="27" t="s">
        <v>404</v>
      </c>
      <c r="W6" s="27" t="s">
        <v>416</v>
      </c>
      <c r="X6" s="61" t="s">
        <v>15</v>
      </c>
      <c r="Y6" s="2"/>
    </row>
    <row r="7" spans="2:25" ht="19.5" customHeight="1">
      <c r="B7" s="2"/>
      <c r="C7" t="s">
        <v>113</v>
      </c>
      <c r="G7" s="42"/>
      <c r="H7" s="2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0"/>
      <c r="Y7" s="2"/>
    </row>
    <row r="8" spans="2:25" ht="19.5" customHeight="1" thickBot="1">
      <c r="B8" s="9"/>
      <c r="C8" s="1"/>
      <c r="D8" s="1"/>
      <c r="E8" s="1"/>
      <c r="F8" s="1"/>
      <c r="G8" s="43"/>
      <c r="H8" s="9"/>
      <c r="I8" s="225"/>
      <c r="J8" s="12"/>
      <c r="K8" s="11"/>
      <c r="L8" s="11">
        <v>242055</v>
      </c>
      <c r="M8" s="11"/>
      <c r="N8" s="11">
        <v>242080</v>
      </c>
      <c r="O8" s="11"/>
      <c r="P8" s="11"/>
      <c r="Q8" s="11"/>
      <c r="R8" s="11">
        <v>243035</v>
      </c>
      <c r="S8" s="11">
        <v>243418</v>
      </c>
      <c r="T8" s="11">
        <v>244414</v>
      </c>
      <c r="U8" s="11">
        <v>244422</v>
      </c>
      <c r="V8" s="11"/>
      <c r="W8" s="11">
        <v>244848</v>
      </c>
      <c r="X8" s="62"/>
      <c r="Y8" s="2"/>
    </row>
    <row r="9" spans="2:25" ht="19.5" customHeight="1">
      <c r="B9" s="2"/>
      <c r="C9" s="4" t="s">
        <v>114</v>
      </c>
      <c r="D9" s="52"/>
      <c r="E9" s="52"/>
      <c r="F9" s="52"/>
      <c r="G9" s="70" t="s">
        <v>115</v>
      </c>
      <c r="H9" s="23">
        <v>400529</v>
      </c>
      <c r="I9" s="226">
        <v>194398</v>
      </c>
      <c r="J9" s="51">
        <v>45071</v>
      </c>
      <c r="K9" s="21">
        <v>62338</v>
      </c>
      <c r="L9" s="21">
        <v>117405</v>
      </c>
      <c r="M9" s="21">
        <v>546936</v>
      </c>
      <c r="N9" s="21">
        <v>295032</v>
      </c>
      <c r="O9" s="21">
        <v>242235</v>
      </c>
      <c r="P9" s="21">
        <v>206425</v>
      </c>
      <c r="Q9" s="21">
        <v>701235</v>
      </c>
      <c r="R9" s="21">
        <v>86142</v>
      </c>
      <c r="S9" s="21">
        <v>134979</v>
      </c>
      <c r="T9" s="21">
        <v>191723</v>
      </c>
      <c r="U9" s="21">
        <v>70596</v>
      </c>
      <c r="V9" s="21">
        <v>32656</v>
      </c>
      <c r="W9" s="21">
        <v>51386</v>
      </c>
      <c r="X9" s="63">
        <f>SUM(H9:W9)</f>
        <v>3379086</v>
      </c>
      <c r="Y9" s="2"/>
    </row>
    <row r="10" spans="2:25" ht="19.5" customHeight="1">
      <c r="B10" s="2"/>
      <c r="C10" s="4"/>
      <c r="D10" t="s">
        <v>116</v>
      </c>
      <c r="E10" s="52"/>
      <c r="F10" s="52"/>
      <c r="G10" s="70" t="s">
        <v>117</v>
      </c>
      <c r="H10" s="23">
        <v>130170</v>
      </c>
      <c r="I10" s="226">
        <v>76028</v>
      </c>
      <c r="J10" s="51">
        <v>27220</v>
      </c>
      <c r="K10" s="21">
        <v>17843</v>
      </c>
      <c r="L10" s="21">
        <v>34419</v>
      </c>
      <c r="M10" s="21">
        <v>176229</v>
      </c>
      <c r="N10" s="21">
        <v>152569</v>
      </c>
      <c r="O10" s="21">
        <v>84345</v>
      </c>
      <c r="P10" s="21">
        <v>56329</v>
      </c>
      <c r="Q10" s="21">
        <v>226462</v>
      </c>
      <c r="R10" s="21">
        <v>17665</v>
      </c>
      <c r="S10" s="21">
        <v>34213</v>
      </c>
      <c r="T10" s="21">
        <v>49393</v>
      </c>
      <c r="U10" s="21">
        <v>12202</v>
      </c>
      <c r="V10" s="21">
        <v>7263</v>
      </c>
      <c r="W10" s="21">
        <v>11198</v>
      </c>
      <c r="X10" s="63">
        <f aca="true" t="shared" si="0" ref="X10:X59">SUM(H10:W10)</f>
        <v>1113548</v>
      </c>
      <c r="Y10" s="2"/>
    </row>
    <row r="11" spans="2:25" ht="19.5" customHeight="1">
      <c r="B11" s="2"/>
      <c r="C11" s="4"/>
      <c r="E11" s="52" t="s">
        <v>118</v>
      </c>
      <c r="F11" s="52"/>
      <c r="G11" s="57"/>
      <c r="H11" s="23">
        <v>130163</v>
      </c>
      <c r="I11" s="226">
        <v>76028</v>
      </c>
      <c r="J11" s="51">
        <v>27220</v>
      </c>
      <c r="K11" s="21">
        <v>17843</v>
      </c>
      <c r="L11" s="21">
        <v>34419</v>
      </c>
      <c r="M11" s="21">
        <v>176229</v>
      </c>
      <c r="N11" s="21">
        <v>148838</v>
      </c>
      <c r="O11" s="21">
        <v>84345</v>
      </c>
      <c r="P11" s="21">
        <v>56329</v>
      </c>
      <c r="Q11" s="21">
        <v>226453</v>
      </c>
      <c r="R11" s="21">
        <v>17665</v>
      </c>
      <c r="S11" s="21">
        <v>34103</v>
      </c>
      <c r="T11" s="21">
        <v>36336</v>
      </c>
      <c r="U11" s="21">
        <v>12154</v>
      </c>
      <c r="V11" s="21">
        <v>7263</v>
      </c>
      <c r="W11" s="21">
        <v>11198</v>
      </c>
      <c r="X11" s="63">
        <f t="shared" si="0"/>
        <v>1096586</v>
      </c>
      <c r="Y11" s="2"/>
    </row>
    <row r="12" spans="2:25" ht="19.5" customHeight="1">
      <c r="B12" s="28" t="s">
        <v>119</v>
      </c>
      <c r="C12" s="4"/>
      <c r="E12" s="52" t="s">
        <v>120</v>
      </c>
      <c r="F12" s="52"/>
      <c r="G12" s="57"/>
      <c r="H12" s="23">
        <v>0</v>
      </c>
      <c r="I12" s="226">
        <v>0</v>
      </c>
      <c r="J12" s="5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63">
        <f t="shared" si="0"/>
        <v>0</v>
      </c>
      <c r="Y12" s="2"/>
    </row>
    <row r="13" spans="2:25" ht="19.5" customHeight="1">
      <c r="B13" s="2"/>
      <c r="C13" s="4"/>
      <c r="E13" s="52" t="s">
        <v>121</v>
      </c>
      <c r="F13" s="52"/>
      <c r="G13" s="57"/>
      <c r="H13" s="23">
        <v>0</v>
      </c>
      <c r="I13" s="226">
        <v>0</v>
      </c>
      <c r="J13" s="5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13057</v>
      </c>
      <c r="U13" s="21">
        <v>0</v>
      </c>
      <c r="V13" s="21">
        <v>0</v>
      </c>
      <c r="W13" s="21">
        <v>0</v>
      </c>
      <c r="X13" s="63">
        <f t="shared" si="0"/>
        <v>13057</v>
      </c>
      <c r="Y13" s="2"/>
    </row>
    <row r="14" spans="2:25" ht="19.5" customHeight="1">
      <c r="B14" s="2"/>
      <c r="C14" s="4"/>
      <c r="D14" s="52"/>
      <c r="E14" s="52" t="s">
        <v>122</v>
      </c>
      <c r="F14" s="52"/>
      <c r="G14" s="57"/>
      <c r="H14" s="23">
        <v>7</v>
      </c>
      <c r="I14" s="226">
        <v>0</v>
      </c>
      <c r="J14" s="51">
        <v>0</v>
      </c>
      <c r="K14" s="21">
        <v>0</v>
      </c>
      <c r="L14" s="21">
        <v>0</v>
      </c>
      <c r="M14" s="21">
        <v>0</v>
      </c>
      <c r="N14" s="21">
        <v>3731</v>
      </c>
      <c r="O14" s="21">
        <v>0</v>
      </c>
      <c r="P14" s="21">
        <v>0</v>
      </c>
      <c r="Q14" s="21">
        <v>9</v>
      </c>
      <c r="R14" s="21">
        <v>0</v>
      </c>
      <c r="S14" s="21">
        <v>110</v>
      </c>
      <c r="T14" s="21">
        <v>0</v>
      </c>
      <c r="U14" s="21">
        <v>48</v>
      </c>
      <c r="V14" s="21">
        <v>0</v>
      </c>
      <c r="W14" s="21">
        <v>0</v>
      </c>
      <c r="X14" s="63">
        <f t="shared" si="0"/>
        <v>3905</v>
      </c>
      <c r="Y14" s="2"/>
    </row>
    <row r="15" spans="2:25" ht="19.5" customHeight="1">
      <c r="B15" s="2"/>
      <c r="C15" s="4"/>
      <c r="D15" t="s">
        <v>123</v>
      </c>
      <c r="E15" s="52"/>
      <c r="F15" s="52"/>
      <c r="G15" s="70" t="s">
        <v>124</v>
      </c>
      <c r="H15" s="23">
        <v>270359</v>
      </c>
      <c r="I15" s="226">
        <v>118370</v>
      </c>
      <c r="J15" s="51">
        <v>17851</v>
      </c>
      <c r="K15" s="21">
        <v>44495</v>
      </c>
      <c r="L15" s="21">
        <v>82986</v>
      </c>
      <c r="M15" s="21">
        <v>370707</v>
      </c>
      <c r="N15" s="21">
        <v>142463</v>
      </c>
      <c r="O15" s="21">
        <v>157890</v>
      </c>
      <c r="P15" s="21">
        <v>150096</v>
      </c>
      <c r="Q15" s="21">
        <v>474773</v>
      </c>
      <c r="R15" s="21">
        <v>68477</v>
      </c>
      <c r="S15" s="21">
        <v>100766</v>
      </c>
      <c r="T15" s="21">
        <v>142330</v>
      </c>
      <c r="U15" s="21">
        <v>58394</v>
      </c>
      <c r="V15" s="21">
        <v>25393</v>
      </c>
      <c r="W15" s="21">
        <v>40188</v>
      </c>
      <c r="X15" s="63">
        <f t="shared" si="0"/>
        <v>2265538</v>
      </c>
      <c r="Y15" s="2"/>
    </row>
    <row r="16" spans="2:25" ht="19.5" customHeight="1">
      <c r="B16" s="28" t="s">
        <v>125</v>
      </c>
      <c r="C16" s="4"/>
      <c r="E16" s="52" t="s">
        <v>126</v>
      </c>
      <c r="F16" s="52"/>
      <c r="G16" s="57"/>
      <c r="H16" s="23">
        <v>0</v>
      </c>
      <c r="I16" s="226">
        <v>0</v>
      </c>
      <c r="J16" s="5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63">
        <f t="shared" si="0"/>
        <v>0</v>
      </c>
      <c r="Y16" s="2"/>
    </row>
    <row r="17" spans="2:25" ht="19.5" customHeight="1">
      <c r="B17" s="2"/>
      <c r="C17" s="4"/>
      <c r="E17" s="52" t="s">
        <v>127</v>
      </c>
      <c r="F17" s="52"/>
      <c r="G17" s="57"/>
      <c r="H17" s="23">
        <v>0</v>
      </c>
      <c r="I17" s="226">
        <v>0</v>
      </c>
      <c r="J17" s="51">
        <v>0</v>
      </c>
      <c r="K17" s="21">
        <v>0</v>
      </c>
      <c r="L17" s="21">
        <v>0</v>
      </c>
      <c r="M17" s="21">
        <v>19800</v>
      </c>
      <c r="N17" s="21">
        <v>0</v>
      </c>
      <c r="O17" s="21">
        <v>0</v>
      </c>
      <c r="P17" s="21">
        <v>0</v>
      </c>
      <c r="Q17" s="21">
        <v>95451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63">
        <f t="shared" si="0"/>
        <v>115251</v>
      </c>
      <c r="Y17" s="2"/>
    </row>
    <row r="18" spans="2:25" ht="19.5" customHeight="1">
      <c r="B18" s="2"/>
      <c r="C18" s="4"/>
      <c r="E18" s="52" t="s">
        <v>128</v>
      </c>
      <c r="F18" s="52"/>
      <c r="G18" s="57"/>
      <c r="H18" s="23">
        <v>270320</v>
      </c>
      <c r="I18" s="226">
        <v>118370</v>
      </c>
      <c r="J18" s="51">
        <v>17801</v>
      </c>
      <c r="K18" s="21">
        <v>44257</v>
      </c>
      <c r="L18" s="21">
        <v>82951</v>
      </c>
      <c r="M18" s="21">
        <v>349974</v>
      </c>
      <c r="N18" s="21">
        <v>121884</v>
      </c>
      <c r="O18" s="21">
        <v>157202</v>
      </c>
      <c r="P18" s="21">
        <v>150096</v>
      </c>
      <c r="Q18" s="21">
        <v>366214</v>
      </c>
      <c r="R18" s="21">
        <v>68477</v>
      </c>
      <c r="S18" s="21">
        <v>100766</v>
      </c>
      <c r="T18" s="21">
        <v>142310</v>
      </c>
      <c r="U18" s="21">
        <v>55353</v>
      </c>
      <c r="V18" s="21">
        <v>25211</v>
      </c>
      <c r="W18" s="21">
        <v>40188</v>
      </c>
      <c r="X18" s="63">
        <f t="shared" si="0"/>
        <v>2111374</v>
      </c>
      <c r="Y18" s="2"/>
    </row>
    <row r="19" spans="2:25" ht="19.5" customHeight="1">
      <c r="B19" s="28" t="s">
        <v>129</v>
      </c>
      <c r="C19" s="17"/>
      <c r="D19" s="15"/>
      <c r="E19" s="15" t="s">
        <v>122</v>
      </c>
      <c r="F19" s="15"/>
      <c r="G19" s="44"/>
      <c r="H19" s="14">
        <v>39</v>
      </c>
      <c r="I19" s="49">
        <v>0</v>
      </c>
      <c r="J19" s="17">
        <v>50</v>
      </c>
      <c r="K19" s="18">
        <v>238</v>
      </c>
      <c r="L19" s="18">
        <v>35</v>
      </c>
      <c r="M19" s="18">
        <v>933</v>
      </c>
      <c r="N19" s="18">
        <v>20579</v>
      </c>
      <c r="O19" s="18">
        <v>688</v>
      </c>
      <c r="P19" s="18">
        <v>0</v>
      </c>
      <c r="Q19" s="18">
        <v>13108</v>
      </c>
      <c r="R19" s="18">
        <v>0</v>
      </c>
      <c r="S19" s="18">
        <v>0</v>
      </c>
      <c r="T19" s="18">
        <v>20</v>
      </c>
      <c r="U19" s="18">
        <v>3041</v>
      </c>
      <c r="V19" s="18">
        <v>182</v>
      </c>
      <c r="W19" s="18">
        <v>0</v>
      </c>
      <c r="X19" s="64">
        <f t="shared" si="0"/>
        <v>38913</v>
      </c>
      <c r="Y19" s="2"/>
    </row>
    <row r="20" spans="2:25" ht="19.5" customHeight="1">
      <c r="B20" s="2"/>
      <c r="C20" s="4" t="s">
        <v>130</v>
      </c>
      <c r="D20" s="52"/>
      <c r="E20" s="52"/>
      <c r="F20" s="52"/>
      <c r="G20" s="70" t="s">
        <v>131</v>
      </c>
      <c r="H20" s="23">
        <v>302611</v>
      </c>
      <c r="I20" s="226">
        <v>142326</v>
      </c>
      <c r="J20" s="51">
        <v>49446</v>
      </c>
      <c r="K20" s="21">
        <v>45329</v>
      </c>
      <c r="L20" s="21">
        <v>83877</v>
      </c>
      <c r="M20" s="21">
        <v>526203</v>
      </c>
      <c r="N20" s="21">
        <v>214972</v>
      </c>
      <c r="O20" s="21">
        <v>242223</v>
      </c>
      <c r="P20" s="21">
        <v>153394</v>
      </c>
      <c r="Q20" s="21">
        <v>374171</v>
      </c>
      <c r="R20" s="21">
        <v>73588</v>
      </c>
      <c r="S20" s="21">
        <v>108720</v>
      </c>
      <c r="T20" s="21">
        <v>128421</v>
      </c>
      <c r="U20" s="21">
        <v>41395</v>
      </c>
      <c r="V20" s="21">
        <v>22766</v>
      </c>
      <c r="W20" s="21">
        <v>18182</v>
      </c>
      <c r="X20" s="63">
        <f t="shared" si="0"/>
        <v>2527624</v>
      </c>
      <c r="Y20" s="2"/>
    </row>
    <row r="21" spans="2:25" ht="19.5" customHeight="1">
      <c r="B21" s="2"/>
      <c r="C21" s="4"/>
      <c r="D21" t="s">
        <v>132</v>
      </c>
      <c r="E21" s="52"/>
      <c r="F21" s="52"/>
      <c r="G21" s="70" t="s">
        <v>133</v>
      </c>
      <c r="H21" s="23">
        <v>189242</v>
      </c>
      <c r="I21" s="226">
        <v>99702</v>
      </c>
      <c r="J21" s="51">
        <v>39794</v>
      </c>
      <c r="K21" s="21">
        <v>34164</v>
      </c>
      <c r="L21" s="21">
        <v>53436</v>
      </c>
      <c r="M21" s="21">
        <v>367273</v>
      </c>
      <c r="N21" s="21">
        <v>139063</v>
      </c>
      <c r="O21" s="21">
        <v>177983</v>
      </c>
      <c r="P21" s="21">
        <v>98998</v>
      </c>
      <c r="Q21" s="21">
        <v>195468</v>
      </c>
      <c r="R21" s="21">
        <v>53868</v>
      </c>
      <c r="S21" s="21">
        <v>78826</v>
      </c>
      <c r="T21" s="21">
        <v>96494</v>
      </c>
      <c r="U21" s="21">
        <v>24877</v>
      </c>
      <c r="V21" s="21">
        <v>14307</v>
      </c>
      <c r="W21" s="21">
        <v>11029</v>
      </c>
      <c r="X21" s="63">
        <f t="shared" si="0"/>
        <v>1674524</v>
      </c>
      <c r="Y21" s="2"/>
    </row>
    <row r="22" spans="2:25" ht="19.5" customHeight="1">
      <c r="B22" s="28" t="s">
        <v>134</v>
      </c>
      <c r="C22" s="4"/>
      <c r="E22" s="52" t="s">
        <v>135</v>
      </c>
      <c r="F22" s="52"/>
      <c r="G22" s="57"/>
      <c r="H22" s="23">
        <v>5040</v>
      </c>
      <c r="I22" s="226">
        <v>0</v>
      </c>
      <c r="J22" s="51">
        <v>0</v>
      </c>
      <c r="K22" s="21">
        <v>3057</v>
      </c>
      <c r="L22" s="21">
        <v>0</v>
      </c>
      <c r="M22" s="21">
        <v>111107</v>
      </c>
      <c r="N22" s="21">
        <v>0</v>
      </c>
      <c r="O22" s="21">
        <v>19524</v>
      </c>
      <c r="P22" s="21">
        <v>8902</v>
      </c>
      <c r="Q22" s="21">
        <v>0</v>
      </c>
      <c r="R22" s="21">
        <v>2392</v>
      </c>
      <c r="S22" s="21">
        <v>7820</v>
      </c>
      <c r="T22" s="21">
        <v>5087</v>
      </c>
      <c r="U22" s="21">
        <v>8865</v>
      </c>
      <c r="V22" s="21">
        <v>0</v>
      </c>
      <c r="W22" s="21">
        <v>0</v>
      </c>
      <c r="X22" s="63">
        <f t="shared" si="0"/>
        <v>171794</v>
      </c>
      <c r="Y22" s="2"/>
    </row>
    <row r="23" spans="2:25" ht="19.5" customHeight="1">
      <c r="B23" s="2"/>
      <c r="C23" s="4"/>
      <c r="E23" s="52" t="s">
        <v>136</v>
      </c>
      <c r="F23" s="52"/>
      <c r="G23" s="57"/>
      <c r="H23" s="23">
        <v>0</v>
      </c>
      <c r="I23" s="226">
        <v>0</v>
      </c>
      <c r="J23" s="5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13057</v>
      </c>
      <c r="U23" s="21">
        <v>0</v>
      </c>
      <c r="V23" s="21">
        <v>0</v>
      </c>
      <c r="W23" s="21">
        <v>0</v>
      </c>
      <c r="X23" s="63">
        <f t="shared" si="0"/>
        <v>13057</v>
      </c>
      <c r="Y23" s="2"/>
    </row>
    <row r="24" spans="2:25" ht="19.5" customHeight="1">
      <c r="B24" s="2"/>
      <c r="C24" s="4"/>
      <c r="D24" s="52"/>
      <c r="E24" s="52" t="s">
        <v>137</v>
      </c>
      <c r="F24" s="52"/>
      <c r="G24" s="57"/>
      <c r="H24" s="23">
        <v>184202</v>
      </c>
      <c r="I24" s="226">
        <v>99702</v>
      </c>
      <c r="J24" s="51">
        <v>39794</v>
      </c>
      <c r="K24" s="21">
        <v>31107</v>
      </c>
      <c r="L24" s="21">
        <v>53436</v>
      </c>
      <c r="M24" s="21">
        <v>256166</v>
      </c>
      <c r="N24" s="21">
        <v>139063</v>
      </c>
      <c r="O24" s="21">
        <v>158459</v>
      </c>
      <c r="P24" s="21">
        <v>90096</v>
      </c>
      <c r="Q24" s="21">
        <v>195468</v>
      </c>
      <c r="R24" s="21">
        <v>51476</v>
      </c>
      <c r="S24" s="21">
        <v>71006</v>
      </c>
      <c r="T24" s="21">
        <v>78350</v>
      </c>
      <c r="U24" s="21">
        <v>16012</v>
      </c>
      <c r="V24" s="21">
        <v>14307</v>
      </c>
      <c r="W24" s="21">
        <v>11029</v>
      </c>
      <c r="X24" s="63">
        <f t="shared" si="0"/>
        <v>1489673</v>
      </c>
      <c r="Y24" s="2"/>
    </row>
    <row r="25" spans="2:25" ht="19.5" customHeight="1">
      <c r="B25" s="28" t="s">
        <v>125</v>
      </c>
      <c r="C25" s="4"/>
      <c r="D25" t="s">
        <v>138</v>
      </c>
      <c r="E25" s="52"/>
      <c r="F25" s="52"/>
      <c r="G25" s="70" t="s">
        <v>139</v>
      </c>
      <c r="H25" s="23">
        <v>113369</v>
      </c>
      <c r="I25" s="226">
        <v>42624</v>
      </c>
      <c r="J25" s="51">
        <v>9652</v>
      </c>
      <c r="K25" s="21">
        <v>11165</v>
      </c>
      <c r="L25" s="21">
        <v>30441</v>
      </c>
      <c r="M25" s="21">
        <v>158930</v>
      </c>
      <c r="N25" s="21">
        <v>75909</v>
      </c>
      <c r="O25" s="21">
        <v>64240</v>
      </c>
      <c r="P25" s="21">
        <v>54396</v>
      </c>
      <c r="Q25" s="21">
        <v>178703</v>
      </c>
      <c r="R25" s="21">
        <v>19720</v>
      </c>
      <c r="S25" s="21">
        <v>29894</v>
      </c>
      <c r="T25" s="21">
        <v>31927</v>
      </c>
      <c r="U25" s="21">
        <v>16518</v>
      </c>
      <c r="V25" s="21">
        <v>8459</v>
      </c>
      <c r="W25" s="21">
        <v>7153</v>
      </c>
      <c r="X25" s="63">
        <f t="shared" si="0"/>
        <v>853100</v>
      </c>
      <c r="Y25" s="2"/>
    </row>
    <row r="26" spans="2:25" ht="19.5" customHeight="1">
      <c r="B26" s="2"/>
      <c r="C26" s="4"/>
      <c r="E26" s="287" t="s">
        <v>140</v>
      </c>
      <c r="F26" s="52"/>
      <c r="G26" s="57"/>
      <c r="H26" s="23">
        <v>113369</v>
      </c>
      <c r="I26" s="226">
        <v>42624</v>
      </c>
      <c r="J26" s="51">
        <v>9268</v>
      </c>
      <c r="K26" s="21">
        <v>10371</v>
      </c>
      <c r="L26" s="21">
        <v>30441</v>
      </c>
      <c r="M26" s="21">
        <v>158930</v>
      </c>
      <c r="N26" s="21">
        <v>75909</v>
      </c>
      <c r="O26" s="21">
        <v>64240</v>
      </c>
      <c r="P26" s="21">
        <v>54396</v>
      </c>
      <c r="Q26" s="21">
        <v>178703</v>
      </c>
      <c r="R26" s="21">
        <v>19720</v>
      </c>
      <c r="S26" s="21">
        <v>29894</v>
      </c>
      <c r="T26" s="21">
        <v>28500</v>
      </c>
      <c r="U26" s="21">
        <v>14519</v>
      </c>
      <c r="V26" s="21">
        <v>8459</v>
      </c>
      <c r="W26" s="21">
        <v>7153</v>
      </c>
      <c r="X26" s="63">
        <f t="shared" si="0"/>
        <v>846496</v>
      </c>
      <c r="Y26" s="2"/>
    </row>
    <row r="27" spans="2:25" ht="19.5" customHeight="1">
      <c r="B27" s="2"/>
      <c r="C27" s="4"/>
      <c r="E27" s="52" t="s">
        <v>141</v>
      </c>
      <c r="F27" s="52"/>
      <c r="G27" s="57"/>
      <c r="H27" s="23">
        <v>113369</v>
      </c>
      <c r="I27" s="226">
        <v>42624</v>
      </c>
      <c r="J27" s="51">
        <v>9268</v>
      </c>
      <c r="K27" s="21">
        <v>10371</v>
      </c>
      <c r="L27" s="21">
        <v>30441</v>
      </c>
      <c r="M27" s="21">
        <v>158930</v>
      </c>
      <c r="N27" s="21">
        <v>75909</v>
      </c>
      <c r="O27" s="21">
        <v>64240</v>
      </c>
      <c r="P27" s="21">
        <v>54396</v>
      </c>
      <c r="Q27" s="21">
        <v>178533</v>
      </c>
      <c r="R27" s="21">
        <v>19720</v>
      </c>
      <c r="S27" s="21">
        <v>29894</v>
      </c>
      <c r="T27" s="21">
        <v>28500</v>
      </c>
      <c r="U27" s="21">
        <v>14519</v>
      </c>
      <c r="V27" s="21">
        <v>8446</v>
      </c>
      <c r="W27" s="21">
        <v>7153</v>
      </c>
      <c r="X27" s="63">
        <f t="shared" si="0"/>
        <v>846313</v>
      </c>
      <c r="Y27" s="2"/>
    </row>
    <row r="28" spans="2:25" ht="19.5" customHeight="1">
      <c r="B28" s="28" t="s">
        <v>142</v>
      </c>
      <c r="C28" s="4"/>
      <c r="E28" s="52" t="s">
        <v>143</v>
      </c>
      <c r="F28" s="52"/>
      <c r="G28" s="57"/>
      <c r="H28" s="23">
        <v>0</v>
      </c>
      <c r="I28" s="226">
        <v>0</v>
      </c>
      <c r="J28" s="5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170</v>
      </c>
      <c r="R28" s="21">
        <v>0</v>
      </c>
      <c r="S28" s="21">
        <v>0</v>
      </c>
      <c r="T28" s="21">
        <v>0</v>
      </c>
      <c r="U28" s="21">
        <v>0</v>
      </c>
      <c r="V28" s="21">
        <v>13</v>
      </c>
      <c r="W28" s="21">
        <v>0</v>
      </c>
      <c r="X28" s="63">
        <f t="shared" si="0"/>
        <v>183</v>
      </c>
      <c r="Y28" s="2"/>
    </row>
    <row r="29" spans="2:25" ht="19.5" customHeight="1">
      <c r="B29" s="2"/>
      <c r="C29" s="17"/>
      <c r="D29" s="15"/>
      <c r="E29" s="15" t="s">
        <v>144</v>
      </c>
      <c r="F29" s="15"/>
      <c r="G29" s="44"/>
      <c r="H29" s="14">
        <v>0</v>
      </c>
      <c r="I29" s="49">
        <v>0</v>
      </c>
      <c r="J29" s="17">
        <v>384</v>
      </c>
      <c r="K29" s="18">
        <v>794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3427</v>
      </c>
      <c r="U29" s="18">
        <v>1999</v>
      </c>
      <c r="V29" s="18">
        <v>0</v>
      </c>
      <c r="W29" s="18">
        <v>0</v>
      </c>
      <c r="X29" s="64">
        <f t="shared" si="0"/>
        <v>6604</v>
      </c>
      <c r="Y29" s="2"/>
    </row>
    <row r="30" spans="2:25" ht="19.5" customHeight="1">
      <c r="B30" s="14"/>
      <c r="C30" s="17" t="s">
        <v>145</v>
      </c>
      <c r="D30" s="15"/>
      <c r="E30" s="15"/>
      <c r="F30" s="15"/>
      <c r="G30" s="71" t="s">
        <v>146</v>
      </c>
      <c r="H30" s="14">
        <v>97918</v>
      </c>
      <c r="I30" s="49">
        <v>52072</v>
      </c>
      <c r="J30" s="17">
        <v>-4375</v>
      </c>
      <c r="K30" s="18">
        <v>17009</v>
      </c>
      <c r="L30" s="18">
        <v>33528</v>
      </c>
      <c r="M30" s="18">
        <v>20733</v>
      </c>
      <c r="N30" s="18">
        <v>80060</v>
      </c>
      <c r="O30" s="18">
        <v>12</v>
      </c>
      <c r="P30" s="18">
        <v>53031</v>
      </c>
      <c r="Q30" s="18">
        <v>327064</v>
      </c>
      <c r="R30" s="18">
        <v>12554</v>
      </c>
      <c r="S30" s="18">
        <v>26259</v>
      </c>
      <c r="T30" s="18">
        <v>63302</v>
      </c>
      <c r="U30" s="18">
        <v>29201</v>
      </c>
      <c r="V30" s="18">
        <v>9890</v>
      </c>
      <c r="W30" s="18">
        <v>33204</v>
      </c>
      <c r="X30" s="64">
        <f t="shared" si="0"/>
        <v>851462</v>
      </c>
      <c r="Y30" s="2"/>
    </row>
    <row r="31" spans="2:25" ht="19.5" customHeight="1">
      <c r="B31" s="2"/>
      <c r="C31" s="4" t="s">
        <v>147</v>
      </c>
      <c r="D31" s="52"/>
      <c r="E31" s="52"/>
      <c r="F31" s="52"/>
      <c r="G31" s="70" t="s">
        <v>148</v>
      </c>
      <c r="H31" s="23">
        <v>135870</v>
      </c>
      <c r="I31" s="226">
        <v>177145</v>
      </c>
      <c r="J31" s="51">
        <v>36367</v>
      </c>
      <c r="K31" s="21">
        <v>16760</v>
      </c>
      <c r="L31" s="21">
        <v>29560</v>
      </c>
      <c r="M31" s="21">
        <v>400703</v>
      </c>
      <c r="N31" s="21">
        <v>326420</v>
      </c>
      <c r="O31" s="21">
        <v>183586</v>
      </c>
      <c r="P31" s="21">
        <v>46349</v>
      </c>
      <c r="Q31" s="21">
        <v>1786032</v>
      </c>
      <c r="R31" s="21">
        <v>14219</v>
      </c>
      <c r="S31" s="21">
        <v>18351</v>
      </c>
      <c r="T31" s="21">
        <v>31789</v>
      </c>
      <c r="U31" s="21">
        <v>940549</v>
      </c>
      <c r="V31" s="21">
        <v>86049</v>
      </c>
      <c r="W31" s="21">
        <v>6774</v>
      </c>
      <c r="X31" s="63">
        <f t="shared" si="0"/>
        <v>4236523</v>
      </c>
      <c r="Y31" s="2"/>
    </row>
    <row r="32" spans="2:25" ht="19.5" customHeight="1">
      <c r="B32" s="2"/>
      <c r="C32" s="4"/>
      <c r="D32" s="52" t="s">
        <v>149</v>
      </c>
      <c r="E32" s="52"/>
      <c r="F32" s="52"/>
      <c r="G32" s="57"/>
      <c r="H32" s="23">
        <v>0</v>
      </c>
      <c r="I32" s="226">
        <v>64000</v>
      </c>
      <c r="J32" s="51">
        <v>0</v>
      </c>
      <c r="K32" s="21">
        <v>0</v>
      </c>
      <c r="L32" s="21">
        <v>0</v>
      </c>
      <c r="M32" s="21">
        <v>96700</v>
      </c>
      <c r="N32" s="21">
        <v>161000</v>
      </c>
      <c r="O32" s="21">
        <v>38700</v>
      </c>
      <c r="P32" s="21">
        <v>0</v>
      </c>
      <c r="Q32" s="21">
        <v>824600</v>
      </c>
      <c r="R32" s="21">
        <v>0</v>
      </c>
      <c r="S32" s="21">
        <v>0</v>
      </c>
      <c r="T32" s="21">
        <v>0</v>
      </c>
      <c r="U32" s="21">
        <v>344700</v>
      </c>
      <c r="V32" s="21">
        <v>30400</v>
      </c>
      <c r="W32" s="21">
        <v>0</v>
      </c>
      <c r="X32" s="63">
        <f t="shared" si="0"/>
        <v>1560100</v>
      </c>
      <c r="Y32" s="2"/>
    </row>
    <row r="33" spans="2:25" ht="19.5" customHeight="1">
      <c r="B33" s="28" t="s">
        <v>150</v>
      </c>
      <c r="C33" s="4"/>
      <c r="D33" s="52" t="s">
        <v>151</v>
      </c>
      <c r="E33" s="52"/>
      <c r="F33" s="52"/>
      <c r="G33" s="57"/>
      <c r="H33" s="23">
        <v>0</v>
      </c>
      <c r="I33" s="226">
        <v>0</v>
      </c>
      <c r="J33" s="5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63">
        <f t="shared" si="0"/>
        <v>0</v>
      </c>
      <c r="Y33" s="2"/>
    </row>
    <row r="34" spans="2:25" ht="19.5" customHeight="1">
      <c r="B34" s="2"/>
      <c r="C34" s="4"/>
      <c r="D34" s="52" t="s">
        <v>152</v>
      </c>
      <c r="E34" s="52"/>
      <c r="F34" s="52"/>
      <c r="G34" s="57"/>
      <c r="H34" s="23">
        <v>123029</v>
      </c>
      <c r="I34" s="226">
        <v>58267</v>
      </c>
      <c r="J34" s="51">
        <v>35167</v>
      </c>
      <c r="K34" s="21">
        <v>6961</v>
      </c>
      <c r="L34" s="21">
        <v>29049</v>
      </c>
      <c r="M34" s="21">
        <v>208905</v>
      </c>
      <c r="N34" s="21">
        <v>15471</v>
      </c>
      <c r="O34" s="21">
        <v>87604</v>
      </c>
      <c r="P34" s="21">
        <v>45749</v>
      </c>
      <c r="Q34" s="21">
        <v>163814</v>
      </c>
      <c r="R34" s="21">
        <v>12007</v>
      </c>
      <c r="S34" s="21">
        <v>9234</v>
      </c>
      <c r="T34" s="21">
        <v>31589</v>
      </c>
      <c r="U34" s="21">
        <v>107749</v>
      </c>
      <c r="V34" s="21">
        <v>2557</v>
      </c>
      <c r="W34" s="21">
        <v>6774</v>
      </c>
      <c r="X34" s="63">
        <f t="shared" si="0"/>
        <v>943926</v>
      </c>
      <c r="Y34" s="2"/>
    </row>
    <row r="35" spans="2:25" ht="19.5" customHeight="1">
      <c r="B35" s="2"/>
      <c r="C35" s="4"/>
      <c r="D35" s="52" t="s">
        <v>153</v>
      </c>
      <c r="E35" s="52"/>
      <c r="F35" s="52"/>
      <c r="G35" s="57"/>
      <c r="H35" s="23">
        <v>0</v>
      </c>
      <c r="I35" s="226">
        <v>0</v>
      </c>
      <c r="J35" s="5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63">
        <f t="shared" si="0"/>
        <v>0</v>
      </c>
      <c r="Y35" s="2"/>
    </row>
    <row r="36" spans="2:25" ht="19.5" customHeight="1">
      <c r="B36" s="28" t="s">
        <v>154</v>
      </c>
      <c r="C36" s="4"/>
      <c r="D36" s="52" t="s">
        <v>155</v>
      </c>
      <c r="E36" s="52"/>
      <c r="F36" s="52"/>
      <c r="G36" s="57"/>
      <c r="H36" s="23">
        <v>0</v>
      </c>
      <c r="I36" s="226">
        <v>0</v>
      </c>
      <c r="J36" s="5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63">
        <f t="shared" si="0"/>
        <v>0</v>
      </c>
      <c r="Y36" s="2"/>
    </row>
    <row r="37" spans="2:25" ht="19.5" customHeight="1">
      <c r="B37" s="2"/>
      <c r="C37" s="4"/>
      <c r="D37" s="52" t="s">
        <v>156</v>
      </c>
      <c r="E37" s="52"/>
      <c r="F37" s="52"/>
      <c r="G37" s="57"/>
      <c r="H37" s="23">
        <v>0</v>
      </c>
      <c r="I37" s="226">
        <v>48700</v>
      </c>
      <c r="J37" s="51">
        <v>0</v>
      </c>
      <c r="K37" s="21">
        <v>9000</v>
      </c>
      <c r="L37" s="21">
        <v>0</v>
      </c>
      <c r="M37" s="21">
        <v>72720</v>
      </c>
      <c r="N37" s="21">
        <v>112615</v>
      </c>
      <c r="O37" s="21">
        <v>38960</v>
      </c>
      <c r="P37" s="21">
        <v>0</v>
      </c>
      <c r="Q37" s="21">
        <v>670608</v>
      </c>
      <c r="R37" s="21">
        <v>0</v>
      </c>
      <c r="S37" s="21">
        <v>0</v>
      </c>
      <c r="T37" s="21">
        <v>0</v>
      </c>
      <c r="U37" s="21">
        <v>297420</v>
      </c>
      <c r="V37" s="21">
        <v>27775</v>
      </c>
      <c r="W37" s="21">
        <v>0</v>
      </c>
      <c r="X37" s="63">
        <f t="shared" si="0"/>
        <v>1277798</v>
      </c>
      <c r="Y37" s="2"/>
    </row>
    <row r="38" spans="2:25" ht="19.5" customHeight="1">
      <c r="B38" s="2"/>
      <c r="C38" s="4"/>
      <c r="D38" s="52" t="s">
        <v>157</v>
      </c>
      <c r="E38" s="52"/>
      <c r="F38" s="52"/>
      <c r="G38" s="57"/>
      <c r="H38" s="23">
        <v>0</v>
      </c>
      <c r="I38" s="226">
        <v>0</v>
      </c>
      <c r="J38" s="51">
        <v>0</v>
      </c>
      <c r="K38" s="21">
        <v>0</v>
      </c>
      <c r="L38" s="21">
        <v>0</v>
      </c>
      <c r="M38" s="21">
        <v>0</v>
      </c>
      <c r="N38" s="21">
        <v>16500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27555</v>
      </c>
      <c r="V38" s="21">
        <v>12127</v>
      </c>
      <c r="W38" s="21">
        <v>0</v>
      </c>
      <c r="X38" s="63">
        <f t="shared" si="0"/>
        <v>56182</v>
      </c>
      <c r="Y38" s="2"/>
    </row>
    <row r="39" spans="2:25" ht="19.5" customHeight="1">
      <c r="B39" s="28" t="s">
        <v>158</v>
      </c>
      <c r="C39" s="4"/>
      <c r="D39" s="52" t="s">
        <v>159</v>
      </c>
      <c r="E39" s="52"/>
      <c r="F39" s="52"/>
      <c r="G39" s="57"/>
      <c r="H39" s="23">
        <v>0</v>
      </c>
      <c r="I39" s="226">
        <v>6062</v>
      </c>
      <c r="J39" s="51">
        <v>1200</v>
      </c>
      <c r="K39" s="21">
        <v>799</v>
      </c>
      <c r="L39" s="21">
        <v>511</v>
      </c>
      <c r="M39" s="21">
        <v>8905</v>
      </c>
      <c r="N39" s="21">
        <v>15331</v>
      </c>
      <c r="O39" s="21">
        <v>18322</v>
      </c>
      <c r="P39" s="21">
        <v>600</v>
      </c>
      <c r="Q39" s="21">
        <v>115146</v>
      </c>
      <c r="R39" s="21">
        <v>2212</v>
      </c>
      <c r="S39" s="21">
        <v>7573</v>
      </c>
      <c r="T39" s="21">
        <v>200</v>
      </c>
      <c r="U39" s="21">
        <v>34330</v>
      </c>
      <c r="V39" s="21">
        <v>9200</v>
      </c>
      <c r="W39" s="21">
        <v>0</v>
      </c>
      <c r="X39" s="63">
        <f t="shared" si="0"/>
        <v>220391</v>
      </c>
      <c r="Y39" s="2"/>
    </row>
    <row r="40" spans="2:25" ht="19.5" customHeight="1">
      <c r="B40" s="2"/>
      <c r="C40" s="17"/>
      <c r="D40" s="15" t="s">
        <v>160</v>
      </c>
      <c r="E40" s="15"/>
      <c r="F40" s="15"/>
      <c r="G40" s="44"/>
      <c r="H40" s="14">
        <v>12841</v>
      </c>
      <c r="I40" s="49">
        <v>116</v>
      </c>
      <c r="J40" s="17">
        <v>0</v>
      </c>
      <c r="K40" s="18">
        <v>0</v>
      </c>
      <c r="L40" s="18">
        <v>0</v>
      </c>
      <c r="M40" s="18">
        <v>13473</v>
      </c>
      <c r="N40" s="18">
        <v>5503</v>
      </c>
      <c r="O40" s="18">
        <v>0</v>
      </c>
      <c r="P40" s="18">
        <v>0</v>
      </c>
      <c r="Q40" s="18">
        <v>11864</v>
      </c>
      <c r="R40" s="18">
        <v>0</v>
      </c>
      <c r="S40" s="18">
        <v>1544</v>
      </c>
      <c r="T40" s="18">
        <v>0</v>
      </c>
      <c r="U40" s="18">
        <v>128795</v>
      </c>
      <c r="V40" s="18">
        <v>3990</v>
      </c>
      <c r="W40" s="18">
        <v>0</v>
      </c>
      <c r="X40" s="64">
        <f t="shared" si="0"/>
        <v>178126</v>
      </c>
      <c r="Y40" s="2"/>
    </row>
    <row r="41" spans="2:25" ht="19.5" customHeight="1">
      <c r="B41" s="2"/>
      <c r="C41" s="4" t="s">
        <v>161</v>
      </c>
      <c r="D41" s="52"/>
      <c r="E41" s="52"/>
      <c r="F41" s="52"/>
      <c r="G41" s="70" t="s">
        <v>162</v>
      </c>
      <c r="H41" s="23">
        <v>233717</v>
      </c>
      <c r="I41" s="226">
        <v>216799</v>
      </c>
      <c r="J41" s="51">
        <v>36367</v>
      </c>
      <c r="K41" s="21">
        <v>33787</v>
      </c>
      <c r="L41" s="21">
        <v>61388</v>
      </c>
      <c r="M41" s="21">
        <v>404605</v>
      </c>
      <c r="N41" s="21">
        <v>374813</v>
      </c>
      <c r="O41" s="21">
        <v>194725</v>
      </c>
      <c r="P41" s="21">
        <v>96996</v>
      </c>
      <c r="Q41" s="21">
        <v>1986961</v>
      </c>
      <c r="R41" s="21">
        <v>25484</v>
      </c>
      <c r="S41" s="21">
        <v>43635</v>
      </c>
      <c r="T41" s="21">
        <v>95812</v>
      </c>
      <c r="U41" s="21">
        <v>727835</v>
      </c>
      <c r="V41" s="21">
        <v>83187</v>
      </c>
      <c r="W41" s="21">
        <v>39978</v>
      </c>
      <c r="X41" s="63">
        <f t="shared" si="0"/>
        <v>4656089</v>
      </c>
      <c r="Y41" s="2"/>
    </row>
    <row r="42" spans="2:25" ht="19.5" customHeight="1">
      <c r="B42" s="28" t="s">
        <v>134</v>
      </c>
      <c r="C42" s="4"/>
      <c r="D42" t="s">
        <v>163</v>
      </c>
      <c r="E42" s="52"/>
      <c r="F42" s="52"/>
      <c r="G42" s="57"/>
      <c r="H42" s="23">
        <v>0</v>
      </c>
      <c r="I42" s="226">
        <v>134541</v>
      </c>
      <c r="J42" s="51">
        <v>0</v>
      </c>
      <c r="K42" s="21">
        <v>9240</v>
      </c>
      <c r="L42" s="21">
        <v>1699</v>
      </c>
      <c r="M42" s="21">
        <v>185540</v>
      </c>
      <c r="N42" s="21">
        <v>267398</v>
      </c>
      <c r="O42" s="21">
        <v>100468</v>
      </c>
      <c r="P42" s="21">
        <v>5118</v>
      </c>
      <c r="Q42" s="21">
        <v>1600259</v>
      </c>
      <c r="R42" s="21">
        <v>0</v>
      </c>
      <c r="S42" s="21">
        <v>0</v>
      </c>
      <c r="T42" s="21">
        <v>0</v>
      </c>
      <c r="U42" s="21">
        <v>693484</v>
      </c>
      <c r="V42" s="21">
        <v>71050</v>
      </c>
      <c r="W42" s="21">
        <v>0</v>
      </c>
      <c r="X42" s="63">
        <f t="shared" si="0"/>
        <v>3068797</v>
      </c>
      <c r="Y42" s="2"/>
    </row>
    <row r="43" spans="2:25" ht="19.5" customHeight="1">
      <c r="B43" s="2"/>
      <c r="C43" s="4"/>
      <c r="E43" s="52" t="s">
        <v>164</v>
      </c>
      <c r="F43" s="52"/>
      <c r="G43" s="57"/>
      <c r="H43" s="23">
        <v>0</v>
      </c>
      <c r="I43" s="226">
        <v>0</v>
      </c>
      <c r="J43" s="51">
        <v>0</v>
      </c>
      <c r="K43" s="21">
        <v>0</v>
      </c>
      <c r="L43" s="21">
        <v>0</v>
      </c>
      <c r="M43" s="21">
        <v>1082</v>
      </c>
      <c r="N43" s="21">
        <v>0</v>
      </c>
      <c r="O43" s="21">
        <v>14417</v>
      </c>
      <c r="P43" s="21">
        <v>0</v>
      </c>
      <c r="Q43" s="21">
        <v>8486</v>
      </c>
      <c r="R43" s="21">
        <v>0</v>
      </c>
      <c r="S43" s="21">
        <v>0</v>
      </c>
      <c r="T43" s="21">
        <v>0</v>
      </c>
      <c r="U43" s="21">
        <v>5593</v>
      </c>
      <c r="V43" s="21">
        <v>2889</v>
      </c>
      <c r="W43" s="21">
        <v>0</v>
      </c>
      <c r="X43" s="63">
        <f t="shared" si="0"/>
        <v>32467</v>
      </c>
      <c r="Y43" s="2"/>
    </row>
    <row r="44" spans="2:25" ht="19.5" customHeight="1">
      <c r="B44" s="2"/>
      <c r="C44" s="4"/>
      <c r="D44" s="52"/>
      <c r="E44" s="52" t="s">
        <v>165</v>
      </c>
      <c r="F44" s="52"/>
      <c r="G44" s="57"/>
      <c r="H44" s="23">
        <v>0</v>
      </c>
      <c r="I44" s="226">
        <v>0</v>
      </c>
      <c r="J44" s="51">
        <v>0</v>
      </c>
      <c r="K44" s="21">
        <v>0</v>
      </c>
      <c r="L44" s="21">
        <v>0</v>
      </c>
      <c r="M44" s="21">
        <v>1935</v>
      </c>
      <c r="N44" s="21">
        <v>2401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6936</v>
      </c>
      <c r="W44" s="21">
        <v>0</v>
      </c>
      <c r="X44" s="63">
        <f t="shared" si="0"/>
        <v>11272</v>
      </c>
      <c r="Y44" s="2"/>
    </row>
    <row r="45" spans="2:25" ht="19.5" customHeight="1">
      <c r="B45" s="28" t="s">
        <v>125</v>
      </c>
      <c r="C45" s="4"/>
      <c r="D45" s="52" t="s">
        <v>166</v>
      </c>
      <c r="E45" s="52"/>
      <c r="F45" s="52"/>
      <c r="G45" s="70" t="s">
        <v>482</v>
      </c>
      <c r="H45" s="23">
        <v>233717</v>
      </c>
      <c r="I45" s="226">
        <v>82258</v>
      </c>
      <c r="J45" s="51">
        <v>36367</v>
      </c>
      <c r="K45" s="21">
        <v>24547</v>
      </c>
      <c r="L45" s="21">
        <v>59689</v>
      </c>
      <c r="M45" s="21">
        <v>219065</v>
      </c>
      <c r="N45" s="21">
        <v>107415</v>
      </c>
      <c r="O45" s="21">
        <v>94257</v>
      </c>
      <c r="P45" s="21">
        <v>91878</v>
      </c>
      <c r="Q45" s="21">
        <v>386702</v>
      </c>
      <c r="R45" s="21">
        <v>25484</v>
      </c>
      <c r="S45" s="21">
        <v>43635</v>
      </c>
      <c r="T45" s="21">
        <v>95812</v>
      </c>
      <c r="U45" s="21">
        <v>34351</v>
      </c>
      <c r="V45" s="21">
        <v>12137</v>
      </c>
      <c r="W45" s="21">
        <v>39978</v>
      </c>
      <c r="X45" s="63">
        <f t="shared" si="0"/>
        <v>1587292</v>
      </c>
      <c r="Y45" s="2"/>
    </row>
    <row r="46" spans="2:25" ht="19.5" customHeight="1">
      <c r="B46" s="2"/>
      <c r="C46" s="4"/>
      <c r="D46" s="52" t="s">
        <v>167</v>
      </c>
      <c r="E46" s="52"/>
      <c r="F46" s="52"/>
      <c r="G46" s="70"/>
      <c r="H46" s="23">
        <v>0</v>
      </c>
      <c r="I46" s="226">
        <v>0</v>
      </c>
      <c r="J46" s="5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63">
        <f t="shared" si="0"/>
        <v>0</v>
      </c>
      <c r="Y46" s="2"/>
    </row>
    <row r="47" spans="2:25" ht="19.5" customHeight="1">
      <c r="B47" s="2"/>
      <c r="C47" s="4"/>
      <c r="D47" s="52" t="s">
        <v>168</v>
      </c>
      <c r="E47" s="52"/>
      <c r="F47" s="52"/>
      <c r="G47" s="57"/>
      <c r="H47" s="23">
        <v>0</v>
      </c>
      <c r="I47" s="226">
        <v>0</v>
      </c>
      <c r="J47" s="5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63">
        <f t="shared" si="0"/>
        <v>0</v>
      </c>
      <c r="Y47" s="2"/>
    </row>
    <row r="48" spans="2:25" ht="19.5" customHeight="1">
      <c r="B48" s="28" t="s">
        <v>142</v>
      </c>
      <c r="C48" s="17"/>
      <c r="D48" s="15" t="s">
        <v>169</v>
      </c>
      <c r="E48" s="15"/>
      <c r="F48" s="15"/>
      <c r="G48" s="44"/>
      <c r="H48" s="14">
        <v>0</v>
      </c>
      <c r="I48" s="49">
        <v>0</v>
      </c>
      <c r="J48" s="17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64">
        <f t="shared" si="0"/>
        <v>0</v>
      </c>
      <c r="Y48" s="2"/>
    </row>
    <row r="49" spans="2:25" ht="19.5" customHeight="1">
      <c r="B49" s="14"/>
      <c r="C49" s="17" t="s">
        <v>170</v>
      </c>
      <c r="D49" s="15"/>
      <c r="E49" s="15"/>
      <c r="F49" s="15"/>
      <c r="G49" s="71" t="s">
        <v>171</v>
      </c>
      <c r="H49" s="14">
        <v>-97847</v>
      </c>
      <c r="I49" s="49">
        <v>-39654</v>
      </c>
      <c r="J49" s="17">
        <v>0</v>
      </c>
      <c r="K49" s="18">
        <v>-17027</v>
      </c>
      <c r="L49" s="18">
        <v>-31828</v>
      </c>
      <c r="M49" s="18">
        <v>-3902</v>
      </c>
      <c r="N49" s="18">
        <v>-48393</v>
      </c>
      <c r="O49" s="18">
        <v>-11139</v>
      </c>
      <c r="P49" s="18">
        <v>-50647</v>
      </c>
      <c r="Q49" s="18">
        <v>-200929</v>
      </c>
      <c r="R49" s="18">
        <v>-11265</v>
      </c>
      <c r="S49" s="18">
        <v>-25284</v>
      </c>
      <c r="T49" s="18">
        <v>-64023</v>
      </c>
      <c r="U49" s="18">
        <v>212714</v>
      </c>
      <c r="V49" s="18">
        <v>2862</v>
      </c>
      <c r="W49" s="18">
        <v>-33204</v>
      </c>
      <c r="X49" s="64">
        <f t="shared" si="0"/>
        <v>-419566</v>
      </c>
      <c r="Y49" s="2"/>
    </row>
    <row r="50" spans="2:25" ht="19.5" customHeight="1">
      <c r="B50" s="14">
        <v>3</v>
      </c>
      <c r="C50" s="15" t="s">
        <v>172</v>
      </c>
      <c r="D50" s="15"/>
      <c r="E50" s="15"/>
      <c r="F50" s="15"/>
      <c r="G50" s="71" t="s">
        <v>173</v>
      </c>
      <c r="H50" s="14">
        <v>71</v>
      </c>
      <c r="I50" s="49">
        <v>12418</v>
      </c>
      <c r="J50" s="17">
        <v>-4375</v>
      </c>
      <c r="K50" s="18">
        <v>-18</v>
      </c>
      <c r="L50" s="18">
        <v>1700</v>
      </c>
      <c r="M50" s="18">
        <v>16831</v>
      </c>
      <c r="N50" s="18">
        <v>31667</v>
      </c>
      <c r="O50" s="18">
        <v>-11127</v>
      </c>
      <c r="P50" s="18">
        <v>2384</v>
      </c>
      <c r="Q50" s="18">
        <v>126135</v>
      </c>
      <c r="R50" s="18">
        <v>1289</v>
      </c>
      <c r="S50" s="18">
        <v>975</v>
      </c>
      <c r="T50" s="18">
        <v>-721</v>
      </c>
      <c r="U50" s="18">
        <v>241915</v>
      </c>
      <c r="V50" s="18">
        <v>12752</v>
      </c>
      <c r="W50" s="18">
        <v>0</v>
      </c>
      <c r="X50" s="64">
        <f t="shared" si="0"/>
        <v>431896</v>
      </c>
      <c r="Y50" s="2"/>
    </row>
    <row r="51" spans="2:25" ht="19.5" customHeight="1">
      <c r="B51" s="14">
        <v>4</v>
      </c>
      <c r="C51" s="15" t="s">
        <v>174</v>
      </c>
      <c r="D51" s="15"/>
      <c r="E51" s="15"/>
      <c r="F51" s="15"/>
      <c r="G51" s="71" t="s">
        <v>175</v>
      </c>
      <c r="H51" s="14">
        <v>39</v>
      </c>
      <c r="I51" s="49">
        <v>0</v>
      </c>
      <c r="J51" s="17">
        <v>0</v>
      </c>
      <c r="K51" s="18">
        <v>0</v>
      </c>
      <c r="L51" s="18">
        <v>0</v>
      </c>
      <c r="M51" s="18">
        <v>20733</v>
      </c>
      <c r="N51" s="18">
        <v>17435</v>
      </c>
      <c r="O51" s="18">
        <v>2668</v>
      </c>
      <c r="P51" s="18">
        <v>0</v>
      </c>
      <c r="Q51" s="18">
        <v>124165</v>
      </c>
      <c r="R51" s="18">
        <v>0</v>
      </c>
      <c r="S51" s="18">
        <v>206</v>
      </c>
      <c r="T51" s="18">
        <v>20</v>
      </c>
      <c r="U51" s="18">
        <v>27555</v>
      </c>
      <c r="V51" s="18">
        <v>12272</v>
      </c>
      <c r="W51" s="18">
        <v>0</v>
      </c>
      <c r="X51" s="64">
        <f t="shared" si="0"/>
        <v>205093</v>
      </c>
      <c r="Y51" s="2"/>
    </row>
    <row r="52" spans="2:25" ht="19.5" customHeight="1">
      <c r="B52" s="2">
        <v>5</v>
      </c>
      <c r="C52" s="15" t="s">
        <v>176</v>
      </c>
      <c r="D52" s="15"/>
      <c r="E52" s="15"/>
      <c r="F52" s="15"/>
      <c r="G52" s="71" t="s">
        <v>177</v>
      </c>
      <c r="H52" s="14">
        <v>144</v>
      </c>
      <c r="I52" s="49">
        <v>9100</v>
      </c>
      <c r="J52" s="17">
        <v>8954</v>
      </c>
      <c r="K52" s="18">
        <v>211</v>
      </c>
      <c r="L52" s="18">
        <v>396</v>
      </c>
      <c r="M52" s="18">
        <v>3902</v>
      </c>
      <c r="N52" s="18">
        <v>54357</v>
      </c>
      <c r="O52" s="18">
        <v>21034</v>
      </c>
      <c r="P52" s="18">
        <v>17804</v>
      </c>
      <c r="Q52" s="18">
        <v>42383</v>
      </c>
      <c r="R52" s="18">
        <v>2491</v>
      </c>
      <c r="S52" s="18">
        <v>9709</v>
      </c>
      <c r="T52" s="18">
        <v>1864</v>
      </c>
      <c r="U52" s="18">
        <v>11780</v>
      </c>
      <c r="V52" s="18">
        <v>835</v>
      </c>
      <c r="W52" s="18">
        <v>0</v>
      </c>
      <c r="X52" s="64">
        <f t="shared" si="0"/>
        <v>184964</v>
      </c>
      <c r="Y52" s="2"/>
    </row>
    <row r="53" spans="2:25" ht="19.5" customHeight="1">
      <c r="B53" s="16"/>
      <c r="C53" s="15" t="s">
        <v>178</v>
      </c>
      <c r="D53" s="15"/>
      <c r="E53" s="15"/>
      <c r="F53" s="15"/>
      <c r="G53" s="44"/>
      <c r="H53" s="14">
        <v>0</v>
      </c>
      <c r="I53" s="49">
        <v>0</v>
      </c>
      <c r="J53" s="17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64">
        <f t="shared" si="0"/>
        <v>0</v>
      </c>
      <c r="Y53" s="2"/>
    </row>
    <row r="54" spans="2:25" ht="19.5" customHeight="1">
      <c r="B54" s="14">
        <v>6</v>
      </c>
      <c r="C54" s="15" t="s">
        <v>179</v>
      </c>
      <c r="D54" s="15"/>
      <c r="E54" s="15"/>
      <c r="F54" s="15"/>
      <c r="G54" s="71" t="s">
        <v>180</v>
      </c>
      <c r="H54" s="14">
        <v>0</v>
      </c>
      <c r="I54" s="49">
        <v>0</v>
      </c>
      <c r="J54" s="17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64">
        <f t="shared" si="0"/>
        <v>0</v>
      </c>
      <c r="Y54" s="2"/>
    </row>
    <row r="55" spans="2:25" ht="19.5" customHeight="1">
      <c r="B55" s="14">
        <v>7</v>
      </c>
      <c r="C55" s="15" t="s">
        <v>181</v>
      </c>
      <c r="D55" s="15"/>
      <c r="E55" s="15"/>
      <c r="F55" s="15"/>
      <c r="G55" s="71" t="s">
        <v>182</v>
      </c>
      <c r="H55" s="14">
        <v>176</v>
      </c>
      <c r="I55" s="49">
        <v>21518</v>
      </c>
      <c r="J55" s="17">
        <v>4579</v>
      </c>
      <c r="K55" s="18">
        <v>193</v>
      </c>
      <c r="L55" s="18">
        <v>2096</v>
      </c>
      <c r="M55" s="18">
        <v>0</v>
      </c>
      <c r="N55" s="18">
        <v>68589</v>
      </c>
      <c r="O55" s="18">
        <v>7239</v>
      </c>
      <c r="P55" s="18">
        <v>20188</v>
      </c>
      <c r="Q55" s="18">
        <v>44353</v>
      </c>
      <c r="R55" s="18">
        <v>3780</v>
      </c>
      <c r="S55" s="18">
        <v>10478</v>
      </c>
      <c r="T55" s="18">
        <v>1123</v>
      </c>
      <c r="U55" s="18">
        <v>226140</v>
      </c>
      <c r="V55" s="18">
        <v>1315</v>
      </c>
      <c r="W55" s="18">
        <v>0</v>
      </c>
      <c r="X55" s="64">
        <f t="shared" si="0"/>
        <v>411767</v>
      </c>
      <c r="Y55" s="2"/>
    </row>
    <row r="56" spans="2:25" ht="19.5" customHeight="1">
      <c r="B56" s="14">
        <v>8</v>
      </c>
      <c r="C56" s="15" t="s">
        <v>183</v>
      </c>
      <c r="D56" s="15"/>
      <c r="E56" s="15"/>
      <c r="F56" s="15"/>
      <c r="G56" s="44"/>
      <c r="H56" s="14">
        <v>0</v>
      </c>
      <c r="I56" s="49">
        <v>0</v>
      </c>
      <c r="J56" s="17">
        <v>0</v>
      </c>
      <c r="K56" s="18">
        <v>0</v>
      </c>
      <c r="L56" s="18">
        <v>0</v>
      </c>
      <c r="M56" s="18">
        <v>0</v>
      </c>
      <c r="N56" s="18">
        <v>0</v>
      </c>
      <c r="O56" s="18">
        <v>150148</v>
      </c>
      <c r="P56" s="18">
        <v>0</v>
      </c>
      <c r="Q56" s="18">
        <v>269650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64">
        <f t="shared" si="0"/>
        <v>419798</v>
      </c>
      <c r="Y56" s="2"/>
    </row>
    <row r="57" spans="2:25" ht="19.5" customHeight="1">
      <c r="B57" s="14">
        <v>9</v>
      </c>
      <c r="C57" s="15" t="s">
        <v>184</v>
      </c>
      <c r="D57" s="15"/>
      <c r="E57" s="15"/>
      <c r="F57" s="15"/>
      <c r="G57" s="71" t="s">
        <v>185</v>
      </c>
      <c r="H57" s="14">
        <v>0</v>
      </c>
      <c r="I57" s="49">
        <v>6293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207</v>
      </c>
      <c r="P57" s="18">
        <v>0</v>
      </c>
      <c r="Q57" s="18">
        <v>90</v>
      </c>
      <c r="R57" s="18">
        <v>0</v>
      </c>
      <c r="S57" s="18">
        <v>0</v>
      </c>
      <c r="T57" s="18">
        <v>0</v>
      </c>
      <c r="U57" s="18">
        <v>89190</v>
      </c>
      <c r="V57" s="18">
        <v>0</v>
      </c>
      <c r="W57" s="18">
        <v>0</v>
      </c>
      <c r="X57" s="64">
        <f t="shared" si="0"/>
        <v>95780</v>
      </c>
      <c r="Y57" s="2"/>
    </row>
    <row r="58" spans="2:25" ht="19.5" customHeight="1">
      <c r="B58" s="2">
        <v>10</v>
      </c>
      <c r="C58" t="s">
        <v>186</v>
      </c>
      <c r="F58" s="278" t="s">
        <v>187</v>
      </c>
      <c r="G58" s="57"/>
      <c r="H58" s="23">
        <v>176</v>
      </c>
      <c r="I58" s="226">
        <v>15225</v>
      </c>
      <c r="J58" s="51">
        <v>4579</v>
      </c>
      <c r="K58" s="21">
        <v>193</v>
      </c>
      <c r="L58" s="21">
        <v>2096</v>
      </c>
      <c r="M58" s="21">
        <v>0</v>
      </c>
      <c r="N58" s="21">
        <v>68589</v>
      </c>
      <c r="O58" s="21">
        <v>7032</v>
      </c>
      <c r="P58" s="21">
        <v>20188</v>
      </c>
      <c r="Q58" s="21">
        <v>44263</v>
      </c>
      <c r="R58" s="21">
        <v>3780</v>
      </c>
      <c r="S58" s="21">
        <v>10478</v>
      </c>
      <c r="T58" s="21">
        <v>1123</v>
      </c>
      <c r="U58" s="21">
        <v>136950</v>
      </c>
      <c r="V58" s="21">
        <v>1315</v>
      </c>
      <c r="W58" s="21">
        <v>0</v>
      </c>
      <c r="X58" s="63">
        <f t="shared" si="0"/>
        <v>315987</v>
      </c>
      <c r="Y58" s="2"/>
    </row>
    <row r="59" spans="2:25" ht="19.5" customHeight="1">
      <c r="B59" s="320" t="s">
        <v>188</v>
      </c>
      <c r="C59" s="321"/>
      <c r="D59" s="15"/>
      <c r="E59" s="15"/>
      <c r="F59" s="65" t="s">
        <v>189</v>
      </c>
      <c r="G59" s="44"/>
      <c r="H59" s="14">
        <v>0</v>
      </c>
      <c r="I59" s="49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64">
        <f t="shared" si="0"/>
        <v>0</v>
      </c>
      <c r="Y59" s="2"/>
    </row>
    <row r="60" spans="2:26" ht="19.5" customHeight="1">
      <c r="B60" s="14">
        <v>11</v>
      </c>
      <c r="C60" s="15" t="s">
        <v>190</v>
      </c>
      <c r="D60" s="15"/>
      <c r="E60" s="15"/>
      <c r="F60" s="15"/>
      <c r="G60" s="44"/>
      <c r="H60" s="187">
        <f aca="true" t="shared" si="1" ref="H60:X60">ROUND(H9/(H20+H45)*100,1)</f>
        <v>74.7</v>
      </c>
      <c r="I60" s="227">
        <f t="shared" si="1"/>
        <v>86.6</v>
      </c>
      <c r="J60" s="265">
        <f t="shared" si="1"/>
        <v>52.5</v>
      </c>
      <c r="K60" s="66">
        <f t="shared" si="1"/>
        <v>89.2</v>
      </c>
      <c r="L60" s="66">
        <f t="shared" si="1"/>
        <v>81.8</v>
      </c>
      <c r="M60" s="66">
        <f t="shared" si="1"/>
        <v>73.4</v>
      </c>
      <c r="N60" s="66">
        <f t="shared" si="1"/>
        <v>91.5</v>
      </c>
      <c r="O60" s="66">
        <f t="shared" si="1"/>
        <v>72</v>
      </c>
      <c r="P60" s="66">
        <f t="shared" si="1"/>
        <v>84.2</v>
      </c>
      <c r="Q60" s="66">
        <f t="shared" si="1"/>
        <v>92.2</v>
      </c>
      <c r="R60" s="66">
        <f t="shared" si="1"/>
        <v>86.9</v>
      </c>
      <c r="S60" s="66">
        <f t="shared" si="1"/>
        <v>88.6</v>
      </c>
      <c r="T60" s="66">
        <f t="shared" si="1"/>
        <v>85.5</v>
      </c>
      <c r="U60" s="66">
        <f t="shared" si="1"/>
        <v>93.2</v>
      </c>
      <c r="V60" s="66">
        <f t="shared" si="1"/>
        <v>93.6</v>
      </c>
      <c r="W60" s="66">
        <f t="shared" si="1"/>
        <v>88.4</v>
      </c>
      <c r="X60" s="67">
        <f t="shared" si="1"/>
        <v>82.1</v>
      </c>
      <c r="Y60" s="2"/>
      <c r="Z60" s="68"/>
    </row>
    <row r="61" spans="2:25" ht="19.5" customHeight="1">
      <c r="B61" s="14">
        <v>12</v>
      </c>
      <c r="C61" s="15" t="s">
        <v>191</v>
      </c>
      <c r="D61" s="15"/>
      <c r="E61" s="15"/>
      <c r="F61" s="15"/>
      <c r="G61" s="71" t="s">
        <v>192</v>
      </c>
      <c r="H61" s="14">
        <v>0</v>
      </c>
      <c r="I61" s="49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64">
        <f>SUM(H61:W61)</f>
        <v>0</v>
      </c>
      <c r="Y61" s="2"/>
    </row>
    <row r="62" spans="2:25" ht="19.5" customHeight="1">
      <c r="B62" s="14">
        <v>13</v>
      </c>
      <c r="C62" s="289" t="s">
        <v>495</v>
      </c>
      <c r="D62" s="15"/>
      <c r="E62" s="15"/>
      <c r="F62" s="15"/>
      <c r="G62" s="71" t="s">
        <v>193</v>
      </c>
      <c r="H62" s="14">
        <v>0</v>
      </c>
      <c r="I62" s="49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64">
        <f>SUM(H62:W62)</f>
        <v>0</v>
      </c>
      <c r="Y62" s="2"/>
    </row>
    <row r="63" spans="2:25" ht="19.5" customHeight="1" thickBot="1">
      <c r="B63" s="9">
        <v>14</v>
      </c>
      <c r="C63" s="1" t="s">
        <v>194</v>
      </c>
      <c r="D63" s="1"/>
      <c r="E63" s="1"/>
      <c r="F63" s="1"/>
      <c r="G63" s="43"/>
      <c r="H63" s="9">
        <v>4774094</v>
      </c>
      <c r="I63" s="225">
        <v>1927890</v>
      </c>
      <c r="J63" s="12">
        <v>165626</v>
      </c>
      <c r="K63" s="24">
        <v>413503</v>
      </c>
      <c r="L63" s="24">
        <v>1148294</v>
      </c>
      <c r="M63" s="24">
        <v>6471871</v>
      </c>
      <c r="N63" s="24">
        <v>3538845</v>
      </c>
      <c r="O63" s="24">
        <v>2994432</v>
      </c>
      <c r="P63" s="24">
        <v>1730965</v>
      </c>
      <c r="Q63" s="24">
        <v>9174874</v>
      </c>
      <c r="R63" s="24">
        <v>354862</v>
      </c>
      <c r="S63" s="24">
        <v>1417737</v>
      </c>
      <c r="T63" s="24">
        <v>1487324</v>
      </c>
      <c r="U63" s="24">
        <v>1096423</v>
      </c>
      <c r="V63" s="24">
        <v>792316</v>
      </c>
      <c r="W63" s="24">
        <v>320880</v>
      </c>
      <c r="X63" s="249">
        <f>SUM(H63:W63)</f>
        <v>37809936</v>
      </c>
      <c r="Y63" s="2"/>
    </row>
    <row r="64" spans="11:23" ht="17.25">
      <c r="K64" s="69"/>
      <c r="L64" s="69">
        <v>0</v>
      </c>
      <c r="M64" s="69"/>
      <c r="N64" s="69">
        <v>9.85</v>
      </c>
      <c r="O64" s="69"/>
      <c r="P64" s="69"/>
      <c r="Q64" s="69"/>
      <c r="R64" s="69">
        <v>3.89</v>
      </c>
      <c r="S64" s="69">
        <v>0</v>
      </c>
      <c r="T64" s="69">
        <v>10</v>
      </c>
      <c r="U64" s="69">
        <v>0</v>
      </c>
      <c r="V64" s="69"/>
      <c r="W64" s="69">
        <v>8.77</v>
      </c>
    </row>
    <row r="66" spans="11:24" ht="17.25"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</sheetData>
  <mergeCells count="1">
    <mergeCell ref="B59:C59"/>
  </mergeCells>
  <printOptions/>
  <pageMargins left="0.5511811023622047" right="0.4724409448818898" top="0.7086614173228347" bottom="0.4724409448818898" header="0.5118110236220472" footer="0.5118110236220472"/>
  <pageSetup fitToHeight="1" fitToWidth="1" horizontalDpi="300" verticalDpi="3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27"/>
  <sheetViews>
    <sheetView showGridLines="0" showZeros="0" zoomScale="55" zoomScaleNormal="55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9" sqref="P9:Q24"/>
    </sheetView>
  </sheetViews>
  <sheetFormatPr defaultColWidth="12.66015625" defaultRowHeight="18"/>
  <cols>
    <col min="1" max="1" width="1.66015625" style="72" customWidth="1"/>
    <col min="2" max="3" width="12.66015625" style="72" customWidth="1"/>
    <col min="4" max="7" width="10.66015625" style="72" customWidth="1"/>
    <col min="8" max="15" width="12.66015625" style="72" customWidth="1"/>
    <col min="16" max="16" width="12.66015625" style="255" customWidth="1"/>
    <col min="17" max="17" width="12.66015625" style="72" customWidth="1"/>
    <col min="19" max="22" width="10.66015625" style="0" customWidth="1"/>
    <col min="31" max="16384" width="12.66015625" style="72" customWidth="1"/>
  </cols>
  <sheetData>
    <row r="1" ht="24" customHeight="1">
      <c r="B1" s="72" t="s">
        <v>0</v>
      </c>
    </row>
    <row r="2" ht="24" customHeight="1"/>
    <row r="3" spans="2:17" ht="24" customHeight="1" thickBot="1">
      <c r="B3" s="73" t="s">
        <v>195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Q3" s="256" t="s">
        <v>411</v>
      </c>
    </row>
    <row r="4" spans="2:17" ht="24" customHeight="1">
      <c r="B4" s="74"/>
      <c r="C4" s="74"/>
      <c r="D4" s="290" t="s">
        <v>56</v>
      </c>
      <c r="E4" s="75" t="s">
        <v>196</v>
      </c>
      <c r="F4" s="75" t="s">
        <v>197</v>
      </c>
      <c r="G4" s="75" t="s">
        <v>198</v>
      </c>
      <c r="H4" s="76"/>
      <c r="I4" s="291" t="s">
        <v>407</v>
      </c>
      <c r="J4" s="77" t="s">
        <v>199</v>
      </c>
      <c r="K4" s="76"/>
      <c r="L4" s="291" t="s">
        <v>200</v>
      </c>
      <c r="M4" s="77"/>
      <c r="N4" s="77"/>
      <c r="O4" s="77"/>
      <c r="P4" s="307"/>
      <c r="Q4" s="302"/>
    </row>
    <row r="5" spans="2:17" ht="24" customHeight="1">
      <c r="B5" s="74"/>
      <c r="C5" s="74"/>
      <c r="D5" s="76"/>
      <c r="E5" s="76"/>
      <c r="F5" s="76"/>
      <c r="G5" s="76"/>
      <c r="H5" s="76"/>
      <c r="I5" s="76"/>
      <c r="J5" s="76"/>
      <c r="K5" s="76"/>
      <c r="L5" s="76"/>
      <c r="M5" s="285"/>
      <c r="N5" s="286"/>
      <c r="O5" s="76"/>
      <c r="P5" s="304"/>
      <c r="Q5" s="303"/>
    </row>
    <row r="6" spans="2:17" ht="24" customHeight="1">
      <c r="B6" s="78" t="s">
        <v>201</v>
      </c>
      <c r="C6" s="78" t="s">
        <v>202</v>
      </c>
      <c r="D6" s="79" t="s">
        <v>203</v>
      </c>
      <c r="E6" s="79" t="s">
        <v>204</v>
      </c>
      <c r="F6" s="79" t="s">
        <v>205</v>
      </c>
      <c r="G6" s="79" t="s">
        <v>206</v>
      </c>
      <c r="H6" s="79" t="s">
        <v>207</v>
      </c>
      <c r="I6" s="268" t="s">
        <v>487</v>
      </c>
      <c r="J6" s="268" t="s">
        <v>463</v>
      </c>
      <c r="K6" s="79" t="s">
        <v>208</v>
      </c>
      <c r="L6" s="79" t="s">
        <v>209</v>
      </c>
      <c r="M6" s="283" t="s">
        <v>408</v>
      </c>
      <c r="N6" s="284" t="s">
        <v>396</v>
      </c>
      <c r="O6" s="79" t="s">
        <v>409</v>
      </c>
      <c r="P6" s="305" t="s">
        <v>206</v>
      </c>
      <c r="Q6" s="306"/>
    </row>
    <row r="7" spans="2:17" ht="24" customHeight="1">
      <c r="B7" s="74"/>
      <c r="C7" s="74"/>
      <c r="D7" s="76"/>
      <c r="E7" s="76"/>
      <c r="F7" s="76"/>
      <c r="G7" s="76"/>
      <c r="H7" s="76"/>
      <c r="I7" s="268" t="s">
        <v>464</v>
      </c>
      <c r="J7" s="268" t="s">
        <v>464</v>
      </c>
      <c r="K7" s="79" t="s">
        <v>210</v>
      </c>
      <c r="L7" s="76"/>
      <c r="M7" s="80" t="s">
        <v>410</v>
      </c>
      <c r="N7" s="80" t="s">
        <v>211</v>
      </c>
      <c r="O7" s="76"/>
      <c r="P7" s="304"/>
      <c r="Q7" s="322" t="s">
        <v>494</v>
      </c>
    </row>
    <row r="8" spans="2:17" ht="24" customHeight="1" thickBot="1">
      <c r="B8" s="81"/>
      <c r="C8" s="81"/>
      <c r="D8" s="82"/>
      <c r="E8" s="82"/>
      <c r="F8" s="82"/>
      <c r="G8" s="82"/>
      <c r="H8" s="82"/>
      <c r="I8" s="269" t="s">
        <v>488</v>
      </c>
      <c r="J8" s="269" t="s">
        <v>465</v>
      </c>
      <c r="K8" s="82"/>
      <c r="L8" s="82"/>
      <c r="M8" s="83"/>
      <c r="N8" s="83"/>
      <c r="O8" s="82"/>
      <c r="P8" s="308"/>
      <c r="Q8" s="323"/>
    </row>
    <row r="9" spans="2:17" ht="24" customHeight="1">
      <c r="B9" s="84" t="s">
        <v>3</v>
      </c>
      <c r="C9" s="119">
        <f>SUM(D9:G9)</f>
        <v>189242</v>
      </c>
      <c r="D9" s="85">
        <v>0</v>
      </c>
      <c r="E9" s="85">
        <v>0</v>
      </c>
      <c r="F9" s="120">
        <v>175084</v>
      </c>
      <c r="G9" s="120">
        <v>14158</v>
      </c>
      <c r="H9" s="120">
        <f>SUM(I9:J9)</f>
        <v>347086</v>
      </c>
      <c r="I9" s="120">
        <v>113369</v>
      </c>
      <c r="J9" s="120">
        <v>233717</v>
      </c>
      <c r="K9" s="120">
        <f>C9+H9</f>
        <v>536328</v>
      </c>
      <c r="L9" s="228">
        <v>296103</v>
      </c>
      <c r="M9" s="229">
        <v>189242</v>
      </c>
      <c r="N9" s="238">
        <v>106861</v>
      </c>
      <c r="O9" s="239">
        <v>0</v>
      </c>
      <c r="P9" s="309">
        <v>240225</v>
      </c>
      <c r="Q9" s="292">
        <v>240225</v>
      </c>
    </row>
    <row r="10" spans="2:17" ht="24" customHeight="1">
      <c r="B10" s="84" t="s">
        <v>4</v>
      </c>
      <c r="C10" s="119">
        <f aca="true" t="shared" si="0" ref="C10:C26">SUM(D10:G10)</f>
        <v>99702</v>
      </c>
      <c r="D10" s="120">
        <v>0</v>
      </c>
      <c r="E10" s="120">
        <v>0</v>
      </c>
      <c r="F10" s="120">
        <v>79895</v>
      </c>
      <c r="G10" s="120">
        <v>19807</v>
      </c>
      <c r="H10" s="120">
        <f aca="true" t="shared" si="1" ref="H10:H24">SUM(I10:J10)</f>
        <v>124882</v>
      </c>
      <c r="I10" s="120">
        <v>42624</v>
      </c>
      <c r="J10" s="120">
        <v>82258</v>
      </c>
      <c r="K10" s="120">
        <f aca="true" t="shared" si="2" ref="K10:K24">C10+H10</f>
        <v>224584</v>
      </c>
      <c r="L10" s="230">
        <v>89731</v>
      </c>
      <c r="M10" s="231">
        <v>89731</v>
      </c>
      <c r="N10" s="121">
        <v>0</v>
      </c>
      <c r="O10" s="240">
        <v>0</v>
      </c>
      <c r="P10" s="310">
        <v>134853</v>
      </c>
      <c r="Q10" s="258">
        <v>92872</v>
      </c>
    </row>
    <row r="11" spans="2:17" ht="24" customHeight="1">
      <c r="B11" s="254" t="s">
        <v>460</v>
      </c>
      <c r="C11" s="119">
        <f t="shared" si="0"/>
        <v>40178</v>
      </c>
      <c r="D11" s="120">
        <v>7495</v>
      </c>
      <c r="E11" s="120">
        <v>0</v>
      </c>
      <c r="F11" s="120">
        <v>27281</v>
      </c>
      <c r="G11" s="120">
        <v>5402</v>
      </c>
      <c r="H11" s="120">
        <f t="shared" si="1"/>
        <v>20701</v>
      </c>
      <c r="I11" s="120">
        <v>9268</v>
      </c>
      <c r="J11" s="120">
        <v>11433</v>
      </c>
      <c r="K11" s="120">
        <f t="shared" si="2"/>
        <v>60879</v>
      </c>
      <c r="L11" s="230">
        <v>47079</v>
      </c>
      <c r="M11" s="231">
        <v>40178</v>
      </c>
      <c r="N11" s="121">
        <v>6901</v>
      </c>
      <c r="O11" s="240">
        <v>0</v>
      </c>
      <c r="P11" s="310">
        <v>13800</v>
      </c>
      <c r="Q11" s="258">
        <v>13800</v>
      </c>
    </row>
    <row r="12" spans="2:17" ht="24" customHeight="1">
      <c r="B12" s="254" t="s">
        <v>413</v>
      </c>
      <c r="C12" s="88">
        <f t="shared" si="0"/>
        <v>34958</v>
      </c>
      <c r="D12" s="89">
        <v>0</v>
      </c>
      <c r="E12" s="89">
        <v>830</v>
      </c>
      <c r="F12" s="89">
        <v>34128</v>
      </c>
      <c r="G12" s="89">
        <v>0</v>
      </c>
      <c r="H12" s="89">
        <f t="shared" si="1"/>
        <v>34918</v>
      </c>
      <c r="I12" s="89">
        <v>10371</v>
      </c>
      <c r="J12" s="89">
        <v>24547</v>
      </c>
      <c r="K12" s="89">
        <f t="shared" si="2"/>
        <v>69876</v>
      </c>
      <c r="L12" s="232">
        <v>35757</v>
      </c>
      <c r="M12" s="233">
        <v>34958</v>
      </c>
      <c r="N12" s="90">
        <v>799</v>
      </c>
      <c r="O12" s="241">
        <v>0</v>
      </c>
      <c r="P12" s="310">
        <v>34119</v>
      </c>
      <c r="Q12" s="258">
        <v>22618</v>
      </c>
    </row>
    <row r="13" spans="1:17" ht="24" customHeight="1">
      <c r="A13" s="86">
        <v>242055</v>
      </c>
      <c r="B13" s="87" t="s">
        <v>6</v>
      </c>
      <c r="C13" s="88">
        <f t="shared" si="0"/>
        <v>53436</v>
      </c>
      <c r="D13" s="89">
        <v>11299</v>
      </c>
      <c r="E13" s="89">
        <v>0</v>
      </c>
      <c r="F13" s="89">
        <v>39518</v>
      </c>
      <c r="G13" s="89">
        <v>2619</v>
      </c>
      <c r="H13" s="89">
        <f t="shared" si="1"/>
        <v>90130</v>
      </c>
      <c r="I13" s="89">
        <v>30441</v>
      </c>
      <c r="J13" s="89">
        <v>59689</v>
      </c>
      <c r="K13" s="89">
        <f t="shared" si="2"/>
        <v>143566</v>
      </c>
      <c r="L13" s="232">
        <v>53436</v>
      </c>
      <c r="M13" s="233">
        <v>53436</v>
      </c>
      <c r="N13" s="90">
        <v>0</v>
      </c>
      <c r="O13" s="241">
        <v>0</v>
      </c>
      <c r="P13" s="310">
        <v>90130</v>
      </c>
      <c r="Q13" s="258">
        <v>82780</v>
      </c>
    </row>
    <row r="14" spans="1:17" ht="24" customHeight="1">
      <c r="A14" s="86">
        <v>242071</v>
      </c>
      <c r="B14" s="87" t="s">
        <v>7</v>
      </c>
      <c r="C14" s="88">
        <f t="shared" si="0"/>
        <v>367273</v>
      </c>
      <c r="D14" s="89">
        <v>26044</v>
      </c>
      <c r="E14" s="89">
        <v>0</v>
      </c>
      <c r="F14" s="89">
        <v>252574</v>
      </c>
      <c r="G14" s="89">
        <v>88655</v>
      </c>
      <c r="H14" s="89">
        <f t="shared" si="1"/>
        <v>377995</v>
      </c>
      <c r="I14" s="89">
        <v>158930</v>
      </c>
      <c r="J14" s="89">
        <v>219065</v>
      </c>
      <c r="K14" s="89">
        <f t="shared" si="2"/>
        <v>745268</v>
      </c>
      <c r="L14" s="232">
        <v>362490</v>
      </c>
      <c r="M14" s="233">
        <v>362490</v>
      </c>
      <c r="N14" s="90">
        <v>0</v>
      </c>
      <c r="O14" s="241">
        <v>0</v>
      </c>
      <c r="P14" s="310">
        <v>382778</v>
      </c>
      <c r="Q14" s="258">
        <v>340249</v>
      </c>
    </row>
    <row r="15" spans="1:17" ht="24" customHeight="1">
      <c r="A15" s="86">
        <v>242080</v>
      </c>
      <c r="B15" s="87" t="s">
        <v>8</v>
      </c>
      <c r="C15" s="88">
        <f t="shared" si="0"/>
        <v>139063</v>
      </c>
      <c r="D15" s="89">
        <v>12901</v>
      </c>
      <c r="E15" s="89">
        <v>0</v>
      </c>
      <c r="F15" s="89">
        <v>124715</v>
      </c>
      <c r="G15" s="89">
        <v>1447</v>
      </c>
      <c r="H15" s="89">
        <f t="shared" si="1"/>
        <v>159324</v>
      </c>
      <c r="I15" s="89">
        <v>75909</v>
      </c>
      <c r="J15" s="89">
        <v>83415</v>
      </c>
      <c r="K15" s="89">
        <f t="shared" si="2"/>
        <v>298387</v>
      </c>
      <c r="L15" s="232">
        <v>161083</v>
      </c>
      <c r="M15" s="233">
        <v>139063</v>
      </c>
      <c r="N15" s="90">
        <v>22020</v>
      </c>
      <c r="O15" s="241">
        <v>0</v>
      </c>
      <c r="P15" s="310">
        <v>137304</v>
      </c>
      <c r="Q15" s="258">
        <v>96651</v>
      </c>
    </row>
    <row r="16" spans="1:17" ht="24" customHeight="1">
      <c r="A16" s="86">
        <v>242101</v>
      </c>
      <c r="B16" s="87" t="s">
        <v>9</v>
      </c>
      <c r="C16" s="88">
        <f t="shared" si="0"/>
        <v>177983</v>
      </c>
      <c r="D16" s="89">
        <v>0</v>
      </c>
      <c r="E16" s="89">
        <v>7456</v>
      </c>
      <c r="F16" s="89">
        <v>83907</v>
      </c>
      <c r="G16" s="89">
        <v>86620</v>
      </c>
      <c r="H16" s="89">
        <f t="shared" si="1"/>
        <v>158497</v>
      </c>
      <c r="I16" s="89">
        <v>64240</v>
      </c>
      <c r="J16" s="89">
        <v>94257</v>
      </c>
      <c r="K16" s="89">
        <f t="shared" si="2"/>
        <v>336480</v>
      </c>
      <c r="L16" s="232">
        <v>167747</v>
      </c>
      <c r="M16" s="233">
        <v>167747</v>
      </c>
      <c r="N16" s="90">
        <v>0</v>
      </c>
      <c r="O16" s="241">
        <v>0</v>
      </c>
      <c r="P16" s="310">
        <v>168733</v>
      </c>
      <c r="Q16" s="258">
        <v>108645</v>
      </c>
    </row>
    <row r="17" spans="1:17" ht="24" customHeight="1">
      <c r="A17" s="86"/>
      <c r="B17" s="91" t="s">
        <v>397</v>
      </c>
      <c r="C17" s="88">
        <f t="shared" si="0"/>
        <v>98998</v>
      </c>
      <c r="D17" s="89">
        <v>5784</v>
      </c>
      <c r="E17" s="89">
        <v>8450</v>
      </c>
      <c r="F17" s="89">
        <v>76164</v>
      </c>
      <c r="G17" s="89">
        <v>8600</v>
      </c>
      <c r="H17" s="89">
        <f t="shared" si="1"/>
        <v>146274</v>
      </c>
      <c r="I17" s="89">
        <v>54396</v>
      </c>
      <c r="J17" s="89">
        <v>91878</v>
      </c>
      <c r="K17" s="89">
        <f t="shared" si="2"/>
        <v>245272</v>
      </c>
      <c r="L17" s="232">
        <v>107191</v>
      </c>
      <c r="M17" s="233">
        <v>96278</v>
      </c>
      <c r="N17" s="90">
        <v>10913</v>
      </c>
      <c r="O17" s="241">
        <v>0</v>
      </c>
      <c r="P17" s="310">
        <v>138081</v>
      </c>
      <c r="Q17" s="258">
        <v>127482</v>
      </c>
    </row>
    <row r="18" spans="1:17" ht="24" customHeight="1">
      <c r="A18" s="86"/>
      <c r="B18" s="91" t="s">
        <v>399</v>
      </c>
      <c r="C18" s="88">
        <f t="shared" si="0"/>
        <v>195638</v>
      </c>
      <c r="D18" s="89">
        <v>1347</v>
      </c>
      <c r="E18" s="89">
        <v>13966</v>
      </c>
      <c r="F18" s="89">
        <v>175677</v>
      </c>
      <c r="G18" s="89">
        <v>4648</v>
      </c>
      <c r="H18" s="89">
        <f t="shared" si="1"/>
        <v>505669</v>
      </c>
      <c r="I18" s="89">
        <v>178533</v>
      </c>
      <c r="J18" s="89">
        <v>327136</v>
      </c>
      <c r="K18" s="89">
        <f t="shared" si="2"/>
        <v>701307</v>
      </c>
      <c r="L18" s="232">
        <v>291451</v>
      </c>
      <c r="M18" s="233">
        <v>195638</v>
      </c>
      <c r="N18" s="90">
        <v>95813</v>
      </c>
      <c r="O18" s="241">
        <v>0</v>
      </c>
      <c r="P18" s="310">
        <v>409856</v>
      </c>
      <c r="Q18" s="258">
        <v>261005</v>
      </c>
    </row>
    <row r="19" spans="1:17" ht="24" customHeight="1">
      <c r="A19" s="86">
        <v>243035</v>
      </c>
      <c r="B19" s="87" t="s">
        <v>10</v>
      </c>
      <c r="C19" s="88">
        <f t="shared" si="0"/>
        <v>53868</v>
      </c>
      <c r="D19" s="89">
        <v>1602</v>
      </c>
      <c r="E19" s="89">
        <v>0</v>
      </c>
      <c r="F19" s="89">
        <v>49717</v>
      </c>
      <c r="G19" s="89">
        <v>2549</v>
      </c>
      <c r="H19" s="89">
        <f t="shared" si="1"/>
        <v>45204</v>
      </c>
      <c r="I19" s="89">
        <v>19720</v>
      </c>
      <c r="J19" s="89">
        <v>25484</v>
      </c>
      <c r="K19" s="89">
        <f t="shared" si="2"/>
        <v>99072</v>
      </c>
      <c r="L19" s="232">
        <v>53868</v>
      </c>
      <c r="M19" s="233">
        <v>53868</v>
      </c>
      <c r="N19" s="90">
        <v>0</v>
      </c>
      <c r="O19" s="241">
        <v>0</v>
      </c>
      <c r="P19" s="310">
        <v>45204</v>
      </c>
      <c r="Q19" s="258">
        <v>37183</v>
      </c>
    </row>
    <row r="20" spans="1:17" ht="24" customHeight="1">
      <c r="A20" s="86">
        <v>243418</v>
      </c>
      <c r="B20" s="87" t="s">
        <v>11</v>
      </c>
      <c r="C20" s="88">
        <f t="shared" si="0"/>
        <v>78826</v>
      </c>
      <c r="D20" s="89">
        <v>7623</v>
      </c>
      <c r="E20" s="89">
        <v>0</v>
      </c>
      <c r="F20" s="89">
        <v>56862</v>
      </c>
      <c r="G20" s="89">
        <v>14341</v>
      </c>
      <c r="H20" s="89">
        <f t="shared" si="1"/>
        <v>73529</v>
      </c>
      <c r="I20" s="89">
        <v>29894</v>
      </c>
      <c r="J20" s="89">
        <v>43635</v>
      </c>
      <c r="K20" s="89">
        <f t="shared" si="2"/>
        <v>152355</v>
      </c>
      <c r="L20" s="232">
        <v>88087</v>
      </c>
      <c r="M20" s="233">
        <v>78629</v>
      </c>
      <c r="N20" s="90">
        <v>9458</v>
      </c>
      <c r="O20" s="241">
        <v>0</v>
      </c>
      <c r="P20" s="310">
        <v>64268</v>
      </c>
      <c r="Q20" s="258">
        <v>54630</v>
      </c>
    </row>
    <row r="21" spans="1:17" ht="24" customHeight="1">
      <c r="A21" s="86">
        <v>244414</v>
      </c>
      <c r="B21" s="87" t="s">
        <v>12</v>
      </c>
      <c r="C21" s="88">
        <f t="shared" si="0"/>
        <v>86864</v>
      </c>
      <c r="D21" s="89">
        <v>1197</v>
      </c>
      <c r="E21" s="89">
        <v>0</v>
      </c>
      <c r="F21" s="89">
        <v>81114</v>
      </c>
      <c r="G21" s="89">
        <v>4553</v>
      </c>
      <c r="H21" s="89">
        <f t="shared" si="1"/>
        <v>124312</v>
      </c>
      <c r="I21" s="89">
        <v>28500</v>
      </c>
      <c r="J21" s="89">
        <v>95812</v>
      </c>
      <c r="K21" s="89">
        <f t="shared" si="2"/>
        <v>211176</v>
      </c>
      <c r="L21" s="232">
        <v>86822</v>
      </c>
      <c r="M21" s="233">
        <v>86822</v>
      </c>
      <c r="N21" s="90">
        <v>0</v>
      </c>
      <c r="O21" s="241">
        <v>0</v>
      </c>
      <c r="P21" s="310">
        <v>124354</v>
      </c>
      <c r="Q21" s="258">
        <v>80562</v>
      </c>
    </row>
    <row r="22" spans="1:17" ht="24" customHeight="1">
      <c r="A22" s="86">
        <v>244422</v>
      </c>
      <c r="B22" s="87" t="s">
        <v>13</v>
      </c>
      <c r="C22" s="88">
        <f t="shared" si="0"/>
        <v>26876</v>
      </c>
      <c r="D22" s="89">
        <v>0</v>
      </c>
      <c r="E22" s="89">
        <v>0</v>
      </c>
      <c r="F22" s="89">
        <v>16012</v>
      </c>
      <c r="G22" s="89">
        <v>10864</v>
      </c>
      <c r="H22" s="89">
        <f t="shared" si="1"/>
        <v>48870</v>
      </c>
      <c r="I22" s="89">
        <v>14519</v>
      </c>
      <c r="J22" s="89">
        <v>34351</v>
      </c>
      <c r="K22" s="89">
        <f t="shared" si="2"/>
        <v>75746</v>
      </c>
      <c r="L22" s="232">
        <v>26876</v>
      </c>
      <c r="M22" s="233">
        <v>26876</v>
      </c>
      <c r="N22" s="90">
        <v>0</v>
      </c>
      <c r="O22" s="241">
        <v>0</v>
      </c>
      <c r="P22" s="310">
        <v>48870</v>
      </c>
      <c r="Q22" s="258">
        <v>48870</v>
      </c>
    </row>
    <row r="23" spans="2:17" ht="24" customHeight="1">
      <c r="B23" s="254" t="s">
        <v>414</v>
      </c>
      <c r="C23" s="88">
        <f t="shared" si="0"/>
        <v>14320</v>
      </c>
      <c r="D23" s="89">
        <v>0</v>
      </c>
      <c r="E23" s="89">
        <v>0</v>
      </c>
      <c r="F23" s="89">
        <v>14300</v>
      </c>
      <c r="G23" s="89">
        <v>20</v>
      </c>
      <c r="H23" s="89">
        <f t="shared" si="1"/>
        <v>20583</v>
      </c>
      <c r="I23" s="89">
        <v>8446</v>
      </c>
      <c r="J23" s="89">
        <v>12137</v>
      </c>
      <c r="K23" s="89">
        <f t="shared" si="2"/>
        <v>34903</v>
      </c>
      <c r="L23" s="232">
        <v>14296</v>
      </c>
      <c r="M23" s="233">
        <v>14296</v>
      </c>
      <c r="N23" s="90">
        <v>0</v>
      </c>
      <c r="O23" s="241">
        <v>0</v>
      </c>
      <c r="P23" s="310">
        <v>20607</v>
      </c>
      <c r="Q23" s="258">
        <v>19364</v>
      </c>
    </row>
    <row r="24" spans="1:17" ht="24" customHeight="1" thickBot="1">
      <c r="A24" s="86">
        <v>244643</v>
      </c>
      <c r="B24" s="91" t="s">
        <v>479</v>
      </c>
      <c r="C24" s="88">
        <f t="shared" si="0"/>
        <v>11029</v>
      </c>
      <c r="D24" s="89">
        <v>0</v>
      </c>
      <c r="E24" s="89">
        <v>0</v>
      </c>
      <c r="F24" s="89">
        <v>11029</v>
      </c>
      <c r="G24" s="89">
        <v>0</v>
      </c>
      <c r="H24" s="89">
        <f t="shared" si="1"/>
        <v>47131</v>
      </c>
      <c r="I24" s="89">
        <v>7153</v>
      </c>
      <c r="J24" s="89">
        <v>39978</v>
      </c>
      <c r="K24" s="89">
        <f t="shared" si="2"/>
        <v>58160</v>
      </c>
      <c r="L24" s="232">
        <v>10872</v>
      </c>
      <c r="M24" s="233">
        <v>10872</v>
      </c>
      <c r="N24" s="90">
        <v>0</v>
      </c>
      <c r="O24" s="241">
        <v>0</v>
      </c>
      <c r="P24" s="311">
        <v>47288</v>
      </c>
      <c r="Q24" s="259">
        <v>27025</v>
      </c>
    </row>
    <row r="25" spans="2:17" ht="24" customHeight="1" thickBot="1">
      <c r="B25" s="267" t="s">
        <v>461</v>
      </c>
      <c r="C25" s="104">
        <f aca="true" t="shared" si="3" ref="C25:Q25">SUM(C9:C24)</f>
        <v>1668254</v>
      </c>
      <c r="D25" s="105">
        <f t="shared" si="3"/>
        <v>75292</v>
      </c>
      <c r="E25" s="105">
        <f t="shared" si="3"/>
        <v>30702</v>
      </c>
      <c r="F25" s="105">
        <f t="shared" si="3"/>
        <v>1297977</v>
      </c>
      <c r="G25" s="105">
        <f t="shared" si="3"/>
        <v>264283</v>
      </c>
      <c r="H25" s="105">
        <f t="shared" si="3"/>
        <v>2325105</v>
      </c>
      <c r="I25" s="105">
        <f t="shared" si="3"/>
        <v>846313</v>
      </c>
      <c r="J25" s="105">
        <f t="shared" si="3"/>
        <v>1478792</v>
      </c>
      <c r="K25" s="105">
        <f t="shared" si="3"/>
        <v>3993359</v>
      </c>
      <c r="L25" s="234">
        <f t="shared" si="3"/>
        <v>1892889</v>
      </c>
      <c r="M25" s="235">
        <f t="shared" si="3"/>
        <v>1640124</v>
      </c>
      <c r="N25" s="106">
        <f t="shared" si="3"/>
        <v>252765</v>
      </c>
      <c r="O25" s="242">
        <f t="shared" si="3"/>
        <v>0</v>
      </c>
      <c r="P25" s="304">
        <f t="shared" si="3"/>
        <v>2100470</v>
      </c>
      <c r="Q25" s="257">
        <f t="shared" si="3"/>
        <v>1653961</v>
      </c>
    </row>
    <row r="26" spans="2:17" ht="24.75" customHeight="1" thickBot="1">
      <c r="B26" s="127" t="s">
        <v>398</v>
      </c>
      <c r="C26" s="88">
        <f t="shared" si="0"/>
        <v>29649</v>
      </c>
      <c r="D26" s="122">
        <v>1242</v>
      </c>
      <c r="E26" s="122">
        <v>0</v>
      </c>
      <c r="F26" s="122">
        <v>14984</v>
      </c>
      <c r="G26" s="122">
        <v>13423</v>
      </c>
      <c r="H26" s="122">
        <f>SUM(I26:J26)</f>
        <v>38096</v>
      </c>
      <c r="I26" s="122">
        <v>13181</v>
      </c>
      <c r="J26" s="122">
        <v>24915</v>
      </c>
      <c r="K26" s="122">
        <f>C26+H26</f>
        <v>67745</v>
      </c>
      <c r="L26" s="236">
        <v>36419</v>
      </c>
      <c r="M26" s="237">
        <v>28710</v>
      </c>
      <c r="N26" s="123">
        <v>7709</v>
      </c>
      <c r="O26" s="243">
        <v>0</v>
      </c>
      <c r="P26" s="312">
        <v>31326</v>
      </c>
      <c r="Q26" s="292">
        <v>16719</v>
      </c>
    </row>
    <row r="27" spans="2:17" ht="24" customHeight="1" thickBot="1">
      <c r="B27" s="266" t="s">
        <v>462</v>
      </c>
      <c r="C27" s="104">
        <f>C26</f>
        <v>29649</v>
      </c>
      <c r="D27" s="105">
        <f aca="true" t="shared" si="4" ref="D27:Q27">D26</f>
        <v>1242</v>
      </c>
      <c r="E27" s="105">
        <f t="shared" si="4"/>
        <v>0</v>
      </c>
      <c r="F27" s="105">
        <f t="shared" si="4"/>
        <v>14984</v>
      </c>
      <c r="G27" s="105">
        <f t="shared" si="4"/>
        <v>13423</v>
      </c>
      <c r="H27" s="105">
        <f t="shared" si="4"/>
        <v>38096</v>
      </c>
      <c r="I27" s="105">
        <f t="shared" si="4"/>
        <v>13181</v>
      </c>
      <c r="J27" s="105">
        <f t="shared" si="4"/>
        <v>24915</v>
      </c>
      <c r="K27" s="105">
        <f t="shared" si="4"/>
        <v>67745</v>
      </c>
      <c r="L27" s="234">
        <f t="shared" si="4"/>
        <v>36419</v>
      </c>
      <c r="M27" s="235">
        <f t="shared" si="4"/>
        <v>28710</v>
      </c>
      <c r="N27" s="106">
        <f t="shared" si="4"/>
        <v>7709</v>
      </c>
      <c r="O27" s="242">
        <f t="shared" si="4"/>
        <v>0</v>
      </c>
      <c r="P27" s="313">
        <f t="shared" si="4"/>
        <v>31326</v>
      </c>
      <c r="Q27" s="293">
        <f t="shared" si="4"/>
        <v>16719</v>
      </c>
    </row>
  </sheetData>
  <mergeCells count="1">
    <mergeCell ref="Q7:Q8"/>
  </mergeCells>
  <printOptions/>
  <pageMargins left="0.8661417322834646" right="0.5118110236220472" top="0.7086614173228347" bottom="0.7086614173228347" header="0.511811023622047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Y61"/>
  <sheetViews>
    <sheetView showGridLines="0" showZeros="0" zoomScale="55" zoomScaleNormal="55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L64" sqref="L64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8" max="8" width="12.66015625" style="109" customWidth="1"/>
    <col min="26" max="26" width="1.66015625" style="0" customWidth="1"/>
  </cols>
  <sheetData>
    <row r="1" ht="18.75" customHeight="1">
      <c r="B1" t="s">
        <v>0</v>
      </c>
    </row>
    <row r="2" ht="18.75" customHeight="1"/>
    <row r="3" spans="2:25" ht="18.75" customHeight="1" thickBot="1">
      <c r="B3" s="1" t="s">
        <v>213</v>
      </c>
      <c r="C3" s="1"/>
      <c r="D3" s="1"/>
      <c r="E3" s="1"/>
      <c r="F3" s="1"/>
      <c r="G3" s="1"/>
      <c r="H3" s="22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10" t="s">
        <v>110</v>
      </c>
      <c r="U3" s="1"/>
      <c r="V3" s="1"/>
      <c r="W3" s="1"/>
      <c r="X3" s="1"/>
      <c r="Y3" s="115" t="s">
        <v>110</v>
      </c>
    </row>
    <row r="4" spans="2:25" ht="18.75" customHeight="1">
      <c r="B4" s="2"/>
      <c r="F4" s="41"/>
      <c r="G4" s="103"/>
      <c r="H4" s="294"/>
      <c r="I4" s="7"/>
      <c r="J4" s="48"/>
      <c r="K4" s="48"/>
      <c r="L4" s="48"/>
      <c r="M4" s="48"/>
      <c r="N4" s="48"/>
      <c r="O4" s="48"/>
      <c r="P4" s="48"/>
      <c r="Q4" s="48"/>
      <c r="R4" s="37"/>
      <c r="S4" s="37"/>
      <c r="T4" s="37"/>
      <c r="U4" s="37"/>
      <c r="V4" s="113"/>
      <c r="W4" s="48"/>
      <c r="X4" s="48"/>
      <c r="Y4" s="294"/>
    </row>
    <row r="5" spans="2:25" ht="18.75" customHeight="1">
      <c r="B5" s="2"/>
      <c r="E5" t="s">
        <v>214</v>
      </c>
      <c r="F5" s="42"/>
      <c r="G5" s="2"/>
      <c r="H5" s="5"/>
      <c r="I5" s="7"/>
      <c r="J5" s="4"/>
      <c r="K5" s="4"/>
      <c r="L5" s="4"/>
      <c r="M5" s="4"/>
      <c r="N5" s="4"/>
      <c r="O5" s="4"/>
      <c r="P5" s="4"/>
      <c r="Q5" s="4"/>
      <c r="R5" s="6"/>
      <c r="S5" s="6"/>
      <c r="T5" s="6"/>
      <c r="U5" s="6"/>
      <c r="V5" s="31"/>
      <c r="W5" s="4"/>
      <c r="X5" s="4"/>
      <c r="Y5" s="5"/>
    </row>
    <row r="6" spans="2:25" ht="18.75" customHeight="1">
      <c r="B6" s="2"/>
      <c r="F6" s="42"/>
      <c r="G6" s="28" t="s">
        <v>398</v>
      </c>
      <c r="H6" s="295" t="s">
        <v>395</v>
      </c>
      <c r="I6" s="8" t="s">
        <v>3</v>
      </c>
      <c r="J6" s="27" t="s">
        <v>4</v>
      </c>
      <c r="K6" s="27" t="s">
        <v>415</v>
      </c>
      <c r="L6" s="27" t="s">
        <v>405</v>
      </c>
      <c r="M6" s="27" t="s">
        <v>6</v>
      </c>
      <c r="N6" s="27" t="s">
        <v>7</v>
      </c>
      <c r="O6" s="27" t="s">
        <v>403</v>
      </c>
      <c r="P6" s="27" t="s">
        <v>400</v>
      </c>
      <c r="Q6" s="27" t="s">
        <v>397</v>
      </c>
      <c r="R6" s="29" t="s">
        <v>399</v>
      </c>
      <c r="S6" s="29" t="s">
        <v>10</v>
      </c>
      <c r="T6" s="29" t="s">
        <v>11</v>
      </c>
      <c r="U6" s="29" t="s">
        <v>12</v>
      </c>
      <c r="V6" s="32" t="s">
        <v>13</v>
      </c>
      <c r="W6" s="4" t="s">
        <v>212</v>
      </c>
      <c r="X6" s="27" t="s">
        <v>416</v>
      </c>
      <c r="Y6" s="295" t="s">
        <v>15</v>
      </c>
    </row>
    <row r="7" spans="2:25" ht="18.75" customHeight="1">
      <c r="B7" s="2"/>
      <c r="C7" t="s">
        <v>215</v>
      </c>
      <c r="F7" s="42"/>
      <c r="G7" s="2"/>
      <c r="H7" s="5"/>
      <c r="I7" s="7"/>
      <c r="J7" s="4"/>
      <c r="K7" s="4"/>
      <c r="L7" s="4"/>
      <c r="M7" s="4"/>
      <c r="N7" s="4"/>
      <c r="O7" s="4"/>
      <c r="P7" s="4"/>
      <c r="Q7" s="4"/>
      <c r="R7" s="6"/>
      <c r="S7" s="6"/>
      <c r="T7" s="6"/>
      <c r="U7" s="6"/>
      <c r="V7" s="31"/>
      <c r="W7" s="4"/>
      <c r="X7" s="4"/>
      <c r="Y7" s="5"/>
    </row>
    <row r="8" spans="2:25" ht="18.75" customHeight="1" thickBot="1">
      <c r="B8" s="9"/>
      <c r="C8" s="1"/>
      <c r="D8" s="1"/>
      <c r="E8" s="1"/>
      <c r="F8" s="43"/>
      <c r="G8" s="224" t="s">
        <v>241</v>
      </c>
      <c r="H8" s="296"/>
      <c r="I8" s="10"/>
      <c r="J8" s="11">
        <v>242021</v>
      </c>
      <c r="K8" s="11"/>
      <c r="L8" s="11"/>
      <c r="M8" s="11">
        <v>242055</v>
      </c>
      <c r="N8" s="11">
        <v>242071</v>
      </c>
      <c r="O8" s="11"/>
      <c r="P8" s="11"/>
      <c r="Q8" s="11"/>
      <c r="R8" s="13"/>
      <c r="S8" s="13"/>
      <c r="T8" s="13">
        <v>243418</v>
      </c>
      <c r="U8" s="13">
        <v>244414</v>
      </c>
      <c r="V8" s="33">
        <v>244422</v>
      </c>
      <c r="W8" s="12"/>
      <c r="X8" s="11">
        <v>244848</v>
      </c>
      <c r="Y8" s="47"/>
    </row>
    <row r="9" spans="2:25" ht="18.75" customHeight="1">
      <c r="B9" s="2" t="s">
        <v>216</v>
      </c>
      <c r="F9" s="42"/>
      <c r="G9" s="2"/>
      <c r="H9" s="294"/>
      <c r="I9" s="7"/>
      <c r="J9" s="4"/>
      <c r="K9" s="4"/>
      <c r="L9" s="4"/>
      <c r="M9" s="4"/>
      <c r="N9" s="4"/>
      <c r="O9" s="4"/>
      <c r="P9" s="4"/>
      <c r="Q9" s="4"/>
      <c r="R9" s="6"/>
      <c r="S9" s="6"/>
      <c r="T9" s="6"/>
      <c r="U9" s="6"/>
      <c r="V9" s="31"/>
      <c r="W9" s="4"/>
      <c r="X9" s="4"/>
      <c r="Y9" s="5">
        <f>SUM(I9:X9)</f>
        <v>0</v>
      </c>
    </row>
    <row r="10" spans="2:25" ht="18.75" customHeight="1">
      <c r="B10" s="2"/>
      <c r="C10" t="s">
        <v>217</v>
      </c>
      <c r="F10" s="42"/>
      <c r="G10" s="2"/>
      <c r="H10" s="5"/>
      <c r="I10" s="7"/>
      <c r="J10" s="4"/>
      <c r="K10" s="4"/>
      <c r="L10" s="4"/>
      <c r="M10" s="4"/>
      <c r="N10" s="4"/>
      <c r="O10" s="4"/>
      <c r="P10" s="4"/>
      <c r="Q10" s="4"/>
      <c r="R10" s="6"/>
      <c r="S10" s="6"/>
      <c r="T10" s="6"/>
      <c r="U10" s="6"/>
      <c r="V10" s="31"/>
      <c r="W10" s="4"/>
      <c r="X10" s="4"/>
      <c r="Y10" s="5">
        <f aca="true" t="shared" si="0" ref="Y10:Y60">SUM(I10:X10)</f>
        <v>0</v>
      </c>
    </row>
    <row r="11" spans="2:25" ht="18.75" customHeight="1">
      <c r="B11" s="2"/>
      <c r="D11" t="s">
        <v>218</v>
      </c>
      <c r="F11" s="70" t="s">
        <v>219</v>
      </c>
      <c r="G11" s="23"/>
      <c r="H11" s="45">
        <f aca="true" t="shared" si="1" ref="H11:H60">SUM(G11:G11)</f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2">
        <v>0</v>
      </c>
      <c r="S11" s="22">
        <v>0</v>
      </c>
      <c r="T11" s="22">
        <v>0</v>
      </c>
      <c r="U11" s="22">
        <v>0</v>
      </c>
      <c r="V11" s="35">
        <v>0</v>
      </c>
      <c r="W11" s="21">
        <v>0</v>
      </c>
      <c r="X11" s="21">
        <v>0</v>
      </c>
      <c r="Y11" s="45">
        <f t="shared" si="0"/>
        <v>0</v>
      </c>
    </row>
    <row r="12" spans="2:25" ht="18.75" customHeight="1">
      <c r="B12" s="2"/>
      <c r="C12" s="15"/>
      <c r="D12" s="15"/>
      <c r="E12" s="15"/>
      <c r="F12" s="71" t="s">
        <v>220</v>
      </c>
      <c r="G12" s="14"/>
      <c r="H12" s="46">
        <f t="shared" si="1"/>
        <v>0</v>
      </c>
      <c r="I12" s="16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9">
        <v>0</v>
      </c>
      <c r="S12" s="19">
        <v>0</v>
      </c>
      <c r="T12" s="19">
        <v>0</v>
      </c>
      <c r="U12" s="19">
        <v>0</v>
      </c>
      <c r="V12" s="34">
        <v>0</v>
      </c>
      <c r="W12" s="18">
        <v>0</v>
      </c>
      <c r="X12" s="18">
        <v>0</v>
      </c>
      <c r="Y12" s="46">
        <f t="shared" si="0"/>
        <v>0</v>
      </c>
    </row>
    <row r="13" spans="2:25" ht="18.75" customHeight="1">
      <c r="B13" s="2"/>
      <c r="C13" t="s">
        <v>221</v>
      </c>
      <c r="F13" s="42"/>
      <c r="G13" s="2"/>
      <c r="H13" s="5">
        <f t="shared" si="1"/>
        <v>0</v>
      </c>
      <c r="I13" s="7"/>
      <c r="J13" s="4"/>
      <c r="K13" s="4"/>
      <c r="L13" s="4"/>
      <c r="M13" s="4"/>
      <c r="N13" s="4"/>
      <c r="O13" s="4"/>
      <c r="P13" s="4"/>
      <c r="Q13" s="4"/>
      <c r="R13" s="6"/>
      <c r="S13" s="6"/>
      <c r="T13" s="6"/>
      <c r="U13" s="6"/>
      <c r="V13" s="31"/>
      <c r="W13" s="4"/>
      <c r="X13" s="4"/>
      <c r="Y13" s="5">
        <f t="shared" si="0"/>
        <v>0</v>
      </c>
    </row>
    <row r="14" spans="2:25" ht="18.75" customHeight="1">
      <c r="B14" s="2"/>
      <c r="D14" t="s">
        <v>466</v>
      </c>
      <c r="F14" s="70" t="s">
        <v>219</v>
      </c>
      <c r="G14" s="23">
        <v>28615</v>
      </c>
      <c r="H14" s="45">
        <f t="shared" si="1"/>
        <v>28615</v>
      </c>
      <c r="I14" s="20">
        <v>270320</v>
      </c>
      <c r="J14" s="21">
        <v>118370</v>
      </c>
      <c r="K14" s="21">
        <v>13800</v>
      </c>
      <c r="L14" s="21">
        <v>27385</v>
      </c>
      <c r="M14" s="21">
        <v>82951</v>
      </c>
      <c r="N14" s="21">
        <v>349974</v>
      </c>
      <c r="O14" s="21">
        <v>121884</v>
      </c>
      <c r="P14" s="21">
        <v>142293</v>
      </c>
      <c r="Q14" s="21">
        <v>139477</v>
      </c>
      <c r="R14" s="22">
        <v>352590</v>
      </c>
      <c r="S14" s="22">
        <v>40842</v>
      </c>
      <c r="T14" s="22">
        <v>55034</v>
      </c>
      <c r="U14" s="22">
        <v>92622</v>
      </c>
      <c r="V14" s="35">
        <v>55353</v>
      </c>
      <c r="W14" s="21">
        <v>19467</v>
      </c>
      <c r="X14" s="21">
        <v>39591</v>
      </c>
      <c r="Y14" s="45">
        <f t="shared" si="0"/>
        <v>1921953</v>
      </c>
    </row>
    <row r="15" spans="2:25" ht="18.75" customHeight="1">
      <c r="B15" s="2"/>
      <c r="D15" s="270" t="s">
        <v>467</v>
      </c>
      <c r="E15" s="15"/>
      <c r="F15" s="71" t="s">
        <v>220</v>
      </c>
      <c r="G15" s="14">
        <v>28615</v>
      </c>
      <c r="H15" s="46">
        <f t="shared" si="1"/>
        <v>28615</v>
      </c>
      <c r="I15" s="16">
        <v>270320</v>
      </c>
      <c r="J15" s="18">
        <v>118370</v>
      </c>
      <c r="K15" s="18">
        <v>17801</v>
      </c>
      <c r="L15" s="18">
        <v>44257</v>
      </c>
      <c r="M15" s="18">
        <v>82951</v>
      </c>
      <c r="N15" s="18">
        <v>349974</v>
      </c>
      <c r="O15" s="18">
        <v>121884</v>
      </c>
      <c r="P15" s="18">
        <v>157202</v>
      </c>
      <c r="Q15" s="18">
        <v>150096</v>
      </c>
      <c r="R15" s="19">
        <v>366214</v>
      </c>
      <c r="S15" s="19">
        <v>68477</v>
      </c>
      <c r="T15" s="19">
        <v>100766</v>
      </c>
      <c r="U15" s="19">
        <v>142310</v>
      </c>
      <c r="V15" s="34">
        <v>55353</v>
      </c>
      <c r="W15" s="18">
        <v>25211</v>
      </c>
      <c r="X15" s="18">
        <v>40188</v>
      </c>
      <c r="Y15" s="46">
        <f t="shared" si="0"/>
        <v>2111374</v>
      </c>
    </row>
    <row r="16" spans="2:25" ht="18.75" customHeight="1">
      <c r="B16" s="2"/>
      <c r="E16" t="s">
        <v>222</v>
      </c>
      <c r="F16" s="70" t="s">
        <v>219</v>
      </c>
      <c r="G16" s="23">
        <v>0</v>
      </c>
      <c r="H16" s="45">
        <f t="shared" si="1"/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0</v>
      </c>
      <c r="S16" s="22">
        <v>0</v>
      </c>
      <c r="T16" s="22">
        <v>0</v>
      </c>
      <c r="U16" s="22">
        <v>0</v>
      </c>
      <c r="V16" s="35">
        <v>0</v>
      </c>
      <c r="W16" s="21">
        <v>0</v>
      </c>
      <c r="X16" s="21">
        <v>0</v>
      </c>
      <c r="Y16" s="45">
        <f t="shared" si="0"/>
        <v>0</v>
      </c>
    </row>
    <row r="17" spans="2:25" ht="18.75" customHeight="1">
      <c r="B17" s="2"/>
      <c r="E17" s="15"/>
      <c r="F17" s="71" t="s">
        <v>220</v>
      </c>
      <c r="G17" s="14">
        <v>0</v>
      </c>
      <c r="H17" s="46">
        <f t="shared" si="1"/>
        <v>0</v>
      </c>
      <c r="I17" s="16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9">
        <v>0</v>
      </c>
      <c r="S17" s="19">
        <v>0</v>
      </c>
      <c r="T17" s="19">
        <v>0</v>
      </c>
      <c r="U17" s="19">
        <v>0</v>
      </c>
      <c r="V17" s="34">
        <v>0</v>
      </c>
      <c r="W17" s="18">
        <v>0</v>
      </c>
      <c r="X17" s="18">
        <v>0</v>
      </c>
      <c r="Y17" s="46">
        <f t="shared" si="0"/>
        <v>0</v>
      </c>
    </row>
    <row r="18" spans="2:25" ht="18.75" customHeight="1">
      <c r="B18" s="2"/>
      <c r="E18" t="s">
        <v>223</v>
      </c>
      <c r="F18" s="70" t="s">
        <v>219</v>
      </c>
      <c r="G18" s="23">
        <v>0</v>
      </c>
      <c r="H18" s="45">
        <f t="shared" si="1"/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32</v>
      </c>
      <c r="Q18" s="21">
        <v>0</v>
      </c>
      <c r="R18" s="22">
        <v>0</v>
      </c>
      <c r="S18" s="22">
        <v>0</v>
      </c>
      <c r="T18" s="22">
        <v>17</v>
      </c>
      <c r="U18" s="22">
        <v>0</v>
      </c>
      <c r="V18" s="35">
        <v>0</v>
      </c>
      <c r="W18" s="21">
        <v>4</v>
      </c>
      <c r="X18" s="21">
        <v>0</v>
      </c>
      <c r="Y18" s="45">
        <f t="shared" si="0"/>
        <v>53</v>
      </c>
    </row>
    <row r="19" spans="2:25" ht="18.75" customHeight="1">
      <c r="B19" s="2"/>
      <c r="E19" s="15"/>
      <c r="F19" s="71" t="s">
        <v>220</v>
      </c>
      <c r="G19" s="14">
        <v>0</v>
      </c>
      <c r="H19" s="46">
        <f t="shared" si="1"/>
        <v>0</v>
      </c>
      <c r="I19" s="16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63</v>
      </c>
      <c r="Q19" s="18">
        <v>0</v>
      </c>
      <c r="R19" s="19">
        <v>0</v>
      </c>
      <c r="S19" s="19">
        <v>0</v>
      </c>
      <c r="T19" s="19">
        <v>34</v>
      </c>
      <c r="U19" s="19">
        <v>0</v>
      </c>
      <c r="V19" s="34">
        <v>0</v>
      </c>
      <c r="W19" s="18">
        <v>7</v>
      </c>
      <c r="X19" s="18">
        <v>0</v>
      </c>
      <c r="Y19" s="46">
        <f t="shared" si="0"/>
        <v>104</v>
      </c>
    </row>
    <row r="20" spans="2:25" ht="18.75" customHeight="1">
      <c r="B20" s="2"/>
      <c r="E20" t="s">
        <v>224</v>
      </c>
      <c r="F20" s="70" t="s">
        <v>219</v>
      </c>
      <c r="G20" s="23">
        <v>0</v>
      </c>
      <c r="H20" s="45">
        <f t="shared" si="1"/>
        <v>0</v>
      </c>
      <c r="I20" s="20">
        <v>0</v>
      </c>
      <c r="J20" s="21">
        <v>9971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2">
        <v>0</v>
      </c>
      <c r="S20" s="22">
        <v>0</v>
      </c>
      <c r="T20" s="22">
        <v>0</v>
      </c>
      <c r="U20" s="22">
        <v>0</v>
      </c>
      <c r="V20" s="35">
        <v>0</v>
      </c>
      <c r="W20" s="21">
        <v>0</v>
      </c>
      <c r="X20" s="21">
        <v>0</v>
      </c>
      <c r="Y20" s="45">
        <f t="shared" si="0"/>
        <v>9971</v>
      </c>
    </row>
    <row r="21" spans="2:25" ht="18.75" customHeight="1">
      <c r="B21" s="2"/>
      <c r="E21" s="15"/>
      <c r="F21" s="71" t="s">
        <v>220</v>
      </c>
      <c r="G21" s="14">
        <v>0</v>
      </c>
      <c r="H21" s="46">
        <f t="shared" si="1"/>
        <v>0</v>
      </c>
      <c r="I21" s="16">
        <v>0</v>
      </c>
      <c r="J21" s="18">
        <v>9971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9">
        <v>0</v>
      </c>
      <c r="S21" s="19">
        <v>0</v>
      </c>
      <c r="T21" s="19">
        <v>0</v>
      </c>
      <c r="U21" s="19">
        <v>0</v>
      </c>
      <c r="V21" s="34">
        <v>0</v>
      </c>
      <c r="W21" s="18">
        <v>0</v>
      </c>
      <c r="X21" s="18">
        <v>0</v>
      </c>
      <c r="Y21" s="46">
        <f t="shared" si="0"/>
        <v>9971</v>
      </c>
    </row>
    <row r="22" spans="2:25" ht="18.75" customHeight="1">
      <c r="B22" s="2"/>
      <c r="E22" t="s">
        <v>225</v>
      </c>
      <c r="F22" s="70" t="s">
        <v>219</v>
      </c>
      <c r="G22" s="23">
        <v>2028</v>
      </c>
      <c r="H22" s="45">
        <f t="shared" si="1"/>
        <v>2028</v>
      </c>
      <c r="I22" s="20">
        <v>0</v>
      </c>
      <c r="J22" s="21">
        <v>0</v>
      </c>
      <c r="K22" s="21">
        <v>0</v>
      </c>
      <c r="L22" s="21">
        <v>14</v>
      </c>
      <c r="M22" s="21">
        <v>0</v>
      </c>
      <c r="N22" s="21">
        <v>5708</v>
      </c>
      <c r="O22" s="21">
        <v>0</v>
      </c>
      <c r="P22" s="21">
        <v>10693</v>
      </c>
      <c r="Q22" s="21">
        <v>10599</v>
      </c>
      <c r="R22" s="22">
        <v>602</v>
      </c>
      <c r="S22" s="22">
        <v>0</v>
      </c>
      <c r="T22" s="22">
        <v>0</v>
      </c>
      <c r="U22" s="22">
        <v>184</v>
      </c>
      <c r="V22" s="35">
        <v>0</v>
      </c>
      <c r="W22" s="21">
        <v>46</v>
      </c>
      <c r="X22" s="21">
        <v>597</v>
      </c>
      <c r="Y22" s="45">
        <f t="shared" si="0"/>
        <v>28443</v>
      </c>
    </row>
    <row r="23" spans="2:25" ht="18.75" customHeight="1">
      <c r="B23" s="2"/>
      <c r="E23" s="15"/>
      <c r="F23" s="71" t="s">
        <v>220</v>
      </c>
      <c r="G23" s="14">
        <v>2028</v>
      </c>
      <c r="H23" s="46">
        <f t="shared" si="1"/>
        <v>2028</v>
      </c>
      <c r="I23" s="16">
        <v>0</v>
      </c>
      <c r="J23" s="18">
        <v>0</v>
      </c>
      <c r="K23" s="18">
        <v>0</v>
      </c>
      <c r="L23" s="18">
        <v>27</v>
      </c>
      <c r="M23" s="18">
        <v>0</v>
      </c>
      <c r="N23" s="18">
        <v>5708</v>
      </c>
      <c r="O23" s="18">
        <v>0</v>
      </c>
      <c r="P23" s="18">
        <v>21386</v>
      </c>
      <c r="Q23" s="18">
        <v>21218</v>
      </c>
      <c r="R23" s="19">
        <v>1204</v>
      </c>
      <c r="S23" s="19">
        <v>0</v>
      </c>
      <c r="T23" s="19">
        <v>0</v>
      </c>
      <c r="U23" s="19">
        <v>370</v>
      </c>
      <c r="V23" s="34">
        <v>0</v>
      </c>
      <c r="W23" s="18">
        <v>92</v>
      </c>
      <c r="X23" s="18">
        <v>1194</v>
      </c>
      <c r="Y23" s="46">
        <f t="shared" si="0"/>
        <v>51199</v>
      </c>
    </row>
    <row r="24" spans="2:25" ht="18.75" customHeight="1">
      <c r="B24" s="2"/>
      <c r="E24" t="s">
        <v>226</v>
      </c>
      <c r="F24" s="70" t="s">
        <v>219</v>
      </c>
      <c r="G24" s="23">
        <v>8799</v>
      </c>
      <c r="H24" s="45">
        <f t="shared" si="1"/>
        <v>8799</v>
      </c>
      <c r="I24" s="20">
        <v>0</v>
      </c>
      <c r="J24" s="21">
        <v>14705</v>
      </c>
      <c r="K24" s="21">
        <v>0</v>
      </c>
      <c r="L24" s="21">
        <v>4615</v>
      </c>
      <c r="M24" s="21">
        <v>0</v>
      </c>
      <c r="N24" s="21">
        <v>0</v>
      </c>
      <c r="O24" s="21">
        <v>24634</v>
      </c>
      <c r="P24" s="21">
        <v>15873</v>
      </c>
      <c r="Q24" s="21">
        <v>0</v>
      </c>
      <c r="R24" s="22">
        <v>48579</v>
      </c>
      <c r="S24" s="22">
        <v>0</v>
      </c>
      <c r="T24" s="22">
        <v>0</v>
      </c>
      <c r="U24" s="22">
        <v>0</v>
      </c>
      <c r="V24" s="35">
        <v>0</v>
      </c>
      <c r="W24" s="21">
        <v>0</v>
      </c>
      <c r="X24" s="21">
        <v>11833</v>
      </c>
      <c r="Y24" s="45">
        <f t="shared" si="0"/>
        <v>120239</v>
      </c>
    </row>
    <row r="25" spans="2:25" ht="18.75" customHeight="1">
      <c r="B25" s="2"/>
      <c r="E25" s="15"/>
      <c r="F25" s="71" t="s">
        <v>220</v>
      </c>
      <c r="G25" s="14">
        <v>8799</v>
      </c>
      <c r="H25" s="46">
        <f t="shared" si="1"/>
        <v>8799</v>
      </c>
      <c r="I25" s="16">
        <v>0</v>
      </c>
      <c r="J25" s="18">
        <v>14705</v>
      </c>
      <c r="K25" s="18">
        <v>0</v>
      </c>
      <c r="L25" s="18">
        <v>4615</v>
      </c>
      <c r="M25" s="18">
        <v>0</v>
      </c>
      <c r="N25" s="18">
        <v>0</v>
      </c>
      <c r="O25" s="18">
        <v>24634</v>
      </c>
      <c r="P25" s="18">
        <v>15873</v>
      </c>
      <c r="Q25" s="18">
        <v>0</v>
      </c>
      <c r="R25" s="19">
        <v>48579</v>
      </c>
      <c r="S25" s="19">
        <v>0</v>
      </c>
      <c r="T25" s="19">
        <v>8455</v>
      </c>
      <c r="U25" s="19">
        <v>0</v>
      </c>
      <c r="V25" s="34">
        <v>0</v>
      </c>
      <c r="W25" s="18">
        <v>0</v>
      </c>
      <c r="X25" s="18">
        <v>11833</v>
      </c>
      <c r="Y25" s="46">
        <f t="shared" si="0"/>
        <v>128694</v>
      </c>
    </row>
    <row r="26" spans="2:25" ht="18.75" customHeight="1">
      <c r="B26" s="2"/>
      <c r="E26" t="s">
        <v>227</v>
      </c>
      <c r="F26" s="70" t="s">
        <v>219</v>
      </c>
      <c r="G26" s="23">
        <v>0</v>
      </c>
      <c r="H26" s="45">
        <f t="shared" si="1"/>
        <v>0</v>
      </c>
      <c r="I26" s="20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2">
        <v>0</v>
      </c>
      <c r="S26" s="22">
        <v>0</v>
      </c>
      <c r="T26" s="22">
        <v>0</v>
      </c>
      <c r="U26" s="22">
        <v>0</v>
      </c>
      <c r="V26" s="35">
        <v>0</v>
      </c>
      <c r="W26" s="21">
        <v>0</v>
      </c>
      <c r="X26" s="21">
        <v>0</v>
      </c>
      <c r="Y26" s="45">
        <f t="shared" si="0"/>
        <v>0</v>
      </c>
    </row>
    <row r="27" spans="2:25" ht="18.75" customHeight="1">
      <c r="B27" s="2"/>
      <c r="E27" s="15"/>
      <c r="F27" s="71" t="s">
        <v>220</v>
      </c>
      <c r="G27" s="14">
        <v>0</v>
      </c>
      <c r="H27" s="46">
        <f t="shared" si="1"/>
        <v>0</v>
      </c>
      <c r="I27" s="16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9">
        <v>0</v>
      </c>
      <c r="S27" s="19">
        <v>0</v>
      </c>
      <c r="T27" s="19">
        <v>0</v>
      </c>
      <c r="U27" s="19">
        <v>0</v>
      </c>
      <c r="V27" s="34">
        <v>0</v>
      </c>
      <c r="W27" s="18">
        <v>0</v>
      </c>
      <c r="X27" s="18">
        <v>0</v>
      </c>
      <c r="Y27" s="46">
        <f t="shared" si="0"/>
        <v>0</v>
      </c>
    </row>
    <row r="28" spans="2:25" ht="18.75" customHeight="1">
      <c r="B28" s="2"/>
      <c r="E28" t="s">
        <v>228</v>
      </c>
      <c r="F28" s="70" t="s">
        <v>219</v>
      </c>
      <c r="G28" s="23">
        <v>293</v>
      </c>
      <c r="H28" s="45">
        <f t="shared" si="1"/>
        <v>293</v>
      </c>
      <c r="I28" s="20">
        <v>1176</v>
      </c>
      <c r="J28" s="21">
        <v>822</v>
      </c>
      <c r="K28" s="21">
        <v>0</v>
      </c>
      <c r="L28" s="21">
        <v>138</v>
      </c>
      <c r="M28" s="21">
        <v>171</v>
      </c>
      <c r="N28" s="21">
        <v>3585</v>
      </c>
      <c r="O28" s="21">
        <v>599</v>
      </c>
      <c r="P28" s="21">
        <v>751</v>
      </c>
      <c r="Q28" s="21">
        <v>1396</v>
      </c>
      <c r="R28" s="22">
        <v>2445</v>
      </c>
      <c r="S28" s="22">
        <v>3659</v>
      </c>
      <c r="T28" s="22">
        <v>207</v>
      </c>
      <c r="U28" s="22">
        <v>166</v>
      </c>
      <c r="V28" s="35">
        <v>31</v>
      </c>
      <c r="W28" s="21">
        <v>53</v>
      </c>
      <c r="X28" s="21">
        <v>136</v>
      </c>
      <c r="Y28" s="45">
        <f t="shared" si="0"/>
        <v>15335</v>
      </c>
    </row>
    <row r="29" spans="2:25" ht="18.75" customHeight="1">
      <c r="B29" s="2"/>
      <c r="E29" s="15"/>
      <c r="F29" s="71" t="s">
        <v>220</v>
      </c>
      <c r="G29" s="14">
        <v>293</v>
      </c>
      <c r="H29" s="46">
        <f t="shared" si="1"/>
        <v>293</v>
      </c>
      <c r="I29" s="16">
        <v>1176</v>
      </c>
      <c r="J29" s="18">
        <v>822</v>
      </c>
      <c r="K29" s="18">
        <v>0</v>
      </c>
      <c r="L29" s="18">
        <v>138</v>
      </c>
      <c r="M29" s="18">
        <v>171</v>
      </c>
      <c r="N29" s="18">
        <v>3585</v>
      </c>
      <c r="O29" s="18">
        <v>599</v>
      </c>
      <c r="P29" s="18">
        <v>751</v>
      </c>
      <c r="Q29" s="18">
        <v>1396</v>
      </c>
      <c r="R29" s="19">
        <v>2445</v>
      </c>
      <c r="S29" s="19">
        <v>3659</v>
      </c>
      <c r="T29" s="19">
        <v>207</v>
      </c>
      <c r="U29" s="19">
        <v>166</v>
      </c>
      <c r="V29" s="34">
        <v>31</v>
      </c>
      <c r="W29" s="18">
        <v>53</v>
      </c>
      <c r="X29" s="18">
        <v>136</v>
      </c>
      <c r="Y29" s="46">
        <f t="shared" si="0"/>
        <v>15335</v>
      </c>
    </row>
    <row r="30" spans="2:25" ht="18.75" customHeight="1">
      <c r="B30" s="2"/>
      <c r="E30" s="94" t="s">
        <v>483</v>
      </c>
      <c r="F30" s="70" t="s">
        <v>219</v>
      </c>
      <c r="G30" s="95">
        <v>0</v>
      </c>
      <c r="H30" s="297">
        <f t="shared" si="1"/>
        <v>0</v>
      </c>
      <c r="I30" s="95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101">
        <v>0</v>
      </c>
      <c r="S30" s="101">
        <v>0</v>
      </c>
      <c r="T30" s="101">
        <v>0</v>
      </c>
      <c r="U30" s="101">
        <v>0</v>
      </c>
      <c r="V30" s="108">
        <v>0</v>
      </c>
      <c r="W30" s="250">
        <v>0</v>
      </c>
      <c r="X30" s="96">
        <v>0</v>
      </c>
      <c r="Y30" s="297">
        <f t="shared" si="0"/>
        <v>0</v>
      </c>
    </row>
    <row r="31" spans="2:25" ht="18.75" customHeight="1">
      <c r="B31" s="2"/>
      <c r="E31" s="97" t="s">
        <v>484</v>
      </c>
      <c r="F31" s="71" t="s">
        <v>220</v>
      </c>
      <c r="G31" s="98">
        <v>0</v>
      </c>
      <c r="H31" s="298">
        <f t="shared" si="1"/>
        <v>0</v>
      </c>
      <c r="I31" s="98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100">
        <v>0</v>
      </c>
      <c r="S31" s="100">
        <v>0</v>
      </c>
      <c r="T31" s="100">
        <v>0</v>
      </c>
      <c r="U31" s="100">
        <v>0</v>
      </c>
      <c r="V31" s="107">
        <v>0</v>
      </c>
      <c r="W31" s="99">
        <v>0</v>
      </c>
      <c r="X31" s="99">
        <v>0</v>
      </c>
      <c r="Y31" s="298">
        <f t="shared" si="0"/>
        <v>0</v>
      </c>
    </row>
    <row r="32" spans="2:25" ht="18.75" customHeight="1">
      <c r="B32" s="2"/>
      <c r="E32" s="94" t="s">
        <v>485</v>
      </c>
      <c r="F32" s="70" t="s">
        <v>219</v>
      </c>
      <c r="G32" s="95">
        <v>0</v>
      </c>
      <c r="H32" s="297">
        <f t="shared" si="1"/>
        <v>0</v>
      </c>
      <c r="I32" s="95">
        <v>28919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6299</v>
      </c>
      <c r="Q32" s="96">
        <v>0</v>
      </c>
      <c r="R32" s="101">
        <v>39959</v>
      </c>
      <c r="S32" s="101">
        <v>0</v>
      </c>
      <c r="T32" s="101">
        <v>0</v>
      </c>
      <c r="U32" s="101">
        <v>11710</v>
      </c>
      <c r="V32" s="108">
        <v>6452</v>
      </c>
      <c r="W32" s="96">
        <v>0</v>
      </c>
      <c r="X32" s="96">
        <v>0</v>
      </c>
      <c r="Y32" s="297">
        <f t="shared" si="0"/>
        <v>93339</v>
      </c>
    </row>
    <row r="33" spans="2:25" ht="18.75" customHeight="1">
      <c r="B33" s="2"/>
      <c r="E33" s="97" t="s">
        <v>489</v>
      </c>
      <c r="F33" s="71" t="s">
        <v>220</v>
      </c>
      <c r="G33" s="98">
        <v>0</v>
      </c>
      <c r="H33" s="298">
        <f t="shared" si="1"/>
        <v>0</v>
      </c>
      <c r="I33" s="98">
        <v>28919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6299</v>
      </c>
      <c r="Q33" s="99">
        <v>0</v>
      </c>
      <c r="R33" s="100">
        <v>39959</v>
      </c>
      <c r="S33" s="100">
        <v>0</v>
      </c>
      <c r="T33" s="100">
        <v>0</v>
      </c>
      <c r="U33" s="100">
        <v>11710</v>
      </c>
      <c r="V33" s="107">
        <v>6452</v>
      </c>
      <c r="W33" s="99">
        <v>0</v>
      </c>
      <c r="X33" s="99">
        <v>0</v>
      </c>
      <c r="Y33" s="298">
        <f t="shared" si="0"/>
        <v>93339</v>
      </c>
    </row>
    <row r="34" spans="2:25" ht="18.75" customHeight="1">
      <c r="B34" s="2"/>
      <c r="E34" s="94" t="s">
        <v>480</v>
      </c>
      <c r="F34" s="70" t="s">
        <v>219</v>
      </c>
      <c r="G34" s="95">
        <v>17495</v>
      </c>
      <c r="H34" s="297">
        <f t="shared" si="1"/>
        <v>17495</v>
      </c>
      <c r="I34" s="95">
        <v>240225</v>
      </c>
      <c r="J34" s="96">
        <v>92872</v>
      </c>
      <c r="K34" s="96">
        <v>13800</v>
      </c>
      <c r="L34" s="96">
        <v>22618</v>
      </c>
      <c r="M34" s="96">
        <v>82780</v>
      </c>
      <c r="N34" s="96">
        <v>340249</v>
      </c>
      <c r="O34" s="96">
        <v>96651</v>
      </c>
      <c r="P34" s="96">
        <v>108645</v>
      </c>
      <c r="Q34" s="96">
        <v>127482</v>
      </c>
      <c r="R34" s="101">
        <v>261005</v>
      </c>
      <c r="S34" s="101">
        <v>37183</v>
      </c>
      <c r="T34" s="101">
        <v>54630</v>
      </c>
      <c r="U34" s="101">
        <v>80562</v>
      </c>
      <c r="V34" s="108">
        <v>48870</v>
      </c>
      <c r="W34" s="96">
        <v>19364</v>
      </c>
      <c r="X34" s="96">
        <v>27025</v>
      </c>
      <c r="Y34" s="297">
        <f t="shared" si="0"/>
        <v>1653961</v>
      </c>
    </row>
    <row r="35" spans="2:25" ht="18.75" customHeight="1">
      <c r="B35" s="2"/>
      <c r="E35" s="97" t="s">
        <v>481</v>
      </c>
      <c r="F35" s="71" t="s">
        <v>220</v>
      </c>
      <c r="G35" s="98">
        <v>17495</v>
      </c>
      <c r="H35" s="298">
        <f t="shared" si="1"/>
        <v>17495</v>
      </c>
      <c r="I35" s="98">
        <v>240225</v>
      </c>
      <c r="J35" s="99">
        <v>92872</v>
      </c>
      <c r="K35" s="99">
        <v>13800</v>
      </c>
      <c r="L35" s="99">
        <v>22618</v>
      </c>
      <c r="M35" s="99">
        <v>82780</v>
      </c>
      <c r="N35" s="99">
        <v>340249</v>
      </c>
      <c r="O35" s="99">
        <v>96651</v>
      </c>
      <c r="P35" s="99">
        <v>108645</v>
      </c>
      <c r="Q35" s="99">
        <v>127482</v>
      </c>
      <c r="R35" s="100">
        <v>261005</v>
      </c>
      <c r="S35" s="100">
        <v>37183</v>
      </c>
      <c r="T35" s="100">
        <v>54630</v>
      </c>
      <c r="U35" s="100">
        <v>80562</v>
      </c>
      <c r="V35" s="107">
        <v>48870</v>
      </c>
      <c r="W35" s="99">
        <v>19364</v>
      </c>
      <c r="X35" s="99">
        <v>27025</v>
      </c>
      <c r="Y35" s="298">
        <f t="shared" si="0"/>
        <v>1653961</v>
      </c>
    </row>
    <row r="36" spans="2:25" ht="18.75" customHeight="1">
      <c r="B36" s="2"/>
      <c r="E36" s="94" t="s">
        <v>240</v>
      </c>
      <c r="F36" s="70" t="s">
        <v>219</v>
      </c>
      <c r="G36" s="95">
        <v>0</v>
      </c>
      <c r="H36" s="297">
        <f t="shared" si="1"/>
        <v>0</v>
      </c>
      <c r="I36" s="95">
        <v>0</v>
      </c>
      <c r="J36" s="96">
        <v>0</v>
      </c>
      <c r="K36" s="96">
        <v>0</v>
      </c>
      <c r="L36" s="96">
        <v>0</v>
      </c>
      <c r="M36" s="96">
        <v>0</v>
      </c>
      <c r="N36" s="96">
        <v>432</v>
      </c>
      <c r="O36" s="96">
        <v>0</v>
      </c>
      <c r="P36" s="96">
        <v>0</v>
      </c>
      <c r="Q36" s="96">
        <v>0</v>
      </c>
      <c r="R36" s="101">
        <v>0</v>
      </c>
      <c r="S36" s="101">
        <v>0</v>
      </c>
      <c r="T36" s="101">
        <v>180</v>
      </c>
      <c r="U36" s="101">
        <v>0</v>
      </c>
      <c r="V36" s="108">
        <v>0</v>
      </c>
      <c r="W36" s="96">
        <v>0</v>
      </c>
      <c r="X36" s="96">
        <v>0</v>
      </c>
      <c r="Y36" s="297">
        <f t="shared" si="0"/>
        <v>612</v>
      </c>
    </row>
    <row r="37" spans="2:25" ht="18.75" customHeight="1">
      <c r="B37" s="14"/>
      <c r="C37" s="15"/>
      <c r="D37" s="15"/>
      <c r="E37" s="15"/>
      <c r="F37" s="71" t="s">
        <v>220</v>
      </c>
      <c r="G37" s="102">
        <v>0</v>
      </c>
      <c r="H37" s="299">
        <f t="shared" si="1"/>
        <v>0</v>
      </c>
      <c r="I37" s="102">
        <v>0</v>
      </c>
      <c r="J37" s="18">
        <v>0</v>
      </c>
      <c r="K37" s="18">
        <v>4001</v>
      </c>
      <c r="L37" s="18">
        <v>16859</v>
      </c>
      <c r="M37" s="18">
        <v>0</v>
      </c>
      <c r="N37" s="18">
        <v>432</v>
      </c>
      <c r="O37" s="18">
        <v>0</v>
      </c>
      <c r="P37" s="18">
        <v>4185</v>
      </c>
      <c r="Q37" s="18">
        <v>0</v>
      </c>
      <c r="R37" s="19">
        <v>13022</v>
      </c>
      <c r="S37" s="19">
        <v>27635</v>
      </c>
      <c r="T37" s="19">
        <v>37440</v>
      </c>
      <c r="U37" s="19">
        <v>49502</v>
      </c>
      <c r="V37" s="15">
        <v>0</v>
      </c>
      <c r="W37" s="17">
        <v>5695</v>
      </c>
      <c r="X37" s="18">
        <v>0</v>
      </c>
      <c r="Y37" s="299">
        <f t="shared" si="0"/>
        <v>158771</v>
      </c>
    </row>
    <row r="38" spans="2:25" ht="18.75" customHeight="1">
      <c r="B38" s="2" t="s">
        <v>230</v>
      </c>
      <c r="F38" s="42"/>
      <c r="G38" s="2"/>
      <c r="H38" s="5">
        <f t="shared" si="1"/>
        <v>0</v>
      </c>
      <c r="I38" s="7"/>
      <c r="J38" s="4"/>
      <c r="K38" s="4"/>
      <c r="L38" s="4"/>
      <c r="M38" s="4"/>
      <c r="N38" s="4"/>
      <c r="O38" s="4"/>
      <c r="P38" s="4"/>
      <c r="Q38" s="4"/>
      <c r="R38" s="6"/>
      <c r="S38" s="6"/>
      <c r="T38" s="6"/>
      <c r="U38" s="6"/>
      <c r="V38" s="31"/>
      <c r="W38" s="4"/>
      <c r="X38" s="4"/>
      <c r="Y38" s="5">
        <f t="shared" si="0"/>
        <v>0</v>
      </c>
    </row>
    <row r="39" spans="2:25" ht="18.75" customHeight="1">
      <c r="B39" s="2"/>
      <c r="D39" t="s">
        <v>468</v>
      </c>
      <c r="E39" s="15"/>
      <c r="F39" s="71" t="s">
        <v>220</v>
      </c>
      <c r="G39" s="14">
        <v>20167</v>
      </c>
      <c r="H39" s="46">
        <f t="shared" si="1"/>
        <v>20167</v>
      </c>
      <c r="I39" s="16"/>
      <c r="J39" s="17"/>
      <c r="K39" s="17"/>
      <c r="L39" s="17"/>
      <c r="M39" s="17"/>
      <c r="N39" s="17"/>
      <c r="O39" s="17"/>
      <c r="P39" s="17"/>
      <c r="Q39" s="17"/>
      <c r="R39" s="49"/>
      <c r="S39" s="49"/>
      <c r="T39" s="49"/>
      <c r="U39" s="49"/>
      <c r="V39" s="15"/>
      <c r="W39" s="17"/>
      <c r="X39" s="17"/>
      <c r="Y39" s="46">
        <f t="shared" si="0"/>
        <v>0</v>
      </c>
    </row>
    <row r="40" spans="2:25" ht="18.75" customHeight="1">
      <c r="B40" s="2"/>
      <c r="E40" s="15" t="s">
        <v>229</v>
      </c>
      <c r="F40" s="272" t="s">
        <v>220</v>
      </c>
      <c r="G40" s="273">
        <v>20167</v>
      </c>
      <c r="H40" s="300">
        <f t="shared" si="1"/>
        <v>20167</v>
      </c>
      <c r="I40" s="274"/>
      <c r="J40" s="275"/>
      <c r="K40" s="275"/>
      <c r="L40" s="275"/>
      <c r="M40" s="275"/>
      <c r="N40" s="275"/>
      <c r="O40" s="275"/>
      <c r="P40" s="275"/>
      <c r="Q40" s="275"/>
      <c r="R40" s="276"/>
      <c r="S40" s="276"/>
      <c r="T40" s="276"/>
      <c r="U40" s="276"/>
      <c r="V40" s="271"/>
      <c r="W40" s="275"/>
      <c r="X40" s="275"/>
      <c r="Y40" s="300">
        <f t="shared" si="0"/>
        <v>0</v>
      </c>
    </row>
    <row r="41" spans="2:25" ht="18.75" customHeight="1">
      <c r="B41" s="2"/>
      <c r="D41" t="s">
        <v>231</v>
      </c>
      <c r="F41" s="70" t="s">
        <v>219</v>
      </c>
      <c r="G41" s="23">
        <v>483</v>
      </c>
      <c r="H41" s="45">
        <f t="shared" si="1"/>
        <v>483</v>
      </c>
      <c r="I41" s="20">
        <v>76766</v>
      </c>
      <c r="J41" s="21">
        <v>15823</v>
      </c>
      <c r="K41" s="21">
        <v>0</v>
      </c>
      <c r="L41" s="21">
        <v>6721</v>
      </c>
      <c r="M41" s="21">
        <v>7179</v>
      </c>
      <c r="N41" s="21">
        <v>25290</v>
      </c>
      <c r="O41" s="21">
        <v>15420</v>
      </c>
      <c r="P41" s="21">
        <v>26440</v>
      </c>
      <c r="Q41" s="21">
        <v>9517</v>
      </c>
      <c r="R41" s="22">
        <v>117002</v>
      </c>
      <c r="S41" s="22">
        <v>4362</v>
      </c>
      <c r="T41" s="22">
        <v>9234</v>
      </c>
      <c r="U41" s="22">
        <v>31589</v>
      </c>
      <c r="V41" s="35">
        <v>18186</v>
      </c>
      <c r="W41" s="21">
        <v>2557</v>
      </c>
      <c r="X41" s="21">
        <v>6774</v>
      </c>
      <c r="Y41" s="45">
        <f t="shared" si="0"/>
        <v>372860</v>
      </c>
    </row>
    <row r="42" spans="2:25" ht="18.75" customHeight="1">
      <c r="B42" s="2"/>
      <c r="E42" s="15"/>
      <c r="F42" s="71" t="s">
        <v>220</v>
      </c>
      <c r="G42" s="14">
        <v>483</v>
      </c>
      <c r="H42" s="46">
        <f t="shared" si="1"/>
        <v>483</v>
      </c>
      <c r="I42" s="16">
        <v>123029</v>
      </c>
      <c r="J42" s="18">
        <v>58267</v>
      </c>
      <c r="K42" s="18">
        <v>35167</v>
      </c>
      <c r="L42" s="18">
        <v>6961</v>
      </c>
      <c r="M42" s="18">
        <v>29049</v>
      </c>
      <c r="N42" s="18">
        <v>208905</v>
      </c>
      <c r="O42" s="18">
        <v>15471</v>
      </c>
      <c r="P42" s="18">
        <v>87604</v>
      </c>
      <c r="Q42" s="18">
        <v>45749</v>
      </c>
      <c r="R42" s="19">
        <v>163814</v>
      </c>
      <c r="S42" s="19">
        <v>12007</v>
      </c>
      <c r="T42" s="19">
        <v>9234</v>
      </c>
      <c r="U42" s="19">
        <v>31589</v>
      </c>
      <c r="V42" s="34">
        <v>107749</v>
      </c>
      <c r="W42" s="18">
        <v>2557</v>
      </c>
      <c r="X42" s="18">
        <v>6774</v>
      </c>
      <c r="Y42" s="46">
        <f t="shared" si="0"/>
        <v>943926</v>
      </c>
    </row>
    <row r="43" spans="2:25" ht="18.75" customHeight="1">
      <c r="B43" s="2"/>
      <c r="E43" t="s">
        <v>232</v>
      </c>
      <c r="F43" s="70" t="s">
        <v>219</v>
      </c>
      <c r="G43" s="23"/>
      <c r="H43" s="45">
        <f t="shared" si="1"/>
        <v>0</v>
      </c>
      <c r="I43" s="20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2">
        <v>0</v>
      </c>
      <c r="S43" s="22">
        <v>0</v>
      </c>
      <c r="T43" s="22">
        <v>0</v>
      </c>
      <c r="U43" s="22">
        <v>0</v>
      </c>
      <c r="V43" s="35">
        <v>0</v>
      </c>
      <c r="W43" s="21">
        <v>0</v>
      </c>
      <c r="X43" s="21">
        <v>0</v>
      </c>
      <c r="Y43" s="45">
        <f t="shared" si="0"/>
        <v>0</v>
      </c>
    </row>
    <row r="44" spans="2:25" ht="18.75" customHeight="1">
      <c r="B44" s="2"/>
      <c r="E44" s="15"/>
      <c r="F44" s="71" t="s">
        <v>220</v>
      </c>
      <c r="G44" s="14"/>
      <c r="H44" s="46">
        <f t="shared" si="1"/>
        <v>0</v>
      </c>
      <c r="I44" s="16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9">
        <v>0</v>
      </c>
      <c r="S44" s="19">
        <v>0</v>
      </c>
      <c r="T44" s="19">
        <v>0</v>
      </c>
      <c r="U44" s="19">
        <v>0</v>
      </c>
      <c r="V44" s="34">
        <v>0</v>
      </c>
      <c r="W44" s="18">
        <v>0</v>
      </c>
      <c r="X44" s="18">
        <v>0</v>
      </c>
      <c r="Y44" s="46">
        <f t="shared" si="0"/>
        <v>0</v>
      </c>
    </row>
    <row r="45" spans="2:25" ht="18.75" customHeight="1">
      <c r="B45" s="2"/>
      <c r="E45" t="s">
        <v>233</v>
      </c>
      <c r="F45" s="70" t="s">
        <v>219</v>
      </c>
      <c r="G45" s="23"/>
      <c r="H45" s="45">
        <f t="shared" si="1"/>
        <v>0</v>
      </c>
      <c r="I45" s="20">
        <v>63056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14071</v>
      </c>
      <c r="Q45" s="21">
        <v>0</v>
      </c>
      <c r="R45" s="22">
        <v>91262</v>
      </c>
      <c r="S45" s="22">
        <v>0</v>
      </c>
      <c r="T45" s="22">
        <v>0</v>
      </c>
      <c r="U45" s="22">
        <v>25630</v>
      </c>
      <c r="V45" s="35">
        <v>16151</v>
      </c>
      <c r="W45" s="21">
        <v>0</v>
      </c>
      <c r="X45" s="21">
        <v>0</v>
      </c>
      <c r="Y45" s="45">
        <f t="shared" si="0"/>
        <v>210170</v>
      </c>
    </row>
    <row r="46" spans="2:25" ht="18.75" customHeight="1">
      <c r="B46" s="2"/>
      <c r="E46" s="15"/>
      <c r="F46" s="71" t="s">
        <v>220</v>
      </c>
      <c r="G46" s="14"/>
      <c r="H46" s="46">
        <f t="shared" si="1"/>
        <v>0</v>
      </c>
      <c r="I46" s="16">
        <v>63056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14071</v>
      </c>
      <c r="Q46" s="18">
        <v>0</v>
      </c>
      <c r="R46" s="19">
        <v>91262</v>
      </c>
      <c r="S46" s="19">
        <v>0</v>
      </c>
      <c r="T46" s="19">
        <v>0</v>
      </c>
      <c r="U46" s="19">
        <v>25630</v>
      </c>
      <c r="V46" s="34">
        <v>16151</v>
      </c>
      <c r="W46" s="18">
        <v>0</v>
      </c>
      <c r="X46" s="18">
        <v>0</v>
      </c>
      <c r="Y46" s="46">
        <f t="shared" si="0"/>
        <v>210170</v>
      </c>
    </row>
    <row r="47" spans="2:25" ht="18.75" customHeight="1">
      <c r="B47" s="2"/>
      <c r="E47" t="s">
        <v>234</v>
      </c>
      <c r="F47" s="70" t="s">
        <v>219</v>
      </c>
      <c r="G47" s="23"/>
      <c r="H47" s="45">
        <f t="shared" si="1"/>
        <v>0</v>
      </c>
      <c r="I47" s="20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2">
        <v>0</v>
      </c>
      <c r="S47" s="22">
        <v>0</v>
      </c>
      <c r="T47" s="22">
        <v>0</v>
      </c>
      <c r="U47" s="22">
        <v>0</v>
      </c>
      <c r="V47" s="35">
        <v>0</v>
      </c>
      <c r="W47" s="21">
        <v>0</v>
      </c>
      <c r="X47" s="21">
        <v>0</v>
      </c>
      <c r="Y47" s="45">
        <f t="shared" si="0"/>
        <v>0</v>
      </c>
    </row>
    <row r="48" spans="2:25" ht="18.75" customHeight="1">
      <c r="B48" s="2"/>
      <c r="E48" s="15"/>
      <c r="F48" s="71" t="s">
        <v>220</v>
      </c>
      <c r="G48" s="14"/>
      <c r="H48" s="46">
        <f t="shared" si="1"/>
        <v>0</v>
      </c>
      <c r="I48" s="16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9">
        <v>0</v>
      </c>
      <c r="S48" s="19">
        <v>0</v>
      </c>
      <c r="T48" s="19">
        <v>0</v>
      </c>
      <c r="U48" s="19">
        <v>0</v>
      </c>
      <c r="V48" s="34">
        <v>0</v>
      </c>
      <c r="W48" s="18">
        <v>0</v>
      </c>
      <c r="X48" s="18">
        <v>0</v>
      </c>
      <c r="Y48" s="46">
        <f t="shared" si="0"/>
        <v>0</v>
      </c>
    </row>
    <row r="49" spans="2:25" ht="18.75" customHeight="1">
      <c r="B49" s="2"/>
      <c r="E49" t="s">
        <v>228</v>
      </c>
      <c r="F49" s="70" t="s">
        <v>219</v>
      </c>
      <c r="G49" s="23">
        <v>483</v>
      </c>
      <c r="H49" s="45">
        <f t="shared" si="1"/>
        <v>483</v>
      </c>
      <c r="I49" s="20">
        <v>13710</v>
      </c>
      <c r="J49" s="21">
        <v>15823</v>
      </c>
      <c r="K49" s="21">
        <v>0</v>
      </c>
      <c r="L49" s="21">
        <v>6721</v>
      </c>
      <c r="M49" s="21">
        <v>7179</v>
      </c>
      <c r="N49" s="21">
        <v>25290</v>
      </c>
      <c r="O49" s="21">
        <v>15420</v>
      </c>
      <c r="P49" s="21">
        <v>12369</v>
      </c>
      <c r="Q49" s="21">
        <v>9517</v>
      </c>
      <c r="R49" s="22">
        <v>25740</v>
      </c>
      <c r="S49" s="22">
        <v>4362</v>
      </c>
      <c r="T49" s="22">
        <v>9234</v>
      </c>
      <c r="U49" s="22">
        <v>5959</v>
      </c>
      <c r="V49" s="35">
        <v>2035</v>
      </c>
      <c r="W49" s="21">
        <v>2557</v>
      </c>
      <c r="X49" s="21">
        <v>6774</v>
      </c>
      <c r="Y49" s="45">
        <f t="shared" si="0"/>
        <v>162690</v>
      </c>
    </row>
    <row r="50" spans="2:25" ht="18.75" customHeight="1">
      <c r="B50" s="2"/>
      <c r="E50" s="15"/>
      <c r="F50" s="71" t="s">
        <v>220</v>
      </c>
      <c r="G50" s="14">
        <v>483</v>
      </c>
      <c r="H50" s="46">
        <f t="shared" si="1"/>
        <v>483</v>
      </c>
      <c r="I50" s="16">
        <v>13710</v>
      </c>
      <c r="J50" s="18">
        <v>15823</v>
      </c>
      <c r="K50" s="18">
        <v>0</v>
      </c>
      <c r="L50" s="18">
        <v>6721</v>
      </c>
      <c r="M50" s="18">
        <v>7179</v>
      </c>
      <c r="N50" s="18">
        <v>25290</v>
      </c>
      <c r="O50" s="18">
        <v>15420</v>
      </c>
      <c r="P50" s="18">
        <v>12369</v>
      </c>
      <c r="Q50" s="18">
        <v>9517</v>
      </c>
      <c r="R50" s="19">
        <v>25740</v>
      </c>
      <c r="S50" s="19">
        <v>4362</v>
      </c>
      <c r="T50" s="19">
        <v>9234</v>
      </c>
      <c r="U50" s="19">
        <v>5959</v>
      </c>
      <c r="V50" s="34">
        <v>2035</v>
      </c>
      <c r="W50" s="18">
        <v>2557</v>
      </c>
      <c r="X50" s="18">
        <v>6774</v>
      </c>
      <c r="Y50" s="46">
        <f t="shared" si="0"/>
        <v>162690</v>
      </c>
    </row>
    <row r="51" spans="2:25" ht="18.75" customHeight="1">
      <c r="B51" s="14"/>
      <c r="C51" s="15"/>
      <c r="D51" s="15"/>
      <c r="E51" s="15" t="s">
        <v>229</v>
      </c>
      <c r="F51" s="71" t="s">
        <v>220</v>
      </c>
      <c r="G51" s="14">
        <v>0</v>
      </c>
      <c r="H51" s="46">
        <f t="shared" si="1"/>
        <v>0</v>
      </c>
      <c r="I51" s="16">
        <v>46263</v>
      </c>
      <c r="J51" s="18">
        <v>42444</v>
      </c>
      <c r="K51" s="18">
        <v>35167</v>
      </c>
      <c r="L51" s="18">
        <v>240</v>
      </c>
      <c r="M51" s="18">
        <v>21870</v>
      </c>
      <c r="N51" s="18">
        <v>183615</v>
      </c>
      <c r="O51" s="18">
        <v>51</v>
      </c>
      <c r="P51" s="18">
        <v>61164</v>
      </c>
      <c r="Q51" s="18">
        <v>36232</v>
      </c>
      <c r="R51" s="19">
        <v>46812</v>
      </c>
      <c r="S51" s="19">
        <v>7645</v>
      </c>
      <c r="T51" s="19">
        <v>0</v>
      </c>
      <c r="U51" s="19">
        <v>0</v>
      </c>
      <c r="V51" s="34">
        <v>89563</v>
      </c>
      <c r="W51" s="18">
        <v>0</v>
      </c>
      <c r="X51" s="18">
        <v>0</v>
      </c>
      <c r="Y51" s="46">
        <f t="shared" si="0"/>
        <v>571066</v>
      </c>
    </row>
    <row r="52" spans="2:25" ht="18.75" customHeight="1">
      <c r="B52" s="2" t="s">
        <v>235</v>
      </c>
      <c r="F52" s="70" t="s">
        <v>219</v>
      </c>
      <c r="G52" s="23">
        <v>29098</v>
      </c>
      <c r="H52" s="45">
        <f t="shared" si="1"/>
        <v>29098</v>
      </c>
      <c r="I52" s="20">
        <v>347086</v>
      </c>
      <c r="J52" s="21">
        <v>134193</v>
      </c>
      <c r="K52" s="21">
        <v>13800</v>
      </c>
      <c r="L52" s="21">
        <v>34106</v>
      </c>
      <c r="M52" s="21">
        <v>90130</v>
      </c>
      <c r="N52" s="21">
        <v>375264</v>
      </c>
      <c r="O52" s="21">
        <v>137304</v>
      </c>
      <c r="P52" s="21">
        <v>168733</v>
      </c>
      <c r="Q52" s="21">
        <v>148994</v>
      </c>
      <c r="R52" s="22">
        <v>469592</v>
      </c>
      <c r="S52" s="22">
        <v>45204</v>
      </c>
      <c r="T52" s="22">
        <v>64268</v>
      </c>
      <c r="U52" s="22">
        <v>124211</v>
      </c>
      <c r="V52" s="35">
        <v>73539</v>
      </c>
      <c r="W52" s="111">
        <v>22024</v>
      </c>
      <c r="X52" s="21">
        <v>46365</v>
      </c>
      <c r="Y52" s="45">
        <f t="shared" si="0"/>
        <v>2294813</v>
      </c>
    </row>
    <row r="53" spans="2:25" ht="18.75" customHeight="1">
      <c r="B53" s="14"/>
      <c r="C53" s="15"/>
      <c r="D53" s="15"/>
      <c r="E53" s="15"/>
      <c r="F53" s="71" t="s">
        <v>220</v>
      </c>
      <c r="G53" s="14">
        <v>49265</v>
      </c>
      <c r="H53" s="46">
        <f t="shared" si="1"/>
        <v>49265</v>
      </c>
      <c r="I53" s="16">
        <v>393349</v>
      </c>
      <c r="J53" s="18">
        <v>176637</v>
      </c>
      <c r="K53" s="18">
        <v>52968</v>
      </c>
      <c r="L53" s="18">
        <v>51218</v>
      </c>
      <c r="M53" s="18">
        <v>112000</v>
      </c>
      <c r="N53" s="18">
        <v>558879</v>
      </c>
      <c r="O53" s="18">
        <v>137355</v>
      </c>
      <c r="P53" s="18">
        <v>244806</v>
      </c>
      <c r="Q53" s="18">
        <v>195845</v>
      </c>
      <c r="R53" s="19">
        <v>530028</v>
      </c>
      <c r="S53" s="19">
        <v>80484</v>
      </c>
      <c r="T53" s="19">
        <v>110000</v>
      </c>
      <c r="U53" s="19">
        <v>173899</v>
      </c>
      <c r="V53" s="34">
        <v>163102</v>
      </c>
      <c r="W53" s="18">
        <v>27768</v>
      </c>
      <c r="X53" s="18">
        <v>46962</v>
      </c>
      <c r="Y53" s="46">
        <f t="shared" si="0"/>
        <v>3055300</v>
      </c>
    </row>
    <row r="54" spans="2:25" ht="18.75" customHeight="1">
      <c r="B54" s="2" t="s">
        <v>236</v>
      </c>
      <c r="F54" s="42"/>
      <c r="G54" s="2"/>
      <c r="H54" s="5">
        <f>SUM(G54:G54)</f>
        <v>0</v>
      </c>
      <c r="I54" s="7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93"/>
      <c r="U54" s="93"/>
      <c r="V54" s="114"/>
      <c r="W54" s="4"/>
      <c r="X54" s="92"/>
      <c r="Y54" s="5">
        <f t="shared" si="0"/>
        <v>0</v>
      </c>
    </row>
    <row r="55" spans="2:25" ht="18.75" customHeight="1">
      <c r="B55" s="2"/>
      <c r="E55" t="s">
        <v>237</v>
      </c>
      <c r="F55" s="57"/>
      <c r="G55" s="23"/>
      <c r="H55" s="45">
        <f t="shared" si="1"/>
        <v>0</v>
      </c>
      <c r="I55" s="20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2">
        <v>0</v>
      </c>
      <c r="S55" s="22">
        <v>0</v>
      </c>
      <c r="T55" s="22">
        <v>0</v>
      </c>
      <c r="U55" s="22">
        <v>0</v>
      </c>
      <c r="V55" s="35">
        <v>0</v>
      </c>
      <c r="W55" s="21">
        <v>0</v>
      </c>
      <c r="X55" s="21">
        <v>0</v>
      </c>
      <c r="Y55" s="45">
        <f t="shared" si="0"/>
        <v>0</v>
      </c>
    </row>
    <row r="56" spans="2:25" ht="18.75" customHeight="1">
      <c r="B56" s="14"/>
      <c r="C56" s="15"/>
      <c r="D56" s="15"/>
      <c r="E56" s="15"/>
      <c r="F56" s="71" t="s">
        <v>206</v>
      </c>
      <c r="G56" s="14"/>
      <c r="H56" s="46">
        <f t="shared" si="1"/>
        <v>0</v>
      </c>
      <c r="I56" s="16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9">
        <v>0</v>
      </c>
      <c r="S56" s="19">
        <v>0</v>
      </c>
      <c r="T56" s="19">
        <v>0</v>
      </c>
      <c r="U56" s="19">
        <v>0</v>
      </c>
      <c r="V56" s="34">
        <v>0</v>
      </c>
      <c r="W56" s="18">
        <v>0</v>
      </c>
      <c r="X56" s="18">
        <v>0</v>
      </c>
      <c r="Y56" s="46">
        <f t="shared" si="0"/>
        <v>0</v>
      </c>
    </row>
    <row r="57" spans="2:25" ht="18.75" customHeight="1">
      <c r="B57" s="2" t="s">
        <v>238</v>
      </c>
      <c r="F57" s="42"/>
      <c r="G57" s="2"/>
      <c r="H57" s="5">
        <f>SUM(G57:G57)</f>
        <v>0</v>
      </c>
      <c r="I57" s="7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93"/>
      <c r="U57" s="93"/>
      <c r="V57" s="114"/>
      <c r="W57" s="4"/>
      <c r="X57" s="92"/>
      <c r="Y57" s="5">
        <f t="shared" si="0"/>
        <v>0</v>
      </c>
    </row>
    <row r="58" spans="2:25" ht="18.75" customHeight="1">
      <c r="B58" s="2"/>
      <c r="E58" t="s">
        <v>237</v>
      </c>
      <c r="F58" s="57"/>
      <c r="G58" s="23"/>
      <c r="H58" s="45">
        <f t="shared" si="1"/>
        <v>0</v>
      </c>
      <c r="I58" s="20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2">
        <v>0</v>
      </c>
      <c r="S58" s="22">
        <v>0</v>
      </c>
      <c r="T58" s="22">
        <v>0</v>
      </c>
      <c r="U58" s="22">
        <v>0</v>
      </c>
      <c r="V58" s="35">
        <v>0</v>
      </c>
      <c r="W58" s="21">
        <v>0</v>
      </c>
      <c r="X58" s="21">
        <v>0</v>
      </c>
      <c r="Y58" s="45">
        <f t="shared" si="0"/>
        <v>0</v>
      </c>
    </row>
    <row r="59" spans="2:25" ht="18.75" customHeight="1">
      <c r="B59" s="14"/>
      <c r="C59" s="15"/>
      <c r="D59" s="15"/>
      <c r="E59" s="15"/>
      <c r="F59" s="71" t="s">
        <v>206</v>
      </c>
      <c r="G59" s="14"/>
      <c r="H59" s="46">
        <f t="shared" si="1"/>
        <v>0</v>
      </c>
      <c r="I59" s="16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9">
        <v>0</v>
      </c>
      <c r="S59" s="19">
        <v>0</v>
      </c>
      <c r="T59" s="19">
        <v>0</v>
      </c>
      <c r="U59" s="19">
        <v>0</v>
      </c>
      <c r="V59" s="34">
        <v>0</v>
      </c>
      <c r="W59" s="18">
        <v>0</v>
      </c>
      <c r="X59" s="18">
        <v>0</v>
      </c>
      <c r="Y59" s="46">
        <f t="shared" si="0"/>
        <v>0</v>
      </c>
    </row>
    <row r="60" spans="2:25" ht="18.75" customHeight="1" thickBot="1">
      <c r="B60" s="9" t="s">
        <v>239</v>
      </c>
      <c r="C60" s="1"/>
      <c r="D60" s="1"/>
      <c r="E60" s="1"/>
      <c r="F60" s="43"/>
      <c r="G60" s="9">
        <v>20167</v>
      </c>
      <c r="H60" s="47">
        <f t="shared" si="1"/>
        <v>20167</v>
      </c>
      <c r="I60" s="10">
        <v>46262</v>
      </c>
      <c r="J60" s="24">
        <v>42444</v>
      </c>
      <c r="K60" s="24">
        <v>39168</v>
      </c>
      <c r="L60" s="24">
        <v>17112</v>
      </c>
      <c r="M60" s="24">
        <v>21870</v>
      </c>
      <c r="N60" s="24">
        <v>184047</v>
      </c>
      <c r="O60" s="24">
        <v>51</v>
      </c>
      <c r="P60" s="24">
        <v>76073</v>
      </c>
      <c r="Q60" s="24">
        <v>46851</v>
      </c>
      <c r="R60" s="25">
        <v>60436</v>
      </c>
      <c r="S60" s="25">
        <v>35280</v>
      </c>
      <c r="T60" s="25">
        <v>45732</v>
      </c>
      <c r="U60" s="25">
        <v>49688</v>
      </c>
      <c r="V60" s="36">
        <v>89563</v>
      </c>
      <c r="W60" s="24">
        <v>5744</v>
      </c>
      <c r="X60" s="24">
        <v>597</v>
      </c>
      <c r="Y60" s="47">
        <f t="shared" si="0"/>
        <v>760918</v>
      </c>
    </row>
    <row r="61" spans="3:25" ht="24.75" customHeight="1">
      <c r="C61" s="112"/>
      <c r="D61" s="324"/>
      <c r="E61" s="324"/>
      <c r="F61" s="324"/>
      <c r="G61" s="325"/>
      <c r="H61" s="325"/>
      <c r="W61" s="244"/>
      <c r="X61" s="244"/>
      <c r="Y61" s="244"/>
    </row>
  </sheetData>
  <mergeCells count="2">
    <mergeCell ref="D61:F61"/>
    <mergeCell ref="G61:H61"/>
  </mergeCells>
  <printOptions/>
  <pageMargins left="0.5905511811023623" right="0.2362204724409449" top="0.7086614173228347" bottom="0" header="0.5118110236220472" footer="0.5118110236220472"/>
  <pageSetup fitToWidth="2" horizontalDpi="600" verticalDpi="600" orientation="landscape" paperSize="9" scale="51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2010-01-05T07:58:50Z</cp:lastPrinted>
  <dcterms:created xsi:type="dcterms:W3CDTF">2000-11-13T10:58:55Z</dcterms:created>
  <dcterms:modified xsi:type="dcterms:W3CDTF">2011-01-05T08:10:33Z</dcterms:modified>
  <cp:category/>
  <cp:version/>
  <cp:contentType/>
  <cp:contentStatus/>
</cp:coreProperties>
</file>