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80" windowWidth="7485" windowHeight="4125" tabRatio="601" activeTab="0"/>
  </bookViews>
  <sheets>
    <sheet name="概況" sheetId="1" r:id="rId1"/>
    <sheet name="概要" sheetId="2" r:id="rId2"/>
    <sheet name="状況" sheetId="3" r:id="rId3"/>
    <sheet name="人口推移" sheetId="4" r:id="rId4"/>
    <sheet name="人口構成" sheetId="5" r:id="rId5"/>
  </sheets>
  <definedNames>
    <definedName name="_xlnm.Print_Area" localSheetId="0">'概況'!$A$1:$M$164</definedName>
    <definedName name="_xlnm.Print_Area" localSheetId="1">'概要'!$A$1:$L$47</definedName>
    <definedName name="_xlnm.Print_Area" localSheetId="2">'状況'!$A$1:$N$27</definedName>
    <definedName name="_xlnm.Print_Area" localSheetId="4">'人口構成'!$A$1:$M$38</definedName>
    <definedName name="_xlnm.Print_Area" localSheetId="3">'人口推移'!$A$1:$I$38</definedName>
  </definedNames>
  <calcPr fullCalcOnLoad="1"/>
</workbook>
</file>

<file path=xl/sharedStrings.xml><?xml version="1.0" encoding="utf-8"?>
<sst xmlns="http://schemas.openxmlformats.org/spreadsheetml/2006/main" count="383" uniqueCount="248">
  <si>
    <t>１　管内概況</t>
  </si>
  <si>
    <t>代表電話</t>
  </si>
  <si>
    <t>世帯数</t>
  </si>
  <si>
    <t>総人口</t>
  </si>
  <si>
    <t>計</t>
  </si>
  <si>
    <t>（１）　管内略図</t>
  </si>
  <si>
    <t>イ　詳細位置図</t>
  </si>
  <si>
    <t>ウ　交通</t>
  </si>
  <si>
    <t>自動車：</t>
  </si>
  <si>
    <t>エ　名称、住所</t>
  </si>
  <si>
    <t>ア　位置図　</t>
  </si>
  <si>
    <t>１）健康相談</t>
  </si>
  <si>
    <t>項目</t>
  </si>
  <si>
    <t>受付時間</t>
  </si>
  <si>
    <t>備考</t>
  </si>
  <si>
    <t>火曜日</t>
  </si>
  <si>
    <t>骨髄バンク登録受付</t>
  </si>
  <si>
    <t>こころの健康相談</t>
  </si>
  <si>
    <t>オ　健康診断・相談等日程</t>
  </si>
  <si>
    <t>毎週火曜</t>
  </si>
  <si>
    <t>Fax</t>
  </si>
  <si>
    <t>種 別</t>
  </si>
  <si>
    <t>面積
（k㎡ ）</t>
  </si>
  <si>
    <r>
      <t xml:space="preserve">人口密度
</t>
    </r>
    <r>
      <rPr>
        <sz val="8"/>
        <rFont val="ＭＳ 明朝"/>
        <family val="1"/>
      </rPr>
      <t>（人/km2）</t>
    </r>
  </si>
  <si>
    <t>室長</t>
  </si>
  <si>
    <r>
      <t xml:space="preserve">特定感染症（エイズ含む）
</t>
    </r>
    <r>
      <rPr>
        <sz val="8"/>
        <color indexed="8"/>
        <rFont val="ＭＳ 明朝"/>
        <family val="1"/>
      </rPr>
      <t>相談・検査</t>
    </r>
  </si>
  <si>
    <t>所長</t>
  </si>
  <si>
    <t>課長</t>
  </si>
  <si>
    <t>職種別職員数</t>
  </si>
  <si>
    <t>合計</t>
  </si>
  <si>
    <t>感染症健康診断（結核）</t>
  </si>
  <si>
    <t>（各年10月1日現在人口）</t>
  </si>
  <si>
    <t>平成2年</t>
  </si>
  <si>
    <t>平成7年</t>
  </si>
  <si>
    <t>平成12年</t>
  </si>
  <si>
    <t>平成17年</t>
  </si>
  <si>
    <t>３区分別割合の推移</t>
  </si>
  <si>
    <t>単位：人</t>
  </si>
  <si>
    <t>1990年</t>
  </si>
  <si>
    <t>1995年</t>
  </si>
  <si>
    <t>2000年</t>
  </si>
  <si>
    <t>2005年</t>
  </si>
  <si>
    <t>昭和60年</t>
  </si>
  <si>
    <t>平成２年</t>
  </si>
  <si>
    <t>平成７年</t>
  </si>
  <si>
    <t>（1985年）</t>
  </si>
  <si>
    <t>（1990年）</t>
  </si>
  <si>
    <t>（1995年）</t>
  </si>
  <si>
    <t>（2000年）</t>
  </si>
  <si>
    <t>0～14歳</t>
  </si>
  <si>
    <t>15～64歳</t>
  </si>
  <si>
    <t>65歳以上</t>
  </si>
  <si>
    <t>資料 総合企画局統計調査室「三重県年齢別人口調査結果」</t>
  </si>
  <si>
    <t>昭和55年　</t>
  </si>
  <si>
    <t>【管内の人口ピラミッド】</t>
  </si>
  <si>
    <t>年齢（歳）</t>
  </si>
  <si>
    <t>男</t>
  </si>
  <si>
    <t>女</t>
  </si>
  <si>
    <t>総数</t>
  </si>
  <si>
    <t>年齢(歳）</t>
  </si>
  <si>
    <t>0 ～ 4</t>
  </si>
  <si>
    <t>総    数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</si>
  <si>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</si>
  <si>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</si>
  <si>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</si>
  <si>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</si>
  <si>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</si>
  <si>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</si>
  <si>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</si>
  <si>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</si>
  <si>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</si>
  <si>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</si>
  <si>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</si>
  <si>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</si>
  <si>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</si>
  <si>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</si>
  <si>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</si>
  <si>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</si>
  <si>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</si>
  <si>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</si>
  <si>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95歳以上</t>
  </si>
  <si>
    <t>年齢不詳</t>
  </si>
  <si>
    <t>(再掲)</t>
  </si>
  <si>
    <t>15歳未満</t>
  </si>
  <si>
    <t>女</t>
  </si>
  <si>
    <t>男</t>
  </si>
  <si>
    <t>割合(％)</t>
  </si>
  <si>
    <t>平均年齢</t>
  </si>
  <si>
    <t>市町村名</t>
  </si>
  <si>
    <t>少年人口（18歳未満人口）</t>
  </si>
  <si>
    <t>年少人口(0～14歳)</t>
  </si>
  <si>
    <t>生産年齢人口(15～64歳)</t>
  </si>
  <si>
    <t>老年人口(65歳以上)</t>
  </si>
  <si>
    <t>0～5歳</t>
  </si>
  <si>
    <t>6～11歳</t>
  </si>
  <si>
    <t>12～14歳</t>
  </si>
  <si>
    <t>15～17歳</t>
  </si>
  <si>
    <t>管内</t>
  </si>
  <si>
    <t>三重県</t>
  </si>
  <si>
    <t>年齢区分別割合</t>
  </si>
  <si>
    <t>年齢構成指数</t>
  </si>
  <si>
    <t>年少人口（0～14歳）</t>
  </si>
  <si>
    <t>生産年齢人口（15～64歳）</t>
  </si>
  <si>
    <t>老年人口（65歳以上）</t>
  </si>
  <si>
    <t>年少人口指数</t>
  </si>
  <si>
    <t>老年人口指数</t>
  </si>
  <si>
    <t>従属人口指数</t>
  </si>
  <si>
    <t>老年化指数</t>
  </si>
  <si>
    <t>年少人口指数＝</t>
  </si>
  <si>
    <t>老年人口指数＝</t>
  </si>
  <si>
    <t>従属人口指数＝</t>
  </si>
  <si>
    <t>年少人口+老年人口</t>
  </si>
  <si>
    <t>老年化指数＝</t>
  </si>
  <si>
    <t>老年人口</t>
  </si>
  <si>
    <t>平成17年</t>
  </si>
  <si>
    <t>（2005年）</t>
  </si>
  <si>
    <t>×100</t>
  </si>
  <si>
    <t>生産年齢人口</t>
  </si>
  <si>
    <t>年少人口</t>
  </si>
  <si>
    <t>（２）　桑名保健福祉事務所（桑名保健所）</t>
  </si>
  <si>
    <t>１４：３０～１５：００</t>
  </si>
  <si>
    <t>１３：００～１４：３０</t>
  </si>
  <si>
    <t>平成21年4月1日現在</t>
  </si>
  <si>
    <t>９：３０～１１：００</t>
  </si>
  <si>
    <r>
      <t>毎週火曜</t>
    </r>
    <r>
      <rPr>
        <sz val="8"/>
        <rFont val="ＭＳ 明朝"/>
        <family val="1"/>
      </rPr>
      <t>（予約制）</t>
    </r>
  </si>
  <si>
    <t>第１・３木曜（予約制）</t>
  </si>
  <si>
    <r>
      <t>第４水曜</t>
    </r>
    <r>
      <rPr>
        <sz val="8"/>
        <color indexed="8"/>
        <rFont val="ＭＳ 明朝"/>
        <family val="1"/>
      </rPr>
      <t>（予約制）</t>
    </r>
  </si>
  <si>
    <t>奇数月　　９：３０～
偶数月　１３：３０～</t>
  </si>
  <si>
    <t>水曜日</t>
  </si>
  <si>
    <t>木曜日</t>
  </si>
  <si>
    <t>JR･近鉄:</t>
  </si>
  <si>
    <t>「桑名駅」から徒歩１５分</t>
  </si>
  <si>
    <t>◇東名阪自動車道「桑名IC」桑名市方面へ（国道１号を右折）約１５分　</t>
  </si>
  <si>
    <t>三重県桑名市中央町５－７１</t>
  </si>
  <si>
    <t>三重県桑名保健福祉事務所（桑名庁舎内）</t>
  </si>
  <si>
    <t>（併置機関：桑名保健所）</t>
  </si>
  <si>
    <t>〒　５１１－８５６７</t>
  </si>
  <si>
    <t>0594-24-3621</t>
  </si>
  <si>
    <t>0594-24-3692</t>
  </si>
  <si>
    <t>◇国道１号線　（名古屋方面から）市役所前交差点５０ｍ先左折</t>
  </si>
  <si>
    <t>　（四日市方面から）浅川交差点右折すぐ左折</t>
  </si>
  <si>
    <t>◇国道２３号線　地蔵交差点から　約５分</t>
  </si>
  <si>
    <t>（３）　桑名保健福祉事務所（北勢福祉事務所）</t>
  </si>
  <si>
    <t>近鉄:</t>
  </si>
  <si>
    <t>名古屋線「新正駅」徒歩５分</t>
  </si>
  <si>
    <t>◇国道1号線　南警察署前交差点　すぐ</t>
  </si>
  <si>
    <t>三重県桑名保健福祉事務所（四日市庁舎内）</t>
  </si>
  <si>
    <t>（併置機関：北勢福祉事務所）</t>
  </si>
  <si>
    <t>〒　５１０－８５１１</t>
  </si>
  <si>
    <t>三重県四日市市新正4丁目21番5号</t>
  </si>
  <si>
    <t>059-352-0586</t>
  </si>
  <si>
    <t>059-352-0598</t>
  </si>
  <si>
    <r>
      <t>桑名保健福祉事務所組織及び所掌事務</t>
    </r>
    <r>
      <rPr>
        <sz val="10.5"/>
        <rFont val="ＭＳ 明朝"/>
        <family val="1"/>
      </rPr>
      <t>（メールアドレス：whoken@pref.mie.jp）</t>
    </r>
  </si>
  <si>
    <t>市野　文夫</t>
  </si>
  <si>
    <t>副所長（福祉相談室長兼務）</t>
  </si>
  <si>
    <t>神谷 敏夫</t>
  </si>
  <si>
    <t>《総務企画課　６名》</t>
  </si>
  <si>
    <t>野呂 新二</t>
  </si>
  <si>
    <t>《地域保健課　９名》</t>
  </si>
  <si>
    <t>•理容、美容、クリーニング（免許申請・調理師免許含む）</t>
  </si>
  <si>
    <t>福祉相談室</t>
  </si>
  <si>
    <t>《食の安全・安心監視課　４名》</t>
  </si>
  <si>
    <t>名</t>
  </si>
  <si>
    <t>（5）　管内の状況</t>
  </si>
  <si>
    <t>三重県</t>
  </si>
  <si>
    <t>ア　市町の面積・世帯数及び人口の状況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</si>
  <si>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</si>
  <si>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</si>
  <si>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</si>
  <si>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</si>
  <si>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</si>
  <si>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</si>
  <si>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</si>
  <si>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資料：三重県政策部統計室</t>
  </si>
  <si>
    <t>イ　管内市町の状況</t>
  </si>
  <si>
    <t>桑名管内</t>
  </si>
  <si>
    <t>桑名市及びいなべ市の平成12年以前については、合併があったものとして計算しています。</t>
  </si>
  <si>
    <t>（ウ）　管内人口の推移</t>
  </si>
  <si>
    <t>資料：三重県政策部統計室</t>
  </si>
  <si>
    <t>（エ）　管内市町の人口構成</t>
  </si>
  <si>
    <t>中川 久美子</t>
  </si>
  <si>
    <t>•大規模食品販売業・大量調理施設・製造業監視指導</t>
  </si>
  <si>
    <t>一般事務等</t>
  </si>
  <si>
    <r>
      <t>年齢区分別人口</t>
    </r>
    <r>
      <rPr>
        <sz val="6"/>
        <rFont val="ＭＳ 明朝"/>
        <family val="1"/>
      </rPr>
      <t>（年齢不詳を除く）</t>
    </r>
  </si>
  <si>
    <t>平成21年</t>
  </si>
  <si>
    <t>2009年</t>
  </si>
  <si>
    <t>（2009年）</t>
  </si>
  <si>
    <t>（平成21年10月1日現在）</t>
  </si>
  <si>
    <t>小林政文</t>
  </si>
  <si>
    <t>長坂　裕二</t>
  </si>
  <si>
    <t>三谷　賢二</t>
  </si>
  <si>
    <t>勝田　よう子</t>
  </si>
  <si>
    <t>《健康増進課　８名》</t>
  </si>
  <si>
    <t>（4）　桑名保健福祉事務所の概要（平成22年度体制）</t>
  </si>
  <si>
    <t>TEL 059-352-0586</t>
  </si>
  <si>
    <t>TEL 0594-24-3621</t>
  </si>
  <si>
    <t>•身体・知的障がい者福祉</t>
  </si>
  <si>
    <t>•障がい者自立支援制度</t>
  </si>
  <si>
    <t>•保育所等児童福祉       •福祉行政報告例</t>
  </si>
  <si>
    <t>TEL 059-352-0580</t>
  </si>
  <si>
    <t>•民生委員組織活動支援   •特別障害者手当等</t>
  </si>
  <si>
    <t>•ユニバーサルデザイン   •女性相談、ひとり親家庭相談</t>
  </si>
  <si>
    <t>《生活保護課　5名》</t>
  </si>
  <si>
    <t>TEL 059-352-0235</t>
  </si>
  <si>
    <t>•生活保護</t>
  </si>
  <si>
    <t>保健衛生室</t>
  </si>
  <si>
    <t>TEL 0594-24-3621</t>
  </si>
  <si>
    <t>•医療、福祉従事者の免許申請</t>
  </si>
  <si>
    <t>TEL 0594-24-3621</t>
  </si>
  <si>
    <t>•災害救助　•衛生統計　・保健医療計画</t>
  </si>
  <si>
    <t>•医療・保健・福祉関係の研修</t>
  </si>
  <si>
    <t>石河 真人</t>
  </si>
  <si>
    <t>TEL 0594-24-3625</t>
  </si>
  <si>
    <t>•感染症（発生動向調査）対策</t>
  </si>
  <si>
    <t>•結核医療・予防　•エイズ相談・検査</t>
  </si>
  <si>
    <t>•病院・診療所開設許可（届け）</t>
  </si>
  <si>
    <t>・ヘルシーピープルみえ・21</t>
  </si>
  <si>
    <t>•保健栄養対策　　・歯科保健</t>
  </si>
  <si>
    <t>TEL 0594-24-3620</t>
  </si>
  <si>
    <t>•難病、特定疾患対策</t>
  </si>
  <si>
    <t>•小児慢性特定疾患　•養育医療給付</t>
  </si>
  <si>
    <t>医師</t>
  </si>
  <si>
    <t>•自立支援医療（育成）給付</t>
  </si>
  <si>
    <t>獣医師</t>
  </si>
  <si>
    <t>•母子保健  ・精神保健福祉</t>
  </si>
  <si>
    <t>薬剤師</t>
  </si>
  <si>
    <t>•特定不妊治療費助成事業</t>
  </si>
  <si>
    <t>保健師</t>
  </si>
  <si>
    <t>《衛生指導課　６名》</t>
  </si>
  <si>
    <t>佐藤 和彦</t>
  </si>
  <si>
    <t>診療放射線技師</t>
  </si>
  <si>
    <t>TEL 0594-24-3623</t>
  </si>
  <si>
    <t>管理栄養士</t>
  </si>
  <si>
    <t>•食品衛生　•動物愛護推進</t>
  </si>
  <si>
    <t>•医薬品、毒劇物　•墓地及び火葬場</t>
  </si>
  <si>
    <t>•旅館、公衆浴場、興行場　　•献血、骨髄バンク登録推進</t>
  </si>
  <si>
    <t>TEL 0594-24-3619</t>
  </si>
  <si>
    <t>•食品表示　　　・三重県HACCP</t>
  </si>
  <si>
    <t>平成17年国勢調査</t>
  </si>
  <si>
    <t>平成21年10月1日現在</t>
  </si>
  <si>
    <t>世帯数の伸び率</t>
  </si>
  <si>
    <t>人口の伸び率</t>
  </si>
  <si>
    <t>市町</t>
  </si>
  <si>
    <t>平成15年12月1日　
北勢町、員弁町、大安町、藤原町が合併し、いなべ市となる。
平成16年12月6日　
桑名市、多度町、長島町が合併し、桑名市となる。
平成20年4月1日
菰野町、朝日町、川越町が管内となる。</t>
  </si>
  <si>
    <t>《福祉課　8名》</t>
  </si>
  <si>
    <t>•高齢者福祉　　•介護保険</t>
  </si>
  <si>
    <t>・原子爆弾被害者対策</t>
  </si>
  <si>
    <t>•こころの健康づくり  •医療監視業務　　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</si>
</sst>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_ "/>
    <numFmt numFmtId="178" formatCode="0.0%"/>
    <numFmt numFmtId="179" formatCode="#,##0_ "/>
    <numFmt numFmtId="180" formatCode="0_);[Red]\(0\)"/>
    <numFmt numFmtId="181" formatCode="#,##0_);[Red]\(#,##0\)"/>
    <numFmt numFmtId="182" formatCode="#,##0;[Red]#,##0"/>
    <numFmt numFmtId="183" formatCode="#,##0.0;[Red]#,##0.0"/>
    <numFmt numFmtId="184" formatCode="#,##0.00_);[Red]\(#,##0.00\)"/>
    <numFmt numFmtId="185" formatCode="#,##0.0_);[Red]\(#,##0.0\)"/>
    <numFmt numFmtId="186" formatCode="#,##0.0_ "/>
    <numFmt numFmtId="187" formatCode="#,"/>
    <numFmt numFmtId="188" formatCode="0_ "/>
    <numFmt numFmtId="189" formatCode="0;&quot;△ &quot;0"/>
    <numFmt numFmtId="190" formatCode="#,##0;&quot;△ &quot;#,##0"/>
    <numFmt numFmtId="191" formatCode="&quot;[&quot;##.#&quot;]&quot;"/>
    <numFmt numFmtId="192" formatCode="#,##0.0;&quot;△ &quot;#,##0.0"/>
    <numFmt numFmtId="193" formatCode="&quot;[&quot;##0.0&quot;]&quot;"/>
    <numFmt numFmtId="194" formatCode="#,##0.000_);[Red]\(#,##0.000\)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#,##0.00;&quot;△ &quot;#,##0.00"/>
    <numFmt numFmtId="204" formatCode="0.0;[Red]0.0"/>
    <numFmt numFmtId="205" formatCode="#,##0.0;\-#,##0.0"/>
    <numFmt numFmtId="206" formatCode="#,##0_ ;[Red]\-#,##0\ "/>
    <numFmt numFmtId="207" formatCode="##0.0"/>
    <numFmt numFmtId="208" formatCode="#,###"/>
    <numFmt numFmtId="209" formatCode="0.00_ "/>
    <numFmt numFmtId="210" formatCode="&quot;[&quot;##0&quot;]&quot;"/>
    <numFmt numFmtId="211" formatCode="&quot;[&quot;#,##0&quot;]&quot;"/>
    <numFmt numFmtId="212" formatCode="&quot;[&quot;##0.00&quot;]&quot;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#,\ "/>
    <numFmt numFmtId="221" formatCode="0.0_);[Red]\(0.0\)"/>
    <numFmt numFmtId="222" formatCode="0.00_);[Red]\(0.00\)"/>
    <numFmt numFmtId="223" formatCode="&quot;\&quot;#,##0.0;&quot;\&quot;\-#,##0.0"/>
    <numFmt numFmtId="224" formatCode="[$€-2]\ #,##0.00_);[Red]\([$€-2]\ #,##0.00\)"/>
    <numFmt numFmtId="225" formatCode="0.0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b/>
      <i/>
      <sz val="12"/>
      <name val="ＭＳ 明朝"/>
      <family val="1"/>
    </font>
    <font>
      <sz val="8"/>
      <name val="ＭＳ 明朝"/>
      <family val="1"/>
    </font>
    <font>
      <sz val="10.5"/>
      <color indexed="8"/>
      <name val="ＭＳ 明朝"/>
      <family val="1"/>
    </font>
    <font>
      <sz val="9"/>
      <name val="ＭＳ 明朝"/>
      <family val="1"/>
    </font>
    <font>
      <sz val="8"/>
      <color indexed="8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1"/>
      <color indexed="63"/>
      <name val="ＭＳ 明朝"/>
      <family val="1"/>
    </font>
    <font>
      <sz val="9"/>
      <color indexed="8"/>
      <name val="ＭＳ 明朝"/>
      <family val="1"/>
    </font>
    <font>
      <sz val="10.5"/>
      <name val="ＭＳ Ｐ明朝"/>
      <family val="1"/>
    </font>
    <font>
      <sz val="10"/>
      <color indexed="8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.75"/>
      <color indexed="10"/>
      <name val="ＭＳ ゴシック"/>
      <family val="3"/>
    </font>
    <font>
      <sz val="5"/>
      <name val="ＭＳ Ｐゴシック"/>
      <family val="3"/>
    </font>
    <font>
      <sz val="8.75"/>
      <name val="ＭＳ Ｐゴシック"/>
      <family val="3"/>
    </font>
    <font>
      <sz val="5.75"/>
      <name val="ＭＳ ゴシック"/>
      <family val="3"/>
    </font>
    <font>
      <sz val="6"/>
      <name val="ＭＳ ゴシック"/>
      <family val="3"/>
    </font>
    <font>
      <b/>
      <sz val="8.75"/>
      <color indexed="8"/>
      <name val="ＭＳ ゴシック"/>
      <family val="3"/>
    </font>
    <font>
      <sz val="4.5"/>
      <name val="ＭＳ Ｐゴシック"/>
      <family val="3"/>
    </font>
    <font>
      <sz val="4.25"/>
      <name val="ＭＳ Ｐゴシック"/>
      <family val="3"/>
    </font>
    <font>
      <sz val="3.75"/>
      <name val="ＭＳ Ｐゴシック"/>
      <family val="3"/>
    </font>
    <font>
      <b/>
      <sz val="9.25"/>
      <color indexed="10"/>
      <name val="ＭＳ ゴシック"/>
      <family val="3"/>
    </font>
    <font>
      <sz val="5.5"/>
      <name val="ＭＳ Ｐゴシック"/>
      <family val="3"/>
    </font>
    <font>
      <sz val="9.5"/>
      <name val="ＭＳ Ｐゴシック"/>
      <family val="3"/>
    </font>
    <font>
      <sz val="8"/>
      <name val="ＭＳ ゴシック"/>
      <family val="3"/>
    </font>
    <font>
      <b/>
      <sz val="9.25"/>
      <color indexed="8"/>
      <name val="ＭＳ ゴシック"/>
      <family val="3"/>
    </font>
    <font>
      <sz val="4.75"/>
      <name val="ＭＳ Ｐゴシック"/>
      <family val="3"/>
    </font>
    <font>
      <sz val="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0"/>
      <color indexed="63"/>
      <name val="ＭＳ 明朝"/>
      <family val="1"/>
    </font>
    <font>
      <sz val="10.5"/>
      <name val="ＭＳ Ｐゴシック"/>
      <family val="3"/>
    </font>
    <font>
      <sz val="8.25"/>
      <name val="ＭＳ Ｐゴシック"/>
      <family val="3"/>
    </font>
    <font>
      <b/>
      <sz val="10.5"/>
      <name val="ＭＳ Ｐ明朝"/>
      <family val="1"/>
    </font>
    <font>
      <sz val="6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dotted"/>
      <bottom style="dotted"/>
    </border>
    <border>
      <left style="thin">
        <color indexed="8"/>
      </left>
      <right style="thin">
        <color indexed="8"/>
      </right>
      <top style="dotted"/>
      <bottom style="dotted"/>
    </border>
    <border>
      <left style="medium"/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/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tted"/>
      <bottom style="dotted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dashed"/>
      <bottom style="dashed"/>
    </border>
    <border>
      <left style="medium"/>
      <right style="thin">
        <color indexed="8"/>
      </right>
      <top style="dashed"/>
      <bottom style="dotted"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medium"/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/>
      <bottom style="dashed"/>
    </border>
    <border>
      <left style="thin">
        <color indexed="8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ashed"/>
      <bottom style="dash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tted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/>
      <bottom style="dotted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/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187" fontId="0" fillId="0" borderId="17" xfId="0" applyNumberFormat="1" applyBorder="1" applyAlignment="1">
      <alignment/>
    </xf>
    <xf numFmtId="187" fontId="0" fillId="0" borderId="18" xfId="0" applyNumberFormat="1" applyBorder="1" applyAlignment="1">
      <alignment/>
    </xf>
    <xf numFmtId="0" fontId="8" fillId="0" borderId="19" xfId="0" applyNumberFormat="1" applyFont="1" applyBorder="1" applyAlignment="1">
      <alignment horizontal="center" vertical="center" wrapText="1"/>
    </xf>
    <xf numFmtId="179" fontId="8" fillId="0" borderId="20" xfId="0" applyNumberFormat="1" applyFont="1" applyBorder="1" applyAlignment="1">
      <alignment horizontal="right" vertical="center"/>
    </xf>
    <xf numFmtId="0" fontId="8" fillId="0" borderId="21" xfId="0" applyNumberFormat="1" applyFont="1" applyBorder="1" applyAlignment="1">
      <alignment horizontal="center" vertical="center" wrapText="1"/>
    </xf>
    <xf numFmtId="179" fontId="8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25" xfId="0" applyNumberFormat="1" applyBorder="1" applyAlignment="1">
      <alignment/>
    </xf>
    <xf numFmtId="37" fontId="2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79" fontId="0" fillId="0" borderId="0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2" borderId="7" xfId="0" applyNumberFormat="1" applyFont="1" applyFill="1" applyBorder="1" applyAlignment="1" applyProtection="1">
      <alignment/>
      <protection/>
    </xf>
    <xf numFmtId="1" fontId="23" fillId="3" borderId="17" xfId="21" applyNumberFormat="1" applyFont="1" applyFill="1" applyBorder="1" applyAlignment="1" applyProtection="1">
      <alignment horizontal="center"/>
      <protection locked="0"/>
    </xf>
    <xf numFmtId="0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26" xfId="0" applyNumberFormat="1" applyFont="1" applyFill="1" applyBorder="1" applyAlignment="1" applyProtection="1">
      <alignment horizontal="center"/>
      <protection locked="0"/>
    </xf>
    <xf numFmtId="0" fontId="22" fillId="2" borderId="18" xfId="0" applyNumberFormat="1" applyFont="1" applyFill="1" applyBorder="1" applyAlignment="1" applyProtection="1">
      <alignment horizontal="center"/>
      <protection locked="0"/>
    </xf>
    <xf numFmtId="0" fontId="22" fillId="3" borderId="17" xfId="2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" fontId="22" fillId="4" borderId="27" xfId="0" applyNumberFormat="1" applyFont="1" applyFill="1" applyBorder="1" applyAlignment="1" applyProtection="1">
      <alignment horizontal="center"/>
      <protection locked="0"/>
    </xf>
    <xf numFmtId="3" fontId="22" fillId="5" borderId="28" xfId="0" applyNumberFormat="1" applyFont="1" applyFill="1" applyBorder="1" applyAlignment="1" applyProtection="1">
      <alignment horizontal="right"/>
      <protection locked="0"/>
    </xf>
    <xf numFmtId="3" fontId="22" fillId="5" borderId="29" xfId="0" applyNumberFormat="1" applyFont="1" applyFill="1" applyBorder="1" applyAlignment="1" applyProtection="1">
      <alignment horizontal="right"/>
      <protection locked="0"/>
    </xf>
    <xf numFmtId="1" fontId="22" fillId="5" borderId="17" xfId="21" applyNumberFormat="1" applyFont="1" applyFill="1" applyBorder="1" applyAlignment="1" applyProtection="1">
      <alignment horizontal="center"/>
      <protection locked="0"/>
    </xf>
    <xf numFmtId="3" fontId="22" fillId="5" borderId="17" xfId="21" applyNumberFormat="1" applyFont="1" applyFill="1" applyBorder="1" applyAlignment="1" applyProtection="1">
      <alignment horizontal="right"/>
      <protection locked="0"/>
    </xf>
    <xf numFmtId="1" fontId="22" fillId="6" borderId="17" xfId="21" applyNumberFormat="1" applyFont="1" applyFill="1" applyBorder="1" applyAlignment="1" applyProtection="1">
      <alignment horizontal="center"/>
      <protection locked="0"/>
    </xf>
    <xf numFmtId="3" fontId="22" fillId="0" borderId="17" xfId="21" applyNumberFormat="1" applyFont="1" applyFill="1" applyBorder="1" applyAlignment="1" applyProtection="1">
      <alignment horizontal="right"/>
      <protection locked="0"/>
    </xf>
    <xf numFmtId="182" fontId="22" fillId="0" borderId="17" xfId="21" applyNumberFormat="1" applyFont="1" applyFill="1" applyBorder="1" applyAlignment="1" applyProtection="1">
      <alignment horizontal="right"/>
      <protection locked="0"/>
    </xf>
    <xf numFmtId="1" fontId="22" fillId="4" borderId="30" xfId="0" applyNumberFormat="1" applyFont="1" applyFill="1" applyBorder="1" applyAlignment="1" applyProtection="1">
      <alignment horizontal="center"/>
      <protection locked="0"/>
    </xf>
    <xf numFmtId="1" fontId="22" fillId="7" borderId="31" xfId="0" applyNumberFormat="1" applyFont="1" applyFill="1" applyBorder="1" applyAlignment="1" applyProtection="1">
      <alignment horizontal="center"/>
      <protection locked="0"/>
    </xf>
    <xf numFmtId="3" fontId="22" fillId="5" borderId="32" xfId="0" applyNumberFormat="1" applyFont="1" applyFill="1" applyBorder="1" applyAlignment="1" applyProtection="1">
      <alignment horizontal="right"/>
      <protection locked="0"/>
    </xf>
    <xf numFmtId="3" fontId="22" fillId="5" borderId="25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/>
      <protection/>
    </xf>
    <xf numFmtId="1" fontId="22" fillId="0" borderId="17" xfId="21" applyNumberFormat="1" applyFont="1" applyFill="1" applyBorder="1" applyAlignment="1" applyProtection="1">
      <alignment horizontal="center"/>
      <protection locked="0"/>
    </xf>
    <xf numFmtId="182" fontId="22" fillId="0" borderId="17" xfId="21" applyNumberFormat="1" applyFont="1" applyFill="1" applyBorder="1" applyAlignment="1" applyProtection="1">
      <alignment horizontal="right"/>
      <protection locked="0"/>
    </xf>
    <xf numFmtId="1" fontId="22" fillId="5" borderId="33" xfId="21" applyNumberFormat="1" applyFont="1" applyFill="1" applyBorder="1" applyAlignment="1" applyProtection="1">
      <alignment horizontal="center"/>
      <protection locked="0"/>
    </xf>
    <xf numFmtId="182" fontId="22" fillId="7" borderId="33" xfId="21" applyNumberFormat="1" applyFont="1" applyFill="1" applyBorder="1" applyAlignment="1" applyProtection="1">
      <alignment horizontal="right"/>
      <protection/>
    </xf>
    <xf numFmtId="182" fontId="22" fillId="7" borderId="0" xfId="21" applyNumberFormat="1" applyFont="1" applyFill="1" applyBorder="1" applyAlignment="1" applyProtection="1">
      <alignment/>
      <protection/>
    </xf>
    <xf numFmtId="182" fontId="22" fillId="7" borderId="30" xfId="21" applyNumberFormat="1" applyFont="1" applyFill="1" applyBorder="1" applyAlignment="1" applyProtection="1">
      <alignment/>
      <protection/>
    </xf>
    <xf numFmtId="182" fontId="22" fillId="5" borderId="33" xfId="21" applyNumberFormat="1" applyFont="1" applyFill="1" applyBorder="1" applyAlignment="1" applyProtection="1">
      <alignment horizontal="right"/>
      <protection locked="0"/>
    </xf>
    <xf numFmtId="182" fontId="22" fillId="5" borderId="0" xfId="21" applyNumberFormat="1" applyFont="1" applyFill="1" applyBorder="1" applyAlignment="1" applyProtection="1">
      <alignment horizontal="right"/>
      <protection locked="0"/>
    </xf>
    <xf numFmtId="182" fontId="22" fillId="5" borderId="30" xfId="21" applyNumberFormat="1" applyFont="1" applyFill="1" applyBorder="1" applyAlignment="1" applyProtection="1">
      <alignment horizontal="right"/>
      <protection locked="0"/>
    </xf>
    <xf numFmtId="0" fontId="22" fillId="2" borderId="34" xfId="0" applyNumberFormat="1" applyFont="1" applyFill="1" applyBorder="1" applyAlignment="1" applyProtection="1">
      <alignment horizontal="center"/>
      <protection locked="0"/>
    </xf>
    <xf numFmtId="186" fontId="22" fillId="5" borderId="28" xfId="0" applyNumberFormat="1" applyFont="1" applyFill="1" applyBorder="1" applyAlignment="1" applyProtection="1">
      <alignment horizontal="right"/>
      <protection locked="0"/>
    </xf>
    <xf numFmtId="186" fontId="22" fillId="5" borderId="29" xfId="0" applyNumberFormat="1" applyFont="1" applyFill="1" applyBorder="1" applyAlignment="1" applyProtection="1">
      <alignment horizontal="right"/>
      <protection locked="0"/>
    </xf>
    <xf numFmtId="1" fontId="22" fillId="0" borderId="33" xfId="21" applyNumberFormat="1" applyFont="1" applyFill="1" applyBorder="1" applyAlignment="1" applyProtection="1">
      <alignment horizontal="center"/>
      <protection locked="0"/>
    </xf>
    <xf numFmtId="182" fontId="22" fillId="0" borderId="33" xfId="21" applyNumberFormat="1" applyFont="1" applyFill="1" applyBorder="1" applyAlignment="1" applyProtection="1">
      <alignment horizontal="right"/>
      <protection/>
    </xf>
    <xf numFmtId="182" fontId="22" fillId="0" borderId="0" xfId="21" applyNumberFormat="1" applyFont="1" applyFill="1" applyBorder="1" applyAlignment="1" applyProtection="1">
      <alignment/>
      <protection/>
    </xf>
    <xf numFmtId="182" fontId="22" fillId="0" borderId="30" xfId="21" applyNumberFormat="1" applyFont="1" applyFill="1" applyBorder="1" applyAlignment="1" applyProtection="1">
      <alignment/>
      <protection/>
    </xf>
    <xf numFmtId="183" fontId="22" fillId="0" borderId="33" xfId="21" applyNumberFormat="1" applyFont="1" applyFill="1" applyBorder="1" applyAlignment="1" applyProtection="1">
      <alignment horizontal="right"/>
      <protection locked="0"/>
    </xf>
    <xf numFmtId="183" fontId="22" fillId="0" borderId="0" xfId="21" applyNumberFormat="1" applyFont="1" applyFill="1" applyBorder="1" applyAlignment="1" applyProtection="1">
      <alignment horizontal="right"/>
      <protection locked="0"/>
    </xf>
    <xf numFmtId="0" fontId="22" fillId="0" borderId="33" xfId="21" applyNumberFormat="1" applyFont="1" applyFill="1" applyBorder="1" applyAlignment="1" applyProtection="1">
      <alignment/>
      <protection/>
    </xf>
    <xf numFmtId="183" fontId="22" fillId="0" borderId="33" xfId="21" applyNumberFormat="1" applyFont="1" applyFill="1" applyBorder="1" applyAlignment="1" applyProtection="1">
      <alignment horizontal="right"/>
      <protection/>
    </xf>
    <xf numFmtId="183" fontId="22" fillId="0" borderId="0" xfId="21" applyNumberFormat="1" applyFont="1" applyFill="1" applyBorder="1" applyAlignment="1" applyProtection="1">
      <alignment/>
      <protection/>
    </xf>
    <xf numFmtId="183" fontId="22" fillId="0" borderId="30" xfId="21" applyNumberFormat="1" applyFont="1" applyFill="1" applyBorder="1" applyAlignment="1" applyProtection="1">
      <alignment/>
      <protection/>
    </xf>
    <xf numFmtId="1" fontId="22" fillId="8" borderId="35" xfId="21" applyNumberFormat="1" applyFont="1" applyFill="1" applyBorder="1" applyAlignment="1" applyProtection="1">
      <alignment horizontal="center"/>
      <protection locked="0"/>
    </xf>
    <xf numFmtId="183" fontId="22" fillId="8" borderId="35" xfId="21" applyNumberFormat="1" applyFont="1" applyFill="1" applyBorder="1" applyAlignment="1" applyProtection="1">
      <alignment horizontal="right"/>
      <protection locked="0"/>
    </xf>
    <xf numFmtId="183" fontId="22" fillId="8" borderId="36" xfId="21" applyNumberFormat="1" applyFont="1" applyFill="1" applyBorder="1" applyAlignment="1" applyProtection="1">
      <alignment horizontal="right"/>
      <protection locked="0"/>
    </xf>
    <xf numFmtId="183" fontId="22" fillId="8" borderId="37" xfId="21" applyNumberFormat="1" applyFont="1" applyFill="1" applyBorder="1" applyAlignment="1" applyProtection="1">
      <alignment horizontal="right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3" fontId="22" fillId="0" borderId="0" xfId="0" applyNumberFormat="1" applyFont="1" applyFill="1" applyBorder="1" applyAlignment="1" applyProtection="1">
      <alignment horizontal="right"/>
      <protection locked="0"/>
    </xf>
    <xf numFmtId="1" fontId="22" fillId="4" borderId="38" xfId="0" applyNumberFormat="1" applyFont="1" applyFill="1" applyBorder="1" applyAlignment="1" applyProtection="1">
      <alignment horizontal="center"/>
      <protection locked="0"/>
    </xf>
    <xf numFmtId="186" fontId="22" fillId="5" borderId="32" xfId="0" applyNumberFormat="1" applyFont="1" applyFill="1" applyBorder="1" applyAlignment="1" applyProtection="1">
      <alignment horizontal="right"/>
      <protection locked="0"/>
    </xf>
    <xf numFmtId="186" fontId="22" fillId="5" borderId="25" xfId="0" applyNumberFormat="1" applyFont="1" applyFill="1" applyBorder="1" applyAlignment="1" applyProtection="1">
      <alignment horizontal="right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right" wrapText="1"/>
    </xf>
    <xf numFmtId="0" fontId="8" fillId="0" borderId="1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2" fillId="0" borderId="4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right" vertical="center"/>
    </xf>
    <xf numFmtId="176" fontId="8" fillId="0" borderId="49" xfId="0" applyNumberFormat="1" applyFont="1" applyBorder="1" applyAlignment="1">
      <alignment horizontal="right" vertical="center"/>
    </xf>
    <xf numFmtId="176" fontId="8" fillId="0" borderId="44" xfId="0" applyNumberFormat="1" applyFont="1" applyBorder="1" applyAlignment="1">
      <alignment horizontal="right" vertical="center"/>
    </xf>
    <xf numFmtId="176" fontId="8" fillId="0" borderId="40" xfId="0" applyNumberFormat="1" applyFont="1" applyBorder="1" applyAlignment="1">
      <alignment horizontal="right" vertical="center"/>
    </xf>
    <xf numFmtId="176" fontId="8" fillId="0" borderId="50" xfId="0" applyNumberFormat="1" applyFont="1" applyBorder="1" applyAlignment="1">
      <alignment horizontal="right" vertical="center"/>
    </xf>
    <xf numFmtId="176" fontId="8" fillId="0" borderId="3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23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176" fontId="8" fillId="0" borderId="56" xfId="0" applyNumberFormat="1" applyFont="1" applyBorder="1" applyAlignment="1">
      <alignment horizontal="right" vertical="center"/>
    </xf>
    <xf numFmtId="176" fontId="8" fillId="0" borderId="57" xfId="0" applyNumberFormat="1" applyFont="1" applyBorder="1" applyAlignment="1">
      <alignment horizontal="right" vertical="center"/>
    </xf>
    <xf numFmtId="176" fontId="8" fillId="0" borderId="54" xfId="0" applyNumberFormat="1" applyFont="1" applyBorder="1" applyAlignment="1">
      <alignment horizontal="right" vertical="center"/>
    </xf>
    <xf numFmtId="176" fontId="8" fillId="0" borderId="58" xfId="0" applyNumberFormat="1" applyFont="1" applyBorder="1" applyAlignment="1">
      <alignment horizontal="right" vertical="center"/>
    </xf>
    <xf numFmtId="176" fontId="8" fillId="0" borderId="59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14" fillId="0" borderId="0" xfId="0" applyFont="1" applyAlignment="1">
      <alignment horizontal="center"/>
    </xf>
    <xf numFmtId="179" fontId="2" fillId="0" borderId="0" xfId="0" applyNumberFormat="1" applyFont="1" applyAlignment="1">
      <alignment horizontal="right" vertical="center"/>
    </xf>
    <xf numFmtId="179" fontId="8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181" fontId="2" fillId="0" borderId="37" xfId="0" applyNumberFormat="1" applyFont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178" fontId="2" fillId="0" borderId="37" xfId="0" applyNumberFormat="1" applyFont="1" applyBorder="1" applyAlignment="1">
      <alignment horizontal="right" vertical="center"/>
    </xf>
    <xf numFmtId="178" fontId="2" fillId="0" borderId="60" xfId="0" applyNumberFormat="1" applyFont="1" applyBorder="1" applyAlignment="1">
      <alignment horizontal="right" vertical="center"/>
    </xf>
    <xf numFmtId="181" fontId="2" fillId="0" borderId="61" xfId="0" applyNumberFormat="1" applyFont="1" applyBorder="1" applyAlignment="1">
      <alignment horizontal="right" vertical="center"/>
    </xf>
    <xf numFmtId="184" fontId="2" fillId="0" borderId="61" xfId="0" applyNumberFormat="1" applyFont="1" applyBorder="1" applyAlignment="1">
      <alignment horizontal="right" vertical="center"/>
    </xf>
    <xf numFmtId="186" fontId="2" fillId="0" borderId="30" xfId="0" applyNumberFormat="1" applyFont="1" applyBorder="1" applyAlignment="1">
      <alignment horizontal="right" vertical="center"/>
    </xf>
    <xf numFmtId="178" fontId="2" fillId="0" borderId="61" xfId="0" applyNumberFormat="1" applyFont="1" applyBorder="1" applyAlignment="1">
      <alignment horizontal="right" vertical="center"/>
    </xf>
    <xf numFmtId="178" fontId="2" fillId="0" borderId="62" xfId="0" applyNumberFormat="1" applyFont="1" applyBorder="1" applyAlignment="1">
      <alignment horizontal="right" vertical="center"/>
    </xf>
    <xf numFmtId="186" fontId="2" fillId="0" borderId="63" xfId="0" applyNumberFormat="1" applyFont="1" applyBorder="1" applyAlignment="1">
      <alignment horizontal="right" vertical="center"/>
    </xf>
    <xf numFmtId="181" fontId="2" fillId="0" borderId="64" xfId="0" applyNumberFormat="1" applyFont="1" applyBorder="1" applyAlignment="1">
      <alignment horizontal="right" vertical="center"/>
    </xf>
    <xf numFmtId="184" fontId="2" fillId="0" borderId="64" xfId="0" applyNumberFormat="1" applyFont="1" applyBorder="1" applyAlignment="1">
      <alignment horizontal="right" vertical="center"/>
    </xf>
    <xf numFmtId="178" fontId="2" fillId="0" borderId="64" xfId="0" applyNumberFormat="1" applyFont="1" applyBorder="1" applyAlignment="1">
      <alignment horizontal="right" vertical="center"/>
    </xf>
    <xf numFmtId="178" fontId="2" fillId="0" borderId="65" xfId="0" applyNumberFormat="1" applyFont="1" applyBorder="1" applyAlignment="1">
      <alignment horizontal="right" vertical="center"/>
    </xf>
    <xf numFmtId="181" fontId="2" fillId="0" borderId="66" xfId="0" applyNumberFormat="1" applyFont="1" applyBorder="1" applyAlignment="1">
      <alignment horizontal="right" vertical="center"/>
    </xf>
    <xf numFmtId="184" fontId="2" fillId="0" borderId="66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8" fontId="2" fillId="0" borderId="66" xfId="0" applyNumberFormat="1" applyFont="1" applyBorder="1" applyAlignment="1">
      <alignment horizontal="right" vertical="center"/>
    </xf>
    <xf numFmtId="178" fontId="2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horizontal="center" wrapText="1"/>
    </xf>
    <xf numFmtId="179" fontId="8" fillId="0" borderId="69" xfId="0" applyNumberFormat="1" applyFont="1" applyBorder="1" applyAlignment="1">
      <alignment horizontal="right" vertical="center"/>
    </xf>
    <xf numFmtId="179" fontId="8" fillId="0" borderId="70" xfId="0" applyNumberFormat="1" applyFont="1" applyBorder="1" applyAlignment="1">
      <alignment horizontal="right" vertical="center"/>
    </xf>
    <xf numFmtId="179" fontId="8" fillId="0" borderId="51" xfId="0" applyNumberFormat="1" applyFont="1" applyBorder="1" applyAlignment="1">
      <alignment horizontal="right" vertical="center"/>
    </xf>
    <xf numFmtId="179" fontId="8" fillId="0" borderId="71" xfId="0" applyNumberFormat="1" applyFont="1" applyBorder="1" applyAlignment="1">
      <alignment horizontal="right" vertical="center"/>
    </xf>
    <xf numFmtId="181" fontId="6" fillId="0" borderId="48" xfId="0" applyNumberFormat="1" applyFont="1" applyBorder="1" applyAlignment="1">
      <alignment horizontal="right" vertical="center"/>
    </xf>
    <xf numFmtId="181" fontId="6" fillId="0" borderId="40" xfId="0" applyNumberFormat="1" applyFont="1" applyBorder="1" applyAlignment="1">
      <alignment horizontal="right" vertical="center"/>
    </xf>
    <xf numFmtId="181" fontId="6" fillId="0" borderId="72" xfId="0" applyNumberFormat="1" applyFont="1" applyBorder="1" applyAlignment="1">
      <alignment horizontal="right" vertical="center"/>
    </xf>
    <xf numFmtId="181" fontId="6" fillId="0" borderId="58" xfId="0" applyNumberFormat="1" applyFont="1" applyBorder="1" applyAlignment="1">
      <alignment horizontal="right" vertical="center"/>
    </xf>
    <xf numFmtId="181" fontId="6" fillId="0" borderId="73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1" fontId="6" fillId="0" borderId="52" xfId="0" applyNumberFormat="1" applyFont="1" applyBorder="1" applyAlignment="1">
      <alignment horizontal="right" vertical="center"/>
    </xf>
    <xf numFmtId="181" fontId="6" fillId="0" borderId="74" xfId="0" applyNumberFormat="1" applyFont="1" applyBorder="1" applyAlignment="1">
      <alignment horizontal="right" vertical="center"/>
    </xf>
    <xf numFmtId="181" fontId="6" fillId="0" borderId="49" xfId="0" applyNumberFormat="1" applyFont="1" applyBorder="1" applyAlignment="1">
      <alignment horizontal="right" vertical="center"/>
    </xf>
    <xf numFmtId="181" fontId="6" fillId="0" borderId="50" xfId="0" applyNumberFormat="1" applyFont="1" applyBorder="1" applyAlignment="1">
      <alignment horizontal="right" vertical="center"/>
    </xf>
    <xf numFmtId="181" fontId="6" fillId="0" borderId="56" xfId="0" applyNumberFormat="1" applyFont="1" applyBorder="1" applyAlignment="1">
      <alignment horizontal="right" vertical="center"/>
    </xf>
    <xf numFmtId="181" fontId="6" fillId="0" borderId="57" xfId="0" applyNumberFormat="1" applyFont="1" applyBorder="1" applyAlignment="1">
      <alignment horizontal="right" vertical="center"/>
    </xf>
    <xf numFmtId="181" fontId="6" fillId="0" borderId="75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38" fontId="6" fillId="0" borderId="77" xfId="17" applyFont="1" applyBorder="1" applyAlignment="1">
      <alignment horizontal="right" vertical="center" wrapText="1"/>
    </xf>
    <xf numFmtId="38" fontId="6" fillId="0" borderId="52" xfId="17" applyFont="1" applyBorder="1" applyAlignment="1">
      <alignment horizontal="right" vertical="center" wrapText="1"/>
    </xf>
    <xf numFmtId="38" fontId="6" fillId="0" borderId="53" xfId="17" applyFont="1" applyBorder="1" applyAlignment="1">
      <alignment horizontal="right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7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right" wrapText="1"/>
    </xf>
    <xf numFmtId="0" fontId="2" fillId="0" borderId="83" xfId="0" applyFont="1" applyBorder="1" applyAlignment="1">
      <alignment horizontal="right" wrapText="1"/>
    </xf>
    <xf numFmtId="0" fontId="2" fillId="0" borderId="93" xfId="0" applyFont="1" applyBorder="1" applyAlignment="1">
      <alignment horizontal="left" wrapText="1"/>
    </xf>
    <xf numFmtId="0" fontId="2" fillId="0" borderId="94" xfId="0" applyFont="1" applyBorder="1" applyAlignment="1">
      <alignment horizontal="left" wrapText="1"/>
    </xf>
    <xf numFmtId="0" fontId="8" fillId="0" borderId="95" xfId="0" applyFont="1" applyBorder="1" applyAlignment="1">
      <alignment wrapText="1"/>
    </xf>
    <xf numFmtId="0" fontId="8" fillId="0" borderId="96" xfId="0" applyFont="1" applyBorder="1" applyAlignment="1">
      <alignment wrapText="1"/>
    </xf>
    <xf numFmtId="0" fontId="23" fillId="2" borderId="97" xfId="0" applyNumberFormat="1" applyFont="1" applyFill="1" applyBorder="1" applyAlignment="1" applyProtection="1">
      <alignment horizontal="center"/>
      <protection/>
    </xf>
    <xf numFmtId="0" fontId="23" fillId="2" borderId="98" xfId="0" applyNumberFormat="1" applyFont="1" applyFill="1" applyBorder="1" applyAlignment="1" applyProtection="1">
      <alignment horizontal="center"/>
      <protection/>
    </xf>
    <xf numFmtId="0" fontId="23" fillId="2" borderId="99" xfId="0" applyNumberFormat="1" applyFont="1" applyFill="1" applyBorder="1" applyAlignment="1" applyProtection="1">
      <alignment horizontal="center"/>
      <protection/>
    </xf>
    <xf numFmtId="0" fontId="23" fillId="2" borderId="100" xfId="0" applyNumberFormat="1" applyFont="1" applyFill="1" applyBorder="1" applyAlignment="1" applyProtection="1">
      <alignment horizontal="center"/>
      <protection/>
    </xf>
    <xf numFmtId="3" fontId="23" fillId="2" borderId="100" xfId="0" applyNumberFormat="1" applyFont="1" applyFill="1" applyBorder="1" applyAlignment="1" applyProtection="1">
      <alignment horizontal="center"/>
      <protection/>
    </xf>
    <xf numFmtId="3" fontId="23" fillId="3" borderId="101" xfId="21" applyNumberFormat="1" applyFont="1" applyFill="1" applyBorder="1" applyAlignment="1" applyProtection="1">
      <alignment horizontal="center"/>
      <protection locked="0"/>
    </xf>
    <xf numFmtId="3" fontId="23" fillId="3" borderId="102" xfId="21" applyNumberFormat="1" applyFont="1" applyFill="1" applyBorder="1" applyAlignment="1" applyProtection="1">
      <alignment horizontal="center"/>
      <protection locked="0"/>
    </xf>
    <xf numFmtId="3" fontId="23" fillId="3" borderId="26" xfId="21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103" xfId="0" applyFont="1" applyBorder="1" applyAlignment="1">
      <alignment horizontal="center" vertical="center" wrapText="1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shrinkToFit="1"/>
    </xf>
    <xf numFmtId="0" fontId="8" fillId="0" borderId="106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07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25"/>
          <c:y val="0.09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005"/>
          <c:w val="1"/>
          <c:h val="0.9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'人口推移'!$K$44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'人口推移'!$K$45:$K$64</c:f>
              <c:numCache/>
            </c:numRef>
          </c:val>
        </c:ser>
        <c:gapWidth val="0"/>
        <c:axId val="67096077"/>
        <c:axId val="66993782"/>
      </c:barChart>
      <c:catAx>
        <c:axId val="67096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66993782"/>
        <c:crosses val="autoZero"/>
        <c:auto val="1"/>
        <c:lblOffset val="100"/>
        <c:noMultiLvlLbl val="0"/>
      </c:catAx>
      <c:valAx>
        <c:axId val="669937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-0.18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67096077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815"/>
          <c:y val="0.1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9"/>
          <c:w val="1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'人口推移'!$L$44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'人口推移'!$J$45:$J$64</c:f>
              <c:strCache/>
            </c:strRef>
          </c:cat>
          <c:val>
            <c:numRef>
              <c:f>'人口推移'!$L$45:$L$64</c:f>
              <c:numCache/>
            </c:numRef>
          </c:val>
        </c:ser>
        <c:gapWidth val="0"/>
        <c:axId val="66073127"/>
        <c:axId val="57787232"/>
      </c:barChart>
      <c:catAx>
        <c:axId val="66073127"/>
        <c:scaling>
          <c:orientation val="minMax"/>
        </c:scaling>
        <c:axPos val="r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787232"/>
        <c:crosses val="autoZero"/>
        <c:auto val="1"/>
        <c:lblOffset val="100"/>
        <c:noMultiLvlLbl val="0"/>
      </c:catAx>
      <c:valAx>
        <c:axId val="57787232"/>
        <c:scaling>
          <c:orientation val="maxMin"/>
          <c:max val="1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73127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325"/>
          <c:y val="0.09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FF0000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'人口推移'!$P$56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'人口推移'!$P$57:$P$76</c:f>
              <c:numCache/>
            </c:numRef>
          </c:val>
        </c:ser>
        <c:gapWidth val="0"/>
        <c:axId val="50323041"/>
        <c:axId val="50254186"/>
      </c:barChart>
      <c:catAx>
        <c:axId val="503230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254186"/>
        <c:crosses val="autoZero"/>
        <c:auto val="1"/>
        <c:lblOffset val="100"/>
        <c:noMultiLvlLbl val="0"/>
      </c:catAx>
      <c:valAx>
        <c:axId val="50254186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7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323041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男</a:t>
            </a:r>
          </a:p>
        </c:rich>
      </c:tx>
      <c:layout>
        <c:manualLayout>
          <c:xMode val="factor"/>
          <c:yMode val="factor"/>
          <c:x val="-0.2645"/>
          <c:y val="0.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37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'人口推移'!$Q$56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'人口推移'!$O$57:$O$76</c:f>
              <c:strCache/>
            </c:strRef>
          </c:cat>
          <c:val>
            <c:numRef>
              <c:f>'人口推移'!$Q$57:$Q$76</c:f>
              <c:numCache/>
            </c:numRef>
          </c:val>
        </c:ser>
        <c:gapWidth val="0"/>
        <c:axId val="49634491"/>
        <c:axId val="44057236"/>
      </c:barChart>
      <c:catAx>
        <c:axId val="49634491"/>
        <c:scaling>
          <c:orientation val="minMax"/>
        </c:scaling>
        <c:axPos val="r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7236"/>
        <c:crosses val="autoZero"/>
        <c:auto val="1"/>
        <c:lblOffset val="100"/>
        <c:noMultiLvlLbl val="0"/>
      </c:catAx>
      <c:valAx>
        <c:axId val="44057236"/>
        <c:scaling>
          <c:orientation val="maxMin"/>
          <c:max val="1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34491"/>
        <c:crossesAt val="1"/>
        <c:crossBetween val="between"/>
        <c:dispUnits/>
        <c:majorUnit val="2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桑名管内（菰野、朝日、川越含む）の３区分別人口割合の推移</a:t>
            </a:r>
          </a:p>
        </c:rich>
      </c:tx>
      <c:layout>
        <c:manualLayout>
          <c:xMode val="factor"/>
          <c:yMode val="factor"/>
          <c:x val="-0.0965"/>
          <c:y val="-0.01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0625"/>
          <c:w val="0.8317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'人口推移'!$K$6</c:f>
              <c:strCache>
                <c:ptCount val="1"/>
                <c:pt idx="0">
                  <c:v>0～14歳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'人口推移'!$L$6:$Q$6</c:f>
              <c:numCache/>
            </c:numRef>
          </c:val>
          <c:shape val="box"/>
        </c:ser>
        <c:ser>
          <c:idx val="1"/>
          <c:order val="1"/>
          <c:tx>
            <c:strRef>
              <c:f>'人口推移'!$K$7</c:f>
              <c:strCache>
                <c:ptCount val="1"/>
                <c:pt idx="0">
                  <c:v>15～64歳</c:v>
                </c:pt>
              </c:strCache>
            </c:strRef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'人口推移'!$L$7:$Q$7</c:f>
              <c:numCache/>
            </c:numRef>
          </c:val>
          <c:shape val="box"/>
        </c:ser>
        <c:ser>
          <c:idx val="2"/>
          <c:order val="2"/>
          <c:tx>
            <c:strRef>
              <c:f>'人口推移'!$K$8</c:f>
              <c:strCache>
                <c:ptCount val="1"/>
                <c:pt idx="0">
                  <c:v>65歳以上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'人口推移'!$L$4:$Q$4</c:f>
              <c:strCache/>
            </c:strRef>
          </c:cat>
          <c:val>
            <c:numRef>
              <c:f>'人口推移'!$L$8:$Q$8</c:f>
              <c:numCache/>
            </c:numRef>
          </c:val>
          <c:shape val="box"/>
        </c:ser>
        <c:overlap val="100"/>
        <c:gapWidth val="70"/>
        <c:gapDepth val="30"/>
        <c:shape val="box"/>
        <c:axId val="60970805"/>
        <c:axId val="11866334"/>
      </c:bar3DChart>
      <c:catAx>
        <c:axId val="60970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66334"/>
        <c:crosses val="autoZero"/>
        <c:auto val="1"/>
        <c:lblOffset val="100"/>
        <c:noMultiLvlLbl val="0"/>
      </c:catAx>
      <c:valAx>
        <c:axId val="118663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9708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1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2</xdr:row>
      <xdr:rowOff>47625</xdr:rowOff>
    </xdr:from>
    <xdr:to>
      <xdr:col>7</xdr:col>
      <xdr:colOff>142875</xdr:colOff>
      <xdr:row>30</xdr:row>
      <xdr:rowOff>9525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47675"/>
          <a:ext cx="2857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19</xdr:row>
      <xdr:rowOff>95250</xdr:rowOff>
    </xdr:from>
    <xdr:to>
      <xdr:col>12</xdr:col>
      <xdr:colOff>257175</xdr:colOff>
      <xdr:row>38</xdr:row>
      <xdr:rowOff>142875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3409950"/>
          <a:ext cx="3752850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47625</xdr:colOff>
      <xdr:row>7</xdr:row>
      <xdr:rowOff>66675</xdr:rowOff>
    </xdr:from>
    <xdr:to>
      <xdr:col>7</xdr:col>
      <xdr:colOff>476250</xdr:colOff>
      <xdr:row>13</xdr:row>
      <xdr:rowOff>152400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323975"/>
          <a:ext cx="11144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40</xdr:row>
      <xdr:rowOff>28575</xdr:rowOff>
    </xdr:from>
    <xdr:to>
      <xdr:col>9</xdr:col>
      <xdr:colOff>219075</xdr:colOff>
      <xdr:row>55</xdr:row>
      <xdr:rowOff>114300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6953250"/>
          <a:ext cx="2933700" cy="2667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57</xdr:row>
      <xdr:rowOff>57150</xdr:rowOff>
    </xdr:from>
    <xdr:to>
      <xdr:col>12</xdr:col>
      <xdr:colOff>123825</xdr:colOff>
      <xdr:row>88</xdr:row>
      <xdr:rowOff>95250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1075" y="10010775"/>
          <a:ext cx="5343525" cy="535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28575</xdr:colOff>
      <xdr:row>110</xdr:row>
      <xdr:rowOff>123825</xdr:rowOff>
    </xdr:from>
    <xdr:to>
      <xdr:col>9</xdr:col>
      <xdr:colOff>447675</xdr:colOff>
      <xdr:row>127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85925" y="20107275"/>
          <a:ext cx="3162300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47625</xdr:colOff>
      <xdr:row>128</xdr:row>
      <xdr:rowOff>38100</xdr:rowOff>
    </xdr:from>
    <xdr:to>
      <xdr:col>12</xdr:col>
      <xdr:colOff>266700</xdr:colOff>
      <xdr:row>155</xdr:row>
      <xdr:rowOff>85725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3212425"/>
          <a:ext cx="5448300" cy="467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47</xdr:row>
      <xdr:rowOff>0</xdr:rowOff>
    </xdr:from>
    <xdr:to>
      <xdr:col>2</xdr:col>
      <xdr:colOff>123825</xdr:colOff>
      <xdr:row>47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61950" y="968692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13</xdr:row>
      <xdr:rowOff>104775</xdr:rowOff>
    </xdr:from>
    <xdr:to>
      <xdr:col>2</xdr:col>
      <xdr:colOff>123825</xdr:colOff>
      <xdr:row>13</xdr:row>
      <xdr:rowOff>104775</xdr:rowOff>
    </xdr:to>
    <xdr:sp>
      <xdr:nvSpPr>
        <xdr:cNvPr id="2" name="AutoShape 14"/>
        <xdr:cNvSpPr>
          <a:spLocks/>
        </xdr:cNvSpPr>
      </xdr:nvSpPr>
      <xdr:spPr>
        <a:xfrm>
          <a:off x="371475" y="2657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9</xdr:row>
      <xdr:rowOff>114300</xdr:rowOff>
    </xdr:from>
    <xdr:to>
      <xdr:col>6</xdr:col>
      <xdr:colOff>85725</xdr:colOff>
      <xdr:row>9</xdr:row>
      <xdr:rowOff>123825</xdr:rowOff>
    </xdr:to>
    <xdr:sp>
      <xdr:nvSpPr>
        <xdr:cNvPr id="3" name="Line 23"/>
        <xdr:cNvSpPr>
          <a:spLocks/>
        </xdr:cNvSpPr>
      </xdr:nvSpPr>
      <xdr:spPr>
        <a:xfrm flipV="1">
          <a:off x="1524000" y="182880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95250</xdr:rowOff>
    </xdr:from>
    <xdr:to>
      <xdr:col>6</xdr:col>
      <xdr:colOff>190500</xdr:colOff>
      <xdr:row>4</xdr:row>
      <xdr:rowOff>95250</xdr:rowOff>
    </xdr:to>
    <xdr:sp>
      <xdr:nvSpPr>
        <xdr:cNvPr id="4" name="AutoShape 24"/>
        <xdr:cNvSpPr>
          <a:spLocks/>
        </xdr:cNvSpPr>
      </xdr:nvSpPr>
      <xdr:spPr>
        <a:xfrm>
          <a:off x="2476500" y="800100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4</xdr:row>
      <xdr:rowOff>104775</xdr:rowOff>
    </xdr:from>
    <xdr:to>
      <xdr:col>6</xdr:col>
      <xdr:colOff>95250</xdr:colOff>
      <xdr:row>12</xdr:row>
      <xdr:rowOff>123825</xdr:rowOff>
    </xdr:to>
    <xdr:sp>
      <xdr:nvSpPr>
        <xdr:cNvPr id="5" name="Line 25"/>
        <xdr:cNvSpPr>
          <a:spLocks/>
        </xdr:cNvSpPr>
      </xdr:nvSpPr>
      <xdr:spPr>
        <a:xfrm>
          <a:off x="2486025" y="809625"/>
          <a:ext cx="952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12</xdr:row>
      <xdr:rowOff>123825</xdr:rowOff>
    </xdr:from>
    <xdr:to>
      <xdr:col>6</xdr:col>
      <xdr:colOff>180975</xdr:colOff>
      <xdr:row>12</xdr:row>
      <xdr:rowOff>123825</xdr:rowOff>
    </xdr:to>
    <xdr:sp>
      <xdr:nvSpPr>
        <xdr:cNvPr id="6" name="AutoShape 31"/>
        <xdr:cNvSpPr>
          <a:spLocks/>
        </xdr:cNvSpPr>
      </xdr:nvSpPr>
      <xdr:spPr>
        <a:xfrm>
          <a:off x="2495550" y="24669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47</xdr:row>
      <xdr:rowOff>0</xdr:rowOff>
    </xdr:from>
    <xdr:to>
      <xdr:col>6</xdr:col>
      <xdr:colOff>114300</xdr:colOff>
      <xdr:row>47</xdr:row>
      <xdr:rowOff>0</xdr:rowOff>
    </xdr:to>
    <xdr:sp>
      <xdr:nvSpPr>
        <xdr:cNvPr id="7" name="Line 32"/>
        <xdr:cNvSpPr>
          <a:spLocks/>
        </xdr:cNvSpPr>
      </xdr:nvSpPr>
      <xdr:spPr>
        <a:xfrm>
          <a:off x="1590675" y="96869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9</xdr:row>
      <xdr:rowOff>114300</xdr:rowOff>
    </xdr:from>
    <xdr:to>
      <xdr:col>2</xdr:col>
      <xdr:colOff>66675</xdr:colOff>
      <xdr:row>17</xdr:row>
      <xdr:rowOff>104775</xdr:rowOff>
    </xdr:to>
    <xdr:sp>
      <xdr:nvSpPr>
        <xdr:cNvPr id="8" name="Line 34"/>
        <xdr:cNvSpPr>
          <a:spLocks/>
        </xdr:cNvSpPr>
      </xdr:nvSpPr>
      <xdr:spPr>
        <a:xfrm>
          <a:off x="304800" y="1828800"/>
          <a:ext cx="9525" cy="1666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18</xdr:row>
      <xdr:rowOff>114300</xdr:rowOff>
    </xdr:from>
    <xdr:to>
      <xdr:col>6</xdr:col>
      <xdr:colOff>95250</xdr:colOff>
      <xdr:row>18</xdr:row>
      <xdr:rowOff>123825</xdr:rowOff>
    </xdr:to>
    <xdr:sp>
      <xdr:nvSpPr>
        <xdr:cNvPr id="9" name="Line 35"/>
        <xdr:cNvSpPr>
          <a:spLocks/>
        </xdr:cNvSpPr>
      </xdr:nvSpPr>
      <xdr:spPr>
        <a:xfrm flipV="1">
          <a:off x="1533525" y="3714750"/>
          <a:ext cx="962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104775</xdr:rowOff>
    </xdr:from>
    <xdr:to>
      <xdr:col>6</xdr:col>
      <xdr:colOff>114300</xdr:colOff>
      <xdr:row>43</xdr:row>
      <xdr:rowOff>114300</xdr:rowOff>
    </xdr:to>
    <xdr:sp>
      <xdr:nvSpPr>
        <xdr:cNvPr id="10" name="Line 36"/>
        <xdr:cNvSpPr>
          <a:spLocks/>
        </xdr:cNvSpPr>
      </xdr:nvSpPr>
      <xdr:spPr>
        <a:xfrm>
          <a:off x="2505075" y="3286125"/>
          <a:ext cx="9525" cy="567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43</xdr:row>
      <xdr:rowOff>95250</xdr:rowOff>
    </xdr:from>
    <xdr:to>
      <xdr:col>6</xdr:col>
      <xdr:colOff>200025</xdr:colOff>
      <xdr:row>43</xdr:row>
      <xdr:rowOff>95250</xdr:rowOff>
    </xdr:to>
    <xdr:sp>
      <xdr:nvSpPr>
        <xdr:cNvPr id="11" name="AutoShape 37"/>
        <xdr:cNvSpPr>
          <a:spLocks/>
        </xdr:cNvSpPr>
      </xdr:nvSpPr>
      <xdr:spPr>
        <a:xfrm>
          <a:off x="2514600" y="8943975"/>
          <a:ext cx="85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104775</xdr:rowOff>
    </xdr:from>
    <xdr:to>
      <xdr:col>6</xdr:col>
      <xdr:colOff>209550</xdr:colOff>
      <xdr:row>16</xdr:row>
      <xdr:rowOff>104775</xdr:rowOff>
    </xdr:to>
    <xdr:sp>
      <xdr:nvSpPr>
        <xdr:cNvPr id="12" name="AutoShape 38"/>
        <xdr:cNvSpPr>
          <a:spLocks/>
        </xdr:cNvSpPr>
      </xdr:nvSpPr>
      <xdr:spPr>
        <a:xfrm>
          <a:off x="2495550" y="3286125"/>
          <a:ext cx="11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2</xdr:col>
      <xdr:colOff>66675</xdr:colOff>
      <xdr:row>7</xdr:row>
      <xdr:rowOff>190500</xdr:rowOff>
    </xdr:to>
    <xdr:sp>
      <xdr:nvSpPr>
        <xdr:cNvPr id="13" name="Line 39"/>
        <xdr:cNvSpPr>
          <a:spLocks/>
        </xdr:cNvSpPr>
      </xdr:nvSpPr>
      <xdr:spPr>
        <a:xfrm>
          <a:off x="314325" y="12001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5</xdr:col>
      <xdr:colOff>381000</xdr:colOff>
      <xdr:row>4</xdr:row>
      <xdr:rowOff>314325</xdr:rowOff>
    </xdr:to>
    <xdr:sp>
      <xdr:nvSpPr>
        <xdr:cNvPr id="1" name="Line 1"/>
        <xdr:cNvSpPr>
          <a:spLocks/>
        </xdr:cNvSpPr>
      </xdr:nvSpPr>
      <xdr:spPr>
        <a:xfrm>
          <a:off x="466725" y="762000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219075</xdr:colOff>
      <xdr:row>19</xdr:row>
      <xdr:rowOff>142875</xdr:rowOff>
    </xdr:from>
    <xdr:to>
      <xdr:col>11</xdr:col>
      <xdr:colOff>247650</xdr:colOff>
      <xdr:row>26</xdr:row>
      <xdr:rowOff>19050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6276975"/>
          <a:ext cx="3752850" cy="3305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18</xdr:row>
      <xdr:rowOff>95250</xdr:rowOff>
    </xdr:from>
    <xdr:to>
      <xdr:col>5</xdr:col>
      <xdr:colOff>914400</xdr:colOff>
      <xdr:row>38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304800" y="6429375"/>
          <a:ext cx="3009900" cy="3476625"/>
          <a:chOff x="36" y="625"/>
          <a:chExt cx="316" cy="364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76" y="627"/>
          <a:ext cx="176" cy="3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36" y="625"/>
          <a:ext cx="154" cy="36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5</xdr:col>
      <xdr:colOff>866775</xdr:colOff>
      <xdr:row>18</xdr:row>
      <xdr:rowOff>114300</xdr:rowOff>
    </xdr:from>
    <xdr:to>
      <xdr:col>8</xdr:col>
      <xdr:colOff>1028700</xdr:colOff>
      <xdr:row>38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3267075" y="6448425"/>
          <a:ext cx="3248025" cy="3467100"/>
          <a:chOff x="343" y="629"/>
          <a:chExt cx="341" cy="363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493" y="630"/>
          <a:ext cx="191" cy="36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6"/>
          <xdr:cNvGraphicFramePr/>
        </xdr:nvGraphicFramePr>
        <xdr:xfrm>
          <a:off x="343" y="629"/>
          <a:ext cx="169" cy="362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  <xdr:twoCellAnchor>
    <xdr:from>
      <xdr:col>4</xdr:col>
      <xdr:colOff>28575</xdr:colOff>
      <xdr:row>12</xdr:row>
      <xdr:rowOff>47625</xdr:rowOff>
    </xdr:from>
    <xdr:to>
      <xdr:col>8</xdr:col>
      <xdr:colOff>1066800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1428750" y="3238500"/>
        <a:ext cx="5124450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BreakPreview" zoomScaleSheetLayoutView="100" workbookViewId="0" topLeftCell="B28">
      <selection activeCell="F164" sqref="F164"/>
    </sheetView>
  </sheetViews>
  <sheetFormatPr defaultColWidth="9.00390625" defaultRowHeight="13.5"/>
  <cols>
    <col min="1" max="1" width="1.12109375" style="0" customWidth="1"/>
    <col min="2" max="2" width="1.00390625" style="0" customWidth="1"/>
    <col min="3" max="3" width="1.625" style="0" customWidth="1"/>
    <col min="12" max="12" width="5.625" style="0" customWidth="1"/>
    <col min="13" max="13" width="3.875" style="0" customWidth="1"/>
  </cols>
  <sheetData>
    <row r="1" ht="17.25">
      <c r="A1" s="20" t="s">
        <v>0</v>
      </c>
    </row>
    <row r="2" ht="14.25">
      <c r="B2" s="8" t="s">
        <v>5</v>
      </c>
    </row>
    <row r="40" spans="2:3" ht="14.25">
      <c r="B40" s="8" t="s">
        <v>119</v>
      </c>
      <c r="C40" s="7"/>
    </row>
    <row r="41" spans="2:3" ht="14.25">
      <c r="B41" s="7"/>
      <c r="C41" s="7" t="s">
        <v>10</v>
      </c>
    </row>
    <row r="56" ht="21.75" customHeight="1"/>
    <row r="57" spans="3:4" ht="13.5">
      <c r="C57" s="7" t="s">
        <v>6</v>
      </c>
      <c r="D57" s="7"/>
    </row>
    <row r="90" spans="2:13" ht="16.5" customHeight="1">
      <c r="B90" s="7"/>
      <c r="C90" s="7" t="s">
        <v>7</v>
      </c>
      <c r="D90" s="7"/>
      <c r="E90" s="150" t="s">
        <v>130</v>
      </c>
      <c r="F90" s="4" t="s">
        <v>131</v>
      </c>
      <c r="G90" s="7"/>
      <c r="H90" s="7"/>
      <c r="I90" s="7"/>
      <c r="J90" s="7"/>
      <c r="K90" s="7"/>
      <c r="L90" s="7"/>
      <c r="M90" s="7"/>
    </row>
    <row r="91" spans="2:13" ht="16.5" customHeight="1">
      <c r="B91" s="7"/>
      <c r="C91" s="7"/>
      <c r="D91" s="7"/>
      <c r="E91" s="26" t="s">
        <v>8</v>
      </c>
      <c r="F91" s="4" t="s">
        <v>132</v>
      </c>
      <c r="G91" s="7"/>
      <c r="H91" s="7"/>
      <c r="I91" s="7"/>
      <c r="J91" s="7"/>
      <c r="K91" s="7"/>
      <c r="L91" s="7"/>
      <c r="M91" s="7"/>
    </row>
    <row r="92" spans="2:13" ht="16.5" customHeight="1">
      <c r="B92" s="7"/>
      <c r="C92" s="7"/>
      <c r="D92" s="7"/>
      <c r="E92" s="26"/>
      <c r="F92" s="151" t="s">
        <v>139</v>
      </c>
      <c r="G92" s="7"/>
      <c r="H92" s="7"/>
      <c r="I92" s="7"/>
      <c r="J92" s="7"/>
      <c r="K92" s="7"/>
      <c r="L92" s="7"/>
      <c r="M92" s="7"/>
    </row>
    <row r="93" spans="2:13" ht="16.5" customHeight="1">
      <c r="B93" s="7"/>
      <c r="C93" s="7"/>
      <c r="D93" s="7"/>
      <c r="E93" s="26"/>
      <c r="G93" s="151" t="s">
        <v>140</v>
      </c>
      <c r="H93" s="7"/>
      <c r="I93" s="7"/>
      <c r="J93" s="7"/>
      <c r="K93" s="7"/>
      <c r="L93" s="7"/>
      <c r="M93" s="7"/>
    </row>
    <row r="94" spans="2:13" ht="16.5" customHeight="1">
      <c r="B94" s="7"/>
      <c r="C94" s="7"/>
      <c r="D94" s="7"/>
      <c r="E94" s="26"/>
      <c r="F94" s="4" t="s">
        <v>141</v>
      </c>
      <c r="G94" s="7"/>
      <c r="H94" s="7"/>
      <c r="I94" s="7"/>
      <c r="J94" s="7"/>
      <c r="K94" s="7"/>
      <c r="L94" s="7"/>
      <c r="M94" s="7"/>
    </row>
    <row r="95" spans="2:13" ht="8.25" customHeight="1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3.5">
      <c r="B96" s="7"/>
      <c r="C96" s="7" t="s">
        <v>9</v>
      </c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8.75" customHeight="1">
      <c r="B97" s="7"/>
      <c r="C97" s="7"/>
      <c r="D97" s="7" t="s">
        <v>134</v>
      </c>
      <c r="E97" s="7"/>
      <c r="F97" s="7"/>
      <c r="G97" s="7"/>
      <c r="H97" s="7"/>
      <c r="I97" s="7" t="s">
        <v>135</v>
      </c>
      <c r="J97" s="7"/>
      <c r="K97" s="7"/>
      <c r="L97" s="7"/>
      <c r="M97" s="7"/>
    </row>
    <row r="98" spans="2:13" ht="17.25" customHeight="1">
      <c r="B98" s="7"/>
      <c r="C98" s="7"/>
      <c r="D98" s="4" t="s">
        <v>136</v>
      </c>
      <c r="E98" s="7"/>
      <c r="F98" s="7" t="s">
        <v>133</v>
      </c>
      <c r="G98" s="7"/>
      <c r="H98" s="7"/>
      <c r="I98" s="7"/>
      <c r="J98" s="7"/>
      <c r="K98" s="7"/>
      <c r="L98" s="7"/>
      <c r="M98" s="7"/>
    </row>
    <row r="99" spans="2:13" ht="17.25" customHeight="1">
      <c r="B99" s="7"/>
      <c r="C99" s="7"/>
      <c r="D99" s="28" t="s">
        <v>1</v>
      </c>
      <c r="E99" s="7" t="s">
        <v>137</v>
      </c>
      <c r="F99" s="7"/>
      <c r="G99" s="27" t="s">
        <v>20</v>
      </c>
      <c r="H99" s="7" t="s">
        <v>138</v>
      </c>
      <c r="I99" s="7"/>
      <c r="J99" s="7"/>
      <c r="K99" s="7"/>
      <c r="L99" s="7"/>
      <c r="M99" s="7"/>
    </row>
    <row r="100" spans="2:13" ht="6.75" customHeight="1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3.5">
      <c r="B101" s="7"/>
      <c r="C101" s="7" t="s">
        <v>18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7.25" customHeight="1" thickBot="1">
      <c r="B102" s="7"/>
      <c r="C102" s="7"/>
      <c r="D102" s="7" t="s">
        <v>11</v>
      </c>
      <c r="E102" s="7"/>
      <c r="F102" s="7"/>
      <c r="G102" s="7"/>
      <c r="H102" s="7"/>
      <c r="I102" s="7"/>
      <c r="J102" s="7"/>
      <c r="K102" s="7"/>
      <c r="L102" s="7"/>
      <c r="M102" s="23" t="s">
        <v>122</v>
      </c>
    </row>
    <row r="103" spans="2:13" ht="20.25" customHeight="1">
      <c r="B103" s="7"/>
      <c r="C103" s="7"/>
      <c r="D103" s="19"/>
      <c r="E103" s="230" t="s">
        <v>12</v>
      </c>
      <c r="F103" s="230"/>
      <c r="G103" s="230"/>
      <c r="H103" s="230" t="s">
        <v>13</v>
      </c>
      <c r="I103" s="230"/>
      <c r="J103" s="230"/>
      <c r="K103" s="230" t="s">
        <v>14</v>
      </c>
      <c r="L103" s="230"/>
      <c r="M103" s="232"/>
    </row>
    <row r="104" spans="2:13" ht="20.25" customHeight="1">
      <c r="B104" s="7"/>
      <c r="C104" s="7"/>
      <c r="D104" s="221" t="s">
        <v>15</v>
      </c>
      <c r="E104" s="231" t="s">
        <v>16</v>
      </c>
      <c r="F104" s="229"/>
      <c r="G104" s="229"/>
      <c r="H104" s="225" t="s">
        <v>123</v>
      </c>
      <c r="I104" s="225"/>
      <c r="J104" s="225"/>
      <c r="K104" s="235" t="s">
        <v>124</v>
      </c>
      <c r="L104" s="235"/>
      <c r="M104" s="236"/>
    </row>
    <row r="105" spans="2:13" ht="24.75" customHeight="1">
      <c r="B105" s="7"/>
      <c r="C105" s="7"/>
      <c r="D105" s="222"/>
      <c r="E105" s="231" t="s">
        <v>25</v>
      </c>
      <c r="F105" s="229"/>
      <c r="G105" s="229"/>
      <c r="H105" s="225" t="s">
        <v>121</v>
      </c>
      <c r="I105" s="225"/>
      <c r="J105" s="225"/>
      <c r="K105" s="233" t="s">
        <v>19</v>
      </c>
      <c r="L105" s="233"/>
      <c r="M105" s="234"/>
    </row>
    <row r="106" spans="2:13" ht="34.5" customHeight="1">
      <c r="B106" s="7"/>
      <c r="C106" s="7"/>
      <c r="D106" s="29" t="s">
        <v>128</v>
      </c>
      <c r="E106" s="229" t="s">
        <v>17</v>
      </c>
      <c r="F106" s="229"/>
      <c r="G106" s="229"/>
      <c r="H106" s="224" t="s">
        <v>127</v>
      </c>
      <c r="I106" s="225"/>
      <c r="J106" s="225"/>
      <c r="K106" s="233" t="s">
        <v>126</v>
      </c>
      <c r="L106" s="233"/>
      <c r="M106" s="234"/>
    </row>
    <row r="107" spans="2:13" ht="24.75" customHeight="1" thickBot="1">
      <c r="B107" s="7"/>
      <c r="C107" s="7"/>
      <c r="D107" s="149" t="s">
        <v>129</v>
      </c>
      <c r="E107" s="226" t="s">
        <v>30</v>
      </c>
      <c r="F107" s="226"/>
      <c r="G107" s="226"/>
      <c r="H107" s="227" t="s">
        <v>120</v>
      </c>
      <c r="I107" s="228"/>
      <c r="J107" s="228"/>
      <c r="K107" s="237" t="s">
        <v>125</v>
      </c>
      <c r="L107" s="237"/>
      <c r="M107" s="218"/>
    </row>
    <row r="108" spans="2:13" ht="6.75" customHeight="1">
      <c r="B108" s="7"/>
      <c r="C108" s="7"/>
      <c r="D108" s="152"/>
      <c r="E108" s="35"/>
      <c r="F108" s="35"/>
      <c r="G108" s="35"/>
      <c r="H108" s="153"/>
      <c r="I108" s="152"/>
      <c r="J108" s="152"/>
      <c r="K108" s="154"/>
      <c r="L108" s="154"/>
      <c r="M108" s="154"/>
    </row>
    <row r="109" spans="2:13" ht="14.25" customHeight="1">
      <c r="B109" s="7"/>
      <c r="C109" s="7"/>
      <c r="D109" s="152"/>
      <c r="E109" s="35"/>
      <c r="F109" s="35"/>
      <c r="G109" s="35"/>
      <c r="H109" s="153"/>
      <c r="I109" s="152"/>
      <c r="J109" s="152"/>
      <c r="K109" s="154"/>
      <c r="L109" s="154"/>
      <c r="M109" s="154"/>
    </row>
    <row r="110" spans="2:13" ht="17.25" customHeight="1">
      <c r="B110" s="8" t="s">
        <v>142</v>
      </c>
      <c r="C110" s="7"/>
      <c r="E110" s="33"/>
      <c r="F110" s="33"/>
      <c r="G110" s="33"/>
      <c r="H110" s="33"/>
      <c r="I110" s="33"/>
      <c r="J110" s="33"/>
      <c r="K110" s="33"/>
      <c r="L110" s="33"/>
      <c r="M110" s="34"/>
    </row>
    <row r="111" spans="2:13" ht="17.25" customHeight="1">
      <c r="B111" s="7"/>
      <c r="C111" s="7" t="s">
        <v>10</v>
      </c>
      <c r="E111" s="223"/>
      <c r="F111" s="223"/>
      <c r="G111" s="223"/>
      <c r="H111" s="223"/>
      <c r="I111" s="223"/>
      <c r="J111" s="223"/>
      <c r="K111" s="223"/>
      <c r="L111" s="223"/>
      <c r="M111" s="223"/>
    </row>
    <row r="112" spans="2:3" ht="17.25" customHeight="1">
      <c r="B112" s="7"/>
      <c r="C112" s="7"/>
    </row>
    <row r="128" ht="14.25">
      <c r="C128" s="7" t="s">
        <v>6</v>
      </c>
    </row>
    <row r="157" spans="3:6" ht="13.5">
      <c r="C157" s="7" t="s">
        <v>7</v>
      </c>
      <c r="D157" s="7"/>
      <c r="E157" s="25" t="s">
        <v>143</v>
      </c>
      <c r="F157" s="4" t="s">
        <v>144</v>
      </c>
    </row>
    <row r="158" spans="3:6" ht="13.5">
      <c r="C158" s="7"/>
      <c r="D158" s="7"/>
      <c r="E158" s="26" t="s">
        <v>8</v>
      </c>
      <c r="F158" s="4" t="s">
        <v>145</v>
      </c>
    </row>
    <row r="160" spans="3:9" ht="13.5">
      <c r="C160" s="7" t="s">
        <v>9</v>
      </c>
      <c r="D160" s="7"/>
      <c r="E160" s="7"/>
      <c r="F160" s="7"/>
      <c r="G160" s="7"/>
      <c r="H160" s="7"/>
      <c r="I160" s="7"/>
    </row>
    <row r="161" spans="3:9" ht="13.5">
      <c r="C161" s="7"/>
      <c r="D161" s="7" t="s">
        <v>146</v>
      </c>
      <c r="E161" s="7"/>
      <c r="F161" s="7"/>
      <c r="G161" s="7"/>
      <c r="H161" s="7"/>
      <c r="I161" s="7" t="s">
        <v>147</v>
      </c>
    </row>
    <row r="162" spans="3:9" ht="13.5">
      <c r="C162" s="7"/>
      <c r="D162" s="4" t="s">
        <v>148</v>
      </c>
      <c r="E162" s="7"/>
      <c r="F162" s="7" t="s">
        <v>149</v>
      </c>
      <c r="G162" s="7"/>
      <c r="H162" s="7"/>
      <c r="I162" s="7"/>
    </row>
    <row r="163" spans="3:9" ht="13.5">
      <c r="C163" s="7"/>
      <c r="D163" s="28" t="s">
        <v>1</v>
      </c>
      <c r="E163" s="12" t="s">
        <v>150</v>
      </c>
      <c r="F163" s="7"/>
      <c r="G163" s="27" t="s">
        <v>20</v>
      </c>
      <c r="H163" s="7" t="s">
        <v>151</v>
      </c>
      <c r="I163" s="7"/>
    </row>
  </sheetData>
  <mergeCells count="19">
    <mergeCell ref="K103:M103"/>
    <mergeCell ref="K106:M106"/>
    <mergeCell ref="K104:M104"/>
    <mergeCell ref="K107:M107"/>
    <mergeCell ref="K105:M105"/>
    <mergeCell ref="E103:G103"/>
    <mergeCell ref="H103:J103"/>
    <mergeCell ref="H105:J105"/>
    <mergeCell ref="E105:G105"/>
    <mergeCell ref="H104:J104"/>
    <mergeCell ref="E104:G104"/>
    <mergeCell ref="D104:D105"/>
    <mergeCell ref="E111:G111"/>
    <mergeCell ref="H111:J111"/>
    <mergeCell ref="K111:M111"/>
    <mergeCell ref="H106:J106"/>
    <mergeCell ref="E107:G107"/>
    <mergeCell ref="H107:J107"/>
    <mergeCell ref="E106:G106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Footer xml:space="preserve">&amp;C－&amp;P－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31">
      <selection activeCell="I14" sqref="I14"/>
    </sheetView>
  </sheetViews>
  <sheetFormatPr defaultColWidth="9.00390625" defaultRowHeight="13.5"/>
  <cols>
    <col min="1" max="3" width="1.625" style="174" customWidth="1"/>
    <col min="4" max="4" width="14.125" style="174" customWidth="1"/>
    <col min="5" max="5" width="8.375" style="174" customWidth="1"/>
    <col min="6" max="6" width="4.125" style="174" customWidth="1"/>
    <col min="7" max="7" width="3.375" style="174" customWidth="1"/>
    <col min="8" max="8" width="15.00390625" style="174" customWidth="1"/>
    <col min="9" max="10" width="9.00390625" style="174" customWidth="1"/>
    <col min="11" max="11" width="6.875" style="174" customWidth="1"/>
    <col min="12" max="12" width="11.625" style="174" customWidth="1"/>
    <col min="13" max="16384" width="9.00390625" style="174" customWidth="1"/>
  </cols>
  <sheetData>
    <row r="1" spans="1:12" ht="14.25">
      <c r="A1" s="7"/>
      <c r="B1" s="8" t="s">
        <v>193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3.5">
      <c r="A2" s="7"/>
      <c r="B2" s="7"/>
      <c r="C2" s="7"/>
      <c r="D2" s="1"/>
      <c r="E2" s="7"/>
      <c r="F2" s="7"/>
      <c r="G2" s="7"/>
      <c r="H2" s="7"/>
      <c r="I2" s="7"/>
      <c r="J2" s="7"/>
      <c r="K2" s="7"/>
      <c r="L2" s="7"/>
    </row>
    <row r="3" spans="1:12" ht="14.25">
      <c r="A3" s="7"/>
      <c r="B3" s="7"/>
      <c r="C3" s="7"/>
      <c r="D3" s="3" t="s">
        <v>152</v>
      </c>
      <c r="E3" s="7"/>
      <c r="F3" s="7"/>
      <c r="G3" s="7"/>
      <c r="H3" s="7"/>
      <c r="I3" s="7"/>
      <c r="J3" s="7"/>
      <c r="K3" s="7"/>
      <c r="L3" s="7"/>
    </row>
    <row r="4" spans="1:12" ht="13.5">
      <c r="A4" s="7"/>
      <c r="B4" s="7"/>
      <c r="C4" s="7"/>
      <c r="D4" s="21"/>
      <c r="E4" s="7"/>
      <c r="F4" s="7"/>
      <c r="G4" s="7"/>
      <c r="H4" s="7"/>
      <c r="I4" s="7"/>
      <c r="J4" s="7"/>
      <c r="K4" s="7"/>
      <c r="L4" s="7"/>
    </row>
    <row r="5" spans="1:12" ht="13.5">
      <c r="A5" s="7"/>
      <c r="B5" s="7"/>
      <c r="C5" s="159" t="s">
        <v>26</v>
      </c>
      <c r="D5" s="22"/>
      <c r="E5" s="159" t="s">
        <v>160</v>
      </c>
      <c r="F5" s="7"/>
      <c r="G5" s="7"/>
      <c r="H5" s="6" t="s">
        <v>244</v>
      </c>
      <c r="I5" s="7"/>
      <c r="J5" s="7"/>
      <c r="K5" s="171" t="s">
        <v>27</v>
      </c>
      <c r="L5" s="169" t="s">
        <v>188</v>
      </c>
    </row>
    <row r="6" spans="1:12" ht="16.5" customHeight="1">
      <c r="A6" s="7"/>
      <c r="B6" s="7"/>
      <c r="C6" s="24"/>
      <c r="D6" s="24" t="s">
        <v>189</v>
      </c>
      <c r="E6" s="7"/>
      <c r="F6" s="7"/>
      <c r="G6" s="7"/>
      <c r="H6" s="7" t="s">
        <v>194</v>
      </c>
      <c r="I6" s="7"/>
      <c r="J6" s="7"/>
      <c r="K6" s="157"/>
      <c r="L6" s="32"/>
    </row>
    <row r="7" spans="1:12" ht="16.5" customHeight="1">
      <c r="A7" s="7"/>
      <c r="B7" s="7"/>
      <c r="C7" s="5"/>
      <c r="D7" s="2" t="s">
        <v>195</v>
      </c>
      <c r="E7" s="7"/>
      <c r="F7" s="7"/>
      <c r="G7" s="7"/>
      <c r="H7" s="158" t="s">
        <v>245</v>
      </c>
      <c r="I7" s="4"/>
      <c r="J7" s="4"/>
      <c r="K7" s="157"/>
      <c r="L7" s="156"/>
    </row>
    <row r="8" spans="1:12" ht="16.5" customHeight="1">
      <c r="A8" s="7"/>
      <c r="B8" s="7"/>
      <c r="E8" s="7"/>
      <c r="F8" s="7"/>
      <c r="G8" s="7"/>
      <c r="H8" s="158" t="s">
        <v>196</v>
      </c>
      <c r="I8" s="4"/>
      <c r="J8" s="4"/>
      <c r="K8" s="157"/>
      <c r="L8" s="156"/>
    </row>
    <row r="9" spans="1:12" ht="16.5" customHeight="1">
      <c r="A9" s="7"/>
      <c r="B9" s="7"/>
      <c r="C9" s="7" t="s">
        <v>154</v>
      </c>
      <c r="D9" s="21"/>
      <c r="E9" s="7"/>
      <c r="F9" s="7"/>
      <c r="G9" s="7"/>
      <c r="H9" s="158" t="s">
        <v>197</v>
      </c>
      <c r="I9" s="4"/>
      <c r="J9" s="4"/>
      <c r="K9" s="157"/>
      <c r="L9" s="156"/>
    </row>
    <row r="10" spans="1:12" ht="16.5" customHeight="1">
      <c r="A10" s="7"/>
      <c r="B10" s="7"/>
      <c r="C10" s="7"/>
      <c r="D10" s="24" t="s">
        <v>153</v>
      </c>
      <c r="F10" s="7"/>
      <c r="G10" s="7"/>
      <c r="H10" s="158" t="s">
        <v>198</v>
      </c>
      <c r="I10" s="4"/>
      <c r="J10" s="4"/>
      <c r="K10" s="157"/>
      <c r="L10" s="32"/>
    </row>
    <row r="11" spans="1:12" ht="16.5" customHeight="1">
      <c r="A11" s="7"/>
      <c r="B11" s="7"/>
      <c r="C11" s="7"/>
      <c r="D11" s="219" t="s">
        <v>199</v>
      </c>
      <c r="E11" s="219"/>
      <c r="F11" s="7"/>
      <c r="G11" s="7"/>
      <c r="H11" s="158" t="s">
        <v>200</v>
      </c>
      <c r="I11" s="4"/>
      <c r="J11" s="4"/>
      <c r="K11" s="157"/>
      <c r="L11" s="32"/>
    </row>
    <row r="12" spans="1:12" ht="16.5" customHeight="1">
      <c r="A12" s="7"/>
      <c r="B12" s="7"/>
      <c r="C12" s="7"/>
      <c r="D12" s="21"/>
      <c r="E12" s="7"/>
      <c r="F12" s="7"/>
      <c r="G12" s="7"/>
      <c r="H12" s="158" t="s">
        <v>201</v>
      </c>
      <c r="I12" s="4"/>
      <c r="J12" s="4"/>
      <c r="K12" s="4"/>
      <c r="L12" s="31"/>
    </row>
    <row r="13" spans="1:12" ht="16.5" customHeight="1">
      <c r="A13" s="7"/>
      <c r="B13" s="7"/>
      <c r="C13" s="7"/>
      <c r="D13" s="21"/>
      <c r="E13" s="7"/>
      <c r="F13" s="7"/>
      <c r="G13" s="7"/>
      <c r="H13" s="6" t="s">
        <v>202</v>
      </c>
      <c r="I13" s="7"/>
      <c r="J13" s="21"/>
      <c r="K13" s="171" t="s">
        <v>27</v>
      </c>
      <c r="L13" s="169" t="s">
        <v>155</v>
      </c>
    </row>
    <row r="14" spans="1:12" ht="16.5" customHeight="1">
      <c r="A14" s="7"/>
      <c r="B14" s="7"/>
      <c r="C14" s="7"/>
      <c r="F14" s="7"/>
      <c r="G14" s="7"/>
      <c r="H14" s="7" t="s">
        <v>203</v>
      </c>
      <c r="I14" s="7"/>
      <c r="J14" s="21"/>
      <c r="K14" s="5"/>
      <c r="L14" s="32"/>
    </row>
    <row r="15" spans="1:12" ht="16.5" customHeight="1">
      <c r="A15" s="7"/>
      <c r="B15" s="7"/>
      <c r="C15" s="7"/>
      <c r="F15" s="7"/>
      <c r="G15" s="7"/>
      <c r="H15" s="17" t="s">
        <v>204</v>
      </c>
      <c r="I15" s="7"/>
      <c r="J15" s="21"/>
      <c r="K15" s="5"/>
      <c r="L15" s="32"/>
    </row>
    <row r="16" spans="1:10" ht="16.5" customHeight="1">
      <c r="A16" s="7"/>
      <c r="B16" s="7"/>
      <c r="C16" s="7"/>
      <c r="F16" s="7"/>
      <c r="G16" s="7"/>
      <c r="I16" s="7"/>
      <c r="J16" s="7"/>
    </row>
    <row r="17" spans="1:12" ht="16.5" customHeight="1">
      <c r="A17" s="7"/>
      <c r="B17" s="7"/>
      <c r="C17" s="7"/>
      <c r="D17" s="21"/>
      <c r="E17" s="159" t="s">
        <v>205</v>
      </c>
      <c r="F17" s="7"/>
      <c r="G17" s="7"/>
      <c r="H17" s="6" t="s">
        <v>156</v>
      </c>
      <c r="I17" s="7"/>
      <c r="J17" s="7"/>
      <c r="K17" s="171" t="s">
        <v>27</v>
      </c>
      <c r="L17" s="170" t="s">
        <v>157</v>
      </c>
    </row>
    <row r="18" spans="1:12" ht="16.5" customHeight="1">
      <c r="A18" s="7"/>
      <c r="B18" s="7"/>
      <c r="C18" s="7"/>
      <c r="D18" s="21" t="s">
        <v>24</v>
      </c>
      <c r="E18" s="7"/>
      <c r="F18" s="7"/>
      <c r="G18" s="7"/>
      <c r="H18" s="7" t="s">
        <v>206</v>
      </c>
      <c r="I18" s="7"/>
      <c r="J18" s="7"/>
      <c r="K18" s="5"/>
      <c r="L18" s="156"/>
    </row>
    <row r="19" spans="1:12" ht="16.5" customHeight="1">
      <c r="A19" s="7"/>
      <c r="B19" s="7"/>
      <c r="C19" s="7"/>
      <c r="D19" s="24" t="s">
        <v>190</v>
      </c>
      <c r="E19" s="7"/>
      <c r="F19" s="7"/>
      <c r="G19" s="7"/>
      <c r="H19" s="158" t="s">
        <v>207</v>
      </c>
      <c r="I19" s="9"/>
      <c r="J19" s="9"/>
      <c r="K19" s="5"/>
      <c r="L19" s="156"/>
    </row>
    <row r="20" spans="1:12" ht="16.5" customHeight="1">
      <c r="A20" s="7"/>
      <c r="B20" s="7"/>
      <c r="C20" s="7"/>
      <c r="D20" s="219" t="s">
        <v>208</v>
      </c>
      <c r="E20" s="219"/>
      <c r="F20" s="2"/>
      <c r="G20" s="7"/>
      <c r="H20" s="156" t="s">
        <v>209</v>
      </c>
      <c r="I20" s="9"/>
      <c r="J20" s="9"/>
      <c r="K20" s="5"/>
      <c r="L20" s="156"/>
    </row>
    <row r="21" spans="1:10" ht="16.5" customHeight="1">
      <c r="A21" s="7"/>
      <c r="B21" s="7"/>
      <c r="C21" s="7"/>
      <c r="F21" s="7"/>
      <c r="G21" s="7"/>
      <c r="H21" s="156" t="s">
        <v>210</v>
      </c>
      <c r="I21" s="9"/>
      <c r="J21" s="9"/>
    </row>
    <row r="22" spans="1:12" ht="16.5" customHeight="1">
      <c r="A22" s="7"/>
      <c r="B22" s="7"/>
      <c r="C22" s="7"/>
      <c r="F22" s="7"/>
      <c r="G22" s="7"/>
      <c r="H22" s="32" t="s">
        <v>246</v>
      </c>
      <c r="I22" s="9"/>
      <c r="J22" s="9"/>
      <c r="K22" s="7"/>
      <c r="L22" s="157"/>
    </row>
    <row r="23" spans="1:13" ht="16.5" customHeight="1">
      <c r="A23" s="7"/>
      <c r="B23" s="7"/>
      <c r="C23" s="7"/>
      <c r="D23" s="21"/>
      <c r="E23" s="7"/>
      <c r="F23" s="7"/>
      <c r="G23" s="7"/>
      <c r="H23" s="6" t="s">
        <v>192</v>
      </c>
      <c r="K23" s="171" t="s">
        <v>27</v>
      </c>
      <c r="L23" s="169" t="s">
        <v>211</v>
      </c>
      <c r="M23" s="6"/>
    </row>
    <row r="24" spans="1:13" ht="16.5" customHeight="1">
      <c r="A24" s="7"/>
      <c r="B24" s="7"/>
      <c r="C24" s="7"/>
      <c r="E24" s="7"/>
      <c r="F24" s="7"/>
      <c r="G24" s="7"/>
      <c r="H24" s="7" t="s">
        <v>212</v>
      </c>
      <c r="K24" s="30"/>
      <c r="L24" s="32"/>
      <c r="M24" s="6"/>
    </row>
    <row r="25" spans="1:12" ht="16.5" customHeight="1">
      <c r="A25" s="7"/>
      <c r="B25" s="7"/>
      <c r="C25" s="7"/>
      <c r="D25" s="7"/>
      <c r="E25" s="7"/>
      <c r="F25" s="7"/>
      <c r="G25" s="7"/>
      <c r="H25" s="156" t="s">
        <v>213</v>
      </c>
      <c r="I25" s="156"/>
      <c r="J25" s="9"/>
      <c r="K25" s="31"/>
      <c r="L25" s="32"/>
    </row>
    <row r="26" spans="1:12" ht="16.5" customHeight="1">
      <c r="A26" s="7"/>
      <c r="B26" s="7"/>
      <c r="C26" s="7"/>
      <c r="D26" s="17"/>
      <c r="E26" s="7"/>
      <c r="F26" s="7"/>
      <c r="G26" s="7"/>
      <c r="H26" s="156" t="s">
        <v>214</v>
      </c>
      <c r="I26" s="156"/>
      <c r="J26" s="155"/>
      <c r="K26" s="31"/>
      <c r="L26" s="32"/>
    </row>
    <row r="27" spans="1:12" ht="16.5" customHeight="1">
      <c r="A27" s="7"/>
      <c r="B27" s="7"/>
      <c r="C27" s="7"/>
      <c r="D27" s="17"/>
      <c r="E27" s="7"/>
      <c r="F27" s="7"/>
      <c r="G27" s="7"/>
      <c r="H27" s="156" t="s">
        <v>215</v>
      </c>
      <c r="I27" s="156"/>
      <c r="J27" s="155"/>
      <c r="K27" s="31"/>
      <c r="L27" s="32"/>
    </row>
    <row r="28" spans="1:12" ht="16.5" customHeight="1">
      <c r="A28" s="7"/>
      <c r="B28" s="7"/>
      <c r="C28" s="7"/>
      <c r="D28" s="17"/>
      <c r="E28" s="7"/>
      <c r="F28" s="7"/>
      <c r="G28" s="7"/>
      <c r="H28" s="156" t="s">
        <v>216</v>
      </c>
      <c r="I28" s="156"/>
      <c r="J28" s="9"/>
      <c r="K28" s="31"/>
      <c r="L28" s="32"/>
    </row>
    <row r="29" spans="1:10" ht="16.5" customHeight="1">
      <c r="A29" s="7"/>
      <c r="B29" s="7"/>
      <c r="C29" s="7"/>
      <c r="D29" s="17"/>
      <c r="E29" s="7"/>
      <c r="F29" s="7"/>
      <c r="G29" s="7"/>
      <c r="H29" s="156" t="s">
        <v>217</v>
      </c>
      <c r="I29" s="156"/>
      <c r="J29" s="9"/>
    </row>
    <row r="30" spans="1:12" ht="16.5" customHeight="1">
      <c r="A30" s="7"/>
      <c r="B30" s="7"/>
      <c r="C30" s="7"/>
      <c r="D30" s="17"/>
      <c r="E30" s="7"/>
      <c r="F30" s="7"/>
      <c r="G30" s="7"/>
      <c r="H30" s="156" t="s">
        <v>247</v>
      </c>
      <c r="I30" s="156"/>
      <c r="J30" s="9"/>
      <c r="K30" s="30"/>
      <c r="L30" s="156"/>
    </row>
    <row r="31" spans="1:12" ht="16.5" customHeight="1">
      <c r="A31" s="7"/>
      <c r="B31" s="7"/>
      <c r="C31" s="7"/>
      <c r="D31" s="17"/>
      <c r="E31" s="7"/>
      <c r="F31" s="7"/>
      <c r="G31" s="7"/>
      <c r="H31" s="6" t="s">
        <v>158</v>
      </c>
      <c r="I31" s="7"/>
      <c r="J31" s="7"/>
      <c r="K31" s="171" t="s">
        <v>27</v>
      </c>
      <c r="L31" s="169" t="s">
        <v>180</v>
      </c>
    </row>
    <row r="32" spans="1:12" ht="16.5" customHeight="1">
      <c r="A32" s="7"/>
      <c r="B32" s="7"/>
      <c r="C32" s="7"/>
      <c r="D32" s="30"/>
      <c r="F32" s="7"/>
      <c r="G32" s="7"/>
      <c r="H32" s="7" t="s">
        <v>218</v>
      </c>
      <c r="I32" s="7"/>
      <c r="J32" s="7"/>
      <c r="K32" s="30"/>
      <c r="L32" s="32"/>
    </row>
    <row r="33" spans="1:12" ht="16.5" customHeight="1">
      <c r="A33" s="7"/>
      <c r="B33" s="7"/>
      <c r="C33" s="161" t="s">
        <v>28</v>
      </c>
      <c r="E33" s="2"/>
      <c r="F33" s="7"/>
      <c r="G33" s="7"/>
      <c r="H33" s="156" t="s">
        <v>219</v>
      </c>
      <c r="I33" s="9"/>
      <c r="J33" s="9"/>
      <c r="K33" s="31"/>
      <c r="L33" s="32"/>
    </row>
    <row r="34" spans="1:12" ht="16.5" customHeight="1">
      <c r="A34" s="7"/>
      <c r="B34" s="7"/>
      <c r="C34" s="7"/>
      <c r="D34" s="160" t="s">
        <v>182</v>
      </c>
      <c r="E34" s="172">
        <v>26</v>
      </c>
      <c r="F34" s="147" t="s">
        <v>162</v>
      </c>
      <c r="G34" s="7"/>
      <c r="H34" s="156" t="s">
        <v>220</v>
      </c>
      <c r="I34" s="9"/>
      <c r="J34" s="9"/>
      <c r="K34" s="31"/>
      <c r="L34" s="32"/>
    </row>
    <row r="35" spans="1:12" ht="16.5" customHeight="1">
      <c r="A35" s="7"/>
      <c r="B35" s="7"/>
      <c r="C35" s="7"/>
      <c r="D35" s="160" t="s">
        <v>221</v>
      </c>
      <c r="E35" s="172">
        <v>1</v>
      </c>
      <c r="F35" s="147" t="s">
        <v>162</v>
      </c>
      <c r="G35" s="7"/>
      <c r="H35" s="156" t="s">
        <v>222</v>
      </c>
      <c r="I35" s="9"/>
      <c r="J35" s="9"/>
      <c r="K35" s="31"/>
      <c r="L35" s="32"/>
    </row>
    <row r="36" spans="1:12" ht="16.5" customHeight="1">
      <c r="A36" s="7"/>
      <c r="B36" s="7"/>
      <c r="C36" s="7"/>
      <c r="D36" s="160" t="s">
        <v>223</v>
      </c>
      <c r="E36" s="172">
        <v>4</v>
      </c>
      <c r="F36" s="147" t="s">
        <v>162</v>
      </c>
      <c r="G36" s="7"/>
      <c r="H36" s="156" t="s">
        <v>224</v>
      </c>
      <c r="I36" s="9"/>
      <c r="J36" s="9"/>
      <c r="K36" s="31"/>
      <c r="L36" s="156"/>
    </row>
    <row r="37" spans="1:10" ht="16.5" customHeight="1">
      <c r="A37" s="7"/>
      <c r="B37" s="7"/>
      <c r="C37" s="7"/>
      <c r="D37" s="160" t="s">
        <v>225</v>
      </c>
      <c r="E37" s="172">
        <v>5</v>
      </c>
      <c r="F37" s="147" t="s">
        <v>162</v>
      </c>
      <c r="G37" s="7"/>
      <c r="H37" s="158" t="s">
        <v>226</v>
      </c>
      <c r="I37" s="155"/>
      <c r="J37" s="155"/>
    </row>
    <row r="38" spans="1:12" ht="16.5" customHeight="1">
      <c r="A38" s="7"/>
      <c r="B38" s="7"/>
      <c r="C38" s="7"/>
      <c r="D38" s="160" t="s">
        <v>227</v>
      </c>
      <c r="E38" s="172">
        <v>9</v>
      </c>
      <c r="F38" s="147" t="s">
        <v>162</v>
      </c>
      <c r="G38" s="7"/>
      <c r="H38" s="6" t="s">
        <v>228</v>
      </c>
      <c r="I38" s="7"/>
      <c r="J38" s="7"/>
      <c r="K38" s="171" t="s">
        <v>27</v>
      </c>
      <c r="L38" s="169" t="s">
        <v>229</v>
      </c>
    </row>
    <row r="39" spans="1:12" ht="16.5" customHeight="1">
      <c r="A39" s="7"/>
      <c r="B39" s="7"/>
      <c r="C39" s="7"/>
      <c r="D39" s="148" t="s">
        <v>230</v>
      </c>
      <c r="E39" s="172">
        <v>2</v>
      </c>
      <c r="F39" s="147" t="s">
        <v>162</v>
      </c>
      <c r="G39" s="7"/>
      <c r="H39" s="7" t="s">
        <v>231</v>
      </c>
      <c r="I39" s="7"/>
      <c r="J39" s="7"/>
      <c r="K39" s="30"/>
      <c r="L39" s="32"/>
    </row>
    <row r="40" spans="1:12" ht="16.5" customHeight="1">
      <c r="A40" s="7"/>
      <c r="B40" s="7"/>
      <c r="C40" s="7"/>
      <c r="D40" s="160" t="s">
        <v>232</v>
      </c>
      <c r="E40" s="172">
        <v>2</v>
      </c>
      <c r="F40" s="147" t="s">
        <v>162</v>
      </c>
      <c r="G40" s="7"/>
      <c r="H40" s="158" t="s">
        <v>233</v>
      </c>
      <c r="I40" s="7"/>
      <c r="J40" s="7"/>
      <c r="K40" s="31"/>
      <c r="L40" s="32"/>
    </row>
    <row r="41" spans="1:12" ht="16.5" customHeight="1">
      <c r="A41" s="7"/>
      <c r="B41" s="7"/>
      <c r="C41" s="7"/>
      <c r="D41" s="147"/>
      <c r="E41" s="173"/>
      <c r="F41" s="147"/>
      <c r="G41" s="7"/>
      <c r="H41" s="158" t="s">
        <v>234</v>
      </c>
      <c r="I41" s="7"/>
      <c r="J41" s="7"/>
      <c r="K41" s="31"/>
      <c r="L41" s="32"/>
    </row>
    <row r="42" spans="1:10" ht="16.5" customHeight="1">
      <c r="A42" s="7"/>
      <c r="B42" s="7"/>
      <c r="C42" s="7"/>
      <c r="D42" s="17"/>
      <c r="E42" s="173"/>
      <c r="F42" s="147"/>
      <c r="H42" s="158" t="s">
        <v>235</v>
      </c>
      <c r="I42" s="7"/>
      <c r="J42" s="7"/>
    </row>
    <row r="43" spans="1:12" ht="17.25" customHeight="1">
      <c r="A43" s="7"/>
      <c r="B43" s="7"/>
      <c r="C43" s="7"/>
      <c r="D43" s="148" t="s">
        <v>29</v>
      </c>
      <c r="E43" s="172">
        <f>SUM(E34:E40)</f>
        <v>49</v>
      </c>
      <c r="F43" s="147" t="s">
        <v>162</v>
      </c>
      <c r="G43" s="7"/>
      <c r="H43" s="158" t="s">
        <v>159</v>
      </c>
      <c r="I43" s="7"/>
      <c r="J43" s="7"/>
      <c r="K43" s="7"/>
      <c r="L43" s="157"/>
    </row>
    <row r="44" spans="1:12" ht="16.5" customHeight="1">
      <c r="A44" s="7"/>
      <c r="B44" s="7"/>
      <c r="C44" s="7"/>
      <c r="D44" s="17"/>
      <c r="E44" s="7"/>
      <c r="F44" s="7"/>
      <c r="G44" s="7"/>
      <c r="H44" s="6" t="s">
        <v>161</v>
      </c>
      <c r="K44" s="171" t="s">
        <v>27</v>
      </c>
      <c r="L44" s="169" t="s">
        <v>191</v>
      </c>
    </row>
    <row r="45" spans="1:10" ht="16.5" customHeight="1">
      <c r="A45" s="7"/>
      <c r="B45" s="7"/>
      <c r="C45" s="7"/>
      <c r="D45" s="17"/>
      <c r="E45" s="7"/>
      <c r="F45" s="7"/>
      <c r="G45" s="7"/>
      <c r="H45" s="7" t="s">
        <v>236</v>
      </c>
      <c r="I45" s="7"/>
      <c r="J45" s="7"/>
    </row>
    <row r="46" spans="1:11" ht="16.5" customHeight="1">
      <c r="A46" s="7"/>
      <c r="B46" s="7"/>
      <c r="C46" s="7"/>
      <c r="D46" s="17"/>
      <c r="E46" s="7"/>
      <c r="F46" s="7"/>
      <c r="G46" s="7"/>
      <c r="H46" s="4" t="s">
        <v>181</v>
      </c>
      <c r="I46" s="4"/>
      <c r="J46" s="4"/>
      <c r="K46" s="4"/>
    </row>
    <row r="47" spans="1:11" ht="16.5" customHeight="1">
      <c r="A47" s="7"/>
      <c r="B47" s="7"/>
      <c r="C47" s="7"/>
      <c r="D47" s="17"/>
      <c r="E47" s="7"/>
      <c r="F47" s="7"/>
      <c r="G47" s="7"/>
      <c r="H47" s="4" t="s">
        <v>237</v>
      </c>
      <c r="I47" s="4"/>
      <c r="J47" s="4"/>
      <c r="K47" s="4"/>
    </row>
    <row r="48" ht="13.5">
      <c r="L48" s="156"/>
    </row>
    <row r="49" spans="4:12" ht="13.5">
      <c r="D49" s="175"/>
      <c r="L49" s="156"/>
    </row>
    <row r="50" ht="13.5">
      <c r="L50" s="156"/>
    </row>
  </sheetData>
  <mergeCells count="2">
    <mergeCell ref="D20:E20"/>
    <mergeCell ref="D11:E11"/>
  </mergeCells>
  <printOptions/>
  <pageMargins left="0.7874015748031497" right="0.7874015748031497" top="0.984251968503937" bottom="0.984251968503937" header="0.3937007874015748" footer="0.5118110236220472"/>
  <pageSetup firstPageNumber="4" useFirstPageNumber="1" horizontalDpi="600" verticalDpi="600" orientation="portrait" paperSize="9" r:id="rId2"/>
  <headerFooter alignWithMargins="0">
    <oddFooter xml:space="preserve">&amp;C－&amp;P－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SheetLayoutView="100" workbookViewId="0" topLeftCell="A31">
      <selection activeCell="N7" sqref="N7"/>
    </sheetView>
  </sheetViews>
  <sheetFormatPr defaultColWidth="9.00390625" defaultRowHeight="13.5"/>
  <cols>
    <col min="1" max="3" width="1.4921875" style="174" customWidth="1"/>
    <col min="4" max="4" width="1.625" style="174" customWidth="1"/>
    <col min="5" max="5" width="3.875" style="174" customWidth="1"/>
    <col min="6" max="6" width="5.00390625" style="174" customWidth="1"/>
    <col min="7" max="7" width="9.00390625" style="174" customWidth="1"/>
    <col min="8" max="8" width="10.375" style="174" customWidth="1"/>
    <col min="9" max="9" width="10.00390625" style="174" customWidth="1"/>
    <col min="10" max="10" width="8.625" style="174" customWidth="1"/>
    <col min="11" max="11" width="10.875" style="174" customWidth="1"/>
    <col min="12" max="12" width="8.875" style="174" customWidth="1"/>
    <col min="13" max="14" width="6.875" style="174" customWidth="1"/>
    <col min="15" max="16384" width="9.00390625" style="174" customWidth="1"/>
  </cols>
  <sheetData>
    <row r="1" spans="1:14" ht="14.25">
      <c r="A1" s="7"/>
      <c r="B1" s="8" t="s">
        <v>163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7"/>
      <c r="B2" s="7"/>
      <c r="C2" s="9" t="s">
        <v>165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2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15" t="s">
        <v>173</v>
      </c>
      <c r="L3" s="7"/>
      <c r="M3" s="7"/>
      <c r="N3" s="7"/>
    </row>
    <row r="4" spans="1:14" ht="17.25" customHeight="1">
      <c r="A4" s="7"/>
      <c r="B4" s="7"/>
      <c r="C4" s="7"/>
      <c r="D4" s="7"/>
      <c r="E4" s="254" t="s">
        <v>21</v>
      </c>
      <c r="F4" s="255"/>
      <c r="G4" s="241" t="s">
        <v>238</v>
      </c>
      <c r="H4" s="243"/>
      <c r="I4" s="241" t="s">
        <v>239</v>
      </c>
      <c r="J4" s="242"/>
      <c r="K4" s="242"/>
      <c r="L4" s="243"/>
      <c r="M4" s="250" t="s">
        <v>240</v>
      </c>
      <c r="N4" s="252" t="s">
        <v>241</v>
      </c>
    </row>
    <row r="5" spans="1:14" ht="30.75" customHeight="1" thickBot="1">
      <c r="A5" s="7"/>
      <c r="B5" s="7"/>
      <c r="C5" s="7"/>
      <c r="D5" s="7"/>
      <c r="E5" s="256" t="s">
        <v>242</v>
      </c>
      <c r="F5" s="257"/>
      <c r="G5" s="10" t="s">
        <v>2</v>
      </c>
      <c r="H5" s="10" t="s">
        <v>3</v>
      </c>
      <c r="I5" s="10" t="s">
        <v>22</v>
      </c>
      <c r="J5" s="10" t="s">
        <v>2</v>
      </c>
      <c r="K5" s="10" t="s">
        <v>3</v>
      </c>
      <c r="L5" s="10" t="s">
        <v>23</v>
      </c>
      <c r="M5" s="251"/>
      <c r="N5" s="253"/>
    </row>
    <row r="6" spans="1:14" ht="26.25" customHeight="1" thickTop="1">
      <c r="A6" s="7"/>
      <c r="B6" s="7"/>
      <c r="C6" s="7"/>
      <c r="D6" s="7"/>
      <c r="E6" s="239" t="s">
        <v>4</v>
      </c>
      <c r="F6" s="240"/>
      <c r="G6" s="176">
        <f>SUM(G7:G13)</f>
        <v>94167</v>
      </c>
      <c r="H6" s="176">
        <f>SUM(H7:H13)</f>
        <v>277419</v>
      </c>
      <c r="I6" s="177">
        <f>SUM(I7:I13)</f>
        <v>516.1600000000001</v>
      </c>
      <c r="J6" s="176">
        <f>SUM(J7:J13)</f>
        <v>101683</v>
      </c>
      <c r="K6" s="176">
        <f>SUM(K7:K13)</f>
        <v>283357</v>
      </c>
      <c r="L6" s="178">
        <f>K6/I6</f>
        <v>548.9712492250464</v>
      </c>
      <c r="M6" s="179">
        <f aca="true" t="shared" si="0" ref="M6:M14">J6/G6</f>
        <v>1.0798156466702773</v>
      </c>
      <c r="N6" s="180">
        <f aca="true" t="shared" si="1" ref="N6:N14">K6/H6</f>
        <v>1.021404445982431</v>
      </c>
    </row>
    <row r="7" spans="1:14" ht="26.25" customHeight="1">
      <c r="A7" s="7"/>
      <c r="B7" s="7"/>
      <c r="C7" s="7"/>
      <c r="D7" s="7"/>
      <c r="E7" s="248" t="s">
        <v>166</v>
      </c>
      <c r="F7" s="249"/>
      <c r="G7" s="181">
        <v>48171</v>
      </c>
      <c r="H7" s="181">
        <v>138963</v>
      </c>
      <c r="I7" s="182">
        <v>136.61</v>
      </c>
      <c r="J7" s="181">
        <v>51533</v>
      </c>
      <c r="K7" s="181">
        <v>141110</v>
      </c>
      <c r="L7" s="183">
        <f aca="true" t="shared" si="2" ref="L7:L13">K7/I7</f>
        <v>1032.9404875192151</v>
      </c>
      <c r="M7" s="184">
        <f t="shared" si="0"/>
        <v>1.069793029000851</v>
      </c>
      <c r="N7" s="185">
        <f t="shared" si="1"/>
        <v>1.0154501557968667</v>
      </c>
    </row>
    <row r="8" spans="1:14" ht="26.25" customHeight="1">
      <c r="A8" s="7"/>
      <c r="B8" s="7"/>
      <c r="C8" s="7"/>
      <c r="D8" s="7"/>
      <c r="E8" s="248" t="s">
        <v>167</v>
      </c>
      <c r="F8" s="249"/>
      <c r="G8" s="181">
        <v>15570</v>
      </c>
      <c r="H8" s="181">
        <v>46446</v>
      </c>
      <c r="I8" s="182">
        <v>219.58</v>
      </c>
      <c r="J8" s="181">
        <v>16737</v>
      </c>
      <c r="K8" s="181">
        <v>46716</v>
      </c>
      <c r="L8" s="186">
        <f t="shared" si="2"/>
        <v>212.75161672283448</v>
      </c>
      <c r="M8" s="184">
        <f t="shared" si="0"/>
        <v>1.07495183044316</v>
      </c>
      <c r="N8" s="185">
        <f t="shared" si="1"/>
        <v>1.0058132024286268</v>
      </c>
    </row>
    <row r="9" spans="1:14" ht="26.25" customHeight="1">
      <c r="A9" s="7"/>
      <c r="B9" s="7"/>
      <c r="C9" s="7"/>
      <c r="D9" s="7"/>
      <c r="E9" s="248" t="s">
        <v>168</v>
      </c>
      <c r="F9" s="249"/>
      <c r="G9" s="181">
        <v>2150</v>
      </c>
      <c r="H9" s="181">
        <v>6965</v>
      </c>
      <c r="I9" s="182">
        <v>15.72</v>
      </c>
      <c r="J9" s="181">
        <v>2233</v>
      </c>
      <c r="K9" s="181">
        <v>6742</v>
      </c>
      <c r="L9" s="186">
        <f t="shared" si="2"/>
        <v>428.88040712468194</v>
      </c>
      <c r="M9" s="184">
        <f t="shared" si="0"/>
        <v>1.0386046511627907</v>
      </c>
      <c r="N9" s="185">
        <f t="shared" si="1"/>
        <v>0.9679827709978464</v>
      </c>
    </row>
    <row r="10" spans="1:14" ht="26.25" customHeight="1">
      <c r="A10" s="7"/>
      <c r="B10" s="7"/>
      <c r="C10" s="7"/>
      <c r="D10" s="7"/>
      <c r="E10" s="248" t="s">
        <v>169</v>
      </c>
      <c r="F10" s="249"/>
      <c r="G10" s="181">
        <v>8122</v>
      </c>
      <c r="H10" s="181">
        <v>25897</v>
      </c>
      <c r="I10" s="182">
        <v>22.66</v>
      </c>
      <c r="J10" s="181">
        <v>8525</v>
      </c>
      <c r="K10" s="181">
        <v>25505</v>
      </c>
      <c r="L10" s="186">
        <f t="shared" si="2"/>
        <v>1125.5516328331862</v>
      </c>
      <c r="M10" s="184">
        <f t="shared" si="0"/>
        <v>1.049618320610687</v>
      </c>
      <c r="N10" s="185">
        <f t="shared" si="1"/>
        <v>0.9848631115573232</v>
      </c>
    </row>
    <row r="11" spans="1:14" ht="26.25" customHeight="1">
      <c r="A11" s="7"/>
      <c r="B11" s="7"/>
      <c r="C11" s="7"/>
      <c r="D11" s="7"/>
      <c r="E11" s="248" t="s">
        <v>170</v>
      </c>
      <c r="F11" s="249"/>
      <c r="G11" s="181">
        <v>12798</v>
      </c>
      <c r="H11" s="181">
        <v>38986</v>
      </c>
      <c r="I11" s="182">
        <v>106.89</v>
      </c>
      <c r="J11" s="181">
        <v>13920</v>
      </c>
      <c r="K11" s="181">
        <v>40097</v>
      </c>
      <c r="L11" s="186">
        <f t="shared" si="2"/>
        <v>375.1239592104032</v>
      </c>
      <c r="M11" s="184">
        <f t="shared" si="0"/>
        <v>1.087669948429442</v>
      </c>
      <c r="N11" s="185">
        <f t="shared" si="1"/>
        <v>1.028497409326425</v>
      </c>
    </row>
    <row r="12" spans="1:14" ht="26.25" customHeight="1">
      <c r="A12" s="7"/>
      <c r="B12" s="7"/>
      <c r="C12" s="7"/>
      <c r="D12" s="7"/>
      <c r="E12" s="248" t="s">
        <v>171</v>
      </c>
      <c r="F12" s="249"/>
      <c r="G12" s="181">
        <v>2534</v>
      </c>
      <c r="H12" s="181">
        <v>7114</v>
      </c>
      <c r="I12" s="182">
        <v>5.99</v>
      </c>
      <c r="J12" s="181">
        <v>3375</v>
      </c>
      <c r="K12" s="181">
        <v>9329</v>
      </c>
      <c r="L12" s="186">
        <f t="shared" si="2"/>
        <v>1557.4290484140233</v>
      </c>
      <c r="M12" s="184">
        <f t="shared" si="0"/>
        <v>1.3318863456985004</v>
      </c>
      <c r="N12" s="185">
        <f t="shared" si="1"/>
        <v>1.31135788585887</v>
      </c>
    </row>
    <row r="13" spans="1:14" ht="26.25" customHeight="1" thickBot="1">
      <c r="A13" s="7"/>
      <c r="B13" s="7"/>
      <c r="C13" s="7"/>
      <c r="D13" s="7"/>
      <c r="E13" s="246" t="s">
        <v>172</v>
      </c>
      <c r="F13" s="247"/>
      <c r="G13" s="187">
        <v>4822</v>
      </c>
      <c r="H13" s="187">
        <v>13048</v>
      </c>
      <c r="I13" s="188">
        <v>8.71</v>
      </c>
      <c r="J13" s="187">
        <v>5360</v>
      </c>
      <c r="K13" s="187">
        <v>13858</v>
      </c>
      <c r="L13" s="178">
        <f t="shared" si="2"/>
        <v>1591.0447761194027</v>
      </c>
      <c r="M13" s="189">
        <f t="shared" si="0"/>
        <v>1.1115719618415596</v>
      </c>
      <c r="N13" s="190">
        <f t="shared" si="1"/>
        <v>1.0620784794604536</v>
      </c>
    </row>
    <row r="14" spans="1:14" ht="26.25" customHeight="1" thickBot="1">
      <c r="A14" s="7"/>
      <c r="B14" s="7"/>
      <c r="C14" s="7"/>
      <c r="D14" s="7"/>
      <c r="E14" s="244" t="s">
        <v>164</v>
      </c>
      <c r="F14" s="245"/>
      <c r="G14" s="191">
        <v>675459</v>
      </c>
      <c r="H14" s="191">
        <v>1866963</v>
      </c>
      <c r="I14" s="192">
        <v>5777.19</v>
      </c>
      <c r="J14" s="191">
        <v>714191</v>
      </c>
      <c r="K14" s="191">
        <v>1862575</v>
      </c>
      <c r="L14" s="193">
        <f>K14/I14</f>
        <v>322.40154815749526</v>
      </c>
      <c r="M14" s="194">
        <f t="shared" si="0"/>
        <v>1.0573417483518615</v>
      </c>
      <c r="N14" s="195">
        <f t="shared" si="1"/>
        <v>0.9976496588309463</v>
      </c>
    </row>
    <row r="15" spans="1:14" ht="9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11"/>
      <c r="M15" s="11"/>
      <c r="N15" s="11"/>
    </row>
    <row r="16" spans="1:14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8.75" customHeight="1">
      <c r="A17" s="7"/>
      <c r="B17" s="7"/>
      <c r="C17" s="9" t="s">
        <v>174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87" customHeight="1">
      <c r="A18" s="7"/>
      <c r="B18" s="7"/>
      <c r="C18" s="13"/>
      <c r="D18" s="220" t="s">
        <v>243</v>
      </c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19" spans="1:14" ht="8.25" customHeight="1">
      <c r="A19" s="7"/>
      <c r="B19" s="7"/>
      <c r="C19" s="11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4.25" customHeight="1">
      <c r="A20" s="7"/>
      <c r="B20" s="7"/>
      <c r="C20" s="7"/>
      <c r="D20" s="12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80.25" customHeight="1">
      <c r="A21" s="7"/>
      <c r="B21" s="7"/>
      <c r="C21" s="7"/>
      <c r="D21" s="220"/>
      <c r="E21" s="238"/>
      <c r="F21" s="238"/>
      <c r="G21" s="238"/>
      <c r="H21" s="238"/>
      <c r="I21" s="238"/>
      <c r="J21" s="238"/>
      <c r="K21" s="238"/>
      <c r="L21" s="238"/>
      <c r="M21" s="238"/>
      <c r="N21" s="238"/>
    </row>
    <row r="22" spans="1:14" ht="18.75" customHeight="1">
      <c r="A22" s="7"/>
      <c r="B22" s="7"/>
      <c r="C22" s="7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62.25" customHeight="1">
      <c r="A23" s="7"/>
      <c r="B23" s="7"/>
      <c r="C23" s="7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</row>
    <row r="24" spans="1:14" ht="76.5" customHeight="1">
      <c r="A24" s="7"/>
      <c r="B24" s="7"/>
      <c r="C24" s="7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</row>
    <row r="25" spans="1:14" ht="9" customHeight="1">
      <c r="A25" s="7"/>
      <c r="B25" s="7"/>
      <c r="C25" s="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9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4.25">
      <c r="A27" s="7"/>
      <c r="B27" s="7"/>
      <c r="C27" s="7"/>
      <c r="D27" s="12"/>
      <c r="E27" s="7"/>
      <c r="F27" s="7"/>
      <c r="G27" s="7"/>
      <c r="H27" s="7"/>
      <c r="I27" s="7"/>
      <c r="J27" s="7"/>
      <c r="K27" s="7"/>
      <c r="L27" s="7"/>
      <c r="M27" s="7"/>
      <c r="N27" s="7"/>
    </row>
  </sheetData>
  <mergeCells count="19">
    <mergeCell ref="M4:M5"/>
    <mergeCell ref="N4:N5"/>
    <mergeCell ref="G4:H4"/>
    <mergeCell ref="E4:F4"/>
    <mergeCell ref="E5:F5"/>
    <mergeCell ref="E6:F6"/>
    <mergeCell ref="I4:L4"/>
    <mergeCell ref="E14:F14"/>
    <mergeCell ref="E13:F13"/>
    <mergeCell ref="E7:F7"/>
    <mergeCell ref="E8:F8"/>
    <mergeCell ref="E9:F9"/>
    <mergeCell ref="E10:F10"/>
    <mergeCell ref="E11:F11"/>
    <mergeCell ref="E12:F12"/>
    <mergeCell ref="D21:N21"/>
    <mergeCell ref="D18:N18"/>
    <mergeCell ref="D23:N23"/>
    <mergeCell ref="D24:N24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2"/>
  <headerFooter alignWithMargins="0">
    <oddFooter>&amp;C－&amp;P－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R76"/>
  <sheetViews>
    <sheetView view="pageBreakPreview" zoomScaleSheetLayoutView="100" workbookViewId="0" topLeftCell="A1">
      <selection activeCell="J12" sqref="J12"/>
    </sheetView>
  </sheetViews>
  <sheetFormatPr defaultColWidth="9.00390625" defaultRowHeight="13.5"/>
  <cols>
    <col min="1" max="3" width="1.625" style="0" customWidth="1"/>
    <col min="4" max="4" width="13.50390625" style="0" customWidth="1"/>
    <col min="5" max="5" width="13.125" style="0" customWidth="1"/>
    <col min="6" max="6" width="14.25390625" style="0" customWidth="1"/>
    <col min="7" max="8" width="13.125" style="0" customWidth="1"/>
    <col min="9" max="9" width="14.50390625" style="0" customWidth="1"/>
    <col min="14" max="14" width="7.625" style="0" customWidth="1"/>
  </cols>
  <sheetData>
    <row r="1" spans="3:9" ht="13.5">
      <c r="C1" s="7" t="s">
        <v>177</v>
      </c>
      <c r="D1" s="7"/>
      <c r="E1" s="7"/>
      <c r="F1" s="7"/>
      <c r="G1" s="7"/>
      <c r="H1" s="7"/>
      <c r="I1" s="7"/>
    </row>
    <row r="2" spans="3:9" ht="14.25" thickBot="1">
      <c r="C2" s="7"/>
      <c r="D2" s="7"/>
      <c r="E2" s="7"/>
      <c r="F2" s="36"/>
      <c r="G2" s="36" t="s">
        <v>178</v>
      </c>
      <c r="H2" s="7"/>
      <c r="I2" s="23" t="s">
        <v>31</v>
      </c>
    </row>
    <row r="3" spans="3:16" ht="14.25" thickBot="1">
      <c r="C3" s="7"/>
      <c r="D3" s="258"/>
      <c r="E3" s="37" t="s">
        <v>32</v>
      </c>
      <c r="F3" s="37" t="s">
        <v>33</v>
      </c>
      <c r="G3" s="37" t="s">
        <v>34</v>
      </c>
      <c r="H3" s="37" t="s">
        <v>35</v>
      </c>
      <c r="I3" s="196" t="s">
        <v>184</v>
      </c>
      <c r="K3" t="s">
        <v>36</v>
      </c>
      <c r="P3" s="38" t="s">
        <v>37</v>
      </c>
    </row>
    <row r="4" spans="3:17" ht="14.25" thickBot="1">
      <c r="C4" s="7"/>
      <c r="D4" s="259"/>
      <c r="E4" s="39" t="s">
        <v>38</v>
      </c>
      <c r="F4" s="39" t="s">
        <v>39</v>
      </c>
      <c r="G4" s="39" t="s">
        <v>40</v>
      </c>
      <c r="H4" s="39" t="s">
        <v>41</v>
      </c>
      <c r="I4" s="40" t="s">
        <v>185</v>
      </c>
      <c r="K4" s="41"/>
      <c r="L4" s="42" t="s">
        <v>42</v>
      </c>
      <c r="M4" s="42" t="s">
        <v>43</v>
      </c>
      <c r="N4" s="42" t="s">
        <v>44</v>
      </c>
      <c r="O4" s="42" t="s">
        <v>34</v>
      </c>
      <c r="P4" s="43" t="s">
        <v>114</v>
      </c>
      <c r="Q4" s="43" t="s">
        <v>184</v>
      </c>
    </row>
    <row r="5" spans="3:17" ht="27" customHeight="1" thickTop="1">
      <c r="C5" s="7"/>
      <c r="D5" s="44" t="s">
        <v>4</v>
      </c>
      <c r="E5" s="45">
        <f>SUM(E6:E12)</f>
        <v>249533</v>
      </c>
      <c r="F5" s="45">
        <f>SUM(F6:F12)</f>
        <v>261687</v>
      </c>
      <c r="G5" s="45">
        <f>SUM(G6:G12)</f>
        <v>270433</v>
      </c>
      <c r="H5" s="45">
        <f>SUM(H6:H12)</f>
        <v>277419</v>
      </c>
      <c r="I5" s="197">
        <f>SUM(I6:I12)</f>
        <v>283357</v>
      </c>
      <c r="K5" s="46"/>
      <c r="L5" s="47" t="s">
        <v>45</v>
      </c>
      <c r="M5" s="47" t="s">
        <v>46</v>
      </c>
      <c r="N5" s="47" t="s">
        <v>47</v>
      </c>
      <c r="O5" s="47" t="s">
        <v>48</v>
      </c>
      <c r="P5" s="48" t="s">
        <v>115</v>
      </c>
      <c r="Q5" s="48" t="s">
        <v>186</v>
      </c>
    </row>
    <row r="6" spans="3:18" ht="24" customHeight="1">
      <c r="C6" s="7"/>
      <c r="D6" s="49" t="s">
        <v>166</v>
      </c>
      <c r="E6" s="50">
        <v>124042</v>
      </c>
      <c r="F6" s="50">
        <v>129595</v>
      </c>
      <c r="G6" s="50">
        <v>134856</v>
      </c>
      <c r="H6" s="50">
        <v>138963</v>
      </c>
      <c r="I6" s="198">
        <v>141110</v>
      </c>
      <c r="K6" s="51" t="s">
        <v>49</v>
      </c>
      <c r="L6" s="52">
        <v>53205</v>
      </c>
      <c r="M6" s="52">
        <v>48354</v>
      </c>
      <c r="N6" s="52">
        <v>44665</v>
      </c>
      <c r="O6" s="52">
        <v>43304</v>
      </c>
      <c r="P6" s="53">
        <v>42153</v>
      </c>
      <c r="Q6" s="53">
        <f>SUM(P21:P23)</f>
        <v>41695</v>
      </c>
      <c r="R6">
        <v>41829</v>
      </c>
    </row>
    <row r="7" spans="3:18" ht="24" customHeight="1">
      <c r="C7" s="7"/>
      <c r="D7" s="54" t="s">
        <v>167</v>
      </c>
      <c r="E7" s="55">
        <v>43882</v>
      </c>
      <c r="F7" s="55">
        <v>45746</v>
      </c>
      <c r="G7" s="55">
        <v>45630</v>
      </c>
      <c r="H7" s="55">
        <v>46446</v>
      </c>
      <c r="I7" s="199">
        <v>46716</v>
      </c>
      <c r="K7" s="51" t="s">
        <v>50</v>
      </c>
      <c r="L7" s="52">
        <v>157324</v>
      </c>
      <c r="M7" s="52">
        <v>170403</v>
      </c>
      <c r="N7" s="52">
        <v>179154</v>
      </c>
      <c r="O7" s="52">
        <v>182367</v>
      </c>
      <c r="P7" s="53">
        <v>182494</v>
      </c>
      <c r="Q7" s="53">
        <f>SUM(P24:P33)</f>
        <v>182035</v>
      </c>
      <c r="R7">
        <v>183189</v>
      </c>
    </row>
    <row r="8" spans="3:18" ht="24" customHeight="1" thickBot="1">
      <c r="C8" s="7"/>
      <c r="D8" s="54" t="s">
        <v>168</v>
      </c>
      <c r="E8" s="55">
        <v>7167</v>
      </c>
      <c r="F8" s="55">
        <v>7231</v>
      </c>
      <c r="G8" s="55">
        <v>7172</v>
      </c>
      <c r="H8" s="55">
        <v>6965</v>
      </c>
      <c r="I8" s="199">
        <v>6742</v>
      </c>
      <c r="K8" s="58" t="s">
        <v>51</v>
      </c>
      <c r="L8" s="59">
        <v>26225</v>
      </c>
      <c r="M8" s="59">
        <v>30756</v>
      </c>
      <c r="N8" s="59">
        <v>37809</v>
      </c>
      <c r="O8" s="59">
        <v>44678</v>
      </c>
      <c r="P8" s="60">
        <v>52523</v>
      </c>
      <c r="Q8" s="60">
        <f>SUM(P34:P41)</f>
        <v>59627</v>
      </c>
      <c r="R8">
        <v>57453</v>
      </c>
    </row>
    <row r="9" spans="3:12" ht="24" customHeight="1">
      <c r="C9" s="7"/>
      <c r="D9" s="54" t="s">
        <v>169</v>
      </c>
      <c r="E9" s="55">
        <v>25447</v>
      </c>
      <c r="F9" s="55">
        <v>26235</v>
      </c>
      <c r="G9" s="55">
        <v>26305</v>
      </c>
      <c r="H9" s="55">
        <v>25897</v>
      </c>
      <c r="I9" s="199">
        <v>25505</v>
      </c>
      <c r="L9" s="61" t="s">
        <v>52</v>
      </c>
    </row>
    <row r="10" spans="3:9" ht="24" customHeight="1">
      <c r="C10" s="7"/>
      <c r="D10" s="54" t="s">
        <v>170</v>
      </c>
      <c r="E10" s="55">
        <v>32263</v>
      </c>
      <c r="F10" s="55">
        <v>35117</v>
      </c>
      <c r="G10" s="55">
        <v>37972</v>
      </c>
      <c r="H10" s="55">
        <v>38986</v>
      </c>
      <c r="I10" s="199">
        <v>40097</v>
      </c>
    </row>
    <row r="11" spans="3:12" ht="24" customHeight="1">
      <c r="C11" s="7"/>
      <c r="D11" s="54" t="s">
        <v>171</v>
      </c>
      <c r="E11" s="55">
        <v>6744</v>
      </c>
      <c r="F11" s="55">
        <v>6900</v>
      </c>
      <c r="G11" s="55">
        <v>6716</v>
      </c>
      <c r="H11" s="55">
        <v>7114</v>
      </c>
      <c r="I11" s="199">
        <v>9329</v>
      </c>
      <c r="L11" s="61"/>
    </row>
    <row r="12" spans="3:9" ht="24" customHeight="1" thickBot="1">
      <c r="C12" s="7"/>
      <c r="D12" s="56" t="s">
        <v>172</v>
      </c>
      <c r="E12" s="57">
        <v>9988</v>
      </c>
      <c r="F12" s="57">
        <v>10863</v>
      </c>
      <c r="G12" s="57">
        <v>11782</v>
      </c>
      <c r="H12" s="57">
        <v>13048</v>
      </c>
      <c r="I12" s="200">
        <v>13858</v>
      </c>
    </row>
    <row r="13" spans="4:9" ht="48.75" customHeight="1">
      <c r="D13" s="63"/>
      <c r="E13" s="64"/>
      <c r="F13" s="64"/>
      <c r="G13" s="64"/>
      <c r="H13" s="64"/>
      <c r="I13" s="64"/>
    </row>
    <row r="14" spans="4:9" ht="48.75" customHeight="1">
      <c r="D14" s="269" t="s">
        <v>176</v>
      </c>
      <c r="E14" s="64"/>
      <c r="F14" s="64"/>
      <c r="G14" s="64"/>
      <c r="H14" s="64"/>
      <c r="I14" s="64"/>
    </row>
    <row r="15" spans="4:9" ht="48.75" customHeight="1">
      <c r="D15" s="269"/>
      <c r="E15" s="64"/>
      <c r="F15" s="64"/>
      <c r="G15" s="64"/>
      <c r="H15" s="64"/>
      <c r="I15" s="64"/>
    </row>
    <row r="16" spans="4:9" ht="48.75" customHeight="1">
      <c r="D16" s="63"/>
      <c r="E16" s="64"/>
      <c r="F16" s="64"/>
      <c r="G16" s="64"/>
      <c r="H16" s="64"/>
      <c r="I16" s="64"/>
    </row>
    <row r="17" spans="10:15" ht="39" customHeight="1" thickBot="1">
      <c r="J17" s="65" t="s">
        <v>53</v>
      </c>
      <c r="O17" s="65" t="s">
        <v>184</v>
      </c>
    </row>
    <row r="18" spans="3:18" ht="13.5">
      <c r="C18" t="s">
        <v>54</v>
      </c>
      <c r="J18" s="66"/>
      <c r="K18" s="260" t="s">
        <v>175</v>
      </c>
      <c r="L18" s="261"/>
      <c r="M18" s="262"/>
      <c r="O18" s="67"/>
      <c r="P18" s="265" t="s">
        <v>175</v>
      </c>
      <c r="Q18" s="266"/>
      <c r="R18" s="267"/>
    </row>
    <row r="19" spans="4:18" ht="13.5" customHeight="1">
      <c r="D19" s="65" t="s">
        <v>53</v>
      </c>
      <c r="G19" s="65" t="str">
        <f>+O17</f>
        <v>平成21年</v>
      </c>
      <c r="J19" s="68" t="s">
        <v>55</v>
      </c>
      <c r="K19" s="69" t="s">
        <v>56</v>
      </c>
      <c r="L19" s="69" t="s">
        <v>57</v>
      </c>
      <c r="M19" s="70" t="s">
        <v>58</v>
      </c>
      <c r="O19" s="71" t="s">
        <v>59</v>
      </c>
      <c r="P19" s="71" t="s">
        <v>58</v>
      </c>
      <c r="Q19" s="71" t="s">
        <v>56</v>
      </c>
      <c r="R19" s="71" t="s">
        <v>57</v>
      </c>
    </row>
    <row r="20" spans="4:18" ht="13.5">
      <c r="D20" s="72"/>
      <c r="E20" s="72"/>
      <c r="J20" s="73" t="s">
        <v>60</v>
      </c>
      <c r="K20" s="74">
        <v>7521</v>
      </c>
      <c r="L20" s="74">
        <v>7188</v>
      </c>
      <c r="M20" s="75">
        <f>+K20+L20</f>
        <v>14709</v>
      </c>
      <c r="O20" s="76" t="s">
        <v>61</v>
      </c>
      <c r="P20" s="77">
        <v>283357</v>
      </c>
      <c r="Q20" s="77">
        <v>140049</v>
      </c>
      <c r="R20" s="77">
        <v>143308</v>
      </c>
    </row>
    <row r="21" spans="10:18" ht="13.5">
      <c r="J21" s="73" t="s">
        <v>62</v>
      </c>
      <c r="K21" s="74">
        <v>9136</v>
      </c>
      <c r="L21" s="74">
        <v>8474</v>
      </c>
      <c r="M21" s="75">
        <f aca="true" t="shared" si="0" ref="M21:M40">+K21+L21</f>
        <v>17610</v>
      </c>
      <c r="O21" s="78" t="s">
        <v>60</v>
      </c>
      <c r="P21" s="79">
        <v>12981</v>
      </c>
      <c r="Q21" s="79">
        <v>6496</v>
      </c>
      <c r="R21" s="79">
        <v>6485</v>
      </c>
    </row>
    <row r="22" spans="10:18" ht="13.5">
      <c r="J22" s="73" t="s">
        <v>63</v>
      </c>
      <c r="K22" s="74">
        <v>10736</v>
      </c>
      <c r="L22" s="74">
        <v>10150</v>
      </c>
      <c r="M22" s="75">
        <f t="shared" si="0"/>
        <v>20886</v>
      </c>
      <c r="O22" s="78" t="s">
        <v>62</v>
      </c>
      <c r="P22" s="79">
        <v>14040</v>
      </c>
      <c r="Q22" s="79">
        <v>7135</v>
      </c>
      <c r="R22" s="79">
        <v>6905</v>
      </c>
    </row>
    <row r="23" spans="10:18" ht="13.5">
      <c r="J23" s="73" t="s">
        <v>64</v>
      </c>
      <c r="K23" s="74">
        <v>8564</v>
      </c>
      <c r="L23" s="74">
        <v>8540</v>
      </c>
      <c r="M23" s="75">
        <f t="shared" si="0"/>
        <v>17104</v>
      </c>
      <c r="O23" s="78" t="s">
        <v>63</v>
      </c>
      <c r="P23" s="79">
        <v>14674</v>
      </c>
      <c r="Q23" s="79">
        <v>7637</v>
      </c>
      <c r="R23" s="79">
        <v>7037</v>
      </c>
    </row>
    <row r="24" spans="10:18" ht="13.5">
      <c r="J24" s="73" t="s">
        <v>65</v>
      </c>
      <c r="K24" s="74">
        <v>7091</v>
      </c>
      <c r="L24" s="74">
        <v>7862</v>
      </c>
      <c r="M24" s="75">
        <f t="shared" si="0"/>
        <v>14953</v>
      </c>
      <c r="O24" s="78" t="s">
        <v>64</v>
      </c>
      <c r="P24" s="79">
        <v>14697</v>
      </c>
      <c r="Q24" s="79">
        <v>7449</v>
      </c>
      <c r="R24" s="79">
        <v>7248</v>
      </c>
    </row>
    <row r="25" spans="10:18" ht="13.5">
      <c r="J25" s="73" t="s">
        <v>66</v>
      </c>
      <c r="K25" s="74">
        <v>6835</v>
      </c>
      <c r="L25" s="74">
        <v>7033</v>
      </c>
      <c r="M25" s="75">
        <f t="shared" si="0"/>
        <v>13868</v>
      </c>
      <c r="O25" s="78" t="s">
        <v>65</v>
      </c>
      <c r="P25" s="79">
        <v>15274</v>
      </c>
      <c r="Q25" s="79">
        <v>7906</v>
      </c>
      <c r="R25" s="79">
        <v>7368</v>
      </c>
    </row>
    <row r="26" spans="10:18" ht="13.5">
      <c r="J26" s="73" t="s">
        <v>67</v>
      </c>
      <c r="K26" s="74">
        <v>7924</v>
      </c>
      <c r="L26" s="74">
        <v>8390</v>
      </c>
      <c r="M26" s="75">
        <f t="shared" si="0"/>
        <v>16314</v>
      </c>
      <c r="O26" s="78" t="s">
        <v>66</v>
      </c>
      <c r="P26" s="79">
        <v>16561</v>
      </c>
      <c r="Q26" s="79">
        <v>8500</v>
      </c>
      <c r="R26" s="79">
        <v>8061</v>
      </c>
    </row>
    <row r="27" spans="10:18" ht="13.5">
      <c r="J27" s="73" t="s">
        <v>68</v>
      </c>
      <c r="K27" s="74">
        <v>10571</v>
      </c>
      <c r="L27" s="74">
        <v>10626</v>
      </c>
      <c r="M27" s="75">
        <f t="shared" si="0"/>
        <v>21197</v>
      </c>
      <c r="O27" s="78" t="s">
        <v>67</v>
      </c>
      <c r="P27" s="79">
        <v>19556</v>
      </c>
      <c r="Q27" s="79">
        <v>10155</v>
      </c>
      <c r="R27" s="79">
        <v>9401</v>
      </c>
    </row>
    <row r="28" spans="10:18" ht="13.5">
      <c r="J28" s="73" t="s">
        <v>69</v>
      </c>
      <c r="K28" s="74">
        <v>9432</v>
      </c>
      <c r="L28" s="74">
        <v>9005</v>
      </c>
      <c r="M28" s="75">
        <f t="shared" si="0"/>
        <v>18437</v>
      </c>
      <c r="O28" s="78" t="s">
        <v>68</v>
      </c>
      <c r="P28" s="79">
        <v>22312</v>
      </c>
      <c r="Q28" s="79">
        <v>11481</v>
      </c>
      <c r="R28" s="79">
        <v>10831</v>
      </c>
    </row>
    <row r="29" spans="10:18" ht="13.5">
      <c r="J29" s="73" t="s">
        <v>70</v>
      </c>
      <c r="K29" s="74">
        <v>8166</v>
      </c>
      <c r="L29" s="74">
        <v>7864</v>
      </c>
      <c r="M29" s="75">
        <f t="shared" si="0"/>
        <v>16030</v>
      </c>
      <c r="O29" s="78" t="s">
        <v>69</v>
      </c>
      <c r="P29" s="79">
        <v>19415</v>
      </c>
      <c r="Q29" s="79">
        <v>9979</v>
      </c>
      <c r="R29" s="79">
        <v>9436</v>
      </c>
    </row>
    <row r="30" spans="10:18" ht="13.5">
      <c r="J30" s="73" t="s">
        <v>71</v>
      </c>
      <c r="K30" s="74">
        <v>7657</v>
      </c>
      <c r="L30" s="74">
        <v>7432</v>
      </c>
      <c r="M30" s="75">
        <f t="shared" si="0"/>
        <v>15089</v>
      </c>
      <c r="O30" s="78" t="s">
        <v>70</v>
      </c>
      <c r="P30" s="79">
        <v>17149</v>
      </c>
      <c r="Q30" s="79">
        <v>8675</v>
      </c>
      <c r="R30" s="79">
        <v>8474</v>
      </c>
    </row>
    <row r="31" spans="10:18" ht="13.5">
      <c r="J31" s="73" t="s">
        <v>72</v>
      </c>
      <c r="K31" s="74">
        <v>7092</v>
      </c>
      <c r="L31" s="74">
        <v>6799</v>
      </c>
      <c r="M31" s="75">
        <f t="shared" si="0"/>
        <v>13891</v>
      </c>
      <c r="O31" s="78" t="s">
        <v>71</v>
      </c>
      <c r="P31" s="79">
        <v>16662</v>
      </c>
      <c r="Q31" s="79">
        <v>8274</v>
      </c>
      <c r="R31" s="79">
        <v>8388</v>
      </c>
    </row>
    <row r="32" spans="10:18" ht="13.5">
      <c r="J32" s="73" t="s">
        <v>73</v>
      </c>
      <c r="K32" s="74">
        <v>4509</v>
      </c>
      <c r="L32" s="74">
        <v>5932</v>
      </c>
      <c r="M32" s="75">
        <f t="shared" si="0"/>
        <v>10441</v>
      </c>
      <c r="O32" s="78" t="s">
        <v>72</v>
      </c>
      <c r="P32" s="80">
        <v>19706</v>
      </c>
      <c r="Q32" s="80">
        <v>9732</v>
      </c>
      <c r="R32" s="80">
        <v>9974</v>
      </c>
    </row>
    <row r="33" spans="10:18" ht="13.5">
      <c r="J33" s="73" t="s">
        <v>74</v>
      </c>
      <c r="K33" s="74">
        <v>3468</v>
      </c>
      <c r="L33" s="74">
        <v>4911</v>
      </c>
      <c r="M33" s="75">
        <f t="shared" si="0"/>
        <v>8379</v>
      </c>
      <c r="O33" s="78" t="s">
        <v>73</v>
      </c>
      <c r="P33" s="80">
        <v>20703</v>
      </c>
      <c r="Q33" s="80">
        <v>10342</v>
      </c>
      <c r="R33" s="80">
        <v>10361</v>
      </c>
    </row>
    <row r="34" spans="10:18" ht="13.5">
      <c r="J34" s="73" t="s">
        <v>75</v>
      </c>
      <c r="K34" s="74">
        <v>3216</v>
      </c>
      <c r="L34" s="74">
        <v>4351</v>
      </c>
      <c r="M34" s="75">
        <f t="shared" si="0"/>
        <v>7567</v>
      </c>
      <c r="O34" s="78" t="s">
        <v>74</v>
      </c>
      <c r="P34" s="80">
        <v>18053</v>
      </c>
      <c r="Q34" s="80">
        <v>8939</v>
      </c>
      <c r="R34" s="80">
        <v>9114</v>
      </c>
    </row>
    <row r="35" spans="10:18" ht="13.5">
      <c r="J35" s="73" t="s">
        <v>76</v>
      </c>
      <c r="K35" s="74">
        <v>2210</v>
      </c>
      <c r="L35" s="74">
        <v>3226</v>
      </c>
      <c r="M35" s="75">
        <f t="shared" si="0"/>
        <v>5436</v>
      </c>
      <c r="O35" s="78" t="s">
        <v>75</v>
      </c>
      <c r="P35" s="80">
        <v>13782</v>
      </c>
      <c r="Q35" s="80">
        <v>6675</v>
      </c>
      <c r="R35" s="80">
        <v>7107</v>
      </c>
    </row>
    <row r="36" spans="10:18" ht="13.5">
      <c r="J36" s="73" t="s">
        <v>77</v>
      </c>
      <c r="K36" s="74">
        <v>1287</v>
      </c>
      <c r="L36" s="74">
        <v>1858</v>
      </c>
      <c r="M36" s="75">
        <f t="shared" si="0"/>
        <v>3145</v>
      </c>
      <c r="O36" s="78" t="s">
        <v>76</v>
      </c>
      <c r="P36" s="80">
        <v>11446</v>
      </c>
      <c r="Q36" s="80">
        <v>5142</v>
      </c>
      <c r="R36" s="80">
        <v>6304</v>
      </c>
    </row>
    <row r="37" spans="10:18" ht="13.5">
      <c r="J37" s="73" t="s">
        <v>78</v>
      </c>
      <c r="K37" s="74">
        <v>449</v>
      </c>
      <c r="L37" s="74">
        <v>858</v>
      </c>
      <c r="M37" s="75">
        <f t="shared" si="0"/>
        <v>1307</v>
      </c>
      <c r="O37" s="78" t="s">
        <v>77</v>
      </c>
      <c r="P37" s="80">
        <v>8557</v>
      </c>
      <c r="Q37" s="80">
        <v>3490</v>
      </c>
      <c r="R37" s="80">
        <v>5067</v>
      </c>
    </row>
    <row r="38" spans="10:18" ht="13.5">
      <c r="J38" s="81" t="s">
        <v>79</v>
      </c>
      <c r="K38" s="74">
        <v>98</v>
      </c>
      <c r="L38" s="74">
        <v>248</v>
      </c>
      <c r="M38" s="75">
        <f t="shared" si="0"/>
        <v>346</v>
      </c>
      <c r="O38" s="78" t="s">
        <v>78</v>
      </c>
      <c r="P38" s="80">
        <v>4601</v>
      </c>
      <c r="Q38" s="80">
        <v>1287</v>
      </c>
      <c r="R38" s="80">
        <v>3314</v>
      </c>
    </row>
    <row r="39" spans="4:18" ht="14.25">
      <c r="D39" s="220"/>
      <c r="E39" s="220"/>
      <c r="F39" s="220"/>
      <c r="G39" s="220"/>
      <c r="H39" s="220"/>
      <c r="I39" s="268"/>
      <c r="J39" s="81" t="s">
        <v>80</v>
      </c>
      <c r="K39" s="74">
        <v>14</v>
      </c>
      <c r="L39" s="74">
        <v>31</v>
      </c>
      <c r="M39" s="75">
        <f t="shared" si="0"/>
        <v>45</v>
      </c>
      <c r="O39" s="78" t="s">
        <v>79</v>
      </c>
      <c r="P39" s="80">
        <v>2052</v>
      </c>
      <c r="Q39" s="80">
        <v>435</v>
      </c>
      <c r="R39" s="80">
        <v>1617</v>
      </c>
    </row>
    <row r="40" spans="4:18" ht="14.25" thickBot="1">
      <c r="D40" s="220"/>
      <c r="E40" s="220"/>
      <c r="F40" s="220"/>
      <c r="G40" s="220"/>
      <c r="H40" s="220"/>
      <c r="I40" s="268"/>
      <c r="J40" s="82" t="s">
        <v>61</v>
      </c>
      <c r="K40" s="83">
        <f>SUM(K20:K39)</f>
        <v>115976</v>
      </c>
      <c r="L40" s="83">
        <f>SUM(L20:L39)</f>
        <v>120778</v>
      </c>
      <c r="M40" s="84">
        <f t="shared" si="0"/>
        <v>236754</v>
      </c>
      <c r="O40" s="78" t="s">
        <v>80</v>
      </c>
      <c r="P40" s="80">
        <v>880</v>
      </c>
      <c r="Q40" s="80">
        <v>154</v>
      </c>
      <c r="R40" s="80">
        <v>726</v>
      </c>
    </row>
    <row r="41" spans="10:18" ht="13.5">
      <c r="J41" s="85"/>
      <c r="K41" s="85"/>
      <c r="L41" s="85"/>
      <c r="M41" s="85"/>
      <c r="O41" s="86" t="s">
        <v>81</v>
      </c>
      <c r="P41" s="87">
        <v>256</v>
      </c>
      <c r="Q41" s="87">
        <v>166</v>
      </c>
      <c r="R41" s="87">
        <v>90</v>
      </c>
    </row>
    <row r="42" spans="10:18" ht="14.25" thickBot="1">
      <c r="J42" s="85"/>
      <c r="K42" s="85"/>
      <c r="L42" s="85" t="str">
        <f>+J17</f>
        <v>昭和55年　</v>
      </c>
      <c r="M42" s="85"/>
      <c r="O42" s="88" t="s">
        <v>82</v>
      </c>
      <c r="P42" s="89"/>
      <c r="Q42" s="90"/>
      <c r="R42" s="91"/>
    </row>
    <row r="43" spans="10:18" ht="13.5">
      <c r="J43" s="263" t="str">
        <f>+K18</f>
        <v>桑名管内</v>
      </c>
      <c r="K43" s="261"/>
      <c r="L43" s="262"/>
      <c r="M43" s="85"/>
      <c r="O43" s="88" t="s">
        <v>83</v>
      </c>
      <c r="P43" s="92">
        <v>41695</v>
      </c>
      <c r="Q43" s="93">
        <v>21268</v>
      </c>
      <c r="R43" s="94">
        <v>20427</v>
      </c>
    </row>
    <row r="44" spans="10:18" ht="13.5">
      <c r="J44" s="68" t="s">
        <v>55</v>
      </c>
      <c r="K44" s="69" t="s">
        <v>84</v>
      </c>
      <c r="L44" s="95" t="s">
        <v>85</v>
      </c>
      <c r="M44" s="85"/>
      <c r="O44" s="88" t="s">
        <v>50</v>
      </c>
      <c r="P44" s="92">
        <v>182035</v>
      </c>
      <c r="Q44" s="93">
        <v>92493</v>
      </c>
      <c r="R44" s="94">
        <v>89542</v>
      </c>
    </row>
    <row r="45" spans="10:18" ht="13.5">
      <c r="J45" s="73" t="s">
        <v>60</v>
      </c>
      <c r="K45" s="96">
        <f>+L20/$L$40*100</f>
        <v>5.9514149927967015</v>
      </c>
      <c r="L45" s="97">
        <f>+K20/$K$40*100</f>
        <v>6.484962406015038</v>
      </c>
      <c r="M45" s="85"/>
      <c r="O45" s="88" t="s">
        <v>51</v>
      </c>
      <c r="P45" s="92">
        <v>59371</v>
      </c>
      <c r="Q45" s="93">
        <v>26122</v>
      </c>
      <c r="R45" s="94">
        <v>33249</v>
      </c>
    </row>
    <row r="46" spans="10:18" ht="13.5">
      <c r="J46" s="73" t="s">
        <v>62</v>
      </c>
      <c r="K46" s="96">
        <f aca="true" t="shared" si="1" ref="K46:K64">+L21/$L$40*100</f>
        <v>7.016178443093941</v>
      </c>
      <c r="L46" s="97">
        <f aca="true" t="shared" si="2" ref="L46:L64">+K21/$K$40*100</f>
        <v>7.877491894874801</v>
      </c>
      <c r="M46" s="85"/>
      <c r="O46" s="88" t="s">
        <v>81</v>
      </c>
      <c r="P46" s="92">
        <v>256</v>
      </c>
      <c r="Q46" s="93">
        <v>166</v>
      </c>
      <c r="R46" s="94">
        <v>90</v>
      </c>
    </row>
    <row r="47" spans="10:18" ht="13.5">
      <c r="J47" s="73" t="s">
        <v>63</v>
      </c>
      <c r="K47" s="96">
        <f t="shared" si="1"/>
        <v>8.403848382983655</v>
      </c>
      <c r="L47" s="97">
        <f t="shared" si="2"/>
        <v>9.25708767331172</v>
      </c>
      <c r="M47" s="85"/>
      <c r="O47" s="98" t="s">
        <v>86</v>
      </c>
      <c r="P47" s="99"/>
      <c r="Q47" s="100"/>
      <c r="R47" s="101"/>
    </row>
    <row r="48" spans="10:18" ht="13.5">
      <c r="J48" s="73" t="s">
        <v>64</v>
      </c>
      <c r="K48" s="96">
        <f t="shared" si="1"/>
        <v>7.070824156717283</v>
      </c>
      <c r="L48" s="97">
        <f t="shared" si="2"/>
        <v>7.384286404083603</v>
      </c>
      <c r="M48" s="85"/>
      <c r="O48" s="98" t="s">
        <v>83</v>
      </c>
      <c r="P48" s="102">
        <v>14.794837422672755</v>
      </c>
      <c r="Q48" s="103">
        <v>15.270946525593365</v>
      </c>
      <c r="R48" s="103">
        <v>14.328617331830559</v>
      </c>
    </row>
    <row r="49" spans="10:18" ht="13.5">
      <c r="J49" s="73" t="s">
        <v>65</v>
      </c>
      <c r="K49" s="96">
        <f t="shared" si="1"/>
        <v>6.509463644041133</v>
      </c>
      <c r="L49" s="97">
        <f t="shared" si="2"/>
        <v>6.114196040560116</v>
      </c>
      <c r="M49" s="85"/>
      <c r="O49" s="98" t="s">
        <v>50</v>
      </c>
      <c r="P49" s="102">
        <v>64.79359947935642</v>
      </c>
      <c r="Q49" s="103">
        <v>66.57134686874464</v>
      </c>
      <c r="R49" s="103">
        <v>63.05277674714905</v>
      </c>
    </row>
    <row r="50" spans="10:18" ht="13.5">
      <c r="J50" s="73" t="s">
        <v>66</v>
      </c>
      <c r="K50" s="96">
        <f t="shared" si="1"/>
        <v>5.823080362317641</v>
      </c>
      <c r="L50" s="97">
        <f t="shared" si="2"/>
        <v>5.8934607160102095</v>
      </c>
      <c r="M50" s="85"/>
      <c r="O50" s="98" t="s">
        <v>51</v>
      </c>
      <c r="P50" s="102">
        <v>20.32101638683253</v>
      </c>
      <c r="Q50" s="103">
        <v>18.039033457249072</v>
      </c>
      <c r="R50" s="103">
        <v>22.555601447702784</v>
      </c>
    </row>
    <row r="51" spans="10:18" ht="13.5">
      <c r="J51" s="73" t="s">
        <v>67</v>
      </c>
      <c r="K51" s="96">
        <f t="shared" si="1"/>
        <v>6.94662935302787</v>
      </c>
      <c r="L51" s="97">
        <f t="shared" si="2"/>
        <v>6.832448092708836</v>
      </c>
      <c r="M51" s="85"/>
      <c r="O51" s="104"/>
      <c r="P51" s="105"/>
      <c r="Q51" s="106"/>
      <c r="R51" s="107"/>
    </row>
    <row r="52" spans="10:18" ht="13.5">
      <c r="J52" s="73" t="s">
        <v>68</v>
      </c>
      <c r="K52" s="96">
        <f t="shared" si="1"/>
        <v>8.797959893358062</v>
      </c>
      <c r="L52" s="97">
        <f t="shared" si="2"/>
        <v>9.114816858660413</v>
      </c>
      <c r="M52" s="85"/>
      <c r="O52" s="108" t="s">
        <v>87</v>
      </c>
      <c r="P52" s="109"/>
      <c r="Q52" s="110"/>
      <c r="R52" s="111"/>
    </row>
    <row r="53" spans="10:18" ht="13.5">
      <c r="J53" s="73" t="s">
        <v>69</v>
      </c>
      <c r="K53" s="96">
        <f t="shared" si="1"/>
        <v>7.455828048154466</v>
      </c>
      <c r="L53" s="97">
        <f t="shared" si="2"/>
        <v>8.132717113885631</v>
      </c>
      <c r="M53" s="85"/>
      <c r="O53" s="112"/>
      <c r="P53" s="112"/>
      <c r="Q53" s="113"/>
      <c r="R53" s="113"/>
    </row>
    <row r="54" spans="10:18" ht="14.25" thickBot="1">
      <c r="J54" s="73" t="s">
        <v>70</v>
      </c>
      <c r="K54" s="96">
        <f t="shared" si="1"/>
        <v>6.511119574756992</v>
      </c>
      <c r="L54" s="97">
        <f t="shared" si="2"/>
        <v>7.04111195419742</v>
      </c>
      <c r="M54" s="85"/>
      <c r="O54" s="85"/>
      <c r="P54" s="85"/>
      <c r="Q54" s="85" t="str">
        <f>+O17</f>
        <v>平成21年</v>
      </c>
      <c r="R54" s="85"/>
    </row>
    <row r="55" spans="10:18" ht="13.5">
      <c r="J55" s="73" t="s">
        <v>71</v>
      </c>
      <c r="K55" s="96">
        <f t="shared" si="1"/>
        <v>6.153438540131481</v>
      </c>
      <c r="L55" s="97">
        <f t="shared" si="2"/>
        <v>6.602228047182175</v>
      </c>
      <c r="M55" s="85"/>
      <c r="O55" s="264" t="str">
        <f>+P18</f>
        <v>桑名管内</v>
      </c>
      <c r="P55" s="261"/>
      <c r="Q55" s="262"/>
      <c r="R55" s="85"/>
    </row>
    <row r="56" spans="10:18" ht="13.5">
      <c r="J56" s="73" t="s">
        <v>72</v>
      </c>
      <c r="K56" s="96">
        <f t="shared" si="1"/>
        <v>5.629336468562155</v>
      </c>
      <c r="L56" s="97">
        <f t="shared" si="2"/>
        <v>6.115058287921639</v>
      </c>
      <c r="M56" s="85"/>
      <c r="O56" s="68" t="s">
        <v>55</v>
      </c>
      <c r="P56" s="69" t="s">
        <v>84</v>
      </c>
      <c r="Q56" s="95" t="s">
        <v>85</v>
      </c>
      <c r="R56" s="85"/>
    </row>
    <row r="57" spans="10:18" ht="13.5">
      <c r="J57" s="73" t="s">
        <v>73</v>
      </c>
      <c r="K57" s="96">
        <f t="shared" si="1"/>
        <v>4.911490503237345</v>
      </c>
      <c r="L57" s="97">
        <f t="shared" si="2"/>
        <v>3.8878733531075396</v>
      </c>
      <c r="M57" s="85"/>
      <c r="O57" s="73" t="s">
        <v>60</v>
      </c>
      <c r="P57" s="96">
        <f>+R21/$R$20*100</f>
        <v>4.525218410695843</v>
      </c>
      <c r="Q57" s="97">
        <f>+Q21/$Q$20*100</f>
        <v>4.63837656820113</v>
      </c>
      <c r="R57" s="85"/>
    </row>
    <row r="58" spans="10:18" ht="13.5">
      <c r="J58" s="73" t="s">
        <v>74</v>
      </c>
      <c r="K58" s="96">
        <f t="shared" si="1"/>
        <v>4.066137872791402</v>
      </c>
      <c r="L58" s="97">
        <f t="shared" si="2"/>
        <v>2.9902738497620196</v>
      </c>
      <c r="M58" s="85"/>
      <c r="O58" s="73" t="s">
        <v>62</v>
      </c>
      <c r="P58" s="96">
        <f aca="true" t="shared" si="3" ref="P58:P76">+R22/$R$20*100</f>
        <v>4.818293465821866</v>
      </c>
      <c r="Q58" s="97">
        <f aca="true" t="shared" si="4" ref="Q58:Q76">+Q22/$Q$20*100</f>
        <v>5.094645445522639</v>
      </c>
      <c r="R58" s="85"/>
    </row>
    <row r="59" spans="10:18" ht="13.5">
      <c r="J59" s="73" t="s">
        <v>75</v>
      </c>
      <c r="K59" s="96">
        <f t="shared" si="1"/>
        <v>3.602477272350925</v>
      </c>
      <c r="L59" s="97">
        <f t="shared" si="2"/>
        <v>2.7729875146582055</v>
      </c>
      <c r="M59" s="85"/>
      <c r="O59" s="73" t="s">
        <v>63</v>
      </c>
      <c r="P59" s="96">
        <f t="shared" si="3"/>
        <v>4.910402768861473</v>
      </c>
      <c r="Q59" s="97">
        <f t="shared" si="4"/>
        <v>5.453091418003699</v>
      </c>
      <c r="R59" s="85"/>
    </row>
    <row r="60" spans="10:18" ht="13.5">
      <c r="J60" s="73" t="s">
        <v>76</v>
      </c>
      <c r="K60" s="96">
        <f t="shared" si="1"/>
        <v>2.6710162446803225</v>
      </c>
      <c r="L60" s="97">
        <f t="shared" si="2"/>
        <v>1.905566668965993</v>
      </c>
      <c r="M60" s="85"/>
      <c r="O60" s="73" t="s">
        <v>64</v>
      </c>
      <c r="P60" s="96">
        <f t="shared" si="3"/>
        <v>5.057638094174784</v>
      </c>
      <c r="Q60" s="97">
        <f t="shared" si="4"/>
        <v>5.31885268727374</v>
      </c>
      <c r="R60" s="85"/>
    </row>
    <row r="61" spans="10:18" ht="13.5">
      <c r="J61" s="73" t="s">
        <v>77</v>
      </c>
      <c r="K61" s="96">
        <f t="shared" si="1"/>
        <v>1.5383596350328703</v>
      </c>
      <c r="L61" s="97">
        <f t="shared" si="2"/>
        <v>1.1097123542801959</v>
      </c>
      <c r="M61" s="85"/>
      <c r="O61" s="73" t="s">
        <v>65</v>
      </c>
      <c r="P61" s="96">
        <f t="shared" si="3"/>
        <v>5.141373824210791</v>
      </c>
      <c r="Q61" s="97">
        <f t="shared" si="4"/>
        <v>5.6451670486758205</v>
      </c>
      <c r="R61" s="85"/>
    </row>
    <row r="62" spans="10:18" ht="13.5">
      <c r="J62" s="73" t="s">
        <v>78</v>
      </c>
      <c r="K62" s="96">
        <f t="shared" si="1"/>
        <v>0.7103942771034459</v>
      </c>
      <c r="L62" s="97">
        <f t="shared" si="2"/>
        <v>0.3871490653238601</v>
      </c>
      <c r="M62" s="85"/>
      <c r="O62" s="73" t="s">
        <v>66</v>
      </c>
      <c r="P62" s="96">
        <f t="shared" si="3"/>
        <v>5.624947665168727</v>
      </c>
      <c r="Q62" s="97">
        <f t="shared" si="4"/>
        <v>6.06930431491835</v>
      </c>
      <c r="R62" s="85"/>
    </row>
    <row r="63" spans="10:18" ht="13.5">
      <c r="J63" s="73" t="s">
        <v>79</v>
      </c>
      <c r="K63" s="96">
        <f t="shared" si="1"/>
        <v>0.2053354087664972</v>
      </c>
      <c r="L63" s="97">
        <f t="shared" si="2"/>
        <v>0.08450024142926123</v>
      </c>
      <c r="M63" s="85"/>
      <c r="O63" s="73" t="s">
        <v>67</v>
      </c>
      <c r="P63" s="96">
        <f t="shared" si="3"/>
        <v>6.559996650570799</v>
      </c>
      <c r="Q63" s="97">
        <f t="shared" si="4"/>
        <v>7.2510335668230415</v>
      </c>
      <c r="R63" s="85"/>
    </row>
    <row r="64" spans="10:18" ht="14.25" thickBot="1">
      <c r="J64" s="114" t="s">
        <v>80</v>
      </c>
      <c r="K64" s="115">
        <f t="shared" si="1"/>
        <v>0.02566692609581215</v>
      </c>
      <c r="L64" s="116">
        <f t="shared" si="2"/>
        <v>0.012071463061323031</v>
      </c>
      <c r="M64" s="85"/>
      <c r="O64" s="73" t="s">
        <v>68</v>
      </c>
      <c r="P64" s="96">
        <f t="shared" si="3"/>
        <v>7.557847433499874</v>
      </c>
      <c r="Q64" s="97">
        <f t="shared" si="4"/>
        <v>8.197845039950304</v>
      </c>
      <c r="R64" s="85"/>
    </row>
    <row r="65" spans="15:18" ht="13.5">
      <c r="O65" s="73" t="s">
        <v>69</v>
      </c>
      <c r="P65" s="96">
        <f t="shared" si="3"/>
        <v>6.5844195718313</v>
      </c>
      <c r="Q65" s="97">
        <f t="shared" si="4"/>
        <v>7.125363265714143</v>
      </c>
      <c r="R65" s="85"/>
    </row>
    <row r="66" spans="15:18" ht="13.5">
      <c r="O66" s="73" t="s">
        <v>70</v>
      </c>
      <c r="P66" s="96">
        <f t="shared" si="3"/>
        <v>5.913138136042649</v>
      </c>
      <c r="Q66" s="97">
        <f t="shared" si="4"/>
        <v>6.194260580225492</v>
      </c>
      <c r="R66" s="85"/>
    </row>
    <row r="67" spans="15:18" ht="13.5">
      <c r="O67" s="73" t="s">
        <v>71</v>
      </c>
      <c r="P67" s="96">
        <f t="shared" si="3"/>
        <v>5.853127529516844</v>
      </c>
      <c r="Q67" s="97">
        <f t="shared" si="4"/>
        <v>5.907932223721697</v>
      </c>
      <c r="R67" s="85"/>
    </row>
    <row r="68" spans="15:18" ht="13.5">
      <c r="O68" s="73" t="s">
        <v>72</v>
      </c>
      <c r="P68" s="96">
        <f t="shared" si="3"/>
        <v>6.959834761492729</v>
      </c>
      <c r="Q68" s="97">
        <f t="shared" si="4"/>
        <v>6.948996422680634</v>
      </c>
      <c r="R68" s="85"/>
    </row>
    <row r="69" spans="15:18" ht="13.5">
      <c r="O69" s="73" t="s">
        <v>73</v>
      </c>
      <c r="P69" s="96">
        <f t="shared" si="3"/>
        <v>7.2298824908588495</v>
      </c>
      <c r="Q69" s="97">
        <f t="shared" si="4"/>
        <v>7.384558261751244</v>
      </c>
      <c r="R69" s="85"/>
    </row>
    <row r="70" spans="15:18" ht="13.5">
      <c r="O70" s="73" t="s">
        <v>74</v>
      </c>
      <c r="P70" s="96">
        <f t="shared" si="3"/>
        <v>6.359728696234683</v>
      </c>
      <c r="Q70" s="97">
        <f t="shared" si="4"/>
        <v>6.382766031888838</v>
      </c>
      <c r="R70" s="85"/>
    </row>
    <row r="71" spans="15:18" ht="13.5">
      <c r="O71" s="73" t="s">
        <v>75</v>
      </c>
      <c r="P71" s="96">
        <f t="shared" si="3"/>
        <v>4.959248611382477</v>
      </c>
      <c r="Q71" s="97">
        <f t="shared" si="4"/>
        <v>4.766188976715292</v>
      </c>
      <c r="R71" s="85"/>
    </row>
    <row r="72" spans="15:18" ht="13.5">
      <c r="O72" s="73" t="s">
        <v>76</v>
      </c>
      <c r="P72" s="96">
        <f t="shared" si="3"/>
        <v>4.398917017891534</v>
      </c>
      <c r="Q72" s="97">
        <f t="shared" si="4"/>
        <v>3.6715720926247237</v>
      </c>
      <c r="R72" s="85"/>
    </row>
    <row r="73" spans="15:18" ht="13.5">
      <c r="O73" s="73" t="s">
        <v>77</v>
      </c>
      <c r="P73" s="96">
        <f t="shared" si="3"/>
        <v>3.535741200770369</v>
      </c>
      <c r="Q73" s="97">
        <f t="shared" si="4"/>
        <v>2.491984948125299</v>
      </c>
      <c r="R73" s="85"/>
    </row>
    <row r="74" spans="15:18" ht="13.5">
      <c r="O74" s="73" t="s">
        <v>78</v>
      </c>
      <c r="P74" s="96">
        <f t="shared" si="3"/>
        <v>2.3125017444943756</v>
      </c>
      <c r="Q74" s="97">
        <f t="shared" si="4"/>
        <v>0.9189640768588136</v>
      </c>
      <c r="R74" s="85"/>
    </row>
    <row r="75" spans="15:18" ht="13.5">
      <c r="O75" s="73" t="s">
        <v>79</v>
      </c>
      <c r="P75" s="96">
        <f t="shared" si="3"/>
        <v>1.1283389622351858</v>
      </c>
      <c r="Q75" s="97">
        <f t="shared" si="4"/>
        <v>0.3106055737634685</v>
      </c>
      <c r="R75" s="85"/>
    </row>
    <row r="76" spans="15:18" ht="14.25" thickBot="1">
      <c r="O76" s="114" t="s">
        <v>80</v>
      </c>
      <c r="P76" s="115">
        <f t="shared" si="3"/>
        <v>0.5066011667178385</v>
      </c>
      <c r="Q76" s="116">
        <f t="shared" si="4"/>
        <v>0.1099615134702854</v>
      </c>
      <c r="R76" s="85"/>
    </row>
  </sheetData>
  <mergeCells count="7">
    <mergeCell ref="D3:D4"/>
    <mergeCell ref="K18:M18"/>
    <mergeCell ref="J43:L43"/>
    <mergeCell ref="O55:Q55"/>
    <mergeCell ref="P18:R18"/>
    <mergeCell ref="D39:I40"/>
    <mergeCell ref="D14:D15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2"/>
  <headerFooter alignWithMargins="0">
    <oddFooter>&amp;C－&amp;P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view="pageBreakPreview" zoomScaleSheetLayoutView="100" workbookViewId="0" topLeftCell="A10">
      <selection activeCell="M18" sqref="M18"/>
    </sheetView>
  </sheetViews>
  <sheetFormatPr defaultColWidth="9.00390625" defaultRowHeight="13.5"/>
  <cols>
    <col min="1" max="1" width="1.625" style="0" customWidth="1"/>
    <col min="2" max="2" width="1.4921875" style="0" customWidth="1"/>
    <col min="3" max="3" width="8.875" style="0" customWidth="1"/>
    <col min="4" max="4" width="10.00390625" style="0" customWidth="1"/>
    <col min="5" max="5" width="8.625" style="0" customWidth="1"/>
    <col min="6" max="6" width="9.75390625" style="0" customWidth="1"/>
    <col min="7" max="7" width="8.25390625" style="0" customWidth="1"/>
    <col min="8" max="8" width="0.74609375" style="0" customWidth="1"/>
    <col min="9" max="13" width="7.25390625" style="0" customWidth="1"/>
  </cols>
  <sheetData>
    <row r="1" spans="1:13" ht="13.5">
      <c r="A1" s="7"/>
      <c r="B1" s="7"/>
      <c r="C1" s="7" t="s">
        <v>179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.75" customHeight="1" thickBot="1">
      <c r="A2" s="7"/>
      <c r="B2" s="7"/>
      <c r="C2" s="7"/>
      <c r="D2" s="7"/>
      <c r="E2" s="280" t="s">
        <v>187</v>
      </c>
      <c r="F2" s="280"/>
      <c r="G2" s="280"/>
      <c r="H2" s="7"/>
      <c r="I2" s="7"/>
      <c r="J2" s="7"/>
      <c r="K2" s="280" t="str">
        <f>+E2</f>
        <v>（平成21年10月1日現在）</v>
      </c>
      <c r="L2" s="280"/>
      <c r="M2" s="280"/>
    </row>
    <row r="3" spans="1:13" ht="17.25" customHeight="1">
      <c r="A3" s="7"/>
      <c r="B3" s="7"/>
      <c r="C3" s="282" t="s">
        <v>88</v>
      </c>
      <c r="D3" s="284" t="s">
        <v>3</v>
      </c>
      <c r="E3" s="281" t="s">
        <v>183</v>
      </c>
      <c r="F3" s="273"/>
      <c r="G3" s="286"/>
      <c r="H3" s="117"/>
      <c r="I3" s="281" t="s">
        <v>89</v>
      </c>
      <c r="J3" s="273"/>
      <c r="K3" s="273"/>
      <c r="L3" s="273"/>
      <c r="M3" s="274"/>
    </row>
    <row r="4" spans="1:13" ht="46.5" customHeight="1" thickBot="1">
      <c r="A4" s="7"/>
      <c r="B4" s="7"/>
      <c r="C4" s="283"/>
      <c r="D4" s="285"/>
      <c r="E4" s="120" t="s">
        <v>90</v>
      </c>
      <c r="F4" s="120" t="s">
        <v>91</v>
      </c>
      <c r="G4" s="121" t="s">
        <v>92</v>
      </c>
      <c r="H4" s="119"/>
      <c r="I4" s="122" t="s">
        <v>93</v>
      </c>
      <c r="J4" s="122" t="s">
        <v>94</v>
      </c>
      <c r="K4" s="122" t="s">
        <v>95</v>
      </c>
      <c r="L4" s="122" t="s">
        <v>96</v>
      </c>
      <c r="M4" s="123" t="s">
        <v>4</v>
      </c>
    </row>
    <row r="5" spans="1:13" ht="24.75" customHeight="1" thickTop="1">
      <c r="A5" s="7"/>
      <c r="B5" s="7"/>
      <c r="C5" s="124" t="s">
        <v>97</v>
      </c>
      <c r="D5" s="201">
        <v>283357</v>
      </c>
      <c r="E5" s="201">
        <f>SUM(E6:E12)</f>
        <v>41695</v>
      </c>
      <c r="F5" s="201">
        <f>SUM(F6:F12)</f>
        <v>182035</v>
      </c>
      <c r="G5" s="201">
        <f>SUM(G6:G12)</f>
        <v>59371</v>
      </c>
      <c r="H5" s="125"/>
      <c r="I5" s="201">
        <f>SUM(I6:I12)</f>
        <v>15662</v>
      </c>
      <c r="J5" s="201">
        <f>SUM(J6:J12)</f>
        <v>17274</v>
      </c>
      <c r="K5" s="201">
        <f>SUM(K6:K12)</f>
        <v>8759</v>
      </c>
      <c r="L5" s="201">
        <f>SUM(L6:L12)</f>
        <v>8781</v>
      </c>
      <c r="M5" s="209">
        <f>SUM(M6:M12)</f>
        <v>50476</v>
      </c>
    </row>
    <row r="6" spans="1:13" ht="24.75" customHeight="1">
      <c r="A6" s="7"/>
      <c r="B6" s="7"/>
      <c r="C6" s="118" t="s">
        <v>166</v>
      </c>
      <c r="D6" s="202">
        <v>141110</v>
      </c>
      <c r="E6" s="202">
        <v>20730</v>
      </c>
      <c r="F6" s="202">
        <v>91276</v>
      </c>
      <c r="G6" s="203">
        <v>28987</v>
      </c>
      <c r="H6" s="125"/>
      <c r="I6" s="202">
        <v>7679</v>
      </c>
      <c r="J6" s="202">
        <v>8647</v>
      </c>
      <c r="K6" s="202">
        <v>4404</v>
      </c>
      <c r="L6" s="202">
        <v>4412</v>
      </c>
      <c r="M6" s="210">
        <v>25142</v>
      </c>
    </row>
    <row r="7" spans="1:13" ht="24.75" customHeight="1">
      <c r="A7" s="7"/>
      <c r="B7" s="7"/>
      <c r="C7" s="162" t="s">
        <v>167</v>
      </c>
      <c r="D7" s="204">
        <v>46716</v>
      </c>
      <c r="E7" s="204">
        <v>6653</v>
      </c>
      <c r="F7" s="204">
        <v>29624</v>
      </c>
      <c r="G7" s="204">
        <v>10431</v>
      </c>
      <c r="H7" s="125"/>
      <c r="I7" s="211">
        <v>2380</v>
      </c>
      <c r="J7" s="211">
        <v>2777</v>
      </c>
      <c r="K7" s="211">
        <v>1496</v>
      </c>
      <c r="L7" s="211">
        <v>1537</v>
      </c>
      <c r="M7" s="212">
        <v>8190</v>
      </c>
    </row>
    <row r="8" spans="1:13" ht="24.75" customHeight="1">
      <c r="A8" s="7"/>
      <c r="B8" s="7"/>
      <c r="C8" s="162" t="s">
        <v>168</v>
      </c>
      <c r="D8" s="204">
        <v>6742</v>
      </c>
      <c r="E8" s="204">
        <v>806</v>
      </c>
      <c r="F8" s="204">
        <v>4480</v>
      </c>
      <c r="G8" s="204">
        <v>1456</v>
      </c>
      <c r="H8" s="125"/>
      <c r="I8" s="211">
        <v>279</v>
      </c>
      <c r="J8" s="211">
        <v>343</v>
      </c>
      <c r="K8" s="211">
        <v>184</v>
      </c>
      <c r="L8" s="211">
        <v>224</v>
      </c>
      <c r="M8" s="212">
        <v>1030</v>
      </c>
    </row>
    <row r="9" spans="1:13" ht="24.75" customHeight="1">
      <c r="A9" s="7"/>
      <c r="B9" s="7"/>
      <c r="C9" s="162" t="s">
        <v>169</v>
      </c>
      <c r="D9" s="204">
        <v>25505</v>
      </c>
      <c r="E9" s="204">
        <v>3163</v>
      </c>
      <c r="F9" s="204">
        <v>17171</v>
      </c>
      <c r="G9" s="204">
        <v>5149</v>
      </c>
      <c r="H9" s="125"/>
      <c r="I9" s="211">
        <v>1128</v>
      </c>
      <c r="J9" s="211">
        <v>1379</v>
      </c>
      <c r="K9" s="211">
        <v>656</v>
      </c>
      <c r="L9" s="211">
        <v>725</v>
      </c>
      <c r="M9" s="212">
        <v>3888</v>
      </c>
    </row>
    <row r="10" spans="1:13" ht="24.75" customHeight="1">
      <c r="A10" s="7"/>
      <c r="B10" s="7"/>
      <c r="C10" s="162" t="s">
        <v>170</v>
      </c>
      <c r="D10" s="204">
        <v>40097</v>
      </c>
      <c r="E10" s="204">
        <v>6064</v>
      </c>
      <c r="F10" s="204">
        <v>24836</v>
      </c>
      <c r="G10" s="204">
        <v>9114</v>
      </c>
      <c r="H10" s="125"/>
      <c r="I10" s="211">
        <v>2160</v>
      </c>
      <c r="J10" s="211">
        <v>2545</v>
      </c>
      <c r="K10" s="211">
        <v>1359</v>
      </c>
      <c r="L10" s="211">
        <v>1286</v>
      </c>
      <c r="M10" s="212">
        <v>7350</v>
      </c>
    </row>
    <row r="11" spans="1:13" ht="24.75" customHeight="1">
      <c r="A11" s="7"/>
      <c r="B11" s="7"/>
      <c r="C11" s="163" t="s">
        <v>171</v>
      </c>
      <c r="D11" s="205">
        <v>9329</v>
      </c>
      <c r="E11" s="205">
        <v>1843</v>
      </c>
      <c r="F11" s="205">
        <v>5722</v>
      </c>
      <c r="G11" s="205">
        <v>1756</v>
      </c>
      <c r="H11" s="125"/>
      <c r="I11" s="202">
        <v>983</v>
      </c>
      <c r="J11" s="202">
        <v>648</v>
      </c>
      <c r="K11" s="202">
        <v>212</v>
      </c>
      <c r="L11" s="202">
        <v>217</v>
      </c>
      <c r="M11" s="210">
        <v>2060</v>
      </c>
    </row>
    <row r="12" spans="1:13" ht="24.75" customHeight="1" thickBot="1">
      <c r="A12" s="7"/>
      <c r="B12" s="7"/>
      <c r="C12" s="126" t="s">
        <v>172</v>
      </c>
      <c r="D12" s="206">
        <v>13858</v>
      </c>
      <c r="E12" s="206">
        <v>2436</v>
      </c>
      <c r="F12" s="206">
        <v>8926</v>
      </c>
      <c r="G12" s="206">
        <v>2478</v>
      </c>
      <c r="H12" s="125"/>
      <c r="I12" s="213">
        <v>1053</v>
      </c>
      <c r="J12" s="213">
        <v>935</v>
      </c>
      <c r="K12" s="213">
        <v>448</v>
      </c>
      <c r="L12" s="213">
        <v>380</v>
      </c>
      <c r="M12" s="214">
        <v>2816</v>
      </c>
    </row>
    <row r="13" spans="1:13" ht="24.75" customHeight="1" thickBot="1">
      <c r="A13" s="7"/>
      <c r="B13" s="7"/>
      <c r="C13" s="127" t="s">
        <v>98</v>
      </c>
      <c r="D13" s="207">
        <v>1862575</v>
      </c>
      <c r="E13" s="207">
        <v>256995</v>
      </c>
      <c r="F13" s="207">
        <v>1160947</v>
      </c>
      <c r="G13" s="208">
        <v>442313</v>
      </c>
      <c r="H13" s="128"/>
      <c r="I13" s="215">
        <v>96666</v>
      </c>
      <c r="J13" s="216">
        <v>106100</v>
      </c>
      <c r="K13" s="216">
        <v>54229</v>
      </c>
      <c r="L13" s="216">
        <v>55525</v>
      </c>
      <c r="M13" s="217">
        <v>312520</v>
      </c>
    </row>
    <row r="14" spans="1:13" ht="21.75" customHeight="1">
      <c r="A14" s="7"/>
      <c r="B14" s="7"/>
      <c r="C14" s="62"/>
      <c r="D14" s="129"/>
      <c r="E14" s="129"/>
      <c r="F14" s="36" t="s">
        <v>178</v>
      </c>
      <c r="G14" s="129"/>
      <c r="H14" s="130"/>
      <c r="I14" s="130"/>
      <c r="J14" s="130"/>
      <c r="K14" s="130"/>
      <c r="L14" s="130"/>
      <c r="M14" s="129"/>
    </row>
    <row r="15" spans="1:13" ht="21" customHeight="1" thickBot="1">
      <c r="A15" s="7"/>
      <c r="B15" s="7"/>
      <c r="C15" s="7"/>
      <c r="D15" s="7"/>
      <c r="E15" s="280" t="str">
        <f>+E2</f>
        <v>（平成21年10月1日現在）</v>
      </c>
      <c r="F15" s="280"/>
      <c r="G15" s="280"/>
      <c r="H15" s="7"/>
      <c r="I15" s="7"/>
      <c r="J15" s="7"/>
      <c r="K15" s="280" t="str">
        <f>+E2</f>
        <v>（平成21年10月1日現在）</v>
      </c>
      <c r="L15" s="280"/>
      <c r="M15" s="280"/>
    </row>
    <row r="16" spans="1:13" ht="13.5" customHeight="1">
      <c r="A16" s="7"/>
      <c r="B16" s="7"/>
      <c r="C16" s="275"/>
      <c r="D16" s="281" t="s">
        <v>99</v>
      </c>
      <c r="E16" s="273"/>
      <c r="F16" s="274"/>
      <c r="G16" s="131"/>
      <c r="H16" s="132"/>
      <c r="I16" s="272" t="s">
        <v>100</v>
      </c>
      <c r="J16" s="273"/>
      <c r="K16" s="273"/>
      <c r="L16" s="274"/>
      <c r="M16" s="7"/>
    </row>
    <row r="17" spans="1:13" ht="42" customHeight="1" thickBot="1">
      <c r="A17" s="7"/>
      <c r="B17" s="7"/>
      <c r="C17" s="276"/>
      <c r="D17" s="120" t="s">
        <v>101</v>
      </c>
      <c r="E17" s="120" t="s">
        <v>102</v>
      </c>
      <c r="F17" s="133" t="s">
        <v>103</v>
      </c>
      <c r="G17" s="131"/>
      <c r="H17" s="132"/>
      <c r="I17" s="134" t="s">
        <v>104</v>
      </c>
      <c r="J17" s="122" t="s">
        <v>105</v>
      </c>
      <c r="K17" s="122" t="s">
        <v>106</v>
      </c>
      <c r="L17" s="123" t="s">
        <v>107</v>
      </c>
      <c r="M17" s="7"/>
    </row>
    <row r="18" spans="1:13" ht="22.5" customHeight="1" thickTop="1">
      <c r="A18" s="7"/>
      <c r="B18" s="7"/>
      <c r="C18" s="124" t="s">
        <v>97</v>
      </c>
      <c r="D18" s="135">
        <f>E5/D5*100</f>
        <v>14.714653246611164</v>
      </c>
      <c r="E18" s="135">
        <f>F5/D5*100</f>
        <v>64.24228093888628</v>
      </c>
      <c r="F18" s="136">
        <f>G5/D5*100</f>
        <v>20.952720419823756</v>
      </c>
      <c r="G18" s="130"/>
      <c r="H18" s="33"/>
      <c r="I18" s="137">
        <f>E5/F5*100</f>
        <v>22.9049358639822</v>
      </c>
      <c r="J18" s="135">
        <f>G5/F5*100</f>
        <v>32.61515642596204</v>
      </c>
      <c r="K18" s="135">
        <f>(E5+G5)/F5*100</f>
        <v>55.520092289944245</v>
      </c>
      <c r="L18" s="136">
        <f>G5/E5*100</f>
        <v>142.39357237078787</v>
      </c>
      <c r="M18" s="7"/>
    </row>
    <row r="19" spans="1:13" ht="22.5" customHeight="1">
      <c r="A19" s="7"/>
      <c r="B19" s="7"/>
      <c r="C19" s="118" t="s">
        <v>166</v>
      </c>
      <c r="D19" s="138">
        <f aca="true" t="shared" si="0" ref="D19:D25">E6/D6*100</f>
        <v>14.690666855644533</v>
      </c>
      <c r="E19" s="138">
        <f aca="true" t="shared" si="1" ref="E19:E25">F6/D6*100</f>
        <v>64.68428885266813</v>
      </c>
      <c r="F19" s="139">
        <f aca="true" t="shared" si="2" ref="F19:F25">G6/D6*100</f>
        <v>20.542130252994117</v>
      </c>
      <c r="G19" s="130"/>
      <c r="H19" s="33"/>
      <c r="I19" s="140">
        <f aca="true" t="shared" si="3" ref="I19:I24">E6/F6*100</f>
        <v>22.71133704369166</v>
      </c>
      <c r="J19" s="138">
        <f aca="true" t="shared" si="4" ref="J19:J24">G6/F6*100</f>
        <v>31.757526622551385</v>
      </c>
      <c r="K19" s="138">
        <f aca="true" t="shared" si="5" ref="K19:K24">(E6+G6)/F6*100</f>
        <v>54.46886366624304</v>
      </c>
      <c r="L19" s="139">
        <f aca="true" t="shared" si="6" ref="L19:L24">G6/E6*100</f>
        <v>139.831162566329</v>
      </c>
      <c r="M19" s="7"/>
    </row>
    <row r="20" spans="1:13" ht="22.5" customHeight="1">
      <c r="A20" s="7"/>
      <c r="B20" s="7"/>
      <c r="C20" s="162" t="s">
        <v>167</v>
      </c>
      <c r="D20" s="164">
        <f t="shared" si="0"/>
        <v>14.241373405257299</v>
      </c>
      <c r="E20" s="164">
        <f t="shared" si="1"/>
        <v>63.41296343865057</v>
      </c>
      <c r="F20" s="165">
        <f t="shared" si="2"/>
        <v>22.328538402260467</v>
      </c>
      <c r="G20" s="130"/>
      <c r="H20" s="33"/>
      <c r="I20" s="166">
        <f t="shared" si="3"/>
        <v>22.458142046988925</v>
      </c>
      <c r="J20" s="167">
        <f t="shared" si="4"/>
        <v>35.21131514987847</v>
      </c>
      <c r="K20" s="167">
        <f t="shared" si="5"/>
        <v>57.6694571968674</v>
      </c>
      <c r="L20" s="168">
        <f t="shared" si="6"/>
        <v>156.78641214489704</v>
      </c>
      <c r="M20" s="7"/>
    </row>
    <row r="21" spans="1:13" ht="22.5" customHeight="1">
      <c r="A21" s="7"/>
      <c r="B21" s="7"/>
      <c r="C21" s="162" t="s">
        <v>168</v>
      </c>
      <c r="D21" s="164">
        <f t="shared" si="0"/>
        <v>11.954909522396914</v>
      </c>
      <c r="E21" s="164">
        <f t="shared" si="1"/>
        <v>66.44912488875705</v>
      </c>
      <c r="F21" s="165">
        <f t="shared" si="2"/>
        <v>21.59596558884604</v>
      </c>
      <c r="G21" s="130"/>
      <c r="H21" s="33"/>
      <c r="I21" s="166">
        <f t="shared" si="3"/>
        <v>17.991071428571427</v>
      </c>
      <c r="J21" s="167">
        <f t="shared" si="4"/>
        <v>32.5</v>
      </c>
      <c r="K21" s="167">
        <f t="shared" si="5"/>
        <v>50.49107142857143</v>
      </c>
      <c r="L21" s="168">
        <f t="shared" si="6"/>
        <v>180.64516129032256</v>
      </c>
      <c r="M21" s="7"/>
    </row>
    <row r="22" spans="1:13" ht="22.5" customHeight="1">
      <c r="A22" s="7"/>
      <c r="B22" s="7"/>
      <c r="C22" s="162" t="s">
        <v>169</v>
      </c>
      <c r="D22" s="164">
        <f t="shared" si="0"/>
        <v>12.401489903940403</v>
      </c>
      <c r="E22" s="164">
        <f t="shared" si="1"/>
        <v>67.32405410703784</v>
      </c>
      <c r="F22" s="165">
        <f t="shared" si="2"/>
        <v>20.188198392472064</v>
      </c>
      <c r="G22" s="130"/>
      <c r="H22" s="33"/>
      <c r="I22" s="166">
        <f t="shared" si="3"/>
        <v>18.420592860054743</v>
      </c>
      <c r="J22" s="167">
        <f t="shared" si="4"/>
        <v>29.986605322928195</v>
      </c>
      <c r="K22" s="167">
        <f t="shared" si="5"/>
        <v>48.40719818298294</v>
      </c>
      <c r="L22" s="168">
        <f t="shared" si="6"/>
        <v>162.7884919380335</v>
      </c>
      <c r="M22" s="7"/>
    </row>
    <row r="23" spans="1:13" ht="22.5" customHeight="1">
      <c r="A23" s="7"/>
      <c r="B23" s="7"/>
      <c r="C23" s="162" t="s">
        <v>170</v>
      </c>
      <c r="D23" s="164">
        <f t="shared" si="0"/>
        <v>15.123325934608575</v>
      </c>
      <c r="E23" s="164">
        <f t="shared" si="1"/>
        <v>61.939795994712824</v>
      </c>
      <c r="F23" s="165">
        <f t="shared" si="2"/>
        <v>22.729880040900817</v>
      </c>
      <c r="G23" s="130"/>
      <c r="H23" s="33"/>
      <c r="I23" s="166">
        <f t="shared" si="3"/>
        <v>24.41617007569657</v>
      </c>
      <c r="J23" s="167">
        <f t="shared" si="4"/>
        <v>36.6967305524239</v>
      </c>
      <c r="K23" s="167">
        <f t="shared" si="5"/>
        <v>61.11290062812047</v>
      </c>
      <c r="L23" s="168">
        <f t="shared" si="6"/>
        <v>150.29683377308706</v>
      </c>
      <c r="M23" s="7"/>
    </row>
    <row r="24" spans="1:13" ht="22.5" customHeight="1">
      <c r="A24" s="7"/>
      <c r="B24" s="7"/>
      <c r="C24" s="163" t="s">
        <v>171</v>
      </c>
      <c r="D24" s="138">
        <f t="shared" si="0"/>
        <v>19.75560081466395</v>
      </c>
      <c r="E24" s="138">
        <f t="shared" si="1"/>
        <v>61.335620109336475</v>
      </c>
      <c r="F24" s="139">
        <f t="shared" si="2"/>
        <v>18.82302497588166</v>
      </c>
      <c r="G24" s="130"/>
      <c r="H24" s="33"/>
      <c r="I24" s="140">
        <f t="shared" si="3"/>
        <v>32.209017825934986</v>
      </c>
      <c r="J24" s="138">
        <f t="shared" si="4"/>
        <v>30.688570429919608</v>
      </c>
      <c r="K24" s="138">
        <f t="shared" si="5"/>
        <v>62.8975882558546</v>
      </c>
      <c r="L24" s="139">
        <f t="shared" si="6"/>
        <v>95.27943570265872</v>
      </c>
      <c r="M24" s="7"/>
    </row>
    <row r="25" spans="1:13" ht="22.5" customHeight="1" thickBot="1">
      <c r="A25" s="7"/>
      <c r="B25" s="7"/>
      <c r="C25" s="126" t="s">
        <v>172</v>
      </c>
      <c r="D25" s="141">
        <f t="shared" si="0"/>
        <v>17.57829412613653</v>
      </c>
      <c r="E25" s="141">
        <f t="shared" si="1"/>
        <v>64.4104488382162</v>
      </c>
      <c r="F25" s="142">
        <f t="shared" si="2"/>
        <v>17.881368162794054</v>
      </c>
      <c r="G25" s="130"/>
      <c r="H25" s="33"/>
      <c r="I25" s="143">
        <f>E12/F12*100</f>
        <v>27.29105982522967</v>
      </c>
      <c r="J25" s="141">
        <f>G12/F12*100</f>
        <v>27.761595339457763</v>
      </c>
      <c r="K25" s="141">
        <f>(E12+G12)/F12*100</f>
        <v>55.05265516468742</v>
      </c>
      <c r="L25" s="142">
        <f>G12/E12*100</f>
        <v>101.72413793103448</v>
      </c>
      <c r="M25" s="7"/>
    </row>
    <row r="26" spans="1:13" ht="22.5" customHeight="1" thickBot="1">
      <c r="A26" s="7"/>
      <c r="B26" s="7"/>
      <c r="C26" s="127" t="s">
        <v>98</v>
      </c>
      <c r="D26" s="144">
        <f>E13/D13*100</f>
        <v>13.79783364428278</v>
      </c>
      <c r="E26" s="144">
        <f>F13/D13*100</f>
        <v>62.33021489067554</v>
      </c>
      <c r="F26" s="145">
        <f>G13/D13*100</f>
        <v>23.747392722440708</v>
      </c>
      <c r="G26" s="130"/>
      <c r="H26" s="33"/>
      <c r="I26" s="146">
        <f>E13/F13*100</f>
        <v>22.136669460362963</v>
      </c>
      <c r="J26" s="144">
        <f>G13/F13*100</f>
        <v>38.09932753174779</v>
      </c>
      <c r="K26" s="144">
        <f>(E13+G13)/F13*100</f>
        <v>60.23599699211075</v>
      </c>
      <c r="L26" s="145">
        <f>G13/E13*100</f>
        <v>172.10957411622795</v>
      </c>
      <c r="M26" s="7"/>
    </row>
    <row r="27" spans="1:13" ht="16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3.5">
      <c r="A28" s="7"/>
      <c r="B28" s="7"/>
      <c r="C28" s="271" t="s">
        <v>108</v>
      </c>
      <c r="D28" s="271"/>
      <c r="E28" s="278" t="s">
        <v>101</v>
      </c>
      <c r="F28" s="278"/>
      <c r="G28" s="278"/>
      <c r="H28" s="238" t="s">
        <v>116</v>
      </c>
      <c r="I28" s="238"/>
      <c r="J28" s="7"/>
      <c r="K28" s="7"/>
      <c r="L28" s="7"/>
      <c r="M28" s="7"/>
    </row>
    <row r="29" spans="1:13" ht="13.5">
      <c r="A29" s="7"/>
      <c r="B29" s="7"/>
      <c r="C29" s="271"/>
      <c r="D29" s="271"/>
      <c r="E29" s="279" t="s">
        <v>102</v>
      </c>
      <c r="F29" s="279"/>
      <c r="G29" s="279"/>
      <c r="H29" s="238"/>
      <c r="I29" s="238"/>
      <c r="J29" s="7"/>
      <c r="K29" s="7"/>
      <c r="L29" s="7"/>
      <c r="M29" s="7"/>
    </row>
    <row r="30" spans="1:13" ht="7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3.5">
      <c r="A31" s="7"/>
      <c r="B31" s="7"/>
      <c r="C31" s="271" t="s">
        <v>109</v>
      </c>
      <c r="D31" s="271"/>
      <c r="E31" s="277" t="s">
        <v>103</v>
      </c>
      <c r="F31" s="277"/>
      <c r="G31" s="238" t="s">
        <v>116</v>
      </c>
      <c r="H31" s="7"/>
      <c r="I31" s="7"/>
      <c r="J31" s="7"/>
      <c r="K31" s="7"/>
      <c r="L31" s="7"/>
      <c r="M31" s="7"/>
    </row>
    <row r="32" spans="1:13" ht="13.5">
      <c r="A32" s="7"/>
      <c r="B32" s="7"/>
      <c r="C32" s="271"/>
      <c r="D32" s="271"/>
      <c r="E32" s="270" t="s">
        <v>117</v>
      </c>
      <c r="F32" s="270"/>
      <c r="G32" s="238"/>
      <c r="H32" s="7"/>
      <c r="I32" s="7"/>
      <c r="J32" s="7"/>
      <c r="K32" s="7"/>
      <c r="L32" s="7"/>
      <c r="M32" s="7"/>
    </row>
    <row r="33" spans="1:13" ht="7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3.5">
      <c r="A34" s="7"/>
      <c r="B34" s="7"/>
      <c r="C34" s="271" t="s">
        <v>110</v>
      </c>
      <c r="D34" s="271"/>
      <c r="E34" s="277" t="s">
        <v>111</v>
      </c>
      <c r="F34" s="277"/>
      <c r="G34" s="238" t="s">
        <v>116</v>
      </c>
      <c r="H34" s="7"/>
      <c r="I34" s="7"/>
      <c r="J34" s="7"/>
      <c r="K34" s="7"/>
      <c r="L34" s="7"/>
      <c r="M34" s="7"/>
    </row>
    <row r="35" spans="1:13" ht="13.5">
      <c r="A35" s="7"/>
      <c r="B35" s="7"/>
      <c r="C35" s="271"/>
      <c r="D35" s="271"/>
      <c r="E35" s="270" t="s">
        <v>117</v>
      </c>
      <c r="F35" s="270"/>
      <c r="G35" s="238"/>
      <c r="H35" s="7"/>
      <c r="I35" s="7"/>
      <c r="J35" s="7"/>
      <c r="K35" s="7"/>
      <c r="L35" s="7"/>
      <c r="M35" s="7"/>
    </row>
    <row r="36" spans="1:13" ht="6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3.5">
      <c r="A37" s="7"/>
      <c r="B37" s="7"/>
      <c r="C37" s="271" t="s">
        <v>112</v>
      </c>
      <c r="D37" s="271"/>
      <c r="E37" s="277" t="s">
        <v>113</v>
      </c>
      <c r="F37" s="277"/>
      <c r="G37" s="238" t="s">
        <v>116</v>
      </c>
      <c r="H37" s="7"/>
      <c r="I37" s="7"/>
      <c r="J37" s="7"/>
      <c r="K37" s="7"/>
      <c r="L37" s="7"/>
      <c r="M37" s="7"/>
    </row>
    <row r="38" spans="1:13" ht="13.5">
      <c r="A38" s="7"/>
      <c r="B38" s="7"/>
      <c r="C38" s="271"/>
      <c r="D38" s="271"/>
      <c r="E38" s="270" t="s">
        <v>118</v>
      </c>
      <c r="F38" s="270"/>
      <c r="G38" s="238"/>
      <c r="H38" s="7"/>
      <c r="I38" s="7"/>
      <c r="J38" s="7"/>
      <c r="K38" s="7"/>
      <c r="L38" s="7"/>
      <c r="M38" s="7"/>
    </row>
  </sheetData>
  <mergeCells count="27">
    <mergeCell ref="C37:D38"/>
    <mergeCell ref="E37:F37"/>
    <mergeCell ref="E38:F38"/>
    <mergeCell ref="G37:G38"/>
    <mergeCell ref="C3:C4"/>
    <mergeCell ref="D3:D4"/>
    <mergeCell ref="E3:G3"/>
    <mergeCell ref="D16:F16"/>
    <mergeCell ref="K2:M2"/>
    <mergeCell ref="E2:G2"/>
    <mergeCell ref="E15:G15"/>
    <mergeCell ref="K15:M15"/>
    <mergeCell ref="I3:M3"/>
    <mergeCell ref="C34:D35"/>
    <mergeCell ref="E34:F34"/>
    <mergeCell ref="H28:I29"/>
    <mergeCell ref="E35:F35"/>
    <mergeCell ref="E28:G28"/>
    <mergeCell ref="E29:G29"/>
    <mergeCell ref="G34:G35"/>
    <mergeCell ref="G31:G32"/>
    <mergeCell ref="C31:D32"/>
    <mergeCell ref="E31:F31"/>
    <mergeCell ref="E32:F32"/>
    <mergeCell ref="C28:D29"/>
    <mergeCell ref="I16:L16"/>
    <mergeCell ref="C16:C17"/>
  </mergeCells>
  <printOptions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portrait" paperSize="9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2010-08-11T05:53:24Z</cp:lastPrinted>
  <dcterms:created xsi:type="dcterms:W3CDTF">2002-07-11T05:16:57Z</dcterms:created>
  <dcterms:modified xsi:type="dcterms:W3CDTF">2010-09-21T02:57:22Z</dcterms:modified>
  <cp:category/>
  <cp:version/>
  <cp:contentType/>
  <cp:contentStatus/>
</cp:coreProperties>
</file>