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65506" windowWidth="7935" windowHeight="9015" tabRatio="601" activeTab="3"/>
  </bookViews>
  <sheets>
    <sheet name="動態 " sheetId="1" r:id="rId1"/>
    <sheet name="人口動態1" sheetId="2" r:id="rId2"/>
    <sheet name="動態2" sheetId="3" r:id="rId3"/>
    <sheet name="動態3" sheetId="4" r:id="rId4"/>
    <sheet name="グラフ" sheetId="5" r:id="rId5"/>
  </sheets>
  <definedNames>
    <definedName name="_xlnm.Print_Area" localSheetId="4">'グラフ'!$A$1:$I$55</definedName>
    <definedName name="_xlnm.Print_Area" localSheetId="1">'人口動態1'!$A$1:$Z$27</definedName>
    <definedName name="_xlnm.Print_Area" localSheetId="0">'動態 '!$A$1:$N$26</definedName>
    <definedName name="_xlnm.Print_Area" localSheetId="2">'動態2'!$C$1:$AX$35</definedName>
    <definedName name="_xlnm.Print_Area" localSheetId="3">'動態3'!$C$1:$AL$33</definedName>
    <definedName name="_xlnm.Print_Titles" localSheetId="2">'動態2'!$A:$B</definedName>
    <definedName name="_xlnm.Print_Titles" localSheetId="3">'動態3'!$A:$B</definedName>
  </definedNames>
  <calcPr fullCalcOnLoad="1"/>
</workbook>
</file>

<file path=xl/sharedStrings.xml><?xml version="1.0" encoding="utf-8"?>
<sst xmlns="http://schemas.openxmlformats.org/spreadsheetml/2006/main" count="440" uniqueCount="172">
  <si>
    <t>男</t>
  </si>
  <si>
    <t>女</t>
  </si>
  <si>
    <t>総数</t>
  </si>
  <si>
    <t>女</t>
  </si>
  <si>
    <t>男</t>
  </si>
  <si>
    <t>管内</t>
  </si>
  <si>
    <t>三重県</t>
  </si>
  <si>
    <t>計</t>
  </si>
  <si>
    <t xml:space="preserve">（ア）出生 </t>
  </si>
  <si>
    <t>主な死因別の死亡状況を表２、うち悪性新生物部位別死亡状況を表３に示しました。</t>
  </si>
  <si>
    <t>ウ　各種グラフ</t>
  </si>
  <si>
    <t>表１　人口動態総覧　（実数、率）　市町村別</t>
  </si>
  <si>
    <t>人口
（10月1日）</t>
  </si>
  <si>
    <t>出生</t>
  </si>
  <si>
    <t>低体重児
(再掲）</t>
  </si>
  <si>
    <t>死亡</t>
  </si>
  <si>
    <t>乳児死亡
（再掲）</t>
  </si>
  <si>
    <t>新生児死亡（再掲）</t>
  </si>
  <si>
    <t>死産</t>
  </si>
  <si>
    <t>周産期死亡</t>
  </si>
  <si>
    <t>婚姻</t>
  </si>
  <si>
    <t>離婚</t>
  </si>
  <si>
    <t>自然
増加数</t>
  </si>
  <si>
    <t>合計特殊出生率</t>
  </si>
  <si>
    <t>自然</t>
  </si>
  <si>
    <t>人工</t>
  </si>
  <si>
    <t>人口</t>
  </si>
  <si>
    <t>実数</t>
  </si>
  <si>
    <t>全国</t>
  </si>
  <si>
    <t>率</t>
  </si>
  <si>
    <t>率の算出方法</t>
  </si>
  <si>
    <t>人口千対</t>
  </si>
  <si>
    <t>男子人口千対</t>
  </si>
  <si>
    <t>女子人口千対</t>
  </si>
  <si>
    <t>出生千対</t>
  </si>
  <si>
    <t>男子出生千対</t>
  </si>
  <si>
    <t>女子出生千対</t>
  </si>
  <si>
    <t>出産(出生＋死産）
千対</t>
  </si>
  <si>
    <t>△は減を示す。低体重児は出生体重2,500g未満のもの。乳児死亡は生後1年未満の死亡。</t>
  </si>
  <si>
    <t>新生児死亡は生後４週未満の死亡。早期新生児死亡は生後１週未満の死亡。
死産は妊娠１２週以後の死児の出産。後期死産は妊娠２２週以後の死産。自然増加は出生数－死亡数。
全国以外の分母に用いた人口は、三重県データバンクシステムにより計算しているため、厚生労働省の公表値と若干異なっています。</t>
  </si>
  <si>
    <t>結核</t>
  </si>
  <si>
    <t>悪性新生物</t>
  </si>
  <si>
    <t>糖尿病</t>
  </si>
  <si>
    <t>高血圧性疾患</t>
  </si>
  <si>
    <t>脳血管疾患</t>
  </si>
  <si>
    <t>肺炎</t>
  </si>
  <si>
    <t>慢性閉塞性肺疾患</t>
  </si>
  <si>
    <t>喘息</t>
  </si>
  <si>
    <t>肝疾患</t>
  </si>
  <si>
    <t>腎不全</t>
  </si>
  <si>
    <t>老衰</t>
  </si>
  <si>
    <t>不慮の事故</t>
  </si>
  <si>
    <t>自殺</t>
  </si>
  <si>
    <t>死亡数</t>
  </si>
  <si>
    <t>率</t>
  </si>
  <si>
    <t>死因別死亡率＝</t>
  </si>
  <si>
    <t>死因別死亡数</t>
  </si>
  <si>
    <t>年齢調整死亡率＝</t>
  </si>
  <si>
    <t>基準となる人口集団の総和（昭和６０年モデル人口）</t>
  </si>
  <si>
    <t>市別悪性新生物死亡数・死亡率（人口１０万人対）、年齢調整死亡率（人口１０万人対）</t>
  </si>
  <si>
    <t>内訳</t>
  </si>
  <si>
    <t>白　血　病</t>
  </si>
  <si>
    <t>合計特殊出生率の推移</t>
  </si>
  <si>
    <t>出生率・低体重児出生率の推移</t>
  </si>
  <si>
    <t>周産期死亡率の推移</t>
  </si>
  <si>
    <t>年齢調整死亡率(男性）</t>
  </si>
  <si>
    <t>人口10万対</t>
  </si>
  <si>
    <t>年齢調整死亡率（平成１３年）</t>
  </si>
  <si>
    <t>死因</t>
  </si>
  <si>
    <t>男性</t>
  </si>
  <si>
    <t>女性</t>
  </si>
  <si>
    <t>資料</t>
  </si>
  <si>
    <t>不慮の事故</t>
  </si>
  <si>
    <t>　： 医療政策室「三重県人口動態調査結果」</t>
  </si>
  <si>
    <t>肺炎</t>
  </si>
  <si>
    <t>年齢調整は昭和６０年モデル人口を使用</t>
  </si>
  <si>
    <t>心疾患</t>
  </si>
  <si>
    <t>[  　　]内は三重県</t>
  </si>
  <si>
    <t>年齢調整死亡率（女性）</t>
  </si>
  <si>
    <t>肺炎</t>
  </si>
  <si>
    <t>肺　　炎　　</t>
  </si>
  <si>
    <t>不慮の事故</t>
  </si>
  <si>
    <t>心　疾　患　</t>
  </si>
  <si>
    <t>肺炎</t>
  </si>
  <si>
    <t>年齢調整死亡率の年次推移</t>
  </si>
  <si>
    <t>グラフ１</t>
  </si>
  <si>
    <t>心疾患</t>
  </si>
  <si>
    <t>男</t>
  </si>
  <si>
    <t>悪性新生物</t>
  </si>
  <si>
    <t>心疾患</t>
  </si>
  <si>
    <t>脳血管疾患</t>
  </si>
  <si>
    <t>女</t>
  </si>
  <si>
    <t>・</t>
  </si>
  <si>
    <t>H17</t>
  </si>
  <si>
    <t>H18</t>
  </si>
  <si>
    <t>H19</t>
  </si>
  <si>
    <t>乳児死亡率</t>
  </si>
  <si>
    <t>市町
(県・全国）</t>
  </si>
  <si>
    <t>人口千対</t>
  </si>
  <si>
    <t>人口千対</t>
  </si>
  <si>
    <t>妊娠満22週以後の死産</t>
  </si>
  <si>
    <t>桑名市</t>
  </si>
  <si>
    <t>いなべ市</t>
  </si>
  <si>
    <t>木曽岬町</t>
  </si>
  <si>
    <t>東員町</t>
  </si>
  <si>
    <t>菰野町</t>
  </si>
  <si>
    <t>朝日町</t>
  </si>
  <si>
    <t>川越町</t>
  </si>
  <si>
    <t>出産(出生＋妊娠満22週以後の死産）千対</t>
  </si>
  <si>
    <t>人口</t>
  </si>
  <si>
    <t>｛観察集団の各年齢階級の死亡率×基準人口集団のその年齢階級の人口｝の各年齢階級の総和</t>
  </si>
  <si>
    <t>表 ２</t>
  </si>
  <si>
    <t>年齢調整死亡率</t>
  </si>
  <si>
    <t>H20</t>
  </si>
  <si>
    <t>（6）　人口動態統計</t>
  </si>
  <si>
    <t>桑名管内</t>
  </si>
  <si>
    <t>　人口動態確定数は、平成20年から桑名管内には菰野町、朝日町、川越町が含まれたデータを掲載しました。（以下３町を含んだデータで比較）</t>
  </si>
  <si>
    <t>平成21年確定数</t>
  </si>
  <si>
    <t>-</t>
  </si>
  <si>
    <t>H20</t>
  </si>
  <si>
    <t>H21</t>
  </si>
  <si>
    <t>年齢調整死亡率（平成21年）</t>
  </si>
  <si>
    <t>H21</t>
  </si>
  <si>
    <t>H17</t>
  </si>
  <si>
    <t>H18</t>
  </si>
  <si>
    <t>H19</t>
  </si>
  <si>
    <t>平成20年からは、桑名管内に菰野町、川越町、朝日町が含まれます。</t>
  </si>
  <si>
    <t>　管内の出生数は2,515人で前年より47人増加しました。出生率は8.9で三重県の8.4と比べると0.5ポイント高く、全国よりも高くなっています。</t>
  </si>
  <si>
    <t>　管内の死亡数は2,319人で前年より83人減少し、死亡率は8.2で、三重県の9.4、全国の9.1より下回っています。</t>
  </si>
  <si>
    <t>　乳児の生存は母体の健康状態や養育条件等の影響を強く受けることから、地域の衛生状態、生活水準を反映する指標として重視されています。管内の乳児死亡数は8人で、前年より2人減少しており、新生児死亡数は4人で前年より3人減少しています。</t>
  </si>
  <si>
    <t>　管内の死産数は59人で、前年より3人増加しました。
　自然死産率は9.7であり人工死産率は13.2です。</t>
  </si>
  <si>
    <t>　母体の健康状態に強く影響される指標です。周産期死亡数は5人で前年に比べ14人減少し、周産期死亡率は2.0です。</t>
  </si>
  <si>
    <t>　婚姻件数は1,478組で前年より60組減少しました。婚姻率は5.2で三重県と同率になっています。
　離婚件数は449件で前年より16件減少しました。離婚率は1.58で三重県の値と比較すると0.27ポイント低くなっています。</t>
  </si>
  <si>
    <t>　管内の自然増加率は0.7ですが、三重県は-1.1ポイントで平成17年から減少傾向です。</t>
  </si>
  <si>
    <t>　分母に用いた人口は、三重県データバンクシステムにより算出した平成21年10月1日現在推計人口（外国籍人口含む）によります。</t>
  </si>
  <si>
    <t>　第1位悪性新生物669人、第2位心疾患390人、第3位肺炎219人、第4位脳血管疾患212人で平成19年から肺炎が第3位となっています。</t>
  </si>
  <si>
    <t>　合計特殊出生率、乳児死亡率、年齢調整死亡率等の推移及び平成21年の年齢調整死亡率上位5疾患をグラフ1に示しました。</t>
  </si>
  <si>
    <t>ア　人口動態総覧</t>
  </si>
  <si>
    <t>平成21年の人口動態（確定数）の概況は表１のとおりです。</t>
  </si>
  <si>
    <t>（イ）死亡</t>
  </si>
  <si>
    <t>（ウ）乳児死亡</t>
  </si>
  <si>
    <t>（エ）死産</t>
  </si>
  <si>
    <t>（オ）周産期死亡</t>
  </si>
  <si>
    <t>（カ）婚姻と離婚</t>
  </si>
  <si>
    <t>（キ）自然増加</t>
  </si>
  <si>
    <t>イ　死亡の動向</t>
  </si>
  <si>
    <t>死亡の動向</t>
  </si>
  <si>
    <t>（№１）</t>
  </si>
  <si>
    <t>（№2）</t>
  </si>
  <si>
    <t>（№3）</t>
  </si>
  <si>
    <t>市別主要死因別死亡数・死亡率（人口１０万人対）、年齢調整死亡率（人口１０万人対）</t>
  </si>
  <si>
    <t>（平成21年確定数）</t>
  </si>
  <si>
    <r>
      <t>心疾患</t>
    </r>
    <r>
      <rPr>
        <sz val="8"/>
        <rFont val="ＭＳ 明朝"/>
        <family val="1"/>
      </rPr>
      <t xml:space="preserve">
（高血圧性を除く）</t>
    </r>
  </si>
  <si>
    <t>大動脈瘤及び解離</t>
  </si>
  <si>
    <t>木曽岬町</t>
  </si>
  <si>
    <t>×100,000</t>
  </si>
  <si>
    <t>表３　</t>
  </si>
  <si>
    <t>（№１）</t>
  </si>
  <si>
    <t>（№２）</t>
  </si>
  <si>
    <t>（平成21年確定数）</t>
  </si>
  <si>
    <t>悪性新生物
総数</t>
  </si>
  <si>
    <t>食道</t>
  </si>
  <si>
    <t>胃</t>
  </si>
  <si>
    <t>結腸</t>
  </si>
  <si>
    <t>直腸Ｓ状結腸移行部及び直腸</t>
  </si>
  <si>
    <t>肝及び肝内胆管</t>
  </si>
  <si>
    <t>胆のう及びその他の胆道</t>
  </si>
  <si>
    <t>膵</t>
  </si>
  <si>
    <t>気管，気管及び肺</t>
  </si>
  <si>
    <t>乳房</t>
  </si>
  <si>
    <t>子宮</t>
  </si>
  <si>
    <t>早期新生児死亡</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</si>
</sst>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_ "/>
    <numFmt numFmtId="180" formatCode="0_);[Red]\(0\)"/>
    <numFmt numFmtId="181" formatCode="#,##0_);[Red]\(#,##0\)"/>
    <numFmt numFmtId="182" formatCode="#,##0;[Red]#,##0"/>
    <numFmt numFmtId="183" formatCode="#,##0.0;[Red]#,##0.0"/>
    <numFmt numFmtId="184" formatCode="#,##0.00_);[Red]\(#,##0.00\)"/>
    <numFmt numFmtId="185" formatCode="#,##0.0_);[Red]\(#,##0.0\)"/>
    <numFmt numFmtId="186" formatCode="#,##0.0_ "/>
    <numFmt numFmtId="187" formatCode="#,"/>
    <numFmt numFmtId="188" formatCode="0_ "/>
    <numFmt numFmtId="189" formatCode="0;&quot;△ &quot;0"/>
    <numFmt numFmtId="190" formatCode="#,##0;&quot;△ &quot;#,##0"/>
    <numFmt numFmtId="191" formatCode="&quot;[&quot;##.#&quot;]&quot;"/>
    <numFmt numFmtId="192" formatCode="#,##0.0;&quot;△ &quot;#,##0.0"/>
    <numFmt numFmtId="193" formatCode="&quot;[&quot;##0.0&quot;]&quot;"/>
    <numFmt numFmtId="194" formatCode="#,##0.000_);[Red]\(#,##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0.00;&quot;△ &quot;#,##0.00"/>
    <numFmt numFmtId="204" formatCode="0.0;[Red]0.0"/>
    <numFmt numFmtId="205" formatCode="#,##0.0;\-#,##0.0"/>
    <numFmt numFmtId="206" formatCode="#,##0_ ;[Red]\-#,##0\ "/>
    <numFmt numFmtId="207" formatCode="##0.0"/>
    <numFmt numFmtId="208" formatCode="#,###"/>
    <numFmt numFmtId="209" formatCode="0.00_ "/>
    <numFmt numFmtId="210" formatCode="&quot;[&quot;##0&quot;]&quot;"/>
    <numFmt numFmtId="211" formatCode="&quot;[&quot;#,##0&quot;]&quot;"/>
    <numFmt numFmtId="212" formatCode="&quot;[&quot;##0.00&quot;]&quot;"/>
    <numFmt numFmtId="213" formatCode="_(* #,##0_);_(* \(#,##0\);_(* &quot;-&quot;_);_(@_)"/>
    <numFmt numFmtId="214" formatCode="_(* #,##0.00_);_(* \(#,##0.00\);_(* &quot;-&quot;??_);_(@_)"/>
    <numFmt numFmtId="215" formatCode="_(&quot;$&quot;* #,##0_);_(&quot;$&quot;* \(#,##0\);_(&quot;$&quot;* &quot;-&quot;_);_(@_)"/>
    <numFmt numFmtId="216" formatCode="_(&quot;$&quot;* #,##0.00_);_(&quot;$&quot;* \(#,##0.00\);_(&quot;$&quot;* &quot;-&quot;??_);_(@_)"/>
    <numFmt numFmtId="217" formatCode="&quot;Yes&quot;;&quot;Yes&quot;;&quot;No&quot;"/>
    <numFmt numFmtId="218" formatCode="&quot;True&quot;;&quot;True&quot;;&quot;False&quot;"/>
    <numFmt numFmtId="219" formatCode="&quot;On&quot;;&quot;On&quot;;&quot;Off&quot;"/>
    <numFmt numFmtId="220" formatCode="#,\ "/>
    <numFmt numFmtId="221" formatCode="0.0_);[Red]\(0.0\)"/>
    <numFmt numFmtId="222" formatCode="0.00_);[Red]\(0.00\)"/>
    <numFmt numFmtId="223" formatCode="&quot;\&quot;#,##0.0;&quot;\&quot;\-#,##0.0"/>
    <numFmt numFmtId="224" formatCode="[$€-2]\ #,##0.00_);[Red]\([$€-2]\ #,##0.00\)"/>
    <numFmt numFmtId="225" formatCode="0.000_ "/>
    <numFmt numFmtId="226" formatCode="0.0;&quot;△ &quot;0.0"/>
    <numFmt numFmtId="227" formatCode="&quot;[&quot;0##.0#&quot;]&quot;"/>
    <numFmt numFmtId="228" formatCode="&quot;[&quot;0##.0&quot;]&quot;"/>
  </numFmts>
  <fonts count="62">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i/>
      <sz val="12"/>
      <name val="ＭＳ 明朝"/>
      <family val="1"/>
    </font>
    <font>
      <sz val="8"/>
      <name val="ＭＳ 明朝"/>
      <family val="1"/>
    </font>
    <font>
      <sz val="9"/>
      <name val="ＭＳ 明朝"/>
      <family val="1"/>
    </font>
    <font>
      <b/>
      <sz val="11"/>
      <name val="ＭＳ 明朝"/>
      <family val="1"/>
    </font>
    <font>
      <sz val="9"/>
      <name val="ＭＳ Ｐゴシック"/>
      <family val="3"/>
    </font>
    <font>
      <sz val="10"/>
      <name val="ＭＳ 明朝"/>
      <family val="1"/>
    </font>
    <font>
      <b/>
      <sz val="12"/>
      <name val="ＭＳ 明朝"/>
      <family val="1"/>
    </font>
    <font>
      <sz val="8"/>
      <name val="ＭＳ Ｐゴシック"/>
      <family val="3"/>
    </font>
    <font>
      <sz val="7"/>
      <name val="ＭＳ Ｐゴシック"/>
      <family val="3"/>
    </font>
    <font>
      <sz val="10"/>
      <name val="ＭＳ Ｐゴシック"/>
      <family val="3"/>
    </font>
    <font>
      <sz val="11"/>
      <color indexed="10"/>
      <name val="ＭＳ Ｐゴシック"/>
      <family val="3"/>
    </font>
    <font>
      <sz val="10.5"/>
      <name val="ＭＳ ゴシック"/>
      <family val="3"/>
    </font>
    <font>
      <i/>
      <sz val="14"/>
      <name val="ＭＳ Ｐゴシック"/>
      <family val="3"/>
    </font>
    <font>
      <sz val="11"/>
      <color indexed="12"/>
      <name val="ＭＳ 明朝"/>
      <family val="1"/>
    </font>
    <font>
      <sz val="11"/>
      <color indexed="10"/>
      <name val="ＭＳ 明朝"/>
      <family val="1"/>
    </font>
    <font>
      <sz val="11"/>
      <name val="Arial"/>
      <family val="2"/>
    </font>
    <font>
      <b/>
      <sz val="11"/>
      <name val="ＭＳ Ｐゴシック"/>
      <family val="3"/>
    </font>
    <font>
      <sz val="10"/>
      <color indexed="10"/>
      <name val="ＭＳ Ｐゴシック"/>
      <family val="3"/>
    </font>
    <font>
      <b/>
      <sz val="1.75"/>
      <name val="ＭＳ ゴシック"/>
      <family val="3"/>
    </font>
    <font>
      <sz val="5"/>
      <name val="ＭＳ Ｐゴシック"/>
      <family val="3"/>
    </font>
    <font>
      <sz val="2"/>
      <name val="ＭＳ Ｐゴシック"/>
      <family val="3"/>
    </font>
    <font>
      <sz val="4"/>
      <name val="ＭＳ Ｐゴシック"/>
      <family val="3"/>
    </font>
    <font>
      <sz val="1.75"/>
      <name val="ＭＳ ゴシック"/>
      <family val="3"/>
    </font>
    <font>
      <sz val="1.25"/>
      <name val="ＭＳ ゴシック"/>
      <family val="3"/>
    </font>
    <font>
      <b/>
      <sz val="1.75"/>
      <color indexed="10"/>
      <name val="ＭＳ ゴシック"/>
      <family val="3"/>
    </font>
    <font>
      <sz val="4.5"/>
      <name val="ＭＳ Ｐゴシック"/>
      <family val="3"/>
    </font>
    <font>
      <sz val="3.75"/>
      <name val="ＭＳ Ｐゴシック"/>
      <family val="3"/>
    </font>
    <font>
      <sz val="1"/>
      <name val="ＭＳ ゴシック"/>
      <family val="3"/>
    </font>
    <font>
      <sz val="5.25"/>
      <name val="ＭＳ Ｐゴシック"/>
      <family val="3"/>
    </font>
    <font>
      <sz val="2.25"/>
      <name val="ＭＳ Ｐゴシック"/>
      <family val="3"/>
    </font>
    <font>
      <sz val="2"/>
      <name val="ＭＳ ゴシック"/>
      <family val="3"/>
    </font>
    <font>
      <sz val="2.25"/>
      <name val="ＭＳ ゴシック"/>
      <family val="3"/>
    </font>
    <font>
      <sz val="4.75"/>
      <name val="ＭＳ Ｐゴシック"/>
      <family val="3"/>
    </font>
    <font>
      <sz val="3.25"/>
      <name val="ＭＳ Ｐゴシック"/>
      <family val="3"/>
    </font>
    <font>
      <sz val="3"/>
      <name val="ＭＳ Ｐゴシック"/>
      <family val="3"/>
    </font>
    <font>
      <b/>
      <sz val="2"/>
      <color indexed="10"/>
      <name val="ＭＳ Ｐゴシック"/>
      <family val="3"/>
    </font>
    <font>
      <sz val="1"/>
      <name val="ＭＳ Ｐゴシック"/>
      <family val="3"/>
    </font>
    <font>
      <sz val="1.5"/>
      <name val="ＭＳ Ｐゴシック"/>
      <family val="3"/>
    </font>
    <font>
      <b/>
      <sz val="2"/>
      <name val="ＭＳ ゴシック"/>
      <family val="3"/>
    </font>
    <font>
      <sz val="1.25"/>
      <name val="ＭＳ Ｐゴシック"/>
      <family val="3"/>
    </font>
    <font>
      <sz val="1.5"/>
      <name val="ＭＳ ゴシック"/>
      <family val="3"/>
    </font>
    <font>
      <b/>
      <sz val="9.25"/>
      <color indexed="12"/>
      <name val="ＭＳ Ｐゴシック"/>
      <family val="3"/>
    </font>
    <font>
      <sz val="8.5"/>
      <name val="ＭＳ Ｐゴシック"/>
      <family val="3"/>
    </font>
    <font>
      <sz val="8.25"/>
      <name val="ＭＳ Ｐゴシック"/>
      <family val="3"/>
    </font>
    <font>
      <b/>
      <sz val="9"/>
      <color indexed="10"/>
      <name val="ＭＳ Ｐゴシック"/>
      <family val="3"/>
    </font>
    <font>
      <b/>
      <sz val="12"/>
      <color indexed="18"/>
      <name val="ＭＳ Ｐゴシック"/>
      <family val="3"/>
    </font>
    <font>
      <b/>
      <sz val="12"/>
      <color indexed="10"/>
      <name val="ＭＳ Ｐゴシック"/>
      <family val="3"/>
    </font>
    <font>
      <sz val="5.5"/>
      <name val="ＭＳ Ｐゴシック"/>
      <family val="3"/>
    </font>
    <font>
      <b/>
      <sz val="11.25"/>
      <name val="ＭＳ Ｐゴシック"/>
      <family val="3"/>
    </font>
    <font>
      <sz val="9"/>
      <color indexed="10"/>
      <name val="ＭＳ Ｐゴシック"/>
      <family val="3"/>
    </font>
    <font>
      <sz val="8.75"/>
      <name val="ＭＳ Ｐゴシック"/>
      <family val="3"/>
    </font>
    <font>
      <b/>
      <sz val="12"/>
      <name val="ＭＳ Ｐゴシック"/>
      <family val="3"/>
    </font>
    <font>
      <sz val="9.25"/>
      <name val="ＭＳ Ｐゴシック"/>
      <family val="3"/>
    </font>
    <font>
      <sz val="6"/>
      <name val="ＭＳ 明朝"/>
      <family val="1"/>
    </font>
    <font>
      <sz val="7"/>
      <name val="ＭＳ 明朝"/>
      <family val="1"/>
    </font>
    <font>
      <sz val="10.5"/>
      <name val="ＭＳ Ｐゴシック"/>
      <family val="3"/>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191">
    <border>
      <left/>
      <right/>
      <top/>
      <bottom/>
      <diagonal/>
    </border>
    <border>
      <left style="medium"/>
      <right style="thin"/>
      <top style="medium"/>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right style="thin"/>
      <top style="medium"/>
      <bottom style="thin"/>
    </border>
    <border>
      <left>
        <color indexed="63"/>
      </left>
      <right style="thin">
        <color indexed="8"/>
      </right>
      <top style="medium"/>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thin"/>
      <right style="thin"/>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dotted">
        <color indexed="8"/>
      </top>
      <bottom style="medium"/>
    </border>
    <border>
      <left style="thin"/>
      <right style="thin"/>
      <top style="dotted">
        <color indexed="8"/>
      </top>
      <bottom style="medium"/>
    </border>
    <border>
      <left>
        <color indexed="63"/>
      </left>
      <right style="thin">
        <color indexed="8"/>
      </right>
      <top style="dotted">
        <color indexed="8"/>
      </top>
      <bottom style="medium"/>
    </border>
    <border>
      <left style="thin">
        <color indexed="8"/>
      </left>
      <right style="thin">
        <color indexed="8"/>
      </right>
      <top style="dotted">
        <color indexed="8"/>
      </top>
      <bottom style="medium"/>
    </border>
    <border>
      <left style="thin"/>
      <right style="medium"/>
      <top style="medium"/>
      <bottom style="thin"/>
    </border>
    <border>
      <left style="thin"/>
      <right style="medium"/>
      <top style="thin"/>
      <bottom>
        <color indexed="63"/>
      </bottom>
    </border>
    <border>
      <left style="thin"/>
      <right style="thin"/>
      <top style="double"/>
      <bottom style="double"/>
    </border>
    <border>
      <left>
        <color indexed="63"/>
      </left>
      <right style="thin">
        <color indexed="8"/>
      </right>
      <top style="double"/>
      <bottom style="double"/>
    </border>
    <border>
      <left style="thin">
        <color indexed="8"/>
      </left>
      <right style="thin">
        <color indexed="8"/>
      </right>
      <top style="double"/>
      <bottom style="double"/>
    </border>
    <border>
      <left style="thin"/>
      <right style="medium"/>
      <top style="double"/>
      <bottom style="double"/>
    </border>
    <border>
      <left style="thin"/>
      <right style="medium"/>
      <top>
        <color indexed="63"/>
      </top>
      <bottom>
        <color indexed="63"/>
      </bottom>
    </border>
    <border>
      <left style="thin"/>
      <right style="medium"/>
      <top>
        <color indexed="63"/>
      </top>
      <bottom style="mediu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medium"/>
      <bottom style="thin">
        <color indexed="8"/>
      </bottom>
    </border>
    <border>
      <left style="thin"/>
      <right style="thin"/>
      <top style="thin">
        <color indexed="8"/>
      </top>
      <bottom>
        <color indexed="63"/>
      </botto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style="thin">
        <color indexed="8"/>
      </right>
      <top>
        <color indexed="63"/>
      </top>
      <bottom style="medium"/>
    </border>
    <border>
      <left>
        <color indexed="63"/>
      </left>
      <right>
        <color indexed="63"/>
      </right>
      <top>
        <color indexed="63"/>
      </top>
      <bottom style="medium"/>
    </border>
    <border>
      <left style="thin">
        <color indexed="8"/>
      </left>
      <right style="thin">
        <color indexed="8"/>
      </right>
      <top style="dashed">
        <color indexed="8"/>
      </top>
      <bottom style="dashed">
        <color indexed="8"/>
      </bottom>
    </border>
    <border>
      <left style="thin">
        <color indexed="8"/>
      </left>
      <right>
        <color indexed="63"/>
      </right>
      <top style="dashed">
        <color indexed="8"/>
      </top>
      <bottom style="dashed">
        <color indexed="8"/>
      </bottom>
    </border>
    <border>
      <left style="thin"/>
      <right style="thin"/>
      <top style="dashed">
        <color indexed="8"/>
      </top>
      <bottom style="dashed">
        <color indexed="8"/>
      </bottom>
    </border>
    <border>
      <left>
        <color indexed="63"/>
      </left>
      <right style="thin">
        <color indexed="8"/>
      </right>
      <top style="dashed">
        <color indexed="8"/>
      </top>
      <bottom style="dashed">
        <color indexed="8"/>
      </bottom>
    </border>
    <border>
      <left style="thin">
        <color indexed="8"/>
      </left>
      <right style="thin"/>
      <top style="dashed">
        <color indexed="8"/>
      </top>
      <bottom style="dashed">
        <color indexed="8"/>
      </bottom>
    </border>
    <border>
      <left style="thin"/>
      <right style="thin"/>
      <top style="dashed"/>
      <bottom style="dashed"/>
    </border>
    <border>
      <left style="thin"/>
      <right style="medium"/>
      <top style="dashed"/>
      <bottom style="dashed"/>
    </border>
    <border>
      <left style="thin"/>
      <right style="thin">
        <color indexed="8"/>
      </right>
      <top>
        <color indexed="63"/>
      </top>
      <bottom>
        <color indexed="63"/>
      </bottom>
    </border>
    <border>
      <left style="thin"/>
      <right style="thin">
        <color indexed="8"/>
      </right>
      <top style="dotted">
        <color indexed="8"/>
      </top>
      <bottom style="thin"/>
    </border>
    <border>
      <left style="thin"/>
      <right style="thin"/>
      <top style="dotted"/>
      <bottom style="thin"/>
    </border>
    <border>
      <left>
        <color indexed="63"/>
      </left>
      <right style="thin">
        <color indexed="8"/>
      </right>
      <top style="dotted"/>
      <bottom style="thin"/>
    </border>
    <border>
      <left style="thin">
        <color indexed="8"/>
      </left>
      <right style="thin">
        <color indexed="8"/>
      </right>
      <top style="dotted"/>
      <bottom style="thin"/>
    </border>
    <border>
      <left style="thin"/>
      <right style="thin"/>
      <top style="dashed"/>
      <bottom style="dotted"/>
    </border>
    <border>
      <left>
        <color indexed="63"/>
      </left>
      <right style="thin">
        <color indexed="8"/>
      </right>
      <top style="dashed"/>
      <bottom style="dotted"/>
    </border>
    <border>
      <left style="thin">
        <color indexed="8"/>
      </left>
      <right style="thin">
        <color indexed="8"/>
      </right>
      <top style="dashed"/>
      <bottom style="dotted"/>
    </border>
    <border>
      <left>
        <color indexed="63"/>
      </left>
      <right style="thin">
        <color indexed="8"/>
      </right>
      <top style="dashed"/>
      <bottom style="dashed"/>
    </border>
    <border>
      <left style="thin">
        <color indexed="8"/>
      </left>
      <right style="thin">
        <color indexed="8"/>
      </right>
      <top style="dashed"/>
      <bottom style="dashed"/>
    </border>
    <border>
      <left style="thin">
        <color indexed="8"/>
      </left>
      <right style="thin"/>
      <top style="dashed"/>
      <bottom style="dashed"/>
    </border>
    <border>
      <left style="thin">
        <color indexed="8"/>
      </left>
      <right style="thin"/>
      <top>
        <color indexed="63"/>
      </top>
      <bottom>
        <color indexed="63"/>
      </bottom>
    </border>
    <border>
      <left style="thin"/>
      <right style="thin">
        <color indexed="8"/>
      </right>
      <top style="dotted">
        <color indexed="8"/>
      </top>
      <bottom style="medium"/>
    </border>
    <border>
      <left style="thin">
        <color indexed="8"/>
      </left>
      <right style="thin"/>
      <top style="dotted">
        <color indexed="8"/>
      </top>
      <bottom style="medium"/>
    </border>
    <border>
      <left style="thin"/>
      <right style="thin">
        <color indexed="8"/>
      </right>
      <top>
        <color indexed="63"/>
      </top>
      <bottom style="dashed">
        <color indexed="8"/>
      </bottom>
    </border>
    <border>
      <left style="thin">
        <color indexed="8"/>
      </left>
      <right>
        <color indexed="63"/>
      </right>
      <top>
        <color indexed="63"/>
      </top>
      <bottom style="dashed">
        <color indexed="8"/>
      </bottom>
    </border>
    <border>
      <left style="thin"/>
      <right style="thin"/>
      <top>
        <color indexed="63"/>
      </top>
      <bottom style="dashed">
        <color indexed="8"/>
      </bottom>
    </border>
    <border>
      <left>
        <color indexed="63"/>
      </left>
      <right style="thin">
        <color indexed="8"/>
      </right>
      <top>
        <color indexed="63"/>
      </top>
      <bottom style="dashed">
        <color indexed="8"/>
      </bottom>
    </border>
    <border>
      <left style="thin">
        <color indexed="8"/>
      </left>
      <right style="thin">
        <color indexed="8"/>
      </right>
      <top>
        <color indexed="63"/>
      </top>
      <bottom style="dashed">
        <color indexed="8"/>
      </bottom>
    </border>
    <border>
      <left style="thin">
        <color indexed="8"/>
      </left>
      <right style="thin"/>
      <top>
        <color indexed="63"/>
      </top>
      <bottom style="dashed">
        <color indexed="8"/>
      </bottom>
    </border>
    <border>
      <left style="thin">
        <color indexed="8"/>
      </left>
      <right style="thin">
        <color indexed="8"/>
      </right>
      <top style="dashed">
        <color indexed="8"/>
      </top>
      <bottom style="dotted">
        <color indexed="8"/>
      </bottom>
    </border>
    <border>
      <left style="thin">
        <color indexed="8"/>
      </left>
      <right>
        <color indexed="63"/>
      </right>
      <top style="dashed">
        <color indexed="8"/>
      </top>
      <bottom style="dotted">
        <color indexed="8"/>
      </bottom>
    </border>
    <border>
      <left style="thin"/>
      <right style="thin"/>
      <top style="dashed">
        <color indexed="8"/>
      </top>
      <bottom style="dotted">
        <color indexed="8"/>
      </bottom>
    </border>
    <border>
      <left>
        <color indexed="63"/>
      </left>
      <right style="thin">
        <color indexed="8"/>
      </right>
      <top style="dashed">
        <color indexed="8"/>
      </top>
      <bottom style="dotted">
        <color indexed="8"/>
      </bottom>
    </border>
    <border>
      <left style="thin">
        <color indexed="8"/>
      </left>
      <right style="thin"/>
      <top style="dashed">
        <color indexed="8"/>
      </top>
      <bottom style="dotted">
        <color indexed="8"/>
      </bottom>
    </border>
    <border>
      <left style="thin"/>
      <right style="thin"/>
      <top>
        <color indexed="63"/>
      </top>
      <bottom style="dashed"/>
    </border>
    <border>
      <left style="thin"/>
      <right style="thin"/>
      <top style="dashed"/>
      <bottom style="dotted">
        <color indexed="8"/>
      </bottom>
    </border>
    <border>
      <left style="thin"/>
      <right style="thin"/>
      <top>
        <color indexed="63"/>
      </top>
      <bottom style="dotted">
        <color indexed="8"/>
      </bottom>
    </border>
    <border>
      <left>
        <color indexed="63"/>
      </left>
      <right style="thin">
        <color indexed="8"/>
      </right>
      <top>
        <color indexed="63"/>
      </top>
      <bottom style="dotted">
        <color indexed="8"/>
      </bottom>
    </border>
    <border>
      <left style="thin">
        <color indexed="8"/>
      </left>
      <right style="thin">
        <color indexed="8"/>
      </right>
      <top>
        <color indexed="63"/>
      </top>
      <bottom style="dotted">
        <color indexed="8"/>
      </bottom>
    </border>
    <border>
      <left style="thin"/>
      <right style="medium"/>
      <top style="dashed"/>
      <bottom style="dotted">
        <color indexed="8"/>
      </bottom>
    </border>
    <border>
      <left style="thin"/>
      <right style="medium"/>
      <top style="dashed"/>
      <bottom style="dotted"/>
    </border>
    <border>
      <left style="thin"/>
      <right style="medium"/>
      <top style="dotted"/>
      <bottom style="thin"/>
    </border>
    <border>
      <left style="thin"/>
      <right>
        <color indexed="63"/>
      </right>
      <top style="thin"/>
      <bottom style="thin"/>
    </border>
    <border>
      <left>
        <color indexed="63"/>
      </left>
      <right style="thin"/>
      <top style="thin"/>
      <bottom style="medium"/>
    </border>
    <border>
      <left style="thin">
        <color indexed="8"/>
      </left>
      <right>
        <color indexed="63"/>
      </right>
      <top>
        <color indexed="63"/>
      </top>
      <bottom style="hair">
        <color indexed="8"/>
      </bottom>
    </border>
    <border>
      <left style="medium"/>
      <right style="thin">
        <color indexed="8"/>
      </right>
      <top style="thin"/>
      <bottom style="hair">
        <color indexed="8"/>
      </bottom>
    </border>
    <border>
      <left>
        <color indexed="63"/>
      </left>
      <right style="thin">
        <color indexed="8"/>
      </right>
      <top style="thin"/>
      <bottom style="hair">
        <color indexed="8"/>
      </bottom>
    </border>
    <border>
      <left>
        <color indexed="63"/>
      </left>
      <right style="medium"/>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hair">
        <color indexed="8"/>
      </bottom>
    </border>
    <border>
      <left style="thin"/>
      <right style="medium"/>
      <top style="thin"/>
      <bottom style="hair">
        <color indexed="8"/>
      </bottom>
    </border>
    <border>
      <left style="medium"/>
      <right style="thin">
        <color indexed="8"/>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thin"/>
      <top style="hair"/>
      <bottom>
        <color indexed="63"/>
      </bottom>
    </border>
    <border>
      <left style="medium"/>
      <right>
        <color indexed="63"/>
      </right>
      <top>
        <color indexed="63"/>
      </top>
      <bottom>
        <color indexed="63"/>
      </bottom>
    </border>
    <border>
      <left style="thin">
        <color indexed="8"/>
      </left>
      <right>
        <color indexed="63"/>
      </right>
      <top style="double"/>
      <bottom style="hair">
        <color indexed="8"/>
      </bottom>
    </border>
    <border>
      <left style="medium"/>
      <right style="thin">
        <color indexed="8"/>
      </right>
      <top style="double"/>
      <bottom style="hair">
        <color indexed="8"/>
      </bottom>
    </border>
    <border>
      <left>
        <color indexed="63"/>
      </left>
      <right style="thin">
        <color indexed="8"/>
      </right>
      <top style="double"/>
      <bottom style="hair">
        <color indexed="8"/>
      </bottom>
    </border>
    <border>
      <left>
        <color indexed="63"/>
      </left>
      <right style="medium"/>
      <top style="double"/>
      <bottom style="hair">
        <color indexed="8"/>
      </bottom>
    </border>
    <border>
      <left>
        <color indexed="63"/>
      </left>
      <right style="thin"/>
      <top style="double"/>
      <bottom style="hair">
        <color indexed="8"/>
      </bottom>
    </border>
    <border>
      <left>
        <color indexed="63"/>
      </left>
      <right>
        <color indexed="63"/>
      </right>
      <top style="double"/>
      <bottom style="hair">
        <color indexed="8"/>
      </bottom>
    </border>
    <border>
      <left style="thin"/>
      <right style="thin"/>
      <top style="double"/>
      <bottom style="hair">
        <color indexed="8"/>
      </bottom>
    </border>
    <border>
      <left style="thin"/>
      <right style="medium"/>
      <top style="double"/>
      <bottom style="hair">
        <color indexed="8"/>
      </bottom>
    </border>
    <border>
      <left style="thin"/>
      <right style="thin">
        <color indexed="8"/>
      </right>
      <top style="hair">
        <color indexed="8"/>
      </top>
      <bottom style="hair">
        <color indexed="8"/>
      </bottom>
    </border>
    <border>
      <left>
        <color indexed="63"/>
      </left>
      <right style="thin">
        <color indexed="8"/>
      </right>
      <top style="hair">
        <color indexed="8"/>
      </top>
      <bottom style="hair">
        <color indexed="8"/>
      </bottom>
    </border>
    <border>
      <left>
        <color indexed="63"/>
      </left>
      <right style="thin"/>
      <top style="hair">
        <color indexed="8"/>
      </top>
      <bottom style="hair">
        <color indexed="8"/>
      </bottom>
    </border>
    <border>
      <left style="medium"/>
      <right style="thin">
        <color indexed="8"/>
      </right>
      <top style="hair">
        <color indexed="8"/>
      </top>
      <bottom style="hair">
        <color indexed="8"/>
      </bottom>
    </border>
    <border>
      <left style="thin">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right>
        <color indexed="63"/>
      </right>
      <top style="hair"/>
      <bottom style="double"/>
    </border>
    <border>
      <left style="medium"/>
      <right style="thin"/>
      <top style="hair">
        <color indexed="8"/>
      </top>
      <bottom style="double"/>
    </border>
    <border>
      <left style="thin"/>
      <right style="thin"/>
      <top style="hair">
        <color indexed="8"/>
      </top>
      <bottom style="double"/>
    </border>
    <border>
      <left style="thin"/>
      <right style="medium"/>
      <top style="hair">
        <color indexed="8"/>
      </top>
      <bottom style="double"/>
    </border>
    <border>
      <left style="thin"/>
      <right>
        <color indexed="63"/>
      </right>
      <top style="hair">
        <color indexed="8"/>
      </top>
      <bottom style="double"/>
    </border>
    <border>
      <left style="thin">
        <color indexed="8"/>
      </left>
      <right style="thin"/>
      <top style="hair">
        <color indexed="8"/>
      </top>
      <bottom style="double"/>
    </border>
    <border>
      <left style="thin"/>
      <right style="thin">
        <color indexed="8"/>
      </right>
      <top style="hair">
        <color indexed="8"/>
      </top>
      <bottom style="double"/>
    </border>
    <border>
      <left>
        <color indexed="63"/>
      </left>
      <right style="thin"/>
      <top style="hair">
        <color indexed="8"/>
      </top>
      <bottom style="double"/>
    </border>
    <border>
      <left>
        <color indexed="63"/>
      </left>
      <right>
        <color indexed="63"/>
      </right>
      <top>
        <color indexed="63"/>
      </top>
      <bottom style="hair">
        <color indexed="8"/>
      </bottom>
    </border>
    <border>
      <left style="medium"/>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style="medium"/>
      <top>
        <color indexed="63"/>
      </top>
      <bottom style="hair">
        <color indexed="8"/>
      </bottom>
    </border>
    <border>
      <left>
        <color indexed="63"/>
      </left>
      <right style="thin"/>
      <top>
        <color indexed="63"/>
      </top>
      <bottom style="hair">
        <color indexed="8"/>
      </bottom>
    </border>
    <border>
      <left style="thin"/>
      <right style="thin"/>
      <top>
        <color indexed="63"/>
      </top>
      <bottom style="hair">
        <color indexed="8"/>
      </bottom>
    </border>
    <border>
      <left style="thin"/>
      <right style="medium"/>
      <top>
        <color indexed="63"/>
      </top>
      <bottom style="hair">
        <color indexed="8"/>
      </bottom>
    </border>
    <border>
      <left>
        <color indexed="63"/>
      </left>
      <right style="medium"/>
      <top style="hair">
        <color indexed="8"/>
      </top>
      <bottom style="hair">
        <color indexed="8"/>
      </bottom>
    </border>
    <border>
      <left style="thin"/>
      <right>
        <color indexed="63"/>
      </right>
      <top style="hair"/>
      <bottom style="thin"/>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left>
        <color indexed="63"/>
      </left>
      <right style="thin"/>
      <top style="hair">
        <color indexed="8"/>
      </top>
      <bottom style="thin"/>
    </border>
    <border>
      <left style="thin"/>
      <right>
        <color indexed="63"/>
      </right>
      <top style="hair"/>
      <bottom style="medium"/>
    </border>
    <border>
      <left style="medium"/>
      <right style="thin"/>
      <top style="hair">
        <color indexed="8"/>
      </top>
      <bottom style="medium"/>
    </border>
    <border>
      <left style="thin"/>
      <right style="thin"/>
      <top style="hair">
        <color indexed="8"/>
      </top>
      <bottom style="medium"/>
    </border>
    <border>
      <left style="thin"/>
      <right style="medium"/>
      <top style="hair">
        <color indexed="8"/>
      </top>
      <bottom style="medium"/>
    </border>
    <border>
      <left>
        <color indexed="63"/>
      </left>
      <right style="thin"/>
      <top style="hair">
        <color indexed="8"/>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color indexed="8"/>
      </left>
      <right style="thin">
        <color indexed="8"/>
      </right>
      <top>
        <color indexed="63"/>
      </top>
      <bottom style="hair">
        <color indexed="8"/>
      </bottom>
    </border>
    <border>
      <left style="thin">
        <color indexed="8"/>
      </left>
      <right style="thin">
        <color indexed="8"/>
      </right>
      <top style="double"/>
      <bottom style="hair">
        <color indexed="8"/>
      </bottom>
    </border>
    <border>
      <left style="thin">
        <color indexed="8"/>
      </left>
      <right style="thin"/>
      <top style="hair"/>
      <bottom style="double">
        <color indexed="8"/>
      </bottom>
    </border>
    <border>
      <left style="thin"/>
      <right style="thin"/>
      <top style="hair"/>
      <bottom style="double"/>
    </border>
    <border>
      <left style="thin"/>
      <right>
        <color indexed="63"/>
      </right>
      <top style="hair">
        <color indexed="8"/>
      </top>
      <bottom style="thin"/>
    </border>
    <border>
      <left style="thin"/>
      <right style="thin">
        <color indexed="8"/>
      </right>
      <top style="thin"/>
      <bottom style="hair">
        <color indexed="8"/>
      </bottom>
    </border>
    <border>
      <left style="thin"/>
      <right style="thin"/>
      <top style="hair"/>
      <bottom style="thin"/>
    </border>
    <border>
      <left style="thin"/>
      <right style="thin">
        <color indexed="8"/>
      </right>
      <top>
        <color indexed="63"/>
      </top>
      <bottom style="hair">
        <color indexed="8"/>
      </bottom>
    </border>
    <border>
      <left style="thin"/>
      <right style="thin">
        <color indexed="8"/>
      </right>
      <top style="thin"/>
      <bottom style="hair"/>
    </border>
    <border>
      <left style="thin"/>
      <right style="thin"/>
      <top style="thin"/>
      <bottom style="hair"/>
    </border>
    <border>
      <left style="thin"/>
      <right>
        <color indexed="63"/>
      </right>
      <top style="thin"/>
      <bottom style="hair"/>
    </border>
    <border>
      <left style="medium"/>
      <right style="thin"/>
      <top style="thin"/>
      <bottom style="hair"/>
    </border>
    <border>
      <left style="thin"/>
      <right style="medium"/>
      <top style="thin"/>
      <bottom style="hair"/>
    </border>
    <border>
      <left style="thin"/>
      <right style="thin"/>
      <top style="hair"/>
      <bottom style="medium"/>
    </border>
    <border>
      <left style="thin"/>
      <right>
        <color indexed="63"/>
      </right>
      <top style="hair">
        <color indexed="8"/>
      </top>
      <bottom style="medium"/>
    </border>
    <border>
      <left style="thin">
        <color indexed="8"/>
      </left>
      <right style="thin"/>
      <top style="medium"/>
      <bottom>
        <color indexed="63"/>
      </bottom>
    </border>
    <border>
      <left style="thin">
        <color indexed="8"/>
      </left>
      <right style="thin"/>
      <top>
        <color indexed="63"/>
      </top>
      <bottom style="dotted">
        <color indexed="8"/>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top>
        <color indexed="63"/>
      </top>
      <bottom style="thin"/>
    </border>
    <border>
      <left style="medium"/>
      <right style="thin">
        <color indexed="8"/>
      </right>
      <top style="medium"/>
      <bottom>
        <color indexed="63"/>
      </bottom>
    </border>
    <border>
      <left style="medium"/>
      <right style="thin">
        <color indexed="8"/>
      </right>
      <top>
        <color indexed="63"/>
      </top>
      <bottom style="medium"/>
    </border>
    <border>
      <left style="thin">
        <color indexed="8"/>
      </left>
      <right style="thin">
        <color indexed="8"/>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color indexed="8"/>
      </right>
      <top style="medium"/>
      <bottom style="thin"/>
    </border>
    <border>
      <left style="thin">
        <color indexed="8"/>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style="thin">
        <color indexed="8"/>
      </right>
      <top style="double"/>
      <bottom>
        <color indexed="63"/>
      </bottom>
    </border>
    <border>
      <left style="medium"/>
      <right style="thin">
        <color indexed="8"/>
      </right>
      <top>
        <color indexed="63"/>
      </top>
      <bottom style="double"/>
    </border>
    <border>
      <left style="medium"/>
      <right style="thin"/>
      <top>
        <color indexed="63"/>
      </top>
      <bottom style="thin"/>
    </border>
    <border>
      <left style="medium"/>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24">
    <xf numFmtId="0" fontId="0" fillId="0" borderId="0" xfId="0" applyAlignment="1">
      <alignment/>
    </xf>
    <xf numFmtId="0" fontId="2" fillId="0" borderId="0" xfId="0" applyFont="1" applyAlignment="1">
      <alignment horizontal="left"/>
    </xf>
    <xf numFmtId="0" fontId="5" fillId="0" borderId="0" xfId="0" applyFont="1" applyAlignment="1">
      <alignment/>
    </xf>
    <xf numFmtId="0" fontId="6" fillId="0" borderId="0" xfId="0" applyFont="1" applyAlignment="1">
      <alignment/>
    </xf>
    <xf numFmtId="0" fontId="2" fillId="0" borderId="0" xfId="0" applyFont="1" applyAlignment="1">
      <alignment/>
    </xf>
    <xf numFmtId="0" fontId="5" fillId="0" borderId="0" xfId="0" applyFont="1" applyAlignment="1">
      <alignment horizontal="left"/>
    </xf>
    <xf numFmtId="0" fontId="5" fillId="0" borderId="0" xfId="0" applyFont="1" applyAlignment="1">
      <alignment wrapText="1"/>
    </xf>
    <xf numFmtId="0" fontId="5" fillId="0" borderId="0" xfId="0" applyFont="1" applyAlignment="1">
      <alignment horizontal="left" vertical="top" wrapText="1"/>
    </xf>
    <xf numFmtId="0" fontId="8" fillId="0" borderId="0" xfId="0" applyFont="1" applyAlignment="1">
      <alignment/>
    </xf>
    <xf numFmtId="0" fontId="5"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Alignment="1">
      <alignment/>
    </xf>
    <xf numFmtId="0" fontId="5" fillId="0" borderId="1" xfId="0" applyFont="1" applyBorder="1" applyAlignment="1">
      <alignment horizontal="center" vertical="center"/>
    </xf>
    <xf numFmtId="0" fontId="10" fillId="0" borderId="0" xfId="0" applyFont="1" applyAlignment="1">
      <alignment horizontal="right"/>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0" xfId="0" applyFont="1" applyAlignment="1">
      <alignment vertical="center"/>
    </xf>
    <xf numFmtId="0" fontId="9" fillId="0" borderId="0" xfId="0" applyFont="1" applyAlignment="1">
      <alignment/>
    </xf>
    <xf numFmtId="0" fontId="0" fillId="0" borderId="0" xfId="0" applyAlignment="1">
      <alignment horizontal="center"/>
    </xf>
    <xf numFmtId="0" fontId="8" fillId="0" borderId="4" xfId="0" applyFont="1" applyBorder="1" applyAlignment="1">
      <alignment horizontal="center" vertical="center" wrapText="1"/>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38" fontId="13" fillId="0" borderId="6" xfId="17" applyFont="1" applyBorder="1" applyAlignment="1">
      <alignment horizontal="right" vertical="center"/>
    </xf>
    <xf numFmtId="3" fontId="13" fillId="0" borderId="7" xfId="0" applyNumberFormat="1" applyFont="1" applyBorder="1" applyAlignment="1">
      <alignment horizontal="right" vertical="center"/>
    </xf>
    <xf numFmtId="3" fontId="13" fillId="0" borderId="4" xfId="0" applyNumberFormat="1" applyFont="1" applyBorder="1" applyAlignment="1">
      <alignment horizontal="right" vertical="center"/>
    </xf>
    <xf numFmtId="3" fontId="10" fillId="0" borderId="0" xfId="0" applyNumberFormat="1" applyFont="1" applyFill="1" applyBorder="1" applyAlignment="1">
      <alignment horizontal="right" vertical="center"/>
    </xf>
    <xf numFmtId="0" fontId="8" fillId="0" borderId="2" xfId="0" applyFont="1" applyBorder="1" applyAlignment="1">
      <alignment horizontal="center" vertical="center" wrapText="1"/>
    </xf>
    <xf numFmtId="181" fontId="10" fillId="0" borderId="3" xfId="0" applyNumberFormat="1" applyFont="1" applyBorder="1" applyAlignment="1">
      <alignment horizontal="right" vertical="center"/>
    </xf>
    <xf numFmtId="181" fontId="15" fillId="0" borderId="8" xfId="0" applyNumberFormat="1" applyFont="1" applyBorder="1" applyAlignment="1">
      <alignment horizontal="right" vertical="center"/>
    </xf>
    <xf numFmtId="181" fontId="10" fillId="0" borderId="8" xfId="0" applyNumberFormat="1" applyFont="1" applyBorder="1" applyAlignment="1">
      <alignment horizontal="right" vertical="center"/>
    </xf>
    <xf numFmtId="179" fontId="15" fillId="0" borderId="8" xfId="0" applyNumberFormat="1" applyFont="1" applyBorder="1" applyAlignment="1">
      <alignment horizontal="right" vertical="center"/>
    </xf>
    <xf numFmtId="179" fontId="15" fillId="0" borderId="9" xfId="0" applyNumberFormat="1" applyFont="1" applyBorder="1" applyAlignment="1">
      <alignment horizontal="right" vertical="center"/>
    </xf>
    <xf numFmtId="179" fontId="15" fillId="0" borderId="2" xfId="0" applyNumberFormat="1" applyFont="1" applyBorder="1" applyAlignment="1">
      <alignment horizontal="right" vertical="center"/>
    </xf>
    <xf numFmtId="3" fontId="15" fillId="0" borderId="2" xfId="0" applyNumberFormat="1" applyFont="1" applyBorder="1" applyAlignment="1">
      <alignment horizontal="right" vertical="center"/>
    </xf>
    <xf numFmtId="0" fontId="8" fillId="0" borderId="10" xfId="0" applyFont="1" applyBorder="1" applyAlignment="1">
      <alignment horizontal="center" vertical="center" wrapText="1"/>
    </xf>
    <xf numFmtId="181" fontId="15" fillId="0" borderId="11" xfId="0" applyNumberFormat="1" applyFont="1" applyBorder="1" applyAlignment="1">
      <alignment horizontal="right" vertical="center"/>
    </xf>
    <xf numFmtId="181" fontId="15" fillId="0" borderId="12" xfId="0" applyNumberFormat="1" applyFont="1" applyBorder="1" applyAlignment="1">
      <alignment horizontal="right" vertical="center"/>
    </xf>
    <xf numFmtId="179" fontId="15" fillId="0" borderId="12" xfId="0" applyNumberFormat="1" applyFont="1" applyBorder="1" applyAlignment="1">
      <alignment horizontal="right" vertical="center"/>
    </xf>
    <xf numFmtId="179" fontId="15" fillId="0" borderId="13" xfId="0" applyNumberFormat="1" applyFont="1" applyBorder="1" applyAlignment="1">
      <alignment horizontal="right" vertical="center"/>
    </xf>
    <xf numFmtId="179" fontId="15" fillId="0" borderId="10" xfId="0" applyNumberFormat="1" applyFont="1" applyBorder="1" applyAlignment="1">
      <alignment horizontal="right" vertical="center"/>
    </xf>
    <xf numFmtId="0" fontId="8" fillId="0" borderId="14" xfId="0" applyFont="1" applyBorder="1" applyAlignment="1">
      <alignment horizontal="center" vertical="center" wrapText="1"/>
    </xf>
    <xf numFmtId="181" fontId="15" fillId="0" borderId="15" xfId="0" applyNumberFormat="1" applyFont="1" applyBorder="1" applyAlignment="1">
      <alignment horizontal="right" vertical="center"/>
    </xf>
    <xf numFmtId="181" fontId="15" fillId="0" borderId="16" xfId="0" applyNumberFormat="1" applyFont="1" applyBorder="1" applyAlignment="1">
      <alignment horizontal="right" vertical="center"/>
    </xf>
    <xf numFmtId="179" fontId="15" fillId="0" borderId="16" xfId="0" applyNumberFormat="1" applyFont="1" applyBorder="1" applyAlignment="1">
      <alignment horizontal="right" vertical="center"/>
    </xf>
    <xf numFmtId="179" fontId="15" fillId="0" borderId="17" xfId="0" applyNumberFormat="1" applyFont="1" applyBorder="1" applyAlignment="1">
      <alignment horizontal="right" vertical="center"/>
    </xf>
    <xf numFmtId="179" fontId="15" fillId="0" borderId="14" xfId="0" applyNumberFormat="1" applyFont="1" applyBorder="1" applyAlignment="1">
      <alignment horizontal="right" vertical="center"/>
    </xf>
    <xf numFmtId="181" fontId="15" fillId="0" borderId="18" xfId="0" applyNumberFormat="1" applyFont="1" applyBorder="1" applyAlignment="1">
      <alignment horizontal="right" vertical="center"/>
    </xf>
    <xf numFmtId="181" fontId="15" fillId="0" borderId="19" xfId="0" applyNumberFormat="1" applyFont="1" applyBorder="1" applyAlignment="1">
      <alignment horizontal="right" vertical="center"/>
    </xf>
    <xf numFmtId="179" fontId="15" fillId="0" borderId="19" xfId="0" applyNumberFormat="1" applyFont="1" applyBorder="1" applyAlignment="1">
      <alignment horizontal="right" vertical="center"/>
    </xf>
    <xf numFmtId="179" fontId="15" fillId="0" borderId="20" xfId="0" applyNumberFormat="1" applyFont="1" applyBorder="1" applyAlignment="1">
      <alignment horizontal="right" vertical="center"/>
    </xf>
    <xf numFmtId="179" fontId="15" fillId="0" borderId="21" xfId="0" applyNumberFormat="1" applyFont="1" applyBorder="1" applyAlignment="1">
      <alignment horizontal="right" vertical="center"/>
    </xf>
    <xf numFmtId="209" fontId="15" fillId="0" borderId="22" xfId="0" applyNumberFormat="1" applyFont="1" applyBorder="1" applyAlignment="1">
      <alignment vertical="center"/>
    </xf>
    <xf numFmtId="185" fontId="15" fillId="0" borderId="8" xfId="0" applyNumberFormat="1" applyFont="1" applyBorder="1" applyAlignment="1">
      <alignment horizontal="right" vertical="center"/>
    </xf>
    <xf numFmtId="185" fontId="15" fillId="0" borderId="9" xfId="0" applyNumberFormat="1" applyFont="1" applyBorder="1" applyAlignment="1">
      <alignment horizontal="right" vertical="center"/>
    </xf>
    <xf numFmtId="185" fontId="15" fillId="0" borderId="2" xfId="0" applyNumberFormat="1" applyFont="1" applyBorder="1" applyAlignment="1">
      <alignment horizontal="right" vertical="center"/>
    </xf>
    <xf numFmtId="184" fontId="15" fillId="0" borderId="2" xfId="0" applyNumberFormat="1" applyFont="1" applyBorder="1" applyAlignment="1">
      <alignment horizontal="right" vertical="center"/>
    </xf>
    <xf numFmtId="209" fontId="15" fillId="0" borderId="23" xfId="0" applyNumberFormat="1" applyFont="1" applyBorder="1" applyAlignment="1">
      <alignment vertical="center"/>
    </xf>
    <xf numFmtId="185" fontId="15" fillId="0" borderId="24" xfId="0" applyNumberFormat="1" applyFont="1" applyBorder="1" applyAlignment="1">
      <alignment horizontal="right" vertical="center"/>
    </xf>
    <xf numFmtId="185" fontId="15" fillId="0" borderId="25" xfId="0" applyNumberFormat="1" applyFont="1" applyBorder="1" applyAlignment="1">
      <alignment horizontal="right" vertical="center"/>
    </xf>
    <xf numFmtId="185" fontId="15" fillId="0" borderId="26" xfId="0" applyNumberFormat="1" applyFont="1" applyBorder="1" applyAlignment="1">
      <alignment horizontal="right" vertical="center"/>
    </xf>
    <xf numFmtId="184" fontId="15" fillId="0" borderId="26" xfId="0" applyNumberFormat="1" applyFont="1" applyBorder="1" applyAlignment="1">
      <alignment horizontal="right" vertical="center"/>
    </xf>
    <xf numFmtId="209" fontId="15" fillId="0" borderId="27" xfId="0" applyNumberFormat="1" applyFont="1" applyBorder="1" applyAlignment="1">
      <alignment vertical="center"/>
    </xf>
    <xf numFmtId="185" fontId="15" fillId="0" borderId="16" xfId="0" applyNumberFormat="1" applyFont="1" applyBorder="1" applyAlignment="1">
      <alignment horizontal="right" vertical="center"/>
    </xf>
    <xf numFmtId="185" fontId="15" fillId="0" borderId="17" xfId="0" applyNumberFormat="1" applyFont="1" applyBorder="1" applyAlignment="1">
      <alignment horizontal="right" vertical="center"/>
    </xf>
    <xf numFmtId="185" fontId="15" fillId="0" borderId="14" xfId="0" applyNumberFormat="1" applyFont="1" applyBorder="1" applyAlignment="1">
      <alignment horizontal="right" vertical="center"/>
    </xf>
    <xf numFmtId="184" fontId="15" fillId="0" borderId="14" xfId="0" applyNumberFormat="1" applyFont="1" applyBorder="1" applyAlignment="1">
      <alignment horizontal="right" vertical="center"/>
    </xf>
    <xf numFmtId="209" fontId="15" fillId="0" borderId="28" xfId="0" applyNumberFormat="1" applyFont="1" applyBorder="1" applyAlignment="1">
      <alignment vertical="center"/>
    </xf>
    <xf numFmtId="0" fontId="11" fillId="0" borderId="29" xfId="0" applyFont="1" applyBorder="1" applyAlignment="1">
      <alignment/>
    </xf>
    <xf numFmtId="0" fontId="17" fillId="0" borderId="0" xfId="0" applyFont="1" applyAlignment="1">
      <alignment/>
    </xf>
    <xf numFmtId="0" fontId="18" fillId="0" borderId="0" xfId="0" applyFont="1" applyAlignment="1">
      <alignment/>
    </xf>
    <xf numFmtId="209" fontId="0" fillId="0" borderId="30" xfId="0" applyNumberFormat="1" applyBorder="1" applyAlignment="1">
      <alignment/>
    </xf>
    <xf numFmtId="176" fontId="0" fillId="0" borderId="30" xfId="0" applyNumberFormat="1" applyBorder="1" applyAlignment="1">
      <alignment/>
    </xf>
    <xf numFmtId="186" fontId="0" fillId="0" borderId="30" xfId="0" applyNumberFormat="1" applyBorder="1" applyAlignment="1">
      <alignment/>
    </xf>
    <xf numFmtId="0" fontId="15" fillId="0" borderId="30" xfId="0" applyFont="1" applyBorder="1" applyAlignment="1">
      <alignment horizontal="center"/>
    </xf>
    <xf numFmtId="0" fontId="19" fillId="0" borderId="6" xfId="0" applyFont="1" applyBorder="1" applyAlignment="1">
      <alignment horizontal="center" vertical="center"/>
    </xf>
    <xf numFmtId="0" fontId="20" fillId="0" borderId="22" xfId="0" applyFont="1" applyBorder="1" applyAlignment="1">
      <alignment horizontal="center" vertical="center"/>
    </xf>
    <xf numFmtId="181" fontId="15" fillId="2" borderId="30" xfId="0" applyNumberFormat="1" applyFont="1" applyFill="1" applyBorder="1" applyAlignment="1">
      <alignment/>
    </xf>
    <xf numFmtId="185" fontId="19" fillId="0" borderId="8" xfId="0" applyNumberFormat="1" applyFont="1" applyFill="1" applyBorder="1" applyAlignment="1">
      <alignment/>
    </xf>
    <xf numFmtId="185" fontId="20" fillId="0" borderId="23" xfId="0" applyNumberFormat="1" applyFont="1" applyFill="1" applyBorder="1" applyAlignment="1">
      <alignment/>
    </xf>
    <xf numFmtId="193" fontId="19" fillId="0" borderId="31" xfId="0" applyNumberFormat="1" applyFont="1" applyBorder="1" applyAlignment="1">
      <alignment vertical="center"/>
    </xf>
    <xf numFmtId="193" fontId="20" fillId="0" borderId="32" xfId="0" applyNumberFormat="1" applyFont="1" applyBorder="1" applyAlignment="1">
      <alignment vertical="center"/>
    </xf>
    <xf numFmtId="0" fontId="16" fillId="0" borderId="0" xfId="0" applyFont="1" applyAlignment="1">
      <alignment/>
    </xf>
    <xf numFmtId="0" fontId="15" fillId="0" borderId="0" xfId="0" applyFont="1" applyAlignment="1">
      <alignment/>
    </xf>
    <xf numFmtId="0" fontId="15" fillId="0" borderId="0" xfId="0" applyFont="1" applyAlignment="1">
      <alignment horizontal="right"/>
    </xf>
    <xf numFmtId="0" fontId="11" fillId="0" borderId="0" xfId="0" applyFont="1" applyAlignment="1">
      <alignment/>
    </xf>
    <xf numFmtId="193" fontId="19" fillId="0" borderId="33" xfId="0" applyNumberFormat="1" applyFont="1" applyBorder="1" applyAlignment="1">
      <alignment vertical="center"/>
    </xf>
    <xf numFmtId="193" fontId="20" fillId="0" borderId="29" xfId="0" applyNumberFormat="1" applyFont="1" applyBorder="1" applyAlignment="1">
      <alignment vertical="center"/>
    </xf>
    <xf numFmtId="0" fontId="15" fillId="0" borderId="8" xfId="0" applyFont="1" applyBorder="1" applyAlignment="1">
      <alignment horizontal="center"/>
    </xf>
    <xf numFmtId="188" fontId="15" fillId="0" borderId="1" xfId="0" applyNumberFormat="1" applyFont="1" applyBorder="1" applyAlignment="1">
      <alignment/>
    </xf>
    <xf numFmtId="188" fontId="15" fillId="0" borderId="6" xfId="0" applyNumberFormat="1" applyFont="1" applyBorder="1" applyAlignment="1">
      <alignment/>
    </xf>
    <xf numFmtId="188" fontId="15" fillId="0" borderId="22" xfId="0" applyNumberFormat="1" applyFont="1" applyBorder="1" applyAlignment="1">
      <alignment/>
    </xf>
    <xf numFmtId="188" fontId="15" fillId="0" borderId="34" xfId="0" applyNumberFormat="1" applyFont="1" applyBorder="1" applyAlignment="1">
      <alignment/>
    </xf>
    <xf numFmtId="188" fontId="15" fillId="0" borderId="35" xfId="0" applyNumberFormat="1" applyFont="1" applyBorder="1" applyAlignment="1">
      <alignment/>
    </xf>
    <xf numFmtId="188" fontId="15" fillId="0" borderId="30" xfId="0" applyNumberFormat="1" applyFont="1" applyBorder="1" applyAlignment="1">
      <alignment/>
    </xf>
    <xf numFmtId="188" fontId="15" fillId="0" borderId="36" xfId="0" applyNumberFormat="1" applyFont="1" applyBorder="1" applyAlignment="1">
      <alignment/>
    </xf>
    <xf numFmtId="188" fontId="15" fillId="0" borderId="37" xfId="0" applyNumberFormat="1" applyFont="1" applyBorder="1" applyAlignment="1">
      <alignment/>
    </xf>
    <xf numFmtId="188" fontId="15" fillId="0" borderId="38" xfId="0" applyNumberFormat="1" applyFont="1" applyBorder="1" applyAlignment="1">
      <alignment/>
    </xf>
    <xf numFmtId="188" fontId="15" fillId="0" borderId="39" xfId="0" applyNumberFormat="1" applyFont="1" applyBorder="1" applyAlignment="1">
      <alignment/>
    </xf>
    <xf numFmtId="188" fontId="15" fillId="0" borderId="0" xfId="0" applyNumberFormat="1" applyFont="1" applyBorder="1" applyAlignment="1">
      <alignment/>
    </xf>
    <xf numFmtId="188" fontId="15" fillId="0" borderId="40" xfId="0" applyNumberFormat="1" applyFont="1" applyBorder="1" applyAlignment="1">
      <alignment/>
    </xf>
    <xf numFmtId="0" fontId="22" fillId="0" borderId="0" xfId="0" applyFont="1" applyAlignment="1">
      <alignment/>
    </xf>
    <xf numFmtId="0" fontId="23" fillId="0" borderId="0" xfId="0" applyFont="1" applyAlignment="1">
      <alignment/>
    </xf>
    <xf numFmtId="190" fontId="14" fillId="0" borderId="41" xfId="0" applyNumberFormat="1" applyFont="1" applyBorder="1" applyAlignment="1">
      <alignment horizontal="right" vertical="center"/>
    </xf>
    <xf numFmtId="190" fontId="13" fillId="0" borderId="42" xfId="0" applyNumberFormat="1" applyFont="1" applyBorder="1" applyAlignment="1">
      <alignment horizontal="right" vertical="center"/>
    </xf>
    <xf numFmtId="190" fontId="15" fillId="0" borderId="12" xfId="0" applyNumberFormat="1" applyFont="1" applyBorder="1" applyAlignment="1">
      <alignment horizontal="right" vertical="center"/>
    </xf>
    <xf numFmtId="190" fontId="15" fillId="0" borderId="16" xfId="0" applyNumberFormat="1" applyFont="1" applyBorder="1" applyAlignment="1">
      <alignment horizontal="right" vertical="center"/>
    </xf>
    <xf numFmtId="190" fontId="15" fillId="0" borderId="19" xfId="0" applyNumberFormat="1" applyFont="1" applyBorder="1" applyAlignment="1">
      <alignment horizontal="right" vertical="center"/>
    </xf>
    <xf numFmtId="226" fontId="15" fillId="0" borderId="42" xfId="0" applyNumberFormat="1" applyFont="1" applyBorder="1" applyAlignment="1">
      <alignment horizontal="right" vertical="center"/>
    </xf>
    <xf numFmtId="226" fontId="15" fillId="0" borderId="24" xfId="0" applyNumberFormat="1" applyFont="1" applyBorder="1" applyAlignment="1">
      <alignment horizontal="right" vertical="center"/>
    </xf>
    <xf numFmtId="226" fontId="15" fillId="0" borderId="16" xfId="0" applyNumberFormat="1" applyFont="1" applyBorder="1" applyAlignment="1">
      <alignment horizontal="right" vertical="center"/>
    </xf>
    <xf numFmtId="0" fontId="59" fillId="0" borderId="43" xfId="0" applyFont="1" applyBorder="1" applyAlignment="1">
      <alignment horizontal="center" vertical="center" wrapText="1"/>
    </xf>
    <xf numFmtId="0" fontId="59" fillId="0" borderId="44"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45" xfId="0" applyFont="1" applyBorder="1" applyAlignment="1">
      <alignment horizontal="center" vertical="center" wrapText="1"/>
    </xf>
    <xf numFmtId="0" fontId="59" fillId="0" borderId="46"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47" xfId="0" applyFont="1" applyBorder="1" applyAlignment="1">
      <alignment horizontal="center" vertical="center" wrapText="1"/>
    </xf>
    <xf numFmtId="181" fontId="15" fillId="0" borderId="48" xfId="0" applyNumberFormat="1" applyFont="1" applyBorder="1" applyAlignment="1">
      <alignment horizontal="right" vertical="center"/>
    </xf>
    <xf numFmtId="181" fontId="15" fillId="0" borderId="49" xfId="0" applyNumberFormat="1" applyFont="1" applyBorder="1" applyAlignment="1">
      <alignment horizontal="right" vertical="center"/>
    </xf>
    <xf numFmtId="179" fontId="15" fillId="0" borderId="49" xfId="0" applyNumberFormat="1" applyFont="1" applyBorder="1" applyAlignment="1">
      <alignment horizontal="right" vertical="center"/>
    </xf>
    <xf numFmtId="190" fontId="15" fillId="0" borderId="49" xfId="0" applyNumberFormat="1" applyFont="1" applyBorder="1" applyAlignment="1">
      <alignment horizontal="right" vertical="center"/>
    </xf>
    <xf numFmtId="179" fontId="15" fillId="0" borderId="50" xfId="0" applyNumberFormat="1" applyFont="1" applyBorder="1" applyAlignment="1">
      <alignment horizontal="right" vertical="center"/>
    </xf>
    <xf numFmtId="179" fontId="15" fillId="0" borderId="47" xfId="0" applyNumberFormat="1" applyFont="1" applyBorder="1" applyAlignment="1">
      <alignment horizontal="right" vertical="center"/>
    </xf>
    <xf numFmtId="179" fontId="15" fillId="0" borderId="51" xfId="0" applyNumberFormat="1" applyFont="1" applyBorder="1" applyAlignment="1">
      <alignment horizontal="right" vertical="center"/>
    </xf>
    <xf numFmtId="185" fontId="15" fillId="0" borderId="52" xfId="0" applyNumberFormat="1" applyFont="1" applyBorder="1" applyAlignment="1">
      <alignment horizontal="right" vertical="center"/>
    </xf>
    <xf numFmtId="209" fontId="15" fillId="0" borderId="53" xfId="0" applyNumberFormat="1" applyFont="1" applyBorder="1" applyAlignment="1">
      <alignment vertical="center"/>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185" fontId="15" fillId="0" borderId="56" xfId="0" applyNumberFormat="1" applyFont="1" applyBorder="1" applyAlignment="1">
      <alignment horizontal="right" vertical="center"/>
    </xf>
    <xf numFmtId="226" fontId="15" fillId="0" borderId="56" xfId="0" applyNumberFormat="1" applyFont="1" applyBorder="1" applyAlignment="1">
      <alignment horizontal="right" vertical="center"/>
    </xf>
    <xf numFmtId="185" fontId="15" fillId="0" borderId="57" xfId="0" applyNumberFormat="1" applyFont="1" applyBorder="1" applyAlignment="1">
      <alignment horizontal="right" vertical="center"/>
    </xf>
    <xf numFmtId="185" fontId="15" fillId="0" borderId="58" xfId="0" applyNumberFormat="1" applyFont="1" applyBorder="1" applyAlignment="1">
      <alignment horizontal="right" vertical="center"/>
    </xf>
    <xf numFmtId="184" fontId="15" fillId="0" borderId="58" xfId="0" applyNumberFormat="1" applyFont="1" applyBorder="1" applyAlignment="1">
      <alignment horizontal="right" vertical="center"/>
    </xf>
    <xf numFmtId="185" fontId="15" fillId="0" borderId="59" xfId="0" applyNumberFormat="1" applyFont="1" applyBorder="1" applyAlignment="1">
      <alignment horizontal="right" vertical="center"/>
    </xf>
    <xf numFmtId="226" fontId="15" fillId="0" borderId="59" xfId="0" applyNumberFormat="1" applyFont="1" applyBorder="1" applyAlignment="1">
      <alignment horizontal="right" vertical="center"/>
    </xf>
    <xf numFmtId="185" fontId="15" fillId="0" borderId="60" xfId="0" applyNumberFormat="1" applyFont="1" applyBorder="1" applyAlignment="1">
      <alignment horizontal="right" vertical="center"/>
    </xf>
    <xf numFmtId="185" fontId="15" fillId="0" borderId="61" xfId="0" applyNumberFormat="1" applyFont="1" applyBorder="1" applyAlignment="1">
      <alignment horizontal="right" vertical="center"/>
    </xf>
    <xf numFmtId="184" fontId="15" fillId="0" borderId="61" xfId="0" applyNumberFormat="1" applyFont="1" applyBorder="1" applyAlignment="1">
      <alignment horizontal="right" vertical="center"/>
    </xf>
    <xf numFmtId="226" fontId="15" fillId="0" borderId="52" xfId="0" applyNumberFormat="1" applyFont="1" applyBorder="1" applyAlignment="1">
      <alignment horizontal="right" vertical="center"/>
    </xf>
    <xf numFmtId="185" fontId="15" fillId="0" borderId="62" xfId="0" applyNumberFormat="1" applyFont="1" applyBorder="1" applyAlignment="1">
      <alignment horizontal="right" vertical="center"/>
    </xf>
    <xf numFmtId="185" fontId="15" fillId="0" borderId="63" xfId="0" applyNumberFormat="1" applyFont="1" applyBorder="1" applyAlignment="1">
      <alignment horizontal="right" vertical="center"/>
    </xf>
    <xf numFmtId="184" fontId="15" fillId="0" borderId="64" xfId="0" applyNumberFormat="1" applyFont="1" applyBorder="1" applyAlignment="1">
      <alignment horizontal="right" vertical="center"/>
    </xf>
    <xf numFmtId="179" fontId="15" fillId="0" borderId="65" xfId="0" applyNumberFormat="1" applyFont="1" applyBorder="1" applyAlignment="1">
      <alignment horizontal="right" vertical="center"/>
    </xf>
    <xf numFmtId="0" fontId="8" fillId="0" borderId="66" xfId="0" applyFont="1" applyBorder="1" applyAlignment="1">
      <alignment horizontal="center" vertical="center" wrapText="1"/>
    </xf>
    <xf numFmtId="179" fontId="15" fillId="0" borderId="67" xfId="0" applyNumberFormat="1" applyFont="1" applyBorder="1" applyAlignment="1">
      <alignment horizontal="right" vertical="center"/>
    </xf>
    <xf numFmtId="0" fontId="8" fillId="0" borderId="68" xfId="0" applyFont="1" applyBorder="1" applyAlignment="1">
      <alignment horizontal="center" vertical="center" wrapText="1"/>
    </xf>
    <xf numFmtId="181" fontId="15" fillId="0" borderId="69" xfId="0" applyNumberFormat="1" applyFont="1" applyBorder="1" applyAlignment="1">
      <alignment horizontal="right" vertical="center"/>
    </xf>
    <xf numFmtId="181" fontId="15" fillId="0" borderId="70" xfId="0" applyNumberFormat="1" applyFont="1" applyBorder="1" applyAlignment="1">
      <alignment horizontal="right" vertical="center"/>
    </xf>
    <xf numFmtId="179" fontId="15" fillId="0" borderId="70" xfId="0" applyNumberFormat="1" applyFont="1" applyBorder="1" applyAlignment="1">
      <alignment horizontal="right" vertical="center"/>
    </xf>
    <xf numFmtId="190" fontId="15" fillId="0" borderId="70" xfId="0" applyNumberFormat="1" applyFont="1" applyBorder="1" applyAlignment="1">
      <alignment horizontal="right" vertical="center"/>
    </xf>
    <xf numFmtId="179" fontId="15" fillId="0" borderId="71" xfId="0" applyNumberFormat="1" applyFont="1" applyBorder="1" applyAlignment="1">
      <alignment horizontal="right" vertical="center"/>
    </xf>
    <xf numFmtId="179" fontId="15" fillId="0" borderId="72" xfId="0" applyNumberFormat="1" applyFont="1" applyBorder="1" applyAlignment="1">
      <alignment horizontal="right" vertical="center"/>
    </xf>
    <xf numFmtId="179" fontId="15" fillId="0" borderId="73" xfId="0" applyNumberFormat="1" applyFont="1" applyBorder="1" applyAlignment="1">
      <alignment horizontal="right" vertical="center"/>
    </xf>
    <xf numFmtId="0" fontId="8" fillId="0" borderId="74" xfId="0" applyFont="1" applyBorder="1" applyAlignment="1">
      <alignment horizontal="center" vertical="center" wrapText="1"/>
    </xf>
    <xf numFmtId="181" fontId="15" fillId="0" borderId="75" xfId="0" applyNumberFormat="1" applyFont="1" applyBorder="1" applyAlignment="1">
      <alignment horizontal="right" vertical="center"/>
    </xf>
    <xf numFmtId="181" fontId="15" fillId="0" borderId="76" xfId="0" applyNumberFormat="1" applyFont="1" applyBorder="1" applyAlignment="1">
      <alignment horizontal="right" vertical="center"/>
    </xf>
    <xf numFmtId="179" fontId="15" fillId="0" borderId="76" xfId="0" applyNumberFormat="1" applyFont="1" applyBorder="1" applyAlignment="1">
      <alignment horizontal="right" vertical="center"/>
    </xf>
    <xf numFmtId="190" fontId="15" fillId="0" borderId="76" xfId="0" applyNumberFormat="1" applyFont="1" applyBorder="1" applyAlignment="1">
      <alignment horizontal="right" vertical="center"/>
    </xf>
    <xf numFmtId="179" fontId="15" fillId="0" borderId="77" xfId="0" applyNumberFormat="1" applyFont="1" applyBorder="1" applyAlignment="1">
      <alignment horizontal="right" vertical="center"/>
    </xf>
    <xf numFmtId="179" fontId="15" fillId="0" borderId="74" xfId="0" applyNumberFormat="1" applyFont="1" applyBorder="1" applyAlignment="1">
      <alignment horizontal="right" vertical="center"/>
    </xf>
    <xf numFmtId="179" fontId="15" fillId="0" borderId="78" xfId="0" applyNumberFormat="1" applyFont="1" applyBorder="1" applyAlignment="1">
      <alignment horizontal="right" vertical="center"/>
    </xf>
    <xf numFmtId="185" fontId="15" fillId="0" borderId="79" xfId="0" applyNumberFormat="1" applyFont="1" applyBorder="1" applyAlignment="1">
      <alignment horizontal="right" vertical="center"/>
    </xf>
    <xf numFmtId="185" fontId="15" fillId="0" borderId="6" xfId="0" applyNumberFormat="1" applyFont="1" applyBorder="1" applyAlignment="1">
      <alignment horizontal="right" vertical="center"/>
    </xf>
    <xf numFmtId="226" fontId="15" fillId="0" borderId="41" xfId="0" applyNumberFormat="1" applyFont="1" applyBorder="1" applyAlignment="1">
      <alignment horizontal="right" vertical="center"/>
    </xf>
    <xf numFmtId="185" fontId="15" fillId="0" borderId="7" xfId="0" applyNumberFormat="1" applyFont="1" applyBorder="1" applyAlignment="1">
      <alignment horizontal="right" vertical="center"/>
    </xf>
    <xf numFmtId="185" fontId="15" fillId="0" borderId="4" xfId="0" applyNumberFormat="1" applyFont="1" applyBorder="1" applyAlignment="1">
      <alignment horizontal="right" vertical="center"/>
    </xf>
    <xf numFmtId="184" fontId="15" fillId="0" borderId="4" xfId="0" applyNumberFormat="1" applyFont="1" applyBorder="1" applyAlignment="1">
      <alignment horizontal="right" vertical="center"/>
    </xf>
    <xf numFmtId="185" fontId="15" fillId="0" borderId="80" xfId="0" applyNumberFormat="1" applyFont="1" applyBorder="1" applyAlignment="1">
      <alignment horizontal="right" vertical="center"/>
    </xf>
    <xf numFmtId="185" fontId="15" fillId="0" borderId="81" xfId="0" applyNumberFormat="1" applyFont="1" applyBorder="1" applyAlignment="1">
      <alignment horizontal="right" vertical="center"/>
    </xf>
    <xf numFmtId="226" fontId="15" fillId="0" borderId="81" xfId="0" applyNumberFormat="1" applyFont="1" applyBorder="1" applyAlignment="1">
      <alignment horizontal="right" vertical="center"/>
    </xf>
    <xf numFmtId="185" fontId="15" fillId="0" borderId="82" xfId="0" applyNumberFormat="1" applyFont="1" applyBorder="1" applyAlignment="1">
      <alignment horizontal="right" vertical="center"/>
    </xf>
    <xf numFmtId="185" fontId="15" fillId="0" borderId="83" xfId="0" applyNumberFormat="1" applyFont="1" applyBorder="1" applyAlignment="1">
      <alignment horizontal="right" vertical="center"/>
    </xf>
    <xf numFmtId="184" fontId="15" fillId="0" borderId="83" xfId="0" applyNumberFormat="1" applyFont="1" applyBorder="1" applyAlignment="1">
      <alignment horizontal="right" vertical="center"/>
    </xf>
    <xf numFmtId="209" fontId="15" fillId="0" borderId="84" xfId="0" applyNumberFormat="1" applyFont="1" applyBorder="1" applyAlignment="1">
      <alignment vertical="center"/>
    </xf>
    <xf numFmtId="209" fontId="15" fillId="0" borderId="85" xfId="0" applyNumberFormat="1" applyFont="1" applyBorder="1" applyAlignment="1">
      <alignment vertical="center"/>
    </xf>
    <xf numFmtId="209" fontId="15" fillId="0" borderId="86" xfId="0" applyNumberFormat="1" applyFont="1" applyBorder="1" applyAlignment="1">
      <alignment vertical="center"/>
    </xf>
    <xf numFmtId="0" fontId="0" fillId="0" borderId="87" xfId="0" applyBorder="1" applyAlignment="1">
      <alignment/>
    </xf>
    <xf numFmtId="0" fontId="0" fillId="0" borderId="1" xfId="0" applyBorder="1" applyAlignment="1">
      <alignment/>
    </xf>
    <xf numFmtId="0" fontId="0" fillId="0" borderId="6" xfId="0" applyBorder="1" applyAlignment="1">
      <alignment/>
    </xf>
    <xf numFmtId="0" fontId="0" fillId="0" borderId="22" xfId="0" applyBorder="1" applyAlignment="1">
      <alignment/>
    </xf>
    <xf numFmtId="209" fontId="0" fillId="0" borderId="35" xfId="0" applyNumberFormat="1" applyBorder="1" applyAlignment="1">
      <alignment/>
    </xf>
    <xf numFmtId="209" fontId="0" fillId="0" borderId="36" xfId="0" applyNumberFormat="1" applyBorder="1" applyAlignment="1">
      <alignment/>
    </xf>
    <xf numFmtId="209" fontId="0" fillId="0" borderId="37" xfId="0" applyNumberFormat="1" applyBorder="1" applyAlignment="1">
      <alignment/>
    </xf>
    <xf numFmtId="209" fontId="0" fillId="0" borderId="38" xfId="0" applyNumberFormat="1" applyBorder="1" applyAlignment="1">
      <alignment/>
    </xf>
    <xf numFmtId="209" fontId="0" fillId="0" borderId="39" xfId="0" applyNumberFormat="1" applyBorder="1" applyAlignment="1">
      <alignment/>
    </xf>
    <xf numFmtId="186" fontId="0" fillId="0" borderId="35" xfId="0" applyNumberFormat="1" applyBorder="1" applyAlignment="1">
      <alignment/>
    </xf>
    <xf numFmtId="186" fontId="0" fillId="0" borderId="36" xfId="0" applyNumberFormat="1" applyBorder="1" applyAlignment="1">
      <alignment/>
    </xf>
    <xf numFmtId="186" fontId="0" fillId="0" borderId="37" xfId="0" applyNumberFormat="1" applyBorder="1" applyAlignment="1">
      <alignment/>
    </xf>
    <xf numFmtId="186" fontId="0" fillId="0" borderId="38" xfId="0" applyNumberFormat="1" applyBorder="1" applyAlignment="1">
      <alignment/>
    </xf>
    <xf numFmtId="186" fontId="0" fillId="0" borderId="39" xfId="0" applyNumberFormat="1" applyBorder="1" applyAlignment="1">
      <alignment/>
    </xf>
    <xf numFmtId="176" fontId="0" fillId="0" borderId="35" xfId="0" applyNumberFormat="1" applyBorder="1" applyAlignment="1">
      <alignment/>
    </xf>
    <xf numFmtId="176" fontId="0" fillId="0" borderId="36" xfId="0" applyNumberFormat="1" applyBorder="1" applyAlignment="1">
      <alignment/>
    </xf>
    <xf numFmtId="176" fontId="0" fillId="0" borderId="37" xfId="0" applyNumberFormat="1" applyBorder="1" applyAlignment="1">
      <alignment/>
    </xf>
    <xf numFmtId="176" fontId="0" fillId="0" borderId="38" xfId="0" applyNumberFormat="1" applyBorder="1" applyAlignment="1">
      <alignment/>
    </xf>
    <xf numFmtId="176" fontId="0" fillId="0" borderId="39" xfId="0" applyNumberFormat="1" applyBorder="1" applyAlignment="1">
      <alignment/>
    </xf>
    <xf numFmtId="0" fontId="0" fillId="0" borderId="0" xfId="0" applyFont="1" applyAlignment="1">
      <alignment/>
    </xf>
    <xf numFmtId="0" fontId="11" fillId="0" borderId="0" xfId="0" applyFont="1" applyBorder="1" applyAlignment="1">
      <alignment horizontal="left" vertical="top"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Font="1" applyAlignment="1">
      <alignment/>
    </xf>
    <xf numFmtId="0" fontId="2" fillId="0" borderId="0" xfId="0" applyFont="1" applyBorder="1" applyAlignment="1">
      <alignment horizontal="left"/>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9" xfId="0" applyFont="1" applyBorder="1" applyAlignment="1">
      <alignment horizontal="center" vertical="center" wrapText="1"/>
    </xf>
    <xf numFmtId="181" fontId="61" fillId="0" borderId="90" xfId="0" applyNumberFormat="1" applyFont="1" applyBorder="1" applyAlignment="1">
      <alignment horizontal="right" vertical="center"/>
    </xf>
    <xf numFmtId="181" fontId="61" fillId="0" borderId="91" xfId="0" applyNumberFormat="1" applyFont="1" applyBorder="1" applyAlignment="1">
      <alignment horizontal="right" vertical="center"/>
    </xf>
    <xf numFmtId="181" fontId="61" fillId="0" borderId="92" xfId="0" applyNumberFormat="1" applyFont="1" applyBorder="1" applyAlignment="1">
      <alignment horizontal="right" vertical="center"/>
    </xf>
    <xf numFmtId="0" fontId="5" fillId="0" borderId="6" xfId="0" applyFont="1" applyBorder="1" applyAlignment="1">
      <alignment horizontal="center" vertical="center" wrapText="1"/>
    </xf>
    <xf numFmtId="181" fontId="61" fillId="0" borderId="93" xfId="0" applyNumberFormat="1" applyFont="1" applyBorder="1" applyAlignment="1">
      <alignment horizontal="right" vertical="center"/>
    </xf>
    <xf numFmtId="181" fontId="61" fillId="0" borderId="94" xfId="0" applyNumberFormat="1" applyFont="1" applyBorder="1" applyAlignment="1">
      <alignment horizontal="right" vertical="center"/>
    </xf>
    <xf numFmtId="181" fontId="61" fillId="0" borderId="95" xfId="0" applyNumberFormat="1" applyFont="1" applyBorder="1" applyAlignment="1">
      <alignment horizontal="right" vertical="center"/>
    </xf>
    <xf numFmtId="181" fontId="0" fillId="0" borderId="95" xfId="0" applyNumberFormat="1" applyFont="1" applyBorder="1" applyAlignment="1">
      <alignment vertical="center"/>
    </xf>
    <xf numFmtId="181" fontId="0" fillId="0" borderId="96" xfId="0" applyNumberFormat="1" applyFont="1" applyBorder="1" applyAlignment="1">
      <alignment vertical="center"/>
    </xf>
    <xf numFmtId="0" fontId="0" fillId="0" borderId="0" xfId="0" applyFont="1" applyAlignment="1">
      <alignment/>
    </xf>
    <xf numFmtId="0" fontId="2" fillId="0" borderId="0" xfId="0" applyFont="1" applyBorder="1" applyAlignment="1">
      <alignment horizontal="center" vertical="center" wrapText="1"/>
    </xf>
    <xf numFmtId="193" fontId="61" fillId="0" borderId="97" xfId="0" applyNumberFormat="1" applyFont="1" applyBorder="1" applyAlignment="1">
      <alignment horizontal="right" vertical="center"/>
    </xf>
    <xf numFmtId="193" fontId="61" fillId="0" borderId="17" xfId="0" applyNumberFormat="1" applyFont="1" applyBorder="1" applyAlignment="1">
      <alignment horizontal="right" vertical="center"/>
    </xf>
    <xf numFmtId="193" fontId="61" fillId="0" borderId="98" xfId="0" applyNumberFormat="1" applyFont="1" applyBorder="1" applyAlignment="1">
      <alignment horizontal="right" vertical="center"/>
    </xf>
    <xf numFmtId="193" fontId="61" fillId="0" borderId="99" xfId="0" applyNumberFormat="1" applyFont="1" applyBorder="1" applyAlignment="1">
      <alignment horizontal="right" vertical="center"/>
    </xf>
    <xf numFmtId="0" fontId="0" fillId="0" borderId="100" xfId="0" applyFont="1" applyBorder="1" applyAlignment="1">
      <alignment/>
    </xf>
    <xf numFmtId="0" fontId="0" fillId="0" borderId="101" xfId="0" applyFont="1" applyBorder="1" applyAlignment="1">
      <alignment/>
    </xf>
    <xf numFmtId="185" fontId="59" fillId="0" borderId="102" xfId="0" applyNumberFormat="1" applyFont="1" applyBorder="1" applyAlignment="1">
      <alignment horizontal="center" vertical="center" wrapText="1"/>
    </xf>
    <xf numFmtId="185" fontId="61" fillId="0" borderId="103" xfId="0" applyNumberFormat="1" applyFont="1" applyBorder="1" applyAlignment="1">
      <alignment horizontal="right" vertical="center"/>
    </xf>
    <xf numFmtId="185" fontId="61" fillId="0" borderId="104" xfId="0" applyNumberFormat="1" applyFont="1" applyBorder="1" applyAlignment="1">
      <alignment horizontal="right" vertical="center"/>
    </xf>
    <xf numFmtId="184" fontId="61" fillId="0" borderId="104" xfId="0" applyNumberFormat="1" applyFont="1" applyBorder="1" applyAlignment="1">
      <alignment horizontal="right" vertical="center"/>
    </xf>
    <xf numFmtId="184" fontId="61" fillId="0" borderId="105" xfId="0" applyNumberFormat="1" applyFont="1" applyBorder="1" applyAlignment="1">
      <alignment horizontal="right" vertical="center"/>
    </xf>
    <xf numFmtId="184" fontId="61" fillId="0" borderId="103" xfId="0" applyNumberFormat="1" applyFont="1" applyBorder="1" applyAlignment="1">
      <alignment horizontal="right" vertical="center"/>
    </xf>
    <xf numFmtId="184" fontId="61" fillId="0" borderId="106" xfId="0" applyNumberFormat="1" applyFont="1" applyBorder="1" applyAlignment="1">
      <alignment horizontal="right" vertical="center"/>
    </xf>
    <xf numFmtId="185" fontId="61" fillId="0" borderId="105" xfId="0" applyNumberFormat="1" applyFont="1" applyBorder="1" applyAlignment="1">
      <alignment horizontal="right" vertical="center"/>
    </xf>
    <xf numFmtId="0" fontId="0" fillId="3" borderId="107" xfId="0" applyFont="1" applyFill="1" applyBorder="1" applyAlignment="1">
      <alignment/>
    </xf>
    <xf numFmtId="0" fontId="0" fillId="3" borderId="98" xfId="0" applyFont="1" applyFill="1" applyBorder="1" applyAlignment="1">
      <alignment/>
    </xf>
    <xf numFmtId="0" fontId="2" fillId="0" borderId="108" xfId="0" applyFont="1" applyBorder="1" applyAlignment="1">
      <alignment horizontal="center" vertical="center" wrapText="1"/>
    </xf>
    <xf numFmtId="181" fontId="61" fillId="0" borderId="109" xfId="0" applyNumberFormat="1" applyFont="1" applyBorder="1" applyAlignment="1">
      <alignment horizontal="right" vertical="center"/>
    </xf>
    <xf numFmtId="181" fontId="61" fillId="0" borderId="110" xfId="0" applyNumberFormat="1" applyFont="1" applyBorder="1" applyAlignment="1">
      <alignment horizontal="right" vertical="center"/>
    </xf>
    <xf numFmtId="181" fontId="61" fillId="0" borderId="111" xfId="0" applyNumberFormat="1" applyFont="1" applyBorder="1" applyAlignment="1">
      <alignment horizontal="right" vertical="center"/>
    </xf>
    <xf numFmtId="181" fontId="61" fillId="0" borderId="112" xfId="0" applyNumberFormat="1" applyFont="1" applyBorder="1" applyAlignment="1">
      <alignment horizontal="right" vertical="center"/>
    </xf>
    <xf numFmtId="181" fontId="61" fillId="0" borderId="113" xfId="0" applyNumberFormat="1" applyFont="1" applyBorder="1" applyAlignment="1">
      <alignment horizontal="right" vertical="center"/>
    </xf>
    <xf numFmtId="181" fontId="61" fillId="0" borderId="114" xfId="0" applyNumberFormat="1" applyFont="1" applyBorder="1" applyAlignment="1">
      <alignment horizontal="right" vertical="center"/>
    </xf>
    <xf numFmtId="181" fontId="0" fillId="0" borderId="114" xfId="0" applyNumberFormat="1" applyFont="1" applyBorder="1" applyAlignment="1">
      <alignment vertical="center"/>
    </xf>
    <xf numFmtId="181" fontId="0" fillId="0" borderId="115" xfId="0" applyNumberFormat="1" applyFont="1" applyBorder="1" applyAlignment="1">
      <alignment vertical="center"/>
    </xf>
    <xf numFmtId="193" fontId="61" fillId="0" borderId="0" xfId="0" applyNumberFormat="1" applyFont="1" applyBorder="1" applyAlignment="1">
      <alignment horizontal="right" vertical="center"/>
    </xf>
    <xf numFmtId="193" fontId="61" fillId="0" borderId="116" xfId="0" applyNumberFormat="1" applyFont="1" applyBorder="1" applyAlignment="1">
      <alignment horizontal="right" vertical="center"/>
    </xf>
    <xf numFmtId="193" fontId="61" fillId="0" borderId="117" xfId="0" applyNumberFormat="1" applyFont="1" applyBorder="1" applyAlignment="1">
      <alignment horizontal="right" vertical="center"/>
    </xf>
    <xf numFmtId="193" fontId="61" fillId="0" borderId="118" xfId="0" applyNumberFormat="1" applyFont="1" applyBorder="1" applyAlignment="1">
      <alignment horizontal="right" vertical="center"/>
    </xf>
    <xf numFmtId="193" fontId="61" fillId="0" borderId="119" xfId="0" applyNumberFormat="1" applyFont="1" applyBorder="1" applyAlignment="1">
      <alignment horizontal="right" vertical="center"/>
    </xf>
    <xf numFmtId="193" fontId="61" fillId="0" borderId="120" xfId="0" applyNumberFormat="1" applyFont="1" applyBorder="1" applyAlignment="1">
      <alignment horizontal="right" vertical="center"/>
    </xf>
    <xf numFmtId="193" fontId="61" fillId="0" borderId="121" xfId="0" applyNumberFormat="1" applyFont="1" applyBorder="1" applyAlignment="1">
      <alignment horizontal="right" vertical="center"/>
    </xf>
    <xf numFmtId="193" fontId="61" fillId="0" borderId="122" xfId="0" applyNumberFormat="1" applyFont="1" applyBorder="1" applyAlignment="1">
      <alignment horizontal="right" vertical="center"/>
    </xf>
    <xf numFmtId="0" fontId="0" fillId="0" borderId="107" xfId="0" applyFont="1" applyBorder="1" applyAlignment="1">
      <alignment/>
    </xf>
    <xf numFmtId="0" fontId="0" fillId="0" borderId="98" xfId="0" applyFont="1" applyBorder="1" applyAlignment="1">
      <alignment/>
    </xf>
    <xf numFmtId="185" fontId="59" fillId="0" borderId="123" xfId="0" applyNumberFormat="1" applyFont="1" applyBorder="1" applyAlignment="1">
      <alignment horizontal="center" vertical="center" wrapText="1"/>
    </xf>
    <xf numFmtId="185" fontId="61" fillId="0" borderId="124" xfId="0" applyNumberFormat="1" applyFont="1" applyBorder="1" applyAlignment="1">
      <alignment horizontal="right" vertical="center"/>
    </xf>
    <xf numFmtId="185" fontId="61" fillId="0" borderId="125" xfId="0" applyNumberFormat="1" applyFont="1" applyBorder="1" applyAlignment="1">
      <alignment horizontal="right" vertical="center"/>
    </xf>
    <xf numFmtId="184" fontId="61" fillId="0" borderId="125" xfId="0" applyNumberFormat="1" applyFont="1" applyBorder="1" applyAlignment="1">
      <alignment horizontal="right" vertical="center"/>
    </xf>
    <xf numFmtId="184" fontId="61" fillId="0" borderId="126" xfId="0" applyNumberFormat="1" applyFont="1" applyBorder="1" applyAlignment="1">
      <alignment horizontal="right" vertical="center"/>
    </xf>
    <xf numFmtId="185" fontId="61" fillId="0" borderId="127" xfId="0" applyNumberFormat="1" applyFont="1" applyBorder="1" applyAlignment="1">
      <alignment horizontal="right" vertical="center"/>
    </xf>
    <xf numFmtId="184" fontId="61" fillId="0" borderId="128" xfId="0" applyNumberFormat="1" applyFont="1" applyBorder="1" applyAlignment="1">
      <alignment horizontal="right" vertical="center"/>
    </xf>
    <xf numFmtId="184" fontId="61" fillId="0" borderId="129" xfId="0" applyNumberFormat="1" applyFont="1" applyBorder="1" applyAlignment="1">
      <alignment horizontal="right" vertical="center"/>
    </xf>
    <xf numFmtId="185" fontId="61" fillId="0" borderId="130" xfId="0" applyNumberFormat="1" applyFont="1" applyBorder="1" applyAlignment="1">
      <alignment horizontal="right" vertical="center"/>
    </xf>
    <xf numFmtId="184" fontId="61" fillId="0" borderId="124" xfId="0" applyNumberFormat="1" applyFont="1" applyBorder="1" applyAlignment="1">
      <alignment horizontal="right" vertical="center"/>
    </xf>
    <xf numFmtId="184" fontId="61" fillId="0" borderId="130" xfId="0" applyNumberFormat="1" applyFont="1" applyBorder="1" applyAlignment="1">
      <alignment horizontal="right" vertical="center"/>
    </xf>
    <xf numFmtId="185" fontId="61" fillId="0" borderId="126" xfId="0" applyNumberFormat="1" applyFont="1" applyBorder="1" applyAlignment="1">
      <alignment horizontal="right" vertical="center"/>
    </xf>
    <xf numFmtId="0" fontId="2" fillId="0" borderId="131" xfId="0" applyFont="1" applyBorder="1" applyAlignment="1">
      <alignment horizontal="center" vertical="center" wrapText="1"/>
    </xf>
    <xf numFmtId="181" fontId="61" fillId="0" borderId="132" xfId="0" applyNumberFormat="1" applyFont="1" applyBorder="1" applyAlignment="1">
      <alignment horizontal="right" vertical="center"/>
    </xf>
    <xf numFmtId="181" fontId="61" fillId="0" borderId="133" xfId="0" applyNumberFormat="1" applyFont="1" applyBorder="1" applyAlignment="1">
      <alignment horizontal="right" vertical="center"/>
    </xf>
    <xf numFmtId="181" fontId="61" fillId="0" borderId="134" xfId="0" applyNumberFormat="1" applyFont="1" applyBorder="1" applyAlignment="1">
      <alignment horizontal="right" vertical="center"/>
    </xf>
    <xf numFmtId="181" fontId="61" fillId="0" borderId="135" xfId="0" applyNumberFormat="1" applyFont="1" applyBorder="1" applyAlignment="1">
      <alignment horizontal="right" vertical="center"/>
    </xf>
    <xf numFmtId="181" fontId="61" fillId="0" borderId="131" xfId="0" applyNumberFormat="1" applyFont="1" applyBorder="1" applyAlignment="1">
      <alignment horizontal="right" vertical="center"/>
    </xf>
    <xf numFmtId="181" fontId="61" fillId="0" borderId="136" xfId="0" applyNumberFormat="1" applyFont="1" applyBorder="1" applyAlignment="1">
      <alignment horizontal="right" vertical="center"/>
    </xf>
    <xf numFmtId="181" fontId="0" fillId="0" borderId="136" xfId="0" applyNumberFormat="1" applyFont="1" applyBorder="1" applyAlignment="1">
      <alignment vertical="center"/>
    </xf>
    <xf numFmtId="181" fontId="0" fillId="0" borderId="137" xfId="0" applyNumberFormat="1" applyFont="1" applyBorder="1" applyAlignment="1">
      <alignment vertical="center"/>
    </xf>
    <xf numFmtId="193" fontId="61" fillId="0" borderId="138" xfId="0" applyNumberFormat="1" applyFont="1" applyBorder="1" applyAlignment="1">
      <alignment horizontal="right" vertical="center"/>
    </xf>
    <xf numFmtId="185" fontId="59" fillId="0" borderId="139" xfId="0" applyNumberFormat="1" applyFont="1" applyBorder="1" applyAlignment="1">
      <alignment horizontal="center" vertical="center" wrapText="1"/>
    </xf>
    <xf numFmtId="185" fontId="61" fillId="0" borderId="140" xfId="0" applyNumberFormat="1" applyFont="1" applyBorder="1" applyAlignment="1">
      <alignment horizontal="right" vertical="center"/>
    </xf>
    <xf numFmtId="185" fontId="61" fillId="0" borderId="141" xfId="0" applyNumberFormat="1" applyFont="1" applyBorder="1" applyAlignment="1">
      <alignment horizontal="right" vertical="center"/>
    </xf>
    <xf numFmtId="184" fontId="61" fillId="0" borderId="141" xfId="0" applyNumberFormat="1" applyFont="1" applyBorder="1" applyAlignment="1">
      <alignment horizontal="right" vertical="center"/>
    </xf>
    <xf numFmtId="184" fontId="61" fillId="0" borderId="142" xfId="0" applyNumberFormat="1" applyFont="1" applyBorder="1" applyAlignment="1">
      <alignment horizontal="right" vertical="center"/>
    </xf>
    <xf numFmtId="184" fontId="61" fillId="0" borderId="140" xfId="0" applyNumberFormat="1" applyFont="1" applyBorder="1" applyAlignment="1">
      <alignment horizontal="right" vertical="center"/>
    </xf>
    <xf numFmtId="184" fontId="61" fillId="0" borderId="143" xfId="0" applyNumberFormat="1" applyFont="1" applyBorder="1" applyAlignment="1">
      <alignment horizontal="right" vertical="center"/>
    </xf>
    <xf numFmtId="185" fontId="61" fillId="0" borderId="142" xfId="0" applyNumberFormat="1" applyFont="1" applyBorder="1" applyAlignment="1">
      <alignment horizontal="right" vertical="center"/>
    </xf>
    <xf numFmtId="0" fontId="2" fillId="0" borderId="94" xfId="0" applyFont="1" applyBorder="1" applyAlignment="1">
      <alignment horizontal="center" vertical="center" wrapText="1"/>
    </xf>
    <xf numFmtId="185" fontId="59" fillId="0" borderId="144" xfId="0" applyNumberFormat="1" applyFont="1" applyBorder="1" applyAlignment="1">
      <alignment horizontal="center" vertical="center" wrapText="1"/>
    </xf>
    <xf numFmtId="185" fontId="61" fillId="0" borderId="145" xfId="0" applyNumberFormat="1" applyFont="1" applyBorder="1" applyAlignment="1">
      <alignment horizontal="right" vertical="center"/>
    </xf>
    <xf numFmtId="185" fontId="61" fillId="0" borderId="146" xfId="0" applyNumberFormat="1" applyFont="1" applyBorder="1" applyAlignment="1">
      <alignment horizontal="right" vertical="center"/>
    </xf>
    <xf numFmtId="184" fontId="61" fillId="0" borderId="146" xfId="0" applyNumberFormat="1" applyFont="1" applyBorder="1" applyAlignment="1">
      <alignment horizontal="right" vertical="center"/>
    </xf>
    <xf numFmtId="184" fontId="61" fillId="0" borderId="147" xfId="0" applyNumberFormat="1" applyFont="1" applyBorder="1" applyAlignment="1">
      <alignment horizontal="right" vertical="center"/>
    </xf>
    <xf numFmtId="184" fontId="61" fillId="0" borderId="145" xfId="0" applyNumberFormat="1" applyFont="1" applyBorder="1" applyAlignment="1">
      <alignment horizontal="right" vertical="center"/>
    </xf>
    <xf numFmtId="184" fontId="61" fillId="0" borderId="148" xfId="0" applyNumberFormat="1" applyFont="1" applyBorder="1" applyAlignment="1">
      <alignment horizontal="right" vertical="center"/>
    </xf>
    <xf numFmtId="185" fontId="61" fillId="0" borderId="147" xfId="0" applyNumberFormat="1" applyFont="1" applyBorder="1" applyAlignment="1">
      <alignment horizontal="right" vertical="center"/>
    </xf>
    <xf numFmtId="0" fontId="0" fillId="3" borderId="149" xfId="0" applyFont="1" applyFill="1" applyBorder="1" applyAlignment="1">
      <alignment/>
    </xf>
    <xf numFmtId="0" fontId="0" fillId="3" borderId="150" xfId="0" applyFont="1" applyFill="1" applyBorder="1" applyAlignment="1">
      <alignment/>
    </xf>
    <xf numFmtId="0" fontId="2" fillId="0" borderId="151" xfId="0" applyFont="1" applyBorder="1" applyAlignment="1">
      <alignment horizontal="center" vertical="center" wrapText="1"/>
    </xf>
    <xf numFmtId="0" fontId="0" fillId="0" borderId="0" xfId="0" applyAlignment="1">
      <alignment horizontal="center"/>
    </xf>
    <xf numFmtId="0" fontId="2" fillId="0" borderId="152" xfId="0" applyFont="1" applyBorder="1" applyAlignment="1">
      <alignment horizontal="center" vertical="center" wrapText="1"/>
    </xf>
    <xf numFmtId="0" fontId="2" fillId="0" borderId="17" xfId="0" applyFont="1" applyBorder="1" applyAlignment="1">
      <alignment horizontal="center" vertical="center" wrapText="1"/>
    </xf>
    <xf numFmtId="185" fontId="59" fillId="0" borderId="104" xfId="0" applyNumberFormat="1" applyFont="1" applyBorder="1" applyAlignment="1">
      <alignment horizontal="center" vertical="center" wrapText="1"/>
    </xf>
    <xf numFmtId="185" fontId="61" fillId="0" borderId="102" xfId="0" applyNumberFormat="1" applyFont="1" applyBorder="1" applyAlignment="1">
      <alignment horizontal="right" vertical="center"/>
    </xf>
    <xf numFmtId="0" fontId="2" fillId="0" borderId="153" xfId="0" applyFont="1" applyBorder="1" applyAlignment="1">
      <alignment horizontal="center" vertical="center" wrapText="1"/>
    </xf>
    <xf numFmtId="0" fontId="2" fillId="0" borderId="14" xfId="0" applyFont="1" applyBorder="1" applyAlignment="1">
      <alignment horizontal="center" vertical="center" wrapText="1"/>
    </xf>
    <xf numFmtId="185" fontId="59" fillId="0" borderId="154" xfId="0" applyNumberFormat="1" applyFont="1" applyBorder="1" applyAlignment="1">
      <alignment horizontal="center" vertical="center" wrapText="1"/>
    </xf>
    <xf numFmtId="184" fontId="61" fillId="0" borderId="155" xfId="0" applyNumberFormat="1" applyFont="1" applyBorder="1" applyAlignment="1">
      <alignment horizontal="right" vertical="center"/>
    </xf>
    <xf numFmtId="0" fontId="2" fillId="0" borderId="133" xfId="0" applyFont="1" applyBorder="1" applyAlignment="1">
      <alignment horizontal="center" vertical="center" wrapText="1"/>
    </xf>
    <xf numFmtId="185" fontId="61" fillId="0" borderId="156" xfId="0" applyNumberFormat="1" applyFont="1" applyBorder="1" applyAlignment="1">
      <alignment horizontal="right" vertical="center"/>
    </xf>
    <xf numFmtId="0" fontId="2" fillId="0" borderId="157" xfId="0" applyFont="1" applyBorder="1" applyAlignment="1">
      <alignment horizontal="center" vertical="center" wrapText="1"/>
    </xf>
    <xf numFmtId="0" fontId="2" fillId="0" borderId="54" xfId="0" applyFont="1" applyBorder="1" applyAlignment="1">
      <alignment horizontal="center" vertical="center" wrapText="1"/>
    </xf>
    <xf numFmtId="185" fontId="59" fillId="0" borderId="158" xfId="0" applyNumberFormat="1" applyFont="1" applyBorder="1" applyAlignment="1">
      <alignment horizontal="center" vertical="center" wrapText="1"/>
    </xf>
    <xf numFmtId="184" fontId="61" fillId="0" borderId="158" xfId="0" applyNumberFormat="1" applyFont="1" applyBorder="1" applyAlignment="1">
      <alignment horizontal="right" vertical="center"/>
    </xf>
    <xf numFmtId="0" fontId="2" fillId="0" borderId="159" xfId="0" applyFont="1" applyBorder="1" applyAlignment="1">
      <alignment horizontal="center" vertical="center" wrapText="1"/>
    </xf>
    <xf numFmtId="181" fontId="61" fillId="0" borderId="152" xfId="0" applyNumberFormat="1" applyFont="1" applyBorder="1" applyAlignment="1">
      <alignment horizontal="right" vertical="center"/>
    </xf>
    <xf numFmtId="0" fontId="2" fillId="0" borderId="160" xfId="0" applyFont="1" applyBorder="1" applyAlignment="1">
      <alignment horizontal="center" vertical="center" wrapText="1"/>
    </xf>
    <xf numFmtId="0" fontId="0" fillId="0" borderId="161" xfId="0" applyFont="1" applyBorder="1" applyAlignment="1">
      <alignment/>
    </xf>
    <xf numFmtId="0" fontId="0" fillId="0" borderId="162" xfId="0" applyFont="1" applyBorder="1" applyAlignment="1">
      <alignment/>
    </xf>
    <xf numFmtId="0" fontId="0" fillId="0" borderId="163" xfId="0" applyFont="1" applyBorder="1" applyAlignment="1">
      <alignment horizontal="right"/>
    </xf>
    <xf numFmtId="0" fontId="0" fillId="0" borderId="161" xfId="0" applyFont="1" applyBorder="1" applyAlignment="1">
      <alignment horizontal="right"/>
    </xf>
    <xf numFmtId="0" fontId="0" fillId="0" borderId="164" xfId="0" applyFont="1" applyBorder="1" applyAlignment="1">
      <alignment/>
    </xf>
    <xf numFmtId="0" fontId="0" fillId="0" borderId="163" xfId="0" applyFont="1" applyBorder="1" applyAlignment="1">
      <alignment/>
    </xf>
    <xf numFmtId="0" fontId="0" fillId="0" borderId="164" xfId="0" applyFont="1" applyBorder="1" applyAlignment="1">
      <alignment horizontal="right"/>
    </xf>
    <xf numFmtId="0" fontId="0" fillId="3" borderId="107" xfId="0" applyFont="1" applyFill="1" applyBorder="1" applyAlignment="1">
      <alignment/>
    </xf>
    <xf numFmtId="0" fontId="0" fillId="3" borderId="98" xfId="0" applyFont="1" applyFill="1" applyBorder="1" applyAlignment="1">
      <alignment/>
    </xf>
    <xf numFmtId="185" fontId="59" fillId="0" borderId="165" xfId="0" applyNumberFormat="1" applyFont="1" applyBorder="1" applyAlignment="1">
      <alignment horizontal="center" vertical="center" wrapText="1"/>
    </xf>
    <xf numFmtId="185" fontId="61" fillId="0" borderId="166" xfId="0" applyNumberFormat="1" applyFont="1" applyBorder="1" applyAlignment="1">
      <alignment horizontal="right" vertical="center"/>
    </xf>
    <xf numFmtId="184" fontId="61" fillId="0" borderId="165" xfId="0" applyNumberFormat="1" applyFont="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107" xfId="0" applyBorder="1" applyAlignment="1">
      <alignment horizontal="center"/>
    </xf>
    <xf numFmtId="0" fontId="59" fillId="0" borderId="44"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45" xfId="0" applyFont="1" applyBorder="1" applyAlignment="1">
      <alignment horizontal="center" vertical="center" wrapText="1"/>
    </xf>
    <xf numFmtId="0" fontId="5" fillId="0" borderId="0" xfId="0" applyFont="1" applyBorder="1" applyAlignment="1">
      <alignment wrapText="1"/>
    </xf>
    <xf numFmtId="0" fontId="15" fillId="0" borderId="101" xfId="0" applyFont="1" applyBorder="1" applyAlignment="1">
      <alignment horizontal="center" vertical="center"/>
    </xf>
    <xf numFmtId="0" fontId="15" fillId="0" borderId="98"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7" fillId="0" borderId="30" xfId="0" applyFont="1" applyBorder="1" applyAlignment="1">
      <alignment horizontal="center" vertical="center" wrapText="1"/>
    </xf>
    <xf numFmtId="0" fontId="7" fillId="0" borderId="8" xfId="0" applyFont="1" applyBorder="1" applyAlignment="1">
      <alignment horizontal="center" vertical="center" wrapText="1"/>
    </xf>
    <xf numFmtId="180" fontId="15" fillId="0" borderId="167" xfId="0" applyNumberFormat="1" applyFont="1" applyBorder="1" applyAlignment="1">
      <alignment horizontal="center" vertical="center"/>
    </xf>
    <xf numFmtId="180" fontId="15" fillId="0" borderId="65" xfId="0" applyNumberFormat="1" applyFont="1" applyBorder="1" applyAlignment="1">
      <alignment horizontal="center" vertical="center"/>
    </xf>
    <xf numFmtId="180" fontId="15" fillId="0" borderId="168" xfId="0" applyNumberFormat="1" applyFont="1" applyBorder="1" applyAlignment="1">
      <alignment horizontal="center" vertical="center"/>
    </xf>
    <xf numFmtId="0" fontId="5" fillId="0" borderId="169" xfId="0" applyFont="1" applyBorder="1" applyAlignment="1">
      <alignment horizontal="center" vertical="center" wrapText="1"/>
    </xf>
    <xf numFmtId="0" fontId="5" fillId="0" borderId="170" xfId="0" applyFont="1" applyBorder="1" applyAlignment="1">
      <alignment horizontal="center" vertical="center" wrapText="1"/>
    </xf>
    <xf numFmtId="0" fontId="5" fillId="0" borderId="171" xfId="0" applyFont="1" applyBorder="1" applyAlignment="1">
      <alignment horizontal="center" vertical="center" wrapText="1"/>
    </xf>
    <xf numFmtId="0" fontId="5" fillId="0" borderId="172"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74" xfId="0" applyFont="1" applyBorder="1" applyAlignment="1">
      <alignment horizontal="center" vertical="center" wrapText="1"/>
    </xf>
    <xf numFmtId="0" fontId="7"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8" xfId="0" applyFont="1" applyBorder="1" applyAlignment="1">
      <alignment horizontal="center" vertical="center" wrapText="1"/>
    </xf>
    <xf numFmtId="180" fontId="15" fillId="0" borderId="175" xfId="0" applyNumberFormat="1" applyFont="1" applyBorder="1" applyAlignment="1">
      <alignment horizontal="center" vertical="center"/>
    </xf>
    <xf numFmtId="0" fontId="5" fillId="0" borderId="17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49" xfId="0" applyFont="1" applyBorder="1" applyAlignment="1">
      <alignment horizontal="center" vertical="center" wrapText="1"/>
    </xf>
    <xf numFmtId="0" fontId="12" fillId="0" borderId="46" xfId="0" applyFont="1" applyBorder="1" applyAlignment="1">
      <alignment horizontal="left" vertical="top"/>
    </xf>
    <xf numFmtId="0" fontId="5" fillId="0" borderId="46" xfId="0" applyFont="1" applyBorder="1" applyAlignment="1">
      <alignment vertical="top"/>
    </xf>
    <xf numFmtId="0" fontId="8" fillId="0" borderId="169" xfId="0" applyFont="1" applyBorder="1" applyAlignment="1">
      <alignment horizontal="center" vertical="center" wrapText="1"/>
    </xf>
    <xf numFmtId="0" fontId="8" fillId="0" borderId="170"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73" xfId="0" applyFont="1" applyBorder="1" applyAlignment="1">
      <alignment horizontal="center" vertical="center" wrapText="1"/>
    </xf>
    <xf numFmtId="0" fontId="5" fillId="0" borderId="97" xfId="0" applyFont="1" applyBorder="1" applyAlignment="1">
      <alignment vertical="center" wrapText="1"/>
    </xf>
    <xf numFmtId="0" fontId="5" fillId="0" borderId="107" xfId="0" applyFont="1" applyBorder="1" applyAlignment="1">
      <alignment vertical="center" wrapText="1"/>
    </xf>
    <xf numFmtId="0" fontId="5" fillId="0" borderId="177" xfId="0" applyFont="1" applyBorder="1" applyAlignment="1">
      <alignment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7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6" xfId="0" applyFont="1" applyBorder="1" applyAlignment="1">
      <alignment wrapText="1"/>
    </xf>
    <xf numFmtId="0" fontId="5" fillId="0" borderId="97" xfId="0" applyFont="1" applyBorder="1" applyAlignment="1">
      <alignment wrapText="1"/>
    </xf>
    <xf numFmtId="0" fontId="60" fillId="0" borderId="0" xfId="0" applyFont="1" applyAlignment="1">
      <alignment horizontal="center" vertical="center"/>
    </xf>
    <xf numFmtId="0" fontId="60" fillId="0" borderId="179" xfId="0" applyFont="1" applyBorder="1" applyAlignment="1">
      <alignment horizontal="center"/>
    </xf>
    <xf numFmtId="0" fontId="2" fillId="0" borderId="0" xfId="0" applyFont="1" applyAlignment="1">
      <alignment horizontal="center" vertical="center"/>
    </xf>
    <xf numFmtId="0" fontId="60" fillId="0" borderId="0" xfId="0" applyFont="1" applyAlignment="1">
      <alignment horizontal="center"/>
    </xf>
    <xf numFmtId="0" fontId="2" fillId="0" borderId="180" xfId="0" applyFont="1" applyBorder="1" applyAlignment="1">
      <alignment horizontal="center" vertical="center" wrapText="1"/>
    </xf>
    <xf numFmtId="0" fontId="2" fillId="0" borderId="181" xfId="0" applyFont="1" applyBorder="1" applyAlignment="1">
      <alignment horizontal="center" vertical="center" wrapText="1"/>
    </xf>
    <xf numFmtId="0" fontId="2" fillId="0" borderId="182" xfId="0" applyFont="1" applyBorder="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xf>
    <xf numFmtId="0" fontId="2" fillId="0" borderId="183" xfId="0" applyFont="1" applyBorder="1" applyAlignment="1">
      <alignment horizontal="center" vertical="center" wrapText="1"/>
    </xf>
    <xf numFmtId="0" fontId="2" fillId="0" borderId="184" xfId="0" applyFont="1" applyBorder="1" applyAlignment="1">
      <alignment horizontal="center" vertical="center" wrapText="1"/>
    </xf>
    <xf numFmtId="0" fontId="2" fillId="0" borderId="185"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1" xfId="0" applyFont="1" applyBorder="1" applyAlignment="1">
      <alignment horizontal="center" wrapText="1"/>
    </xf>
    <xf numFmtId="0" fontId="2" fillId="0" borderId="180" xfId="0" applyFont="1" applyBorder="1" applyAlignment="1">
      <alignment horizontal="center" wrapText="1"/>
    </xf>
    <xf numFmtId="0" fontId="2" fillId="0" borderId="37" xfId="0" applyFont="1" applyBorder="1" applyAlignment="1">
      <alignment horizontal="center" wrapText="1"/>
    </xf>
    <xf numFmtId="0" fontId="2" fillId="0" borderId="151" xfId="0" applyFont="1" applyBorder="1" applyAlignment="1">
      <alignment horizontal="center" wrapText="1"/>
    </xf>
    <xf numFmtId="0" fontId="2" fillId="0" borderId="97" xfId="0" applyFont="1" applyBorder="1" applyAlignment="1">
      <alignment horizontal="center" vertical="center" textRotation="255" wrapText="1"/>
    </xf>
    <xf numFmtId="0" fontId="2" fillId="0" borderId="107" xfId="0" applyFont="1" applyBorder="1" applyAlignment="1">
      <alignment horizontal="center" vertical="center" textRotation="255" wrapText="1"/>
    </xf>
    <xf numFmtId="0" fontId="2" fillId="0" borderId="187" xfId="0" applyFont="1" applyBorder="1" applyAlignment="1">
      <alignment horizontal="center" vertical="center" textRotation="255" wrapText="1"/>
    </xf>
    <xf numFmtId="0" fontId="2" fillId="0" borderId="188" xfId="0" applyFont="1" applyBorder="1" applyAlignment="1">
      <alignment horizontal="center" vertical="center" textRotation="255" wrapText="1"/>
    </xf>
    <xf numFmtId="0" fontId="2" fillId="0" borderId="189"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0" fontId="8" fillId="0" borderId="189" xfId="0" applyFont="1" applyBorder="1" applyAlignment="1">
      <alignment horizontal="center" vertical="center" textRotation="255" wrapText="1"/>
    </xf>
    <xf numFmtId="0" fontId="8" fillId="0" borderId="35" xfId="0" applyFont="1" applyBorder="1" applyAlignment="1">
      <alignment horizontal="center" vertical="center" textRotation="255" wrapText="1"/>
    </xf>
    <xf numFmtId="0" fontId="2" fillId="0" borderId="190" xfId="0" applyFont="1" applyBorder="1" applyAlignment="1">
      <alignment horizontal="center" vertical="center" textRotation="255" wrapText="1"/>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30" xfId="0" applyFont="1" applyBorder="1" applyAlignment="1">
      <alignment horizontal="center" vertical="center"/>
    </xf>
    <xf numFmtId="0" fontId="5" fillId="0" borderId="3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7" xfId="0" applyFont="1" applyBorder="1" applyAlignment="1">
      <alignment horizontal="center" vertical="center" wrapText="1"/>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7" fillId="0" borderId="30" xfId="0" applyFont="1" applyBorder="1" applyAlignment="1">
      <alignment horizontal="center" vertical="center"/>
    </xf>
    <xf numFmtId="0" fontId="15" fillId="0" borderId="30" xfId="0" applyFont="1" applyBorder="1" applyAlignment="1">
      <alignment horizontal="center"/>
    </xf>
    <xf numFmtId="0" fontId="15" fillId="0" borderId="87" xfId="0" applyFont="1" applyBorder="1" applyAlignment="1">
      <alignment horizontal="center"/>
    </xf>
    <xf numFmtId="0" fontId="15" fillId="0" borderId="40" xfId="0" applyFont="1" applyBorder="1" applyAlignment="1">
      <alignment horizontal="center"/>
    </xf>
    <xf numFmtId="0" fontId="5" fillId="0" borderId="37"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pPr>
        </a:p>
      </c:tx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41783200"/>
        <c:axId val="40504481"/>
      </c:barChart>
      <c:catAx>
        <c:axId val="41783200"/>
        <c:scaling>
          <c:orientation val="minMax"/>
        </c:scaling>
        <c:axPos val="l"/>
        <c:delete val="0"/>
        <c:numFmt formatCode="General" sourceLinked="1"/>
        <c:majorTickMark val="in"/>
        <c:minorTickMark val="none"/>
        <c:tickLblPos val="nextTo"/>
        <c:txPr>
          <a:bodyPr/>
          <a:lstStyle/>
          <a:p>
            <a:pPr>
              <a:defRPr lang="en-US" cap="none" sz="175" b="0" i="0" u="none" baseline="0"/>
            </a:pPr>
          </a:p>
        </c:txPr>
        <c:crossAx val="40504481"/>
        <c:crosses val="autoZero"/>
        <c:auto val="1"/>
        <c:lblOffset val="100"/>
        <c:noMultiLvlLbl val="0"/>
      </c:catAx>
      <c:valAx>
        <c:axId val="40504481"/>
        <c:scaling>
          <c:orientation val="minMax"/>
          <c:max val="10"/>
        </c:scaling>
        <c:axPos val="b"/>
        <c:title>
          <c:tx>
            <c:rich>
              <a:bodyPr vert="horz" rot="0" anchor="ctr"/>
              <a:lstStyle/>
              <a:p>
                <a:pPr algn="ctr">
                  <a:defRPr/>
                </a:pPr>
                <a:r>
                  <a:rPr lang="en-US" cap="none" sz="200" b="0" i="0" u="none" baseline="0">
                    <a:latin typeface="ＭＳ Ｐゴシック"/>
                    <a:ea typeface="ＭＳ Ｐゴシック"/>
                    <a:cs typeface="ＭＳ Ｐゴシック"/>
                  </a:rPr>
                  <a:t>%</a:t>
                </a:r>
              </a:p>
            </c:rich>
          </c:tx>
          <c:layout/>
          <c:overlay val="0"/>
          <c:spPr>
            <a:noFill/>
            <a:ln>
              <a:noFill/>
            </a:ln>
          </c:spPr>
        </c:title>
        <c:majorGridlines/>
        <c:delete val="0"/>
        <c:numFmt formatCode="General" sourceLinked="1"/>
        <c:majorTickMark val="in"/>
        <c:minorTickMark val="none"/>
        <c:tickLblPos val="nextTo"/>
        <c:txPr>
          <a:bodyPr vert="horz" rot="0"/>
          <a:lstStyle/>
          <a:p>
            <a:pPr>
              <a:defRPr lang="en-US" cap="none" sz="125" b="0" i="0" u="none" baseline="0"/>
            </a:pPr>
          </a:p>
        </c:txPr>
        <c:crossAx val="41783200"/>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ＭＳ Ｐゴシック"/>
                <a:ea typeface="ＭＳ Ｐゴシック"/>
                <a:cs typeface="ＭＳ Ｐゴシック"/>
              </a:rPr>
              <a:t>将来人口推計（２０００年基準）</a:t>
            </a:r>
          </a:p>
        </c:rich>
      </c:tx>
      <c:layout/>
      <c:spPr>
        <a:noFill/>
        <a:ln>
          <a:noFill/>
        </a:ln>
      </c:spPr>
    </c:title>
    <c:view3D>
      <c:rotX val="15"/>
      <c:rotY val="20"/>
      <c:depthPercent val="100"/>
      <c:rAngAx val="1"/>
    </c:view3D>
    <c:plotArea>
      <c:layout/>
      <c:bar3DChart>
        <c:barDir val="col"/>
        <c:grouping val="stack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ser>
          <c:idx val="1"/>
          <c:order val="1"/>
          <c:tx>
            <c:strRef>
              <c:f>グラフ!#REF!</c:f>
              <c:strCache>
                <c:ptCount val="1"/>
                <c:pt idx="0">
                  <c:v>#REF!</c:v>
                </c:pt>
              </c:strCache>
            </c:strRef>
          </c:tx>
          <c:spPr>
            <a:pattFill prst="dkDn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2"/>
          <c:order val="2"/>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overlap val="100"/>
        <c:gapDepth val="30"/>
        <c:shape val="box"/>
        <c:axId val="11156090"/>
        <c:axId val="33295947"/>
      </c:bar3DChart>
      <c:catAx>
        <c:axId val="11156090"/>
        <c:scaling>
          <c:orientation val="minMax"/>
        </c:scaling>
        <c:axPos val="b"/>
        <c:delete val="0"/>
        <c:numFmt formatCode="General" sourceLinked="1"/>
        <c:majorTickMark val="in"/>
        <c:minorTickMark val="none"/>
        <c:tickLblPos val="low"/>
        <c:txPr>
          <a:bodyPr vert="horz" rot="-2700000"/>
          <a:lstStyle/>
          <a:p>
            <a:pPr>
              <a:defRPr lang="en-US" cap="none" sz="800" b="0" i="0" u="none" baseline="0">
                <a:latin typeface="ＭＳ Ｐゴシック"/>
                <a:ea typeface="ＭＳ Ｐゴシック"/>
                <a:cs typeface="ＭＳ Ｐゴシック"/>
              </a:defRPr>
            </a:pPr>
          </a:p>
        </c:txPr>
        <c:crossAx val="33295947"/>
        <c:crosses val="autoZero"/>
        <c:auto val="1"/>
        <c:lblOffset val="100"/>
        <c:noMultiLvlLbl val="0"/>
      </c:catAx>
      <c:valAx>
        <c:axId val="33295947"/>
        <c:scaling>
          <c:orientation val="minMax"/>
        </c:scaling>
        <c:axPos val="l"/>
        <c:majorGridlines/>
        <c:delete val="0"/>
        <c:numFmt formatCode="General" sourceLinked="1"/>
        <c:majorTickMark val="in"/>
        <c:minorTickMark val="none"/>
        <c:tickLblPos val="nextTo"/>
        <c:crossAx val="11156090"/>
        <c:crossesAt val="1"/>
        <c:crossBetween val="between"/>
        <c:dispUnits/>
      </c:valAx>
      <c:spPr>
        <a:noFill/>
        <a:ln>
          <a:noFill/>
        </a:ln>
      </c:spPr>
    </c:plotArea>
    <c:floor>
      <c:thickness val="0"/>
    </c:floor>
    <c:sideWall>
      <c:spPr>
        <a:solidFill>
          <a:srgbClr val="CCCCFF"/>
        </a:solidFill>
        <a:ln w="12700">
          <a:solidFill>
            <a:srgbClr val="808080"/>
          </a:solidFill>
        </a:ln>
      </c:spPr>
      <c:thickness val="0"/>
    </c:sideWall>
    <c:backWall>
      <c:spPr>
        <a:solidFill>
          <a:srgbClr val="CCCC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FF"/>
                </a:solidFill>
                <a:latin typeface="ＭＳ Ｐゴシック"/>
                <a:ea typeface="ＭＳ Ｐゴシック"/>
                <a:cs typeface="ＭＳ Ｐゴシック"/>
              </a:rPr>
              <a:t>（男性）</a:t>
            </a:r>
          </a:p>
        </c:rich>
      </c:tx>
      <c:layout>
        <c:manualLayout>
          <c:xMode val="factor"/>
          <c:yMode val="factor"/>
          <c:x val="0.37075"/>
          <c:y val="0.01825"/>
        </c:manualLayout>
      </c:layout>
      <c:spPr>
        <a:noFill/>
        <a:ln>
          <a:noFill/>
        </a:ln>
      </c:spPr>
    </c:title>
    <c:plotArea>
      <c:layout>
        <c:manualLayout>
          <c:xMode val="edge"/>
          <c:yMode val="edge"/>
          <c:x val="0.028"/>
          <c:y val="0.1745"/>
          <c:w val="0.972"/>
          <c:h val="0.77975"/>
        </c:manualLayout>
      </c:layout>
      <c:barChart>
        <c:barDir val="bar"/>
        <c:grouping val="clustered"/>
        <c:varyColors val="0"/>
        <c:ser>
          <c:idx val="0"/>
          <c:order val="0"/>
          <c:tx>
            <c:strRef>
              <c:f>グラフ!$M$20</c:f>
              <c:strCache>
                <c:ptCount val="1"/>
                <c:pt idx="0">
                  <c:v>三重県</c:v>
                </c:pt>
              </c:strCache>
            </c:strRef>
          </c:tx>
          <c:spPr>
            <a:solidFill>
              <a:srgbClr val="9999FF"/>
            </a:solidFill>
          </c:spPr>
          <c:invertIfNegative val="0"/>
          <c:extLst>
            <c:ext xmlns:c14="http://schemas.microsoft.com/office/drawing/2007/8/2/chart" uri="{6F2FDCE9-48DA-4B69-8628-5D25D57E5C99}">
              <c14:invertSolidFillFmt>
                <c14:spPr>
                  <a:solidFill>
                    <a:srgbClr val="FF0000"/>
                  </a:solidFill>
                </c14:spPr>
              </c14:invertSolidFillFmt>
            </c:ext>
          </c:extLst>
          <c:cat>
            <c:strRef>
              <c:f>グラフ!$L$21:$L$25</c:f>
              <c:strCache/>
            </c:strRef>
          </c:cat>
          <c:val>
            <c:numRef>
              <c:f>グラフ!$M$21:$M$25</c:f>
              <c:numCache/>
            </c:numRef>
          </c:val>
        </c:ser>
        <c:ser>
          <c:idx val="1"/>
          <c:order val="1"/>
          <c:tx>
            <c:strRef>
              <c:f>グラフ!$N$20</c:f>
              <c:strCache>
                <c:ptCount val="1"/>
                <c:pt idx="0">
                  <c:v>桑名管内</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グラフ!$L$21:$L$25</c:f>
              <c:strCache/>
            </c:strRef>
          </c:cat>
          <c:val>
            <c:numRef>
              <c:f>グラフ!$N$21:$N$25</c:f>
              <c:numCache/>
            </c:numRef>
          </c:val>
        </c:ser>
        <c:gapWidth val="30"/>
        <c:axId val="31228068"/>
        <c:axId val="12617157"/>
      </c:barChart>
      <c:catAx>
        <c:axId val="31228068"/>
        <c:scaling>
          <c:orientation val="minMax"/>
        </c:scaling>
        <c:axPos val="r"/>
        <c:delete val="1"/>
        <c:majorTickMark val="in"/>
        <c:minorTickMark val="none"/>
        <c:tickLblPos val="nextTo"/>
        <c:crossAx val="12617157"/>
        <c:crosses val="autoZero"/>
        <c:auto val="1"/>
        <c:lblOffset val="100"/>
        <c:noMultiLvlLbl val="0"/>
      </c:catAx>
      <c:valAx>
        <c:axId val="12617157"/>
        <c:scaling>
          <c:orientation val="maxMin"/>
        </c:scaling>
        <c:axPos val="b"/>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122806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ＭＳ Ｐゴシック"/>
                <a:ea typeface="ＭＳ Ｐゴシック"/>
                <a:cs typeface="ＭＳ Ｐゴシック"/>
              </a:rPr>
              <a:t>（女性）</a:t>
            </a:r>
          </a:p>
        </c:rich>
      </c:tx>
      <c:layout>
        <c:manualLayout>
          <c:xMode val="factor"/>
          <c:yMode val="factor"/>
          <c:x val="-0.04725"/>
          <c:y val="0.0315"/>
        </c:manualLayout>
      </c:layout>
      <c:spPr>
        <a:noFill/>
        <a:ln>
          <a:noFill/>
        </a:ln>
      </c:spPr>
    </c:title>
    <c:plotArea>
      <c:layout>
        <c:manualLayout>
          <c:xMode val="edge"/>
          <c:yMode val="edge"/>
          <c:x val="0.03375"/>
          <c:y val="0.19575"/>
          <c:w val="0.92625"/>
          <c:h val="0.7535"/>
        </c:manualLayout>
      </c:layout>
      <c:barChart>
        <c:barDir val="bar"/>
        <c:grouping val="clustered"/>
        <c:varyColors val="0"/>
        <c:ser>
          <c:idx val="0"/>
          <c:order val="0"/>
          <c:tx>
            <c:strRef>
              <c:f>グラフ!$M$27</c:f>
              <c:strCache>
                <c:ptCount val="1"/>
                <c:pt idx="0">
                  <c:v>三重県</c:v>
                </c:pt>
              </c:strCache>
            </c:strRef>
          </c:tx>
          <c:spPr>
            <a:solidFill>
              <a:srgbClr val="9999FF"/>
            </a:solidFill>
          </c:spPr>
          <c:invertIfNegative val="0"/>
          <c:extLst>
            <c:ext xmlns:c14="http://schemas.microsoft.com/office/drawing/2007/8/2/chart" uri="{6F2FDCE9-48DA-4B69-8628-5D25D57E5C99}">
              <c14:invertSolidFillFmt>
                <c14:spPr>
                  <a:solidFill>
                    <a:srgbClr val="FF0000"/>
                  </a:solidFill>
                </c14:spPr>
              </c14:invertSolidFillFmt>
            </c:ext>
          </c:extLst>
          <c:cat>
            <c:strRef>
              <c:f>グラフ!$L$28:$L$32</c:f>
              <c:strCache/>
            </c:strRef>
          </c:cat>
          <c:val>
            <c:numRef>
              <c:f>グラフ!$M$28:$M$32</c:f>
              <c:numCache/>
            </c:numRef>
          </c:val>
        </c:ser>
        <c:ser>
          <c:idx val="1"/>
          <c:order val="1"/>
          <c:tx>
            <c:strRef>
              <c:f>グラフ!$N$27</c:f>
              <c:strCache>
                <c:ptCount val="1"/>
                <c:pt idx="0">
                  <c:v>桑名管内</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グラフ!$L$28:$L$32</c:f>
              <c:strCache/>
            </c:strRef>
          </c:cat>
          <c:val>
            <c:numRef>
              <c:f>グラフ!$N$28:$N$32</c:f>
              <c:numCache/>
            </c:numRef>
          </c:val>
        </c:ser>
        <c:gapWidth val="30"/>
        <c:axId val="46445550"/>
        <c:axId val="15356767"/>
      </c:barChart>
      <c:catAx>
        <c:axId val="46445550"/>
        <c:scaling>
          <c:orientation val="minMax"/>
        </c:scaling>
        <c:axPos val="l"/>
        <c:delete val="0"/>
        <c:numFmt formatCode="General" sourceLinked="1"/>
        <c:majorTickMark val="in"/>
        <c:minorTickMark val="none"/>
        <c:tickLblPos val="nextTo"/>
        <c:crossAx val="15356767"/>
        <c:crosses val="autoZero"/>
        <c:auto val="1"/>
        <c:lblOffset val="100"/>
        <c:noMultiLvlLbl val="0"/>
      </c:catAx>
      <c:valAx>
        <c:axId val="15356767"/>
        <c:scaling>
          <c:orientation val="minMax"/>
          <c:max val="150"/>
        </c:scaling>
        <c:axPos val="b"/>
        <c:majorGridlines/>
        <c:delete val="0"/>
        <c:numFmt formatCode="General" sourceLinked="1"/>
        <c:majorTickMark val="in"/>
        <c:minorTickMark val="none"/>
        <c:tickLblPos val="nextTo"/>
        <c:crossAx val="46445550"/>
        <c:crossesAt val="1"/>
        <c:crossBetween val="between"/>
        <c:dispUnits/>
      </c:valAx>
      <c:spPr>
        <a:noFill/>
        <a:ln w="12700">
          <a:solidFill>
            <a:srgbClr val="808080"/>
          </a:solidFill>
        </a:ln>
      </c:spPr>
    </c:plotArea>
    <c:legend>
      <c:legendPos val="t"/>
      <c:legendEntry>
        <c:idx val="1"/>
        <c:txPr>
          <a:bodyPr vert="horz" rot="0"/>
          <a:lstStyle/>
          <a:p>
            <a:pPr>
              <a:defRPr lang="en-US" cap="none" sz="900" b="0" i="0" u="none" baseline="0">
                <a:latin typeface="ＭＳ Ｐゴシック"/>
                <a:ea typeface="ＭＳ Ｐゴシック"/>
                <a:cs typeface="ＭＳ Ｐゴシック"/>
              </a:defRPr>
            </a:pPr>
          </a:p>
        </c:txPr>
      </c:legendEntry>
      <c:layout>
        <c:manualLayout>
          <c:xMode val="edge"/>
          <c:yMode val="edge"/>
          <c:x val="0"/>
          <c:y val="0.01775"/>
          <c:w val="0.31975"/>
          <c:h val="0.1607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80"/>
                </a:solidFill>
                <a:latin typeface="ＭＳ Ｐゴシック"/>
                <a:ea typeface="ＭＳ Ｐゴシック"/>
                <a:cs typeface="ＭＳ Ｐゴシック"/>
              </a:rPr>
              <a:t>男性</a:t>
            </a:r>
          </a:p>
        </c:rich>
      </c:tx>
      <c:layout>
        <c:manualLayout>
          <c:xMode val="factor"/>
          <c:yMode val="factor"/>
          <c:x val="0.14575"/>
          <c:y val="0.04025"/>
        </c:manualLayout>
      </c:layout>
      <c:spPr>
        <a:noFill/>
        <a:ln>
          <a:noFill/>
        </a:ln>
      </c:spPr>
    </c:title>
    <c:plotArea>
      <c:layout>
        <c:manualLayout>
          <c:xMode val="edge"/>
          <c:yMode val="edge"/>
          <c:x val="0"/>
          <c:y val="0"/>
          <c:w val="0.6885"/>
          <c:h val="1"/>
        </c:manualLayout>
      </c:layout>
      <c:lineChart>
        <c:grouping val="standard"/>
        <c:varyColors val="0"/>
        <c:ser>
          <c:idx val="0"/>
          <c:order val="0"/>
          <c:tx>
            <c:strRef>
              <c:f>グラフ!$K$37</c:f>
              <c:strCache>
                <c:ptCount val="1"/>
                <c:pt idx="0">
                  <c:v>悪性新生物</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cat>
            <c:strRef>
              <c:f>グラフ!$M$36:$Q$36</c:f>
              <c:strCache/>
            </c:strRef>
          </c:cat>
          <c:val>
            <c:numRef>
              <c:f>グラフ!$M$37:$Q$37</c:f>
              <c:numCache/>
            </c:numRef>
          </c:val>
          <c:smooth val="0"/>
        </c:ser>
        <c:ser>
          <c:idx val="1"/>
          <c:order val="1"/>
          <c:tx>
            <c:strRef>
              <c:f>グラフ!$K$38</c:f>
              <c:strCache>
                <c:ptCount val="1"/>
                <c:pt idx="0">
                  <c:v>心疾患</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000000"/>
                </a:solidFill>
              </a:ln>
            </c:spPr>
          </c:marker>
          <c:cat>
            <c:strRef>
              <c:f>グラフ!$M$36:$Q$36</c:f>
              <c:strCache/>
            </c:strRef>
          </c:cat>
          <c:val>
            <c:numRef>
              <c:f>グラフ!$M$38:$Q$38</c:f>
              <c:numCache/>
            </c:numRef>
          </c:val>
          <c:smooth val="0"/>
        </c:ser>
        <c:ser>
          <c:idx val="2"/>
          <c:order val="2"/>
          <c:tx>
            <c:strRef>
              <c:f>グラフ!$K$39</c:f>
              <c:strCache>
                <c:ptCount val="1"/>
                <c:pt idx="0">
                  <c:v>脳血管疾患</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FFFF00"/>
                </a:solidFill>
              </a:ln>
            </c:spPr>
          </c:marker>
          <c:cat>
            <c:strRef>
              <c:f>グラフ!$M$36:$Q$36</c:f>
              <c:strCache/>
            </c:strRef>
          </c:cat>
          <c:val>
            <c:numRef>
              <c:f>グラフ!$M$39:$Q$39</c:f>
              <c:numCache/>
            </c:numRef>
          </c:val>
          <c:smooth val="0"/>
        </c:ser>
        <c:ser>
          <c:idx val="3"/>
          <c:order val="3"/>
          <c:tx>
            <c:strRef>
              <c:f>グラフ!$K$40</c:f>
              <c:strCache>
                <c:ptCount val="1"/>
                <c:pt idx="0">
                  <c:v>肺炎</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cat>
            <c:strRef>
              <c:f>グラフ!$M$36:$Q$36</c:f>
              <c:strCache/>
            </c:strRef>
          </c:cat>
          <c:val>
            <c:numRef>
              <c:f>グラフ!$M$40:$Q$40</c:f>
              <c:numCache/>
            </c:numRef>
          </c:val>
          <c:smooth val="0"/>
        </c:ser>
        <c:ser>
          <c:idx val="4"/>
          <c:order val="4"/>
          <c:tx>
            <c:strRef>
              <c:f>グラフ!$K$41</c:f>
              <c:strCache>
                <c:ptCount val="1"/>
                <c:pt idx="0">
                  <c:v>不慮の事故</c:v>
                </c:pt>
              </c:strCache>
            </c:strRef>
          </c:tx>
          <c:spPr>
            <a:ln w="12700">
              <a:solidFill>
                <a:srgbClr val="800080"/>
              </a:solidFill>
              <a:prstDash val="lgDashDotDot"/>
            </a:ln>
          </c:spPr>
          <c:extLst>
            <c:ext xmlns:c14="http://schemas.microsoft.com/office/drawing/2007/8/2/chart" uri="{6F2FDCE9-48DA-4B69-8628-5D25D57E5C99}">
              <c14:invertSolidFillFmt>
                <c14:spPr>
                  <a:solidFill>
                    <a:srgbClr val="000000"/>
                  </a:solidFill>
                </c14:spPr>
              </c14:invertSolidFillFmt>
            </c:ext>
          </c:extLst>
          <c:cat>
            <c:strRef>
              <c:f>グラフ!$M$36:$Q$36</c:f>
              <c:strCache/>
            </c:strRef>
          </c:cat>
          <c:val>
            <c:numRef>
              <c:f>グラフ!$M$41:$Q$41</c:f>
              <c:numCache/>
            </c:numRef>
          </c:val>
          <c:smooth val="0"/>
        </c:ser>
        <c:marker val="1"/>
        <c:axId val="3993176"/>
        <c:axId val="35938585"/>
      </c:lineChart>
      <c:catAx>
        <c:axId val="3993176"/>
        <c:scaling>
          <c:orientation val="minMax"/>
        </c:scaling>
        <c:axPos val="b"/>
        <c:delete val="0"/>
        <c:numFmt formatCode="General" sourceLinked="1"/>
        <c:majorTickMark val="in"/>
        <c:minorTickMark val="none"/>
        <c:tickLblPos val="nextTo"/>
        <c:crossAx val="35938585"/>
        <c:crosses val="autoZero"/>
        <c:auto val="1"/>
        <c:lblOffset val="100"/>
        <c:noMultiLvlLbl val="0"/>
      </c:catAx>
      <c:valAx>
        <c:axId val="35938585"/>
        <c:scaling>
          <c:orientation val="minMax"/>
        </c:scaling>
        <c:axPos val="l"/>
        <c:majorGridlines/>
        <c:delete val="0"/>
        <c:numFmt formatCode="General" sourceLinked="1"/>
        <c:majorTickMark val="in"/>
        <c:minorTickMark val="none"/>
        <c:tickLblPos val="nextTo"/>
        <c:crossAx val="3993176"/>
        <c:crossesAt val="1"/>
        <c:crossBetween val="between"/>
        <c:dispUnits/>
      </c:valAx>
      <c:spPr>
        <a:noFill/>
        <a:ln w="12700">
          <a:solidFill>
            <a:srgbClr val="808080"/>
          </a:solidFill>
        </a:ln>
      </c:spPr>
    </c:plotArea>
    <c:legend>
      <c:legendPos val="r"/>
      <c:layout>
        <c:manualLayout>
          <c:xMode val="edge"/>
          <c:yMode val="edge"/>
          <c:x val="0.721"/>
          <c:y val="0.13325"/>
          <c:w val="0.2185"/>
          <c:h val="0.70675"/>
        </c:manualLayout>
      </c:layout>
      <c:overlay val="0"/>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0000"/>
                </a:solidFill>
                <a:latin typeface="ＭＳ Ｐゴシック"/>
                <a:ea typeface="ＭＳ Ｐゴシック"/>
                <a:cs typeface="ＭＳ Ｐゴシック"/>
              </a:rPr>
              <a:t>女性</a:t>
            </a:r>
          </a:p>
        </c:rich>
      </c:tx>
      <c:layout>
        <c:manualLayout>
          <c:xMode val="factor"/>
          <c:yMode val="factor"/>
          <c:x val="-0.1385"/>
          <c:y val="0.027"/>
        </c:manualLayout>
      </c:layout>
      <c:spPr>
        <a:noFill/>
        <a:ln>
          <a:noFill/>
        </a:ln>
      </c:spPr>
    </c:title>
    <c:plotArea>
      <c:layout>
        <c:manualLayout>
          <c:xMode val="edge"/>
          <c:yMode val="edge"/>
          <c:x val="0.1415"/>
          <c:y val="0.29875"/>
          <c:w val="0.8155"/>
          <c:h val="0.68825"/>
        </c:manualLayout>
      </c:layout>
      <c:lineChart>
        <c:grouping val="standard"/>
        <c:varyColors val="0"/>
        <c:ser>
          <c:idx val="0"/>
          <c:order val="0"/>
          <c:tx>
            <c:strRef>
              <c:f>グラフ!$K$45</c:f>
              <c:strCache>
                <c:ptCount val="1"/>
                <c:pt idx="0">
                  <c:v>悪性新生物</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cat>
            <c:strRef>
              <c:f>グラフ!$M$44:$Q$44</c:f>
              <c:strCache/>
            </c:strRef>
          </c:cat>
          <c:val>
            <c:numRef>
              <c:f>グラフ!$M$45:$Q$45</c:f>
              <c:numCache/>
            </c:numRef>
          </c:val>
          <c:smooth val="0"/>
        </c:ser>
        <c:ser>
          <c:idx val="1"/>
          <c:order val="1"/>
          <c:tx>
            <c:strRef>
              <c:f>グラフ!$K$46</c:f>
              <c:strCache>
                <c:ptCount val="1"/>
                <c:pt idx="0">
                  <c:v>心疾患</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000000"/>
                </a:solidFill>
              </a:ln>
            </c:spPr>
          </c:marker>
          <c:cat>
            <c:strRef>
              <c:f>グラフ!$M$44:$Q$44</c:f>
              <c:strCache/>
            </c:strRef>
          </c:cat>
          <c:val>
            <c:numRef>
              <c:f>グラフ!$M$46:$Q$46</c:f>
              <c:numCache/>
            </c:numRef>
          </c:val>
          <c:smooth val="0"/>
        </c:ser>
        <c:ser>
          <c:idx val="2"/>
          <c:order val="2"/>
          <c:tx>
            <c:strRef>
              <c:f>グラフ!$K$47</c:f>
              <c:strCache>
                <c:ptCount val="1"/>
                <c:pt idx="0">
                  <c:v>脳血管疾患</c:v>
                </c:pt>
              </c:strCache>
            </c:strRef>
          </c:tx>
          <c:spPr>
            <a:ln w="25400">
              <a:solidFill>
                <a:srgbClr val="00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FFFF00"/>
                </a:solidFill>
              </a:ln>
            </c:spPr>
          </c:marker>
          <c:cat>
            <c:strRef>
              <c:f>グラフ!$M$44:$Q$44</c:f>
              <c:strCache/>
            </c:strRef>
          </c:cat>
          <c:val>
            <c:numRef>
              <c:f>グラフ!$M$47:$Q$47</c:f>
              <c:numCache/>
            </c:numRef>
          </c:val>
          <c:smooth val="0"/>
        </c:ser>
        <c:ser>
          <c:idx val="3"/>
          <c:order val="3"/>
          <c:tx>
            <c:strRef>
              <c:f>グラフ!$K$48</c:f>
              <c:strCache>
                <c:ptCount val="1"/>
                <c:pt idx="0">
                  <c:v>肺炎</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cat>
            <c:strRef>
              <c:f>グラフ!$M$44:$Q$44</c:f>
              <c:strCache/>
            </c:strRef>
          </c:cat>
          <c:val>
            <c:numRef>
              <c:f>グラフ!$M$48:$Q$48</c:f>
              <c:numCache/>
            </c:numRef>
          </c:val>
          <c:smooth val="0"/>
        </c:ser>
        <c:ser>
          <c:idx val="4"/>
          <c:order val="4"/>
          <c:tx>
            <c:strRef>
              <c:f>グラフ!$K$49</c:f>
              <c:strCache>
                <c:ptCount val="1"/>
                <c:pt idx="0">
                  <c:v>不慮の事故</c:v>
                </c:pt>
              </c:strCache>
            </c:strRef>
          </c:tx>
          <c:spPr>
            <a:ln w="12700">
              <a:solidFill>
                <a:srgbClr val="800080"/>
              </a:solidFill>
              <a:prstDash val="lgDashDotDot"/>
            </a:ln>
          </c:spPr>
          <c:extLst>
            <c:ext xmlns:c14="http://schemas.microsoft.com/office/drawing/2007/8/2/chart" uri="{6F2FDCE9-48DA-4B69-8628-5D25D57E5C99}">
              <c14:invertSolidFillFmt>
                <c14:spPr>
                  <a:solidFill>
                    <a:srgbClr val="000000"/>
                  </a:solidFill>
                </c14:spPr>
              </c14:invertSolidFillFmt>
            </c:ext>
          </c:extLst>
          <c:cat>
            <c:strRef>
              <c:f>グラフ!$M$44:$Q$44</c:f>
              <c:strCache/>
            </c:strRef>
          </c:cat>
          <c:val>
            <c:numRef>
              <c:f>グラフ!$M$49:$Q$49</c:f>
              <c:numCache/>
            </c:numRef>
          </c:val>
          <c:smooth val="0"/>
        </c:ser>
        <c:marker val="1"/>
        <c:axId val="55011810"/>
        <c:axId val="25344243"/>
      </c:lineChart>
      <c:catAx>
        <c:axId val="55011810"/>
        <c:scaling>
          <c:orientation val="minMax"/>
        </c:scaling>
        <c:axPos val="b"/>
        <c:delete val="0"/>
        <c:numFmt formatCode="General" sourceLinked="1"/>
        <c:majorTickMark val="in"/>
        <c:minorTickMark val="none"/>
        <c:tickLblPos val="nextTo"/>
        <c:crossAx val="25344243"/>
        <c:crosses val="autoZero"/>
        <c:auto val="1"/>
        <c:lblOffset val="100"/>
        <c:noMultiLvlLbl val="0"/>
      </c:catAx>
      <c:valAx>
        <c:axId val="25344243"/>
        <c:scaling>
          <c:orientation val="minMax"/>
          <c:max val="150"/>
        </c:scaling>
        <c:axPos val="l"/>
        <c:majorGridlines/>
        <c:delete val="0"/>
        <c:numFmt formatCode="General" sourceLinked="1"/>
        <c:majorTickMark val="in"/>
        <c:minorTickMark val="none"/>
        <c:tickLblPos val="nextTo"/>
        <c:crossAx val="55011810"/>
        <c:crossesAt val="1"/>
        <c:crossBetween val="between"/>
        <c:dispUnits/>
        <c:majorUnit val="50"/>
      </c:valAx>
      <c:spPr>
        <a:noFill/>
        <a:ln w="12700">
          <a:solidFill>
            <a:srgbClr val="808080"/>
          </a:solidFill>
        </a:ln>
      </c:spPr>
    </c:plotArea>
    <c:plotVisOnly val="1"/>
    <c:dispBlanksAs val="gap"/>
    <c:showDLblsOverMax val="0"/>
  </c:chart>
  <c:spPr>
    <a:noFill/>
    <a:ln>
      <a:noFill/>
    </a:ln>
  </c:spPr>
  <c:txPr>
    <a:bodyPr vert="horz" rot="0"/>
    <a:lstStyle/>
    <a:p>
      <a:pPr>
        <a:defRPr lang="en-US" cap="none" sz="5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ＭＳ Ｐゴシック"/>
                <a:ea typeface="ＭＳ Ｐゴシック"/>
                <a:cs typeface="ＭＳ Ｐゴシック"/>
              </a:rPr>
              <a:t>合計特殊出生率の推移</a:t>
            </a:r>
          </a:p>
        </c:rich>
      </c:tx>
      <c:layout>
        <c:manualLayout>
          <c:xMode val="factor"/>
          <c:yMode val="factor"/>
          <c:x val="-0.116"/>
          <c:y val="0.0655"/>
        </c:manualLayout>
      </c:layout>
      <c:spPr>
        <a:noFill/>
        <a:ln>
          <a:noFill/>
        </a:ln>
      </c:spPr>
    </c:title>
    <c:plotArea>
      <c:layout>
        <c:manualLayout>
          <c:xMode val="edge"/>
          <c:yMode val="edge"/>
          <c:x val="0.00325"/>
          <c:y val="0.1955"/>
          <c:w val="0.89725"/>
          <c:h val="0.691"/>
        </c:manualLayout>
      </c:layout>
      <c:lineChart>
        <c:grouping val="standard"/>
        <c:varyColors val="0"/>
        <c:ser>
          <c:idx val="0"/>
          <c:order val="0"/>
          <c:tx>
            <c:strRef>
              <c:f>グラフ!$K$3</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グラフ!$L$2:$P$2</c:f>
              <c:strCache/>
            </c:strRef>
          </c:cat>
          <c:val>
            <c:numRef>
              <c:f>グラフ!$L$3:$P$3</c:f>
              <c:numCache/>
            </c:numRef>
          </c:val>
          <c:smooth val="0"/>
        </c:ser>
        <c:ser>
          <c:idx val="1"/>
          <c:order val="1"/>
          <c:tx>
            <c:strRef>
              <c:f>グラフ!$K$4</c:f>
              <c:strCache>
                <c:ptCount val="1"/>
                <c:pt idx="0">
                  <c:v>三重県</c:v>
                </c:pt>
              </c:strCache>
            </c:strRef>
          </c:tx>
          <c:spPr>
            <a:ln w="25400">
              <a:solidFill>
                <a:srgbClr val="000080"/>
              </a:solidFill>
              <a:prstDash val="sysDot"/>
            </a:ln>
          </c:spPr>
          <c:extLst>
            <c:ext xmlns:c14="http://schemas.microsoft.com/office/drawing/2007/8/2/chart" uri="{6F2FDCE9-48DA-4B69-8628-5D25D57E5C99}">
              <c14:invertSolidFillFmt>
                <c14:spPr>
                  <a:solidFill>
                    <a:srgbClr val="CCCCFF"/>
                  </a:solidFill>
                </c14:spPr>
              </c14:invertSolidFillFmt>
            </c:ext>
          </c:extLst>
          <c:marker>
            <c:symbol val="circle"/>
            <c:size val="7"/>
            <c:spPr>
              <a:solidFill>
                <a:srgbClr val="FFFFFF"/>
              </a:solidFill>
              <a:ln>
                <a:solidFill>
                  <a:srgbClr val="000080"/>
                </a:solidFill>
              </a:ln>
            </c:spPr>
          </c:marker>
          <c:cat>
            <c:strRef>
              <c:f>グラフ!$L$2:$P$2</c:f>
              <c:strCache/>
            </c:strRef>
          </c:cat>
          <c:val>
            <c:numRef>
              <c:f>グラフ!$L$4:$P$4</c:f>
              <c:numCache/>
            </c:numRef>
          </c:val>
          <c:smooth val="0"/>
        </c:ser>
        <c:marker val="1"/>
        <c:axId val="26771596"/>
        <c:axId val="39617773"/>
      </c:lineChart>
      <c:catAx>
        <c:axId val="26771596"/>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年</a:t>
                </a:r>
              </a:p>
            </c:rich>
          </c:tx>
          <c:layout>
            <c:manualLayout>
              <c:xMode val="factor"/>
              <c:yMode val="factor"/>
              <c:x val="0"/>
              <c:y val="0.1005"/>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9617773"/>
        <c:crossesAt val="0"/>
        <c:auto val="1"/>
        <c:lblOffset val="100"/>
        <c:noMultiLvlLbl val="0"/>
      </c:catAx>
      <c:valAx>
        <c:axId val="39617773"/>
        <c:scaling>
          <c:orientation val="minMax"/>
        </c:scaling>
        <c:axPos val="l"/>
        <c:title>
          <c:tx>
            <c:rich>
              <a:bodyPr vert="wordArtVert" rot="0" anchor="ctr"/>
              <a:lstStyle/>
              <a:p>
                <a:pPr algn="ctr">
                  <a:defRPr/>
                </a:pPr>
                <a:r>
                  <a:rPr lang="en-US" cap="none" sz="900" b="0" i="0" u="none" baseline="0">
                    <a:latin typeface="ＭＳ Ｐゴシック"/>
                    <a:ea typeface="ＭＳ Ｐゴシック"/>
                    <a:cs typeface="ＭＳ Ｐゴシック"/>
                  </a:rPr>
                  <a:t/>
                </a:r>
              </a:p>
            </c:rich>
          </c:tx>
          <c:layout>
            <c:manualLayout>
              <c:xMode val="factor"/>
              <c:yMode val="factor"/>
              <c:x val="0"/>
              <c:y val="0"/>
            </c:manualLayout>
          </c:layout>
          <c:overlay val="0"/>
          <c:spPr>
            <a:noFill/>
            <a:ln>
              <a:noFill/>
            </a:ln>
          </c:spPr>
        </c:title>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26771596"/>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乳児死亡率の推移</a:t>
            </a:r>
          </a:p>
        </c:rich>
      </c:tx>
      <c:layout>
        <c:manualLayout>
          <c:xMode val="factor"/>
          <c:yMode val="factor"/>
          <c:x val="-0.1425"/>
          <c:y val="0.07275"/>
        </c:manualLayout>
      </c:layout>
      <c:spPr>
        <a:noFill/>
        <a:ln>
          <a:noFill/>
        </a:ln>
      </c:spPr>
    </c:title>
    <c:plotArea>
      <c:layout>
        <c:manualLayout>
          <c:xMode val="edge"/>
          <c:yMode val="edge"/>
          <c:x val="0.12375"/>
          <c:y val="0.19125"/>
          <c:w val="0.8485"/>
          <c:h val="0.69275"/>
        </c:manualLayout>
      </c:layout>
      <c:lineChart>
        <c:grouping val="standard"/>
        <c:varyColors val="0"/>
        <c:ser>
          <c:idx val="0"/>
          <c:order val="0"/>
          <c:tx>
            <c:strRef>
              <c:f>グラフ!$R$3</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dLbl>
              <c:idx val="2"/>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グラフ!$S$2:$W$2</c:f>
              <c:strCache/>
            </c:strRef>
          </c:cat>
          <c:val>
            <c:numRef>
              <c:f>グラフ!$S$3:$W$3</c:f>
              <c:numCache/>
            </c:numRef>
          </c:val>
          <c:smooth val="0"/>
        </c:ser>
        <c:ser>
          <c:idx val="1"/>
          <c:order val="1"/>
          <c:tx>
            <c:strRef>
              <c:f>グラフ!$R$4</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CCCCFF"/>
                  </a:solidFill>
                </c14:spPr>
              </c14:invertSolidFillFmt>
            </c:ext>
          </c:extLst>
          <c:marker>
            <c:symbol val="circle"/>
            <c:size val="7"/>
            <c:spPr>
              <a:solidFill>
                <a:srgbClr val="FFFFFF"/>
              </a:solidFill>
              <a:ln>
                <a:solidFill>
                  <a:srgbClr val="0000FF"/>
                </a:solidFill>
              </a:ln>
            </c:spPr>
          </c:marker>
          <c:cat>
            <c:strRef>
              <c:f>グラフ!$S$2:$W$2</c:f>
              <c:strCache/>
            </c:strRef>
          </c:cat>
          <c:val>
            <c:numRef>
              <c:f>グラフ!$S$4:$W$4</c:f>
              <c:numCache/>
            </c:numRef>
          </c:val>
          <c:smooth val="0"/>
        </c:ser>
        <c:marker val="1"/>
        <c:axId val="21015638"/>
        <c:axId val="54923015"/>
      </c:lineChart>
      <c:catAx>
        <c:axId val="2101563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
              <c:y val="0.118"/>
            </c:manualLayout>
          </c:layout>
          <c:overlay val="0"/>
          <c:spPr>
            <a:noFill/>
            <a:ln>
              <a:noFill/>
            </a:ln>
          </c:spPr>
        </c:title>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54923015"/>
        <c:crossesAt val="0"/>
        <c:auto val="1"/>
        <c:lblOffset val="100"/>
        <c:noMultiLvlLbl val="0"/>
      </c:catAx>
      <c:valAx>
        <c:axId val="54923015"/>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千対
</a:t>
                </a:r>
              </a:p>
            </c:rich>
          </c:tx>
          <c:layout>
            <c:manualLayout>
              <c:xMode val="factor"/>
              <c:yMode val="factor"/>
              <c:x val="0.022"/>
              <c:y val="-0.1595"/>
            </c:manualLayout>
          </c:layout>
          <c:overlay val="0"/>
          <c:spPr>
            <a:noFill/>
            <a:ln>
              <a:noFill/>
            </a:ln>
          </c:spPr>
        </c:title>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21015638"/>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出生率・低体重児出生率の推移</a:t>
            </a:r>
          </a:p>
        </c:rich>
      </c:tx>
      <c:layout>
        <c:manualLayout>
          <c:xMode val="factor"/>
          <c:yMode val="factor"/>
          <c:x val="-0.165"/>
          <c:y val="0.23575"/>
        </c:manualLayout>
      </c:layout>
      <c:spPr>
        <a:noFill/>
        <a:ln>
          <a:noFill/>
        </a:ln>
      </c:spPr>
    </c:title>
    <c:plotArea>
      <c:layout>
        <c:manualLayout>
          <c:xMode val="edge"/>
          <c:yMode val="edge"/>
          <c:x val="0.0025"/>
          <c:y val="0.32075"/>
          <c:w val="0.65975"/>
          <c:h val="0.55375"/>
        </c:manualLayout>
      </c:layout>
      <c:barChart>
        <c:barDir val="col"/>
        <c:grouping val="clustered"/>
        <c:varyColors val="0"/>
        <c:ser>
          <c:idx val="1"/>
          <c:order val="0"/>
          <c:tx>
            <c:strRef>
              <c:f>グラフ!$K$7</c:f>
              <c:strCache>
                <c:ptCount val="1"/>
                <c:pt idx="0">
                  <c:v>桑名管内</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グラフ!$L$6:$P$6</c:f>
              <c:strCache/>
            </c:strRef>
          </c:cat>
          <c:val>
            <c:numRef>
              <c:f>グラフ!$L$7:$P$7</c:f>
              <c:numCache/>
            </c:numRef>
          </c:val>
        </c:ser>
        <c:ser>
          <c:idx val="0"/>
          <c:order val="1"/>
          <c:tx>
            <c:strRef>
              <c:f>グラフ!$K$8</c:f>
              <c:strCache>
                <c:ptCount val="1"/>
                <c:pt idx="0">
                  <c:v>三重県</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グラフ!$L$6:$P$6</c:f>
              <c:strCache/>
            </c:strRef>
          </c:cat>
          <c:val>
            <c:numRef>
              <c:f>グラフ!$L$8:$P$8</c:f>
              <c:numCache/>
            </c:numRef>
          </c:val>
        </c:ser>
        <c:gapWidth val="30"/>
        <c:axId val="24545088"/>
        <c:axId val="19579201"/>
      </c:barChart>
      <c:lineChart>
        <c:grouping val="standard"/>
        <c:varyColors val="0"/>
        <c:ser>
          <c:idx val="2"/>
          <c:order val="2"/>
          <c:tx>
            <c:strRef>
              <c:f>グラフ!$K$9</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グラフ!$L$6:$P$6</c:f>
              <c:strCache/>
            </c:strRef>
          </c:cat>
          <c:val>
            <c:numRef>
              <c:f>グラフ!$L$9:$P$9</c:f>
              <c:numCache/>
            </c:numRef>
          </c:val>
          <c:smooth val="0"/>
        </c:ser>
        <c:ser>
          <c:idx val="3"/>
          <c:order val="3"/>
          <c:tx>
            <c:strRef>
              <c:f>グラフ!$K$10</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グラフ!$L$6:$P$6</c:f>
              <c:strCache/>
            </c:strRef>
          </c:cat>
          <c:val>
            <c:numRef>
              <c:f>グラフ!$L$10:$P$10</c:f>
              <c:numCache/>
            </c:numRef>
          </c:val>
          <c:smooth val="0"/>
        </c:ser>
        <c:axId val="41995082"/>
        <c:axId val="42411419"/>
      </c:lineChart>
      <c:catAx>
        <c:axId val="24545088"/>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年</a:t>
                </a:r>
              </a:p>
            </c:rich>
          </c:tx>
          <c:layout>
            <c:manualLayout>
              <c:xMode val="factor"/>
              <c:yMode val="factor"/>
              <c:x val="0.0235"/>
              <c:y val="0.127"/>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9579201"/>
        <c:crosses val="autoZero"/>
        <c:auto val="1"/>
        <c:lblOffset val="100"/>
        <c:noMultiLvlLbl val="0"/>
      </c:catAx>
      <c:valAx>
        <c:axId val="19579201"/>
        <c:scaling>
          <c:orientation val="minMax"/>
        </c:scaling>
        <c:axPos val="l"/>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4545088"/>
        <c:crossesAt val="1"/>
        <c:crossBetween val="between"/>
        <c:dispUnits/>
        <c:minorUnit val="0.4"/>
      </c:valAx>
      <c:catAx>
        <c:axId val="41995082"/>
        <c:scaling>
          <c:orientation val="minMax"/>
        </c:scaling>
        <c:axPos val="b"/>
        <c:title>
          <c:tx>
            <c:rich>
              <a:bodyPr vert="wordArtVert" rot="0" anchor="ctr"/>
              <a:lstStyle/>
              <a:p>
                <a:pPr algn="ctr">
                  <a:defRPr/>
                </a:pPr>
                <a:r>
                  <a:rPr lang="en-US" cap="none" sz="900" b="0" i="0" u="none" baseline="0">
                    <a:latin typeface="ＭＳ Ｐゴシック"/>
                    <a:ea typeface="ＭＳ Ｐゴシック"/>
                    <a:cs typeface="ＭＳ Ｐゴシック"/>
                  </a:rPr>
                  <a:t>千対</a:t>
                </a:r>
              </a:p>
            </c:rich>
          </c:tx>
          <c:layout>
            <c:manualLayout>
              <c:xMode val="factor"/>
              <c:yMode val="factor"/>
              <c:x val="0.1785"/>
              <c:y val="-0.162"/>
            </c:manualLayout>
          </c:layout>
          <c:overlay val="0"/>
          <c:spPr>
            <a:noFill/>
            <a:ln>
              <a:noFill/>
            </a:ln>
          </c:spPr>
        </c:title>
        <c:delete val="1"/>
        <c:majorTickMark val="in"/>
        <c:minorTickMark val="none"/>
        <c:tickLblPos val="nextTo"/>
        <c:crossAx val="42411419"/>
        <c:crosses val="autoZero"/>
        <c:auto val="1"/>
        <c:lblOffset val="100"/>
        <c:noMultiLvlLbl val="0"/>
      </c:catAx>
      <c:valAx>
        <c:axId val="42411419"/>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百対</a:t>
                </a:r>
              </a:p>
            </c:rich>
          </c:tx>
          <c:layout>
            <c:manualLayout>
              <c:xMode val="factor"/>
              <c:yMode val="factor"/>
              <c:x val="0.238"/>
              <c:y val="-0.1535"/>
            </c:manualLayout>
          </c:layout>
          <c:overlay val="0"/>
          <c:spPr>
            <a:noFill/>
            <a:ln>
              <a:noFill/>
            </a:ln>
          </c:spPr>
        </c:title>
        <c:delete val="1"/>
        <c:majorTickMark val="in"/>
        <c:minorTickMark val="none"/>
        <c:tickLblPos val="nextTo"/>
        <c:crossAx val="41995082"/>
        <c:crosses val="max"/>
        <c:crossBetween val="between"/>
        <c:dispUnits/>
      </c:valAx>
      <c:spPr>
        <a:noFill/>
        <a:ln w="12700">
          <a:solidFill>
            <a:srgbClr val="000000"/>
          </a:solidFill>
        </a:ln>
      </c:spPr>
    </c:plotArea>
    <c:legend>
      <c:legendPos val="r"/>
      <c:legendEntry>
        <c:idx val="0"/>
        <c:txPr>
          <a:bodyPr vert="horz" rot="0"/>
          <a:lstStyle/>
          <a:p>
            <a:pPr>
              <a:defRPr lang="en-US" cap="none" sz="800" b="0" i="0" u="none" baseline="0">
                <a:latin typeface="ＭＳ Ｐゴシック"/>
                <a:ea typeface="ＭＳ Ｐゴシック"/>
                <a:cs typeface="ＭＳ Ｐゴシック"/>
              </a:defRPr>
            </a:pPr>
          </a:p>
        </c:txPr>
      </c:legendEntry>
      <c:legendEntry>
        <c:idx val="1"/>
        <c:txPr>
          <a:bodyPr vert="horz" rot="0"/>
          <a:lstStyle/>
          <a:p>
            <a:pPr>
              <a:defRPr lang="en-US" cap="none" sz="800" b="0" i="0" u="none" baseline="0">
                <a:latin typeface="ＭＳ Ｐゴシック"/>
                <a:ea typeface="ＭＳ Ｐゴシック"/>
                <a:cs typeface="ＭＳ Ｐゴシック"/>
              </a:defRPr>
            </a:pPr>
          </a:p>
        </c:txPr>
      </c:legendEntry>
      <c:legendEntry>
        <c:idx val="2"/>
        <c:txPr>
          <a:bodyPr vert="horz" rot="0"/>
          <a:lstStyle/>
          <a:p>
            <a:pPr>
              <a:defRPr lang="en-US" cap="none" sz="800" b="0" i="0" u="none" baseline="0">
                <a:latin typeface="ＭＳ Ｐゴシック"/>
                <a:ea typeface="ＭＳ Ｐゴシック"/>
                <a:cs typeface="ＭＳ Ｐゴシック"/>
              </a:defRPr>
            </a:pPr>
          </a:p>
        </c:txPr>
      </c:legendEntry>
      <c:legendEntry>
        <c:idx val="3"/>
        <c:txPr>
          <a:bodyPr vert="horz" rot="0"/>
          <a:lstStyle/>
          <a:p>
            <a:pPr>
              <a:defRPr lang="en-US" cap="none" sz="800" b="0" i="0" u="none" baseline="0">
                <a:latin typeface="ＭＳ Ｐゴシック"/>
                <a:ea typeface="ＭＳ Ｐゴシック"/>
                <a:cs typeface="ＭＳ Ｐゴシック"/>
              </a:defRPr>
            </a:pPr>
          </a:p>
        </c:txPr>
      </c:legendEntry>
      <c:layout>
        <c:manualLayout>
          <c:xMode val="edge"/>
          <c:yMode val="edge"/>
          <c:x val="0.6505"/>
          <c:y val="0.1225"/>
          <c:w val="0.29375"/>
          <c:h val="0.2615"/>
        </c:manualLayout>
      </c:layout>
      <c:overlay val="0"/>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周産期死亡率の推移
</a:t>
            </a:r>
            <a:r>
              <a:rPr lang="en-US" cap="none" sz="850" b="0" i="0" u="none" baseline="0">
                <a:latin typeface="ＭＳ Ｐゴシック"/>
                <a:ea typeface="ＭＳ Ｐゴシック"/>
                <a:cs typeface="ＭＳ Ｐゴシック"/>
              </a:rPr>
              <a:t>（出産千対）</a:t>
            </a:r>
          </a:p>
        </c:rich>
      </c:tx>
      <c:layout>
        <c:manualLayout>
          <c:xMode val="factor"/>
          <c:yMode val="factor"/>
          <c:x val="-0.0695"/>
          <c:y val="0.0145"/>
        </c:manualLayout>
      </c:layout>
      <c:spPr>
        <a:noFill/>
        <a:ln>
          <a:noFill/>
        </a:ln>
      </c:spPr>
    </c:title>
    <c:plotArea>
      <c:layout>
        <c:manualLayout>
          <c:xMode val="edge"/>
          <c:yMode val="edge"/>
          <c:x val="0.0625"/>
          <c:y val="0.218"/>
          <c:w val="0.9025"/>
          <c:h val="0.66225"/>
        </c:manualLayout>
      </c:layout>
      <c:lineChart>
        <c:grouping val="standard"/>
        <c:varyColors val="0"/>
        <c:ser>
          <c:idx val="0"/>
          <c:order val="0"/>
          <c:tx>
            <c:strRef>
              <c:f>グラフ!$R$7</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グラフ!$S$6:$W$6</c:f>
              <c:strCache/>
            </c:strRef>
          </c:cat>
          <c:val>
            <c:numRef>
              <c:f>グラフ!$S$7:$W$7</c:f>
              <c:numCache/>
            </c:numRef>
          </c:val>
          <c:smooth val="0"/>
        </c:ser>
        <c:ser>
          <c:idx val="1"/>
          <c:order val="1"/>
          <c:tx>
            <c:strRef>
              <c:f>グラフ!$R$8</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CCCCFF"/>
                  </a:solidFill>
                </c14:spPr>
              </c14:invertSolidFillFmt>
            </c:ext>
          </c:extLst>
          <c:marker>
            <c:symbol val="circle"/>
            <c:size val="7"/>
            <c:spPr>
              <a:solidFill>
                <a:srgbClr val="FFFFFF"/>
              </a:solidFill>
              <a:ln>
                <a:solidFill>
                  <a:srgbClr val="0000FF"/>
                </a:solidFill>
              </a:ln>
            </c:spPr>
          </c:marker>
          <c:cat>
            <c:strRef>
              <c:f>グラフ!$S$6:$W$6</c:f>
              <c:strCache/>
            </c:strRef>
          </c:cat>
          <c:val>
            <c:numRef>
              <c:f>グラフ!$S$8:$W$8</c:f>
              <c:numCache/>
            </c:numRef>
          </c:val>
          <c:smooth val="0"/>
        </c:ser>
        <c:marker val="1"/>
        <c:axId val="46158452"/>
        <c:axId val="12772885"/>
      </c:lineChart>
      <c:catAx>
        <c:axId val="46158452"/>
        <c:scaling>
          <c:orientation val="minMax"/>
        </c:scaling>
        <c:axPos val="b"/>
        <c:title>
          <c:tx>
            <c:rich>
              <a:bodyPr vert="horz" rot="0" anchor="ctr"/>
              <a:lstStyle/>
              <a:p>
                <a:pPr algn="ctr">
                  <a:defRPr/>
                </a:pPr>
                <a:r>
                  <a:rPr lang="en-US" cap="none" sz="825" b="0" i="0" u="none" baseline="0">
                    <a:latin typeface="ＭＳ Ｐゴシック"/>
                    <a:ea typeface="ＭＳ Ｐゴシック"/>
                    <a:cs typeface="ＭＳ Ｐゴシック"/>
                  </a:rPr>
                  <a:t>年</a:t>
                </a:r>
              </a:p>
            </c:rich>
          </c:tx>
          <c:layout>
            <c:manualLayout>
              <c:xMode val="factor"/>
              <c:yMode val="factor"/>
              <c:x val="0.02125"/>
              <c:y val="0.121"/>
            </c:manualLayout>
          </c:layout>
          <c:overlay val="0"/>
          <c:spPr>
            <a:noFill/>
            <a:ln>
              <a:noFill/>
            </a:ln>
          </c:spPr>
        </c:title>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12772885"/>
        <c:crossesAt val="0"/>
        <c:auto val="1"/>
        <c:lblOffset val="100"/>
        <c:noMultiLvlLbl val="0"/>
      </c:catAx>
      <c:valAx>
        <c:axId val="12772885"/>
        <c:scaling>
          <c:orientation val="minMax"/>
        </c:scaling>
        <c:axPos val="l"/>
        <c:title>
          <c:tx>
            <c:rich>
              <a:bodyPr vert="wordArtVert" rot="0" anchor="ctr"/>
              <a:lstStyle/>
              <a:p>
                <a:pPr algn="ctr">
                  <a:defRPr/>
                </a:pPr>
                <a:r>
                  <a:rPr lang="en-US" cap="none" sz="825" b="0" i="0" u="none" baseline="0">
                    <a:latin typeface="ＭＳ Ｐゴシック"/>
                    <a:ea typeface="ＭＳ Ｐゴシック"/>
                    <a:cs typeface="ＭＳ Ｐゴシック"/>
                  </a:rPr>
                  <a:t>千対
</a:t>
                </a:r>
              </a:p>
            </c:rich>
          </c:tx>
          <c:layout>
            <c:manualLayout>
              <c:xMode val="factor"/>
              <c:yMode val="factor"/>
              <c:x val="0.022"/>
              <c:y val="-0.1595"/>
            </c:manualLayout>
          </c:layout>
          <c:overlay val="0"/>
          <c:spPr>
            <a:noFill/>
            <a:ln>
              <a:noFill/>
            </a:ln>
          </c:spPr>
        </c:title>
        <c:majorGridlines/>
        <c:delete val="0"/>
        <c:numFmt formatCode="General" sourceLinked="1"/>
        <c:majorTickMark val="in"/>
        <c:minorTickMark val="none"/>
        <c:tickLblPos val="nextTo"/>
        <c:crossAx val="46158452"/>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FF0000"/>
                </a:solidFill>
              </a:rPr>
              <a:t>女</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28996010"/>
        <c:axId val="59637499"/>
      </c:barChart>
      <c:catAx>
        <c:axId val="28996010"/>
        <c:scaling>
          <c:orientation val="minMax"/>
        </c:scaling>
        <c:axPos val="r"/>
        <c:delete val="1"/>
        <c:majorTickMark val="in"/>
        <c:minorTickMark val="none"/>
        <c:tickLblPos val="nextTo"/>
        <c:txPr>
          <a:bodyPr/>
          <a:lstStyle/>
          <a:p>
            <a:pPr>
              <a:defRPr lang="en-US" cap="none" sz="375" b="0" i="0" u="none" baseline="0">
                <a:latin typeface="ＭＳ Ｐゴシック"/>
                <a:ea typeface="ＭＳ Ｐゴシック"/>
                <a:cs typeface="ＭＳ Ｐゴシック"/>
              </a:defRPr>
            </a:pPr>
          </a:p>
        </c:txPr>
        <c:crossAx val="59637499"/>
        <c:crosses val="autoZero"/>
        <c:auto val="1"/>
        <c:lblOffset val="100"/>
        <c:noMultiLvlLbl val="0"/>
      </c:catAx>
      <c:valAx>
        <c:axId val="59637499"/>
        <c:scaling>
          <c:orientation val="maxMin"/>
          <c:max val="10"/>
        </c:scaling>
        <c:axPos val="b"/>
        <c:majorGridlines/>
        <c:delete val="0"/>
        <c:numFmt formatCode="General" sourceLinked="1"/>
        <c:majorTickMark val="in"/>
        <c:minorTickMark val="none"/>
        <c:tickLblPos val="nextTo"/>
        <c:txPr>
          <a:bodyPr/>
          <a:lstStyle/>
          <a:p>
            <a:pPr>
              <a:defRPr lang="en-US" cap="none" sz="100" b="0" i="0" u="none" baseline="0"/>
            </a:pPr>
          </a:p>
        </c:txPr>
        <c:crossAx val="28996010"/>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pPr>
        </a:p>
      </c:tx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66975444"/>
        <c:axId val="65908085"/>
      </c:barChart>
      <c:catAx>
        <c:axId val="66975444"/>
        <c:scaling>
          <c:orientation val="minMax"/>
        </c:scaling>
        <c:axPos val="l"/>
        <c:delete val="0"/>
        <c:numFmt formatCode="General" sourceLinked="1"/>
        <c:majorTickMark val="in"/>
        <c:minorTickMark val="none"/>
        <c:tickLblPos val="nextTo"/>
        <c:txPr>
          <a:bodyPr/>
          <a:lstStyle/>
          <a:p>
            <a:pPr>
              <a:defRPr lang="en-US" cap="none" sz="200" b="0" i="0" u="none" baseline="0"/>
            </a:pPr>
          </a:p>
        </c:txPr>
        <c:crossAx val="65908085"/>
        <c:crosses val="autoZero"/>
        <c:auto val="1"/>
        <c:lblOffset val="100"/>
        <c:noMultiLvlLbl val="0"/>
      </c:catAx>
      <c:valAx>
        <c:axId val="65908085"/>
        <c:scaling>
          <c:orientation val="minMax"/>
          <c:max val="10"/>
        </c:scaling>
        <c:axPos val="b"/>
        <c:title>
          <c:tx>
            <c:rich>
              <a:bodyPr vert="horz" rot="0" anchor="ctr"/>
              <a:lstStyle/>
              <a:p>
                <a:pPr algn="ctr">
                  <a:defRPr/>
                </a:pPr>
                <a:r>
                  <a:rPr lang="en-US" cap="none" sz="225" b="0" i="0" u="none" baseline="0">
                    <a:latin typeface="ＭＳ Ｐゴシック"/>
                    <a:ea typeface="ＭＳ Ｐゴシック"/>
                    <a:cs typeface="ＭＳ Ｐゴシック"/>
                  </a:rPr>
                  <a:t>%</a:t>
                </a:r>
              </a:p>
            </c:rich>
          </c:tx>
          <c:layout/>
          <c:overlay val="0"/>
          <c:spPr>
            <a:noFill/>
            <a:ln>
              <a:noFill/>
            </a:ln>
          </c:spPr>
        </c:title>
        <c:majorGridlines/>
        <c:delete val="0"/>
        <c:numFmt formatCode="General" sourceLinked="1"/>
        <c:majorTickMark val="in"/>
        <c:minorTickMark val="none"/>
        <c:tickLblPos val="nextTo"/>
        <c:txPr>
          <a:bodyPr vert="horz" rot="0"/>
          <a:lstStyle/>
          <a:p>
            <a:pPr>
              <a:defRPr lang="en-US" cap="none" sz="225" b="0" i="0" u="none" baseline="0"/>
            </a:pPr>
          </a:p>
        </c:txPr>
        <c:crossAx val="66975444"/>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FF0000"/>
                </a:solidFill>
              </a:rPr>
              <a:t>女</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56301854"/>
        <c:axId val="36954639"/>
      </c:barChart>
      <c:catAx>
        <c:axId val="56301854"/>
        <c:scaling>
          <c:orientation val="minMax"/>
        </c:scaling>
        <c:axPos val="r"/>
        <c:delete val="1"/>
        <c:majorTickMark val="in"/>
        <c:minorTickMark val="none"/>
        <c:tickLblPos val="nextTo"/>
        <c:txPr>
          <a:bodyPr/>
          <a:lstStyle/>
          <a:p>
            <a:pPr>
              <a:defRPr lang="en-US" cap="none" sz="375" b="0" i="0" u="none" baseline="0">
                <a:latin typeface="ＭＳ Ｐゴシック"/>
                <a:ea typeface="ＭＳ Ｐゴシック"/>
                <a:cs typeface="ＭＳ Ｐゴシック"/>
              </a:defRPr>
            </a:pPr>
          </a:p>
        </c:txPr>
        <c:crossAx val="36954639"/>
        <c:crosses val="autoZero"/>
        <c:auto val="1"/>
        <c:lblOffset val="100"/>
        <c:noMultiLvlLbl val="0"/>
      </c:catAx>
      <c:valAx>
        <c:axId val="36954639"/>
        <c:scaling>
          <c:orientation val="maxMin"/>
          <c:max val="10"/>
        </c:scaling>
        <c:axPos val="b"/>
        <c:majorGridlines/>
        <c:delete val="0"/>
        <c:numFmt formatCode="General" sourceLinked="1"/>
        <c:majorTickMark val="in"/>
        <c:minorTickMark val="none"/>
        <c:tickLblPos val="nextTo"/>
        <c:txPr>
          <a:bodyPr/>
          <a:lstStyle/>
          <a:p>
            <a:pPr>
              <a:defRPr lang="en-US" cap="none" sz="175" b="0" i="0" u="none" baseline="0"/>
            </a:pPr>
          </a:p>
        </c:txPr>
        <c:crossAx val="56301854"/>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ＭＳ Ｐゴシック"/>
                <a:ea typeface="ＭＳ Ｐゴシック"/>
                <a:cs typeface="ＭＳ Ｐゴシック"/>
              </a:rPr>
              <a:t>３区分別割合の推移</a:t>
            </a:r>
          </a:p>
        </c:rich>
      </c:tx>
      <c:layout/>
      <c:spPr>
        <a:noFill/>
        <a:ln>
          <a:noFill/>
        </a:ln>
      </c:spPr>
    </c:title>
    <c:view3D>
      <c:rotX val="15"/>
      <c:rotY val="20"/>
      <c:depthPercent val="100"/>
      <c:rAngAx val="1"/>
    </c:view3D>
    <c:plotArea>
      <c:layout/>
      <c:bar3DChart>
        <c:barDir val="col"/>
        <c:grouping val="stack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ser>
          <c:idx val="1"/>
          <c:order val="1"/>
          <c:tx>
            <c:strRef>
              <c:f>グラフ!#REF!</c:f>
              <c:strCache>
                <c:ptCount val="1"/>
                <c:pt idx="0">
                  <c:v>#REF!</c:v>
                </c:pt>
              </c:strCache>
            </c:strRef>
          </c:tx>
          <c:spPr>
            <a:pattFill prst="dkDn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2"/>
          <c:order val="2"/>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overlap val="100"/>
        <c:gapDepth val="30"/>
        <c:shape val="box"/>
        <c:axId val="64156296"/>
        <c:axId val="40535753"/>
      </c:bar3DChart>
      <c:catAx>
        <c:axId val="64156296"/>
        <c:scaling>
          <c:orientation val="minMax"/>
        </c:scaling>
        <c:axPos val="b"/>
        <c:delete val="0"/>
        <c:numFmt formatCode="General" sourceLinked="1"/>
        <c:majorTickMark val="in"/>
        <c:minorTickMark val="none"/>
        <c:tickLblPos val="low"/>
        <c:txPr>
          <a:bodyPr vert="horz" rot="-2700000"/>
          <a:lstStyle/>
          <a:p>
            <a:pPr>
              <a:defRPr lang="en-US" cap="none" sz="800" b="0" i="0" u="none" baseline="0">
                <a:latin typeface="ＭＳ Ｐゴシック"/>
                <a:ea typeface="ＭＳ Ｐゴシック"/>
                <a:cs typeface="ＭＳ Ｐゴシック"/>
              </a:defRPr>
            </a:pPr>
          </a:p>
        </c:txPr>
        <c:crossAx val="40535753"/>
        <c:crosses val="autoZero"/>
        <c:auto val="1"/>
        <c:lblOffset val="100"/>
        <c:noMultiLvlLbl val="0"/>
      </c:catAx>
      <c:valAx>
        <c:axId val="40535753"/>
        <c:scaling>
          <c:orientation val="minMax"/>
        </c:scaling>
        <c:axPos val="l"/>
        <c:title>
          <c:tx>
            <c:rich>
              <a:bodyPr vert="wordArtVert" rot="0" anchor="ctr"/>
              <a:lstStyle/>
              <a:p>
                <a:pPr algn="ctr">
                  <a:defRPr/>
                </a:pPr>
                <a:r>
                  <a:rPr lang="en-US" cap="none" sz="325" b="0" i="0" u="none" baseline="0">
                    <a:latin typeface="ＭＳ Ｐゴシック"/>
                    <a:ea typeface="ＭＳ Ｐゴシック"/>
                    <a:cs typeface="ＭＳ Ｐゴシック"/>
                  </a:rPr>
                  <a:t>千人</a:t>
                </a:r>
              </a:p>
            </c:rich>
          </c:tx>
          <c:layout/>
          <c:overlay val="0"/>
          <c:spPr>
            <a:noFill/>
            <a:ln>
              <a:noFill/>
            </a:ln>
          </c:spPr>
        </c:title>
        <c:majorGridlines/>
        <c:delete val="0"/>
        <c:numFmt formatCode="General" sourceLinked="1"/>
        <c:majorTickMark val="in"/>
        <c:minorTickMark val="none"/>
        <c:tickLblPos val="nextTo"/>
        <c:crossAx val="64156296"/>
        <c:crossesAt val="1"/>
        <c:crossBetween val="between"/>
        <c:dispUnits/>
      </c:valAx>
      <c:spPr>
        <a:noFill/>
        <a:ln>
          <a:noFill/>
        </a:ln>
      </c:spPr>
    </c:plotArea>
    <c:legend>
      <c:legendPos val="r"/>
      <c:layout/>
      <c:overlay val="0"/>
    </c:legend>
    <c:floor>
      <c:thickness val="0"/>
    </c:floor>
    <c:sideWall>
      <c:spPr>
        <a:solidFill>
          <a:srgbClr val="CCCCFF"/>
        </a:solidFill>
        <a:ln w="12700">
          <a:solidFill>
            <a:srgbClr val="808080"/>
          </a:solidFill>
        </a:ln>
      </c:spPr>
      <c:thickness val="0"/>
    </c:sideWall>
    <c:backWall>
      <c:spPr>
        <a:solidFill>
          <a:srgbClr val="CCCC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FF0000"/>
                </a:solidFill>
                <a:latin typeface="ＭＳ Ｐゴシック"/>
                <a:ea typeface="ＭＳ Ｐゴシック"/>
                <a:cs typeface="ＭＳ Ｐゴシック"/>
              </a:rPr>
              <a:t>女性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29277458"/>
        <c:axId val="62170531"/>
      </c:barChart>
      <c:catAx>
        <c:axId val="29277458"/>
        <c:scaling>
          <c:orientation val="minMax"/>
        </c:scaling>
        <c:axPos val="l"/>
        <c:delete val="1"/>
        <c:majorTickMark val="in"/>
        <c:minorTickMark val="none"/>
        <c:tickLblPos val="nextTo"/>
        <c:txPr>
          <a:bodyPr/>
          <a:lstStyle/>
          <a:p>
            <a:pPr>
              <a:defRPr lang="en-US" cap="none" sz="150" b="0" i="0" u="none" baseline="0">
                <a:latin typeface="ＭＳ Ｐゴシック"/>
                <a:ea typeface="ＭＳ Ｐゴシック"/>
                <a:cs typeface="ＭＳ Ｐゴシック"/>
              </a:defRPr>
            </a:pPr>
          </a:p>
        </c:txPr>
        <c:crossAx val="62170531"/>
        <c:crosses val="autoZero"/>
        <c:auto val="1"/>
        <c:lblOffset val="100"/>
        <c:noMultiLvlLbl val="0"/>
      </c:catAx>
      <c:valAx>
        <c:axId val="62170531"/>
        <c:scaling>
          <c:orientation val="minMax"/>
          <c:max val="10"/>
        </c:scaling>
        <c:axPos val="b"/>
        <c:majorGridlines/>
        <c:delete val="0"/>
        <c:numFmt formatCode="#,##0_);[Red]\(#,##0\)" sourceLinked="0"/>
        <c:majorTickMark val="in"/>
        <c:minorTickMark val="none"/>
        <c:tickLblPos val="nextTo"/>
        <c:txPr>
          <a:bodyPr/>
          <a:lstStyle/>
          <a:p>
            <a:pPr>
              <a:defRPr lang="en-US" cap="none" sz="150" b="0" i="0" u="none" baseline="0">
                <a:latin typeface="ＭＳ Ｐゴシック"/>
                <a:ea typeface="ＭＳ Ｐゴシック"/>
                <a:cs typeface="ＭＳ Ｐゴシック"/>
              </a:defRPr>
            </a:pPr>
          </a:p>
        </c:txPr>
        <c:crossAx val="29277458"/>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男性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22663868"/>
        <c:axId val="2648221"/>
      </c:barChart>
      <c:catAx>
        <c:axId val="22663868"/>
        <c:scaling>
          <c:orientation val="minMax"/>
        </c:scaling>
        <c:axPos val="r"/>
        <c:delete val="0"/>
        <c:numFmt formatCode="General" sourceLinked="1"/>
        <c:majorTickMark val="in"/>
        <c:minorTickMark val="none"/>
        <c:tickLblPos val="nextTo"/>
        <c:spPr>
          <a:ln w="3175">
            <a:noFill/>
          </a:ln>
        </c:spPr>
        <c:txPr>
          <a:bodyPr/>
          <a:lstStyle/>
          <a:p>
            <a:pPr>
              <a:defRPr lang="en-US" cap="none" sz="125" b="0" i="0" u="none" baseline="0">
                <a:latin typeface="ＭＳ Ｐゴシック"/>
                <a:ea typeface="ＭＳ Ｐゴシック"/>
                <a:cs typeface="ＭＳ Ｐゴシック"/>
              </a:defRPr>
            </a:pPr>
          </a:p>
        </c:txPr>
        <c:crossAx val="2648221"/>
        <c:crosses val="autoZero"/>
        <c:auto val="1"/>
        <c:lblOffset val="100"/>
        <c:noMultiLvlLbl val="0"/>
      </c:catAx>
      <c:valAx>
        <c:axId val="2648221"/>
        <c:scaling>
          <c:orientation val="maxMin"/>
          <c:max val="10"/>
        </c:scaling>
        <c:axPos val="b"/>
        <c:majorGridlines/>
        <c:delete val="0"/>
        <c:numFmt formatCode="#,##0_);[Red]\(#,##0\)" sourceLinked="0"/>
        <c:majorTickMark val="in"/>
        <c:minorTickMark val="none"/>
        <c:tickLblPos val="nextTo"/>
        <c:txPr>
          <a:bodyPr/>
          <a:lstStyle/>
          <a:p>
            <a:pPr>
              <a:defRPr lang="en-US" cap="none" sz="150" b="0" i="0" u="none" baseline="0"/>
            </a:pPr>
          </a:p>
        </c:txPr>
        <c:crossAx val="22663868"/>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男性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23833990"/>
        <c:axId val="13179319"/>
      </c:barChart>
      <c:catAx>
        <c:axId val="23833990"/>
        <c:scaling>
          <c:orientation val="minMax"/>
        </c:scaling>
        <c:axPos val="r"/>
        <c:delete val="0"/>
        <c:numFmt formatCode="General" sourceLinked="1"/>
        <c:majorTickMark val="in"/>
        <c:minorTickMark val="none"/>
        <c:tickLblPos val="nextTo"/>
        <c:spPr>
          <a:ln w="3175">
            <a:noFill/>
          </a:ln>
        </c:spPr>
        <c:txPr>
          <a:bodyPr/>
          <a:lstStyle/>
          <a:p>
            <a:pPr>
              <a:defRPr lang="en-US" cap="none" sz="100" b="0" i="0" u="none" baseline="0">
                <a:latin typeface="ＭＳ Ｐゴシック"/>
                <a:ea typeface="ＭＳ Ｐゴシック"/>
                <a:cs typeface="ＭＳ Ｐゴシック"/>
              </a:defRPr>
            </a:pPr>
          </a:p>
        </c:txPr>
        <c:crossAx val="13179319"/>
        <c:crosses val="autoZero"/>
        <c:auto val="1"/>
        <c:lblOffset val="100"/>
        <c:noMultiLvlLbl val="0"/>
      </c:catAx>
      <c:valAx>
        <c:axId val="13179319"/>
        <c:scaling>
          <c:orientation val="maxMin"/>
          <c:max val="10"/>
        </c:scaling>
        <c:axPos val="b"/>
        <c:majorGridlines/>
        <c:delete val="0"/>
        <c:numFmt formatCode="#,##0_);[Red]\(#,##0\)" sourceLinked="0"/>
        <c:majorTickMark val="in"/>
        <c:minorTickMark val="none"/>
        <c:tickLblPos val="nextTo"/>
        <c:txPr>
          <a:bodyPr/>
          <a:lstStyle/>
          <a:p>
            <a:pPr>
              <a:defRPr lang="en-US" cap="none" sz="125" b="0" i="0" u="none" baseline="0"/>
            </a:pPr>
          </a:p>
        </c:txPr>
        <c:crossAx val="23833990"/>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FF0000"/>
                </a:solidFill>
                <a:latin typeface="ＭＳ Ｐゴシック"/>
                <a:ea typeface="ＭＳ Ｐゴシック"/>
                <a:cs typeface="ＭＳ Ｐゴシック"/>
              </a:rPr>
              <a:t>女性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51505008"/>
        <c:axId val="60891889"/>
      </c:barChart>
      <c:catAx>
        <c:axId val="51505008"/>
        <c:scaling>
          <c:orientation val="minMax"/>
        </c:scaling>
        <c:axPos val="l"/>
        <c:delete val="1"/>
        <c:majorTickMark val="in"/>
        <c:minorTickMark val="none"/>
        <c:tickLblPos val="nextTo"/>
        <c:txPr>
          <a:bodyPr/>
          <a:lstStyle/>
          <a:p>
            <a:pPr>
              <a:defRPr lang="en-US" cap="none" sz="125" b="0" i="0" u="none" baseline="0">
                <a:latin typeface="ＭＳ Ｐゴシック"/>
                <a:ea typeface="ＭＳ Ｐゴシック"/>
                <a:cs typeface="ＭＳ Ｐゴシック"/>
              </a:defRPr>
            </a:pPr>
          </a:p>
        </c:txPr>
        <c:crossAx val="60891889"/>
        <c:crosses val="autoZero"/>
        <c:auto val="1"/>
        <c:lblOffset val="100"/>
        <c:noMultiLvlLbl val="0"/>
      </c:catAx>
      <c:valAx>
        <c:axId val="60891889"/>
        <c:scaling>
          <c:orientation val="minMax"/>
          <c:max val="10"/>
        </c:scaling>
        <c:axPos val="b"/>
        <c:majorGridlines/>
        <c:delete val="0"/>
        <c:numFmt formatCode="#,##0_);[Red]\(#,##0\)" sourceLinked="0"/>
        <c:majorTickMark val="in"/>
        <c:minorTickMark val="none"/>
        <c:tickLblPos val="nextTo"/>
        <c:txPr>
          <a:bodyPr/>
          <a:lstStyle/>
          <a:p>
            <a:pPr>
              <a:defRPr lang="en-US" cap="none" sz="125" b="0" i="0" u="none" baseline="0">
                <a:latin typeface="ＭＳ Ｐゴシック"/>
                <a:ea typeface="ＭＳ Ｐゴシック"/>
                <a:cs typeface="ＭＳ Ｐゴシック"/>
              </a:defRPr>
            </a:pPr>
          </a:p>
        </c:txPr>
        <c:crossAx val="51505008"/>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0</xdr:rowOff>
    </xdr:from>
    <xdr:to>
      <xdr:col>5</xdr:col>
      <xdr:colOff>952500</xdr:colOff>
      <xdr:row>0</xdr:row>
      <xdr:rowOff>0</xdr:rowOff>
    </xdr:to>
    <xdr:grpSp>
      <xdr:nvGrpSpPr>
        <xdr:cNvPr id="1" name="Group 1"/>
        <xdr:cNvGrpSpPr>
          <a:grpSpLocks/>
        </xdr:cNvGrpSpPr>
      </xdr:nvGrpSpPr>
      <xdr:grpSpPr>
        <a:xfrm>
          <a:off x="342900" y="0"/>
          <a:ext cx="3009900" cy="0"/>
          <a:chOff x="36" y="652"/>
          <a:chExt cx="316" cy="364"/>
        </a:xfrm>
        <a:solidFill>
          <a:srgbClr val="FFFFFF"/>
        </a:solidFill>
      </xdr:grpSpPr>
      <xdr:graphicFrame>
        <xdr:nvGraphicFramePr>
          <xdr:cNvPr id="2" name="Chart 2"/>
          <xdr:cNvGraphicFramePr/>
        </xdr:nvGraphicFramePr>
        <xdr:xfrm>
          <a:off x="176" y="654"/>
          <a:ext cx="176" cy="362"/>
        </xdr:xfrm>
        <a:graphic>
          <a:graphicData uri="http://schemas.openxmlformats.org/drawingml/2006/chart">
            <c:chart xmlns:c="http://schemas.openxmlformats.org/drawingml/2006/chart" r:id="rId1"/>
          </a:graphicData>
        </a:graphic>
      </xdr:graphicFrame>
      <xdr:graphicFrame>
        <xdr:nvGraphicFramePr>
          <xdr:cNvPr id="3" name="Chart 3"/>
          <xdr:cNvGraphicFramePr/>
        </xdr:nvGraphicFramePr>
        <xdr:xfrm>
          <a:off x="36" y="652"/>
          <a:ext cx="154" cy="362"/>
        </xdr:xfrm>
        <a:graphic>
          <a:graphicData uri="http://schemas.openxmlformats.org/drawingml/2006/chart">
            <c:chart xmlns:c="http://schemas.openxmlformats.org/drawingml/2006/chart" r:id="rId2"/>
          </a:graphicData>
        </a:graphic>
      </xdr:graphicFrame>
    </xdr:grpSp>
    <xdr:clientData/>
  </xdr:twoCellAnchor>
  <xdr:twoCellAnchor>
    <xdr:from>
      <xdr:col>5</xdr:col>
      <xdr:colOff>866775</xdr:colOff>
      <xdr:row>0</xdr:row>
      <xdr:rowOff>0</xdr:rowOff>
    </xdr:from>
    <xdr:to>
      <xdr:col>8</xdr:col>
      <xdr:colOff>942975</xdr:colOff>
      <xdr:row>0</xdr:row>
      <xdr:rowOff>0</xdr:rowOff>
    </xdr:to>
    <xdr:grpSp>
      <xdr:nvGrpSpPr>
        <xdr:cNvPr id="4" name="Group 4"/>
        <xdr:cNvGrpSpPr>
          <a:grpSpLocks/>
        </xdr:cNvGrpSpPr>
      </xdr:nvGrpSpPr>
      <xdr:grpSpPr>
        <a:xfrm>
          <a:off x="3267075" y="0"/>
          <a:ext cx="3076575" cy="0"/>
          <a:chOff x="343" y="655"/>
          <a:chExt cx="323" cy="363"/>
        </a:xfrm>
        <a:solidFill>
          <a:srgbClr val="FFFFFF"/>
        </a:solidFill>
      </xdr:grpSpPr>
      <xdr:graphicFrame>
        <xdr:nvGraphicFramePr>
          <xdr:cNvPr id="5" name="Chart 5"/>
          <xdr:cNvGraphicFramePr/>
        </xdr:nvGraphicFramePr>
        <xdr:xfrm>
          <a:off x="486" y="655"/>
          <a:ext cx="180" cy="362"/>
        </xdr:xfrm>
        <a:graphic>
          <a:graphicData uri="http://schemas.openxmlformats.org/drawingml/2006/chart">
            <c:chart xmlns:c="http://schemas.openxmlformats.org/drawingml/2006/chart" r:id="rId3"/>
          </a:graphicData>
        </a:graphic>
      </xdr:graphicFrame>
      <xdr:graphicFrame>
        <xdr:nvGraphicFramePr>
          <xdr:cNvPr id="6" name="Chart 6"/>
          <xdr:cNvGraphicFramePr/>
        </xdr:nvGraphicFramePr>
        <xdr:xfrm>
          <a:off x="343" y="656"/>
          <a:ext cx="164" cy="362"/>
        </xdr:xfrm>
        <a:graphic>
          <a:graphicData uri="http://schemas.openxmlformats.org/drawingml/2006/chart">
            <c:chart xmlns:c="http://schemas.openxmlformats.org/drawingml/2006/chart" r:id="rId4"/>
          </a:graphicData>
        </a:graphic>
      </xdr:graphicFrame>
    </xdr:grpSp>
    <xdr:clientData/>
  </xdr:twoCellAnchor>
  <xdr:twoCellAnchor>
    <xdr:from>
      <xdr:col>0</xdr:col>
      <xdr:colOff>0</xdr:colOff>
      <xdr:row>0</xdr:row>
      <xdr:rowOff>0</xdr:rowOff>
    </xdr:from>
    <xdr:to>
      <xdr:col>6</xdr:col>
      <xdr:colOff>352425</xdr:colOff>
      <xdr:row>0</xdr:row>
      <xdr:rowOff>0</xdr:rowOff>
    </xdr:to>
    <xdr:graphicFrame>
      <xdr:nvGraphicFramePr>
        <xdr:cNvPr id="7" name="Chart 7"/>
        <xdr:cNvGraphicFramePr/>
      </xdr:nvGraphicFramePr>
      <xdr:xfrm>
        <a:off x="0" y="0"/>
        <a:ext cx="3752850" cy="0"/>
      </xdr:xfrm>
      <a:graphic>
        <a:graphicData uri="http://schemas.openxmlformats.org/drawingml/2006/chart">
          <c:chart xmlns:c="http://schemas.openxmlformats.org/drawingml/2006/chart" r:id="rId5"/>
        </a:graphicData>
      </a:graphic>
    </xdr:graphicFrame>
    <xdr:clientData/>
  </xdr:twoCellAnchor>
  <xdr:twoCellAnchor>
    <xdr:from>
      <xdr:col>4</xdr:col>
      <xdr:colOff>390525</xdr:colOff>
      <xdr:row>0</xdr:row>
      <xdr:rowOff>0</xdr:rowOff>
    </xdr:from>
    <xdr:to>
      <xdr:col>5</xdr:col>
      <xdr:colOff>752475</xdr:colOff>
      <xdr:row>0</xdr:row>
      <xdr:rowOff>0</xdr:rowOff>
    </xdr:to>
    <xdr:graphicFrame>
      <xdr:nvGraphicFramePr>
        <xdr:cNvPr id="8" name="Chart 8"/>
        <xdr:cNvGraphicFramePr/>
      </xdr:nvGraphicFramePr>
      <xdr:xfrm>
        <a:off x="1790700" y="0"/>
        <a:ext cx="1362075" cy="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0</xdr:row>
      <xdr:rowOff>0</xdr:rowOff>
    </xdr:from>
    <xdr:to>
      <xdr:col>4</xdr:col>
      <xdr:colOff>609600</xdr:colOff>
      <xdr:row>0</xdr:row>
      <xdr:rowOff>0</xdr:rowOff>
    </xdr:to>
    <xdr:graphicFrame>
      <xdr:nvGraphicFramePr>
        <xdr:cNvPr id="9" name="Chart 9"/>
        <xdr:cNvGraphicFramePr/>
      </xdr:nvGraphicFramePr>
      <xdr:xfrm>
        <a:off x="152400" y="0"/>
        <a:ext cx="1857375" cy="0"/>
      </xdr:xfrm>
      <a:graphic>
        <a:graphicData uri="http://schemas.openxmlformats.org/drawingml/2006/chart">
          <c:chart xmlns:c="http://schemas.openxmlformats.org/drawingml/2006/chart" r:id="rId7"/>
        </a:graphicData>
      </a:graphic>
    </xdr:graphicFrame>
    <xdr:clientData/>
  </xdr:twoCellAnchor>
  <xdr:twoCellAnchor>
    <xdr:from>
      <xdr:col>5</xdr:col>
      <xdr:colOff>857250</xdr:colOff>
      <xdr:row>0</xdr:row>
      <xdr:rowOff>0</xdr:rowOff>
    </xdr:from>
    <xdr:to>
      <xdr:col>7</xdr:col>
      <xdr:colOff>723900</xdr:colOff>
      <xdr:row>0</xdr:row>
      <xdr:rowOff>0</xdr:rowOff>
    </xdr:to>
    <xdr:graphicFrame>
      <xdr:nvGraphicFramePr>
        <xdr:cNvPr id="10" name="Chart 10"/>
        <xdr:cNvGraphicFramePr/>
      </xdr:nvGraphicFramePr>
      <xdr:xfrm>
        <a:off x="3257550" y="0"/>
        <a:ext cx="1866900" cy="0"/>
      </xdr:xfrm>
      <a:graphic>
        <a:graphicData uri="http://schemas.openxmlformats.org/drawingml/2006/chart">
          <c:chart xmlns:c="http://schemas.openxmlformats.org/drawingml/2006/chart" r:id="rId8"/>
        </a:graphicData>
      </a:graphic>
    </xdr:graphicFrame>
    <xdr:clientData/>
  </xdr:twoCellAnchor>
  <xdr:twoCellAnchor>
    <xdr:from>
      <xdr:col>7</xdr:col>
      <xdr:colOff>552450</xdr:colOff>
      <xdr:row>0</xdr:row>
      <xdr:rowOff>0</xdr:rowOff>
    </xdr:from>
    <xdr:to>
      <xdr:col>8</xdr:col>
      <xdr:colOff>923925</xdr:colOff>
      <xdr:row>0</xdr:row>
      <xdr:rowOff>0</xdr:rowOff>
    </xdr:to>
    <xdr:graphicFrame>
      <xdr:nvGraphicFramePr>
        <xdr:cNvPr id="11" name="Chart 11"/>
        <xdr:cNvGraphicFramePr/>
      </xdr:nvGraphicFramePr>
      <xdr:xfrm>
        <a:off x="4953000" y="0"/>
        <a:ext cx="1371600" cy="0"/>
      </xdr:xfrm>
      <a:graphic>
        <a:graphicData uri="http://schemas.openxmlformats.org/drawingml/2006/chart">
          <c:chart xmlns:c="http://schemas.openxmlformats.org/drawingml/2006/chart" r:id="rId9"/>
        </a:graphicData>
      </a:graphic>
    </xdr:graphicFrame>
    <xdr:clientData/>
  </xdr:twoCellAnchor>
  <xdr:twoCellAnchor>
    <xdr:from>
      <xdr:col>5</xdr:col>
      <xdr:colOff>790575</xdr:colOff>
      <xdr:row>0</xdr:row>
      <xdr:rowOff>0</xdr:rowOff>
    </xdr:from>
    <xdr:to>
      <xdr:col>8</xdr:col>
      <xdr:colOff>914400</xdr:colOff>
      <xdr:row>0</xdr:row>
      <xdr:rowOff>0</xdr:rowOff>
    </xdr:to>
    <xdr:graphicFrame>
      <xdr:nvGraphicFramePr>
        <xdr:cNvPr id="12" name="Chart 12"/>
        <xdr:cNvGraphicFramePr/>
      </xdr:nvGraphicFramePr>
      <xdr:xfrm>
        <a:off x="3190875" y="0"/>
        <a:ext cx="31242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30</xdr:row>
      <xdr:rowOff>0</xdr:rowOff>
    </xdr:from>
    <xdr:to>
      <xdr:col>8</xdr:col>
      <xdr:colOff>800100</xdr:colOff>
      <xdr:row>42</xdr:row>
      <xdr:rowOff>142875</xdr:rowOff>
    </xdr:to>
    <xdr:grpSp>
      <xdr:nvGrpSpPr>
        <xdr:cNvPr id="13" name="Group 13"/>
        <xdr:cNvGrpSpPr>
          <a:grpSpLocks/>
        </xdr:cNvGrpSpPr>
      </xdr:nvGrpSpPr>
      <xdr:grpSpPr>
        <a:xfrm>
          <a:off x="0" y="5229225"/>
          <a:ext cx="6200775" cy="2238375"/>
          <a:chOff x="0" y="559"/>
          <a:chExt cx="651" cy="231"/>
        </a:xfrm>
        <a:solidFill>
          <a:srgbClr val="FFFFFF"/>
        </a:solidFill>
      </xdr:grpSpPr>
      <xdr:graphicFrame>
        <xdr:nvGraphicFramePr>
          <xdr:cNvPr id="14" name="Chart 14"/>
          <xdr:cNvGraphicFramePr/>
        </xdr:nvGraphicFramePr>
        <xdr:xfrm>
          <a:off x="0" y="564"/>
          <a:ext cx="365" cy="225"/>
        </xdr:xfrm>
        <a:graphic>
          <a:graphicData uri="http://schemas.openxmlformats.org/drawingml/2006/chart">
            <c:chart xmlns:c="http://schemas.openxmlformats.org/drawingml/2006/chart" r:id="rId11"/>
          </a:graphicData>
        </a:graphic>
      </xdr:graphicFrame>
      <xdr:graphicFrame>
        <xdr:nvGraphicFramePr>
          <xdr:cNvPr id="15" name="Chart 15"/>
          <xdr:cNvGraphicFramePr/>
        </xdr:nvGraphicFramePr>
        <xdr:xfrm>
          <a:off x="345" y="559"/>
          <a:ext cx="306" cy="231"/>
        </xdr:xfrm>
        <a:graphic>
          <a:graphicData uri="http://schemas.openxmlformats.org/drawingml/2006/chart">
            <c:chart xmlns:c="http://schemas.openxmlformats.org/drawingml/2006/chart" r:id="rId12"/>
          </a:graphicData>
        </a:graphic>
      </xdr:graphicFrame>
    </xdr:grpSp>
    <xdr:clientData/>
  </xdr:twoCellAnchor>
  <xdr:twoCellAnchor>
    <xdr:from>
      <xdr:col>0</xdr:col>
      <xdr:colOff>0</xdr:colOff>
      <xdr:row>42</xdr:row>
      <xdr:rowOff>38100</xdr:rowOff>
    </xdr:from>
    <xdr:to>
      <xdr:col>8</xdr:col>
      <xdr:colOff>923925</xdr:colOff>
      <xdr:row>55</xdr:row>
      <xdr:rowOff>47625</xdr:rowOff>
    </xdr:to>
    <xdr:grpSp>
      <xdr:nvGrpSpPr>
        <xdr:cNvPr id="16" name="Group 16"/>
        <xdr:cNvGrpSpPr>
          <a:grpSpLocks/>
        </xdr:cNvGrpSpPr>
      </xdr:nvGrpSpPr>
      <xdr:grpSpPr>
        <a:xfrm>
          <a:off x="0" y="7362825"/>
          <a:ext cx="6324600" cy="2257425"/>
          <a:chOff x="0" y="787"/>
          <a:chExt cx="664" cy="235"/>
        </a:xfrm>
        <a:solidFill>
          <a:srgbClr val="FFFFFF"/>
        </a:solidFill>
      </xdr:grpSpPr>
      <xdr:graphicFrame>
        <xdr:nvGraphicFramePr>
          <xdr:cNvPr id="17" name="Chart 17"/>
          <xdr:cNvGraphicFramePr/>
        </xdr:nvGraphicFramePr>
        <xdr:xfrm>
          <a:off x="0" y="787"/>
          <a:ext cx="407" cy="232"/>
        </xdr:xfrm>
        <a:graphic>
          <a:graphicData uri="http://schemas.openxmlformats.org/drawingml/2006/chart">
            <c:chart xmlns:c="http://schemas.openxmlformats.org/drawingml/2006/chart" r:id="rId13"/>
          </a:graphicData>
        </a:graphic>
      </xdr:graphicFrame>
      <xdr:graphicFrame>
        <xdr:nvGraphicFramePr>
          <xdr:cNvPr id="18" name="Chart 18"/>
          <xdr:cNvGraphicFramePr/>
        </xdr:nvGraphicFramePr>
        <xdr:xfrm>
          <a:off x="330" y="790"/>
          <a:ext cx="334" cy="232"/>
        </xdr:xfrm>
        <a:graphic>
          <a:graphicData uri="http://schemas.openxmlformats.org/drawingml/2006/chart">
            <c:chart xmlns:c="http://schemas.openxmlformats.org/drawingml/2006/chart" r:id="rId14"/>
          </a:graphicData>
        </a:graphic>
      </xdr:graphicFrame>
    </xdr:grpSp>
    <xdr:clientData/>
  </xdr:twoCellAnchor>
  <xdr:twoCellAnchor>
    <xdr:from>
      <xdr:col>0</xdr:col>
      <xdr:colOff>9525</xdr:colOff>
      <xdr:row>1</xdr:row>
      <xdr:rowOff>0</xdr:rowOff>
    </xdr:from>
    <xdr:to>
      <xdr:col>5</xdr:col>
      <xdr:colOff>657225</xdr:colOff>
      <xdr:row>14</xdr:row>
      <xdr:rowOff>152400</xdr:rowOff>
    </xdr:to>
    <xdr:graphicFrame>
      <xdr:nvGraphicFramePr>
        <xdr:cNvPr id="19" name="Chart 19"/>
        <xdr:cNvGraphicFramePr/>
      </xdr:nvGraphicFramePr>
      <xdr:xfrm>
        <a:off x="9525" y="228600"/>
        <a:ext cx="3048000" cy="2419350"/>
      </xdr:xfrm>
      <a:graphic>
        <a:graphicData uri="http://schemas.openxmlformats.org/drawingml/2006/chart">
          <c:chart xmlns:c="http://schemas.openxmlformats.org/drawingml/2006/chart" r:id="rId15"/>
        </a:graphicData>
      </a:graphic>
    </xdr:graphicFrame>
    <xdr:clientData/>
  </xdr:twoCellAnchor>
  <xdr:twoCellAnchor>
    <xdr:from>
      <xdr:col>5</xdr:col>
      <xdr:colOff>723900</xdr:colOff>
      <xdr:row>1</xdr:row>
      <xdr:rowOff>0</xdr:rowOff>
    </xdr:from>
    <xdr:to>
      <xdr:col>8</xdr:col>
      <xdr:colOff>895350</xdr:colOff>
      <xdr:row>15</xdr:row>
      <xdr:rowOff>0</xdr:rowOff>
    </xdr:to>
    <xdr:graphicFrame>
      <xdr:nvGraphicFramePr>
        <xdr:cNvPr id="20" name="Chart 20"/>
        <xdr:cNvGraphicFramePr/>
      </xdr:nvGraphicFramePr>
      <xdr:xfrm>
        <a:off x="3124200" y="228600"/>
        <a:ext cx="3171825" cy="2438400"/>
      </xdr:xfrm>
      <a:graphic>
        <a:graphicData uri="http://schemas.openxmlformats.org/drawingml/2006/chart">
          <c:chart xmlns:c="http://schemas.openxmlformats.org/drawingml/2006/chart" r:id="rId16"/>
        </a:graphicData>
      </a:graphic>
    </xdr:graphicFrame>
    <xdr:clientData/>
  </xdr:twoCellAnchor>
  <xdr:twoCellAnchor>
    <xdr:from>
      <xdr:col>0</xdr:col>
      <xdr:colOff>9525</xdr:colOff>
      <xdr:row>10</xdr:row>
      <xdr:rowOff>104775</xdr:rowOff>
    </xdr:from>
    <xdr:to>
      <xdr:col>8</xdr:col>
      <xdr:colOff>952500</xdr:colOff>
      <xdr:row>31</xdr:row>
      <xdr:rowOff>133350</xdr:rowOff>
    </xdr:to>
    <xdr:grpSp>
      <xdr:nvGrpSpPr>
        <xdr:cNvPr id="21" name="Group 21"/>
        <xdr:cNvGrpSpPr>
          <a:grpSpLocks/>
        </xdr:cNvGrpSpPr>
      </xdr:nvGrpSpPr>
      <xdr:grpSpPr>
        <a:xfrm>
          <a:off x="9525" y="1914525"/>
          <a:ext cx="6343650" cy="3629025"/>
          <a:chOff x="1" y="214"/>
          <a:chExt cx="666" cy="376"/>
        </a:xfrm>
        <a:solidFill>
          <a:srgbClr val="FFFFFF"/>
        </a:solidFill>
      </xdr:grpSpPr>
      <xdr:graphicFrame>
        <xdr:nvGraphicFramePr>
          <xdr:cNvPr id="22" name="Chart 22"/>
          <xdr:cNvGraphicFramePr/>
        </xdr:nvGraphicFramePr>
        <xdr:xfrm>
          <a:off x="1" y="214"/>
          <a:ext cx="421" cy="376"/>
        </xdr:xfrm>
        <a:graphic>
          <a:graphicData uri="http://schemas.openxmlformats.org/drawingml/2006/chart">
            <c:chart xmlns:c="http://schemas.openxmlformats.org/drawingml/2006/chart" r:id="rId17"/>
          </a:graphicData>
        </a:graphic>
      </xdr:graphicFrame>
      <xdr:graphicFrame>
        <xdr:nvGraphicFramePr>
          <xdr:cNvPr id="23" name="Chart 23"/>
          <xdr:cNvGraphicFramePr/>
        </xdr:nvGraphicFramePr>
        <xdr:xfrm>
          <a:off x="341" y="303"/>
          <a:ext cx="326" cy="275"/>
        </xdr:xfrm>
        <a:graphic>
          <a:graphicData uri="http://schemas.openxmlformats.org/drawingml/2006/chart">
            <c:chart xmlns:c="http://schemas.openxmlformats.org/drawingml/2006/chart" r:id="rId18"/>
          </a:graphicData>
        </a:graphic>
      </xdr:graphicFrame>
    </xdr:grpSp>
    <xdr:clientData/>
  </xdr:twoCellAnchor>
  <xdr:twoCellAnchor>
    <xdr:from>
      <xdr:col>5</xdr:col>
      <xdr:colOff>400050</xdr:colOff>
      <xdr:row>19</xdr:row>
      <xdr:rowOff>142875</xdr:rowOff>
    </xdr:from>
    <xdr:to>
      <xdr:col>6</xdr:col>
      <xdr:colOff>66675</xdr:colOff>
      <xdr:row>21</xdr:row>
      <xdr:rowOff>133350</xdr:rowOff>
    </xdr:to>
    <xdr:sp>
      <xdr:nvSpPr>
        <xdr:cNvPr id="24" name="AutoShape 24"/>
        <xdr:cNvSpPr>
          <a:spLocks/>
        </xdr:cNvSpPr>
      </xdr:nvSpPr>
      <xdr:spPr>
        <a:xfrm>
          <a:off x="2800350" y="3533775"/>
          <a:ext cx="666750" cy="361950"/>
        </a:xfrm>
        <a:prstGeom prst="wedgeRectCallout">
          <a:avLst>
            <a:gd name="adj1" fmla="val -98569"/>
            <a:gd name="adj2" fmla="val -63157"/>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出生率（人口千対）</a:t>
          </a:r>
        </a:p>
      </xdr:txBody>
    </xdr:sp>
    <xdr:clientData/>
  </xdr:twoCellAnchor>
  <xdr:twoCellAnchor>
    <xdr:from>
      <xdr:col>5</xdr:col>
      <xdr:colOff>390525</xdr:colOff>
      <xdr:row>23</xdr:row>
      <xdr:rowOff>95250</xdr:rowOff>
    </xdr:from>
    <xdr:to>
      <xdr:col>6</xdr:col>
      <xdr:colOff>76200</xdr:colOff>
      <xdr:row>25</xdr:row>
      <xdr:rowOff>104775</xdr:rowOff>
    </xdr:to>
    <xdr:sp>
      <xdr:nvSpPr>
        <xdr:cNvPr id="25" name="AutoShape 25"/>
        <xdr:cNvSpPr>
          <a:spLocks/>
        </xdr:cNvSpPr>
      </xdr:nvSpPr>
      <xdr:spPr>
        <a:xfrm>
          <a:off x="2790825" y="4200525"/>
          <a:ext cx="685800" cy="352425"/>
        </a:xfrm>
        <a:prstGeom prst="wedgeRectCallout">
          <a:avLst>
            <a:gd name="adj1" fmla="val -91666"/>
            <a:gd name="adj2" fmla="val -12162"/>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低体重児（出生百対）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6"/>
  <sheetViews>
    <sheetView view="pageBreakPreview" zoomScaleSheetLayoutView="100" workbookViewId="0" topLeftCell="A34">
      <selection activeCell="A3" sqref="A3"/>
    </sheetView>
  </sheetViews>
  <sheetFormatPr defaultColWidth="9.00390625" defaultRowHeight="13.5"/>
  <cols>
    <col min="1" max="3" width="1.625" style="0" customWidth="1"/>
    <col min="4" max="4" width="2.75390625" style="0" customWidth="1"/>
    <col min="5" max="5" width="3.875" style="0" customWidth="1"/>
    <col min="6" max="6" width="8.00390625" style="0" customWidth="1"/>
    <col min="8" max="9" width="8.25390625" style="0" customWidth="1"/>
    <col min="10" max="10" width="7.75390625" style="0" customWidth="1"/>
    <col min="11" max="11" width="8.375" style="0" customWidth="1"/>
    <col min="12" max="12" width="8.875" style="0" customWidth="1"/>
    <col min="13" max="13" width="7.625" style="0" customWidth="1"/>
    <col min="14" max="14" width="7.50390625" style="0" customWidth="1"/>
  </cols>
  <sheetData>
    <row r="1" spans="1:14" ht="14.25">
      <c r="A1" s="2"/>
      <c r="B1" s="3" t="s">
        <v>114</v>
      </c>
      <c r="C1" s="2"/>
      <c r="D1" s="2"/>
      <c r="E1" s="2"/>
      <c r="F1" s="2"/>
      <c r="G1" s="2"/>
      <c r="I1" s="2"/>
      <c r="J1" s="2"/>
      <c r="K1" s="2"/>
      <c r="L1" s="2"/>
      <c r="M1" s="2"/>
      <c r="N1" s="2"/>
    </row>
    <row r="2" spans="1:14" ht="24.75" customHeight="1">
      <c r="A2" s="2"/>
      <c r="B2" s="2"/>
      <c r="C2" s="17" t="s">
        <v>137</v>
      </c>
      <c r="D2" s="10"/>
      <c r="E2" s="9"/>
      <c r="F2" s="9"/>
      <c r="G2" s="9"/>
      <c r="H2" s="8"/>
      <c r="I2" s="9"/>
      <c r="J2" s="9"/>
      <c r="K2" s="9"/>
      <c r="L2" s="9"/>
      <c r="M2" s="9"/>
      <c r="N2" s="9"/>
    </row>
    <row r="3" spans="1:14" ht="21" customHeight="1">
      <c r="A3" s="2"/>
      <c r="B3" s="2"/>
      <c r="C3" s="2"/>
      <c r="D3" s="9" t="s">
        <v>138</v>
      </c>
      <c r="E3" s="9"/>
      <c r="F3" s="9"/>
      <c r="G3" s="9"/>
      <c r="H3" s="9"/>
      <c r="I3" s="9"/>
      <c r="J3" s="9"/>
      <c r="K3" s="9"/>
      <c r="L3" s="9"/>
      <c r="M3" s="9"/>
      <c r="N3" s="9"/>
    </row>
    <row r="4" spans="1:14" ht="40.5" customHeight="1">
      <c r="A4" s="2"/>
      <c r="B4" s="2"/>
      <c r="C4" s="2"/>
      <c r="D4" s="329" t="s">
        <v>116</v>
      </c>
      <c r="E4" s="329"/>
      <c r="F4" s="329"/>
      <c r="G4" s="329"/>
      <c r="H4" s="329"/>
      <c r="I4" s="329"/>
      <c r="J4" s="329"/>
      <c r="K4" s="329"/>
      <c r="L4" s="329"/>
      <c r="M4" s="329"/>
      <c r="N4" s="329"/>
    </row>
    <row r="5" spans="1:14" ht="18.75" customHeight="1">
      <c r="A5" s="2"/>
      <c r="B5" s="2"/>
      <c r="C5" s="2"/>
      <c r="D5" s="5" t="s">
        <v>8</v>
      </c>
      <c r="E5" s="2"/>
      <c r="F5" s="2"/>
      <c r="G5" s="2"/>
      <c r="H5" s="2"/>
      <c r="I5" s="2"/>
      <c r="J5" s="2"/>
      <c r="K5" s="2"/>
      <c r="L5" s="2"/>
      <c r="M5" s="2"/>
      <c r="N5" s="2"/>
    </row>
    <row r="6" spans="1:14" ht="42.75" customHeight="1">
      <c r="A6" s="2"/>
      <c r="B6" s="2"/>
      <c r="C6" s="6"/>
      <c r="D6" s="329" t="s">
        <v>127</v>
      </c>
      <c r="E6" s="329"/>
      <c r="F6" s="329"/>
      <c r="G6" s="329"/>
      <c r="H6" s="329"/>
      <c r="I6" s="329"/>
      <c r="J6" s="329"/>
      <c r="K6" s="329"/>
      <c r="L6" s="329"/>
      <c r="M6" s="329"/>
      <c r="N6" s="329"/>
    </row>
    <row r="7" spans="1:14" ht="14.25" customHeight="1">
      <c r="A7" s="2"/>
      <c r="B7" s="2"/>
      <c r="C7" s="2"/>
      <c r="D7" s="5" t="s">
        <v>139</v>
      </c>
      <c r="E7" s="2"/>
      <c r="F7" s="2"/>
      <c r="G7" s="2"/>
      <c r="H7" s="2"/>
      <c r="I7" s="2"/>
      <c r="J7" s="2"/>
      <c r="K7" s="2"/>
      <c r="L7" s="2"/>
      <c r="M7" s="2"/>
      <c r="N7" s="2"/>
    </row>
    <row r="8" spans="1:14" ht="35.25" customHeight="1">
      <c r="A8" s="2"/>
      <c r="B8" s="2"/>
      <c r="C8" s="2"/>
      <c r="D8" s="329" t="s">
        <v>128</v>
      </c>
      <c r="E8" s="330"/>
      <c r="F8" s="330"/>
      <c r="G8" s="330"/>
      <c r="H8" s="330"/>
      <c r="I8" s="330"/>
      <c r="J8" s="330"/>
      <c r="K8" s="330"/>
      <c r="L8" s="330"/>
      <c r="M8" s="330"/>
      <c r="N8" s="330"/>
    </row>
    <row r="9" spans="1:14" ht="18.75" customHeight="1">
      <c r="A9" s="2"/>
      <c r="B9" s="2"/>
      <c r="C9" s="2"/>
      <c r="D9" s="2" t="s">
        <v>140</v>
      </c>
      <c r="E9" s="7"/>
      <c r="F9" s="7"/>
      <c r="G9" s="7"/>
      <c r="H9" s="7"/>
      <c r="I9" s="7"/>
      <c r="J9" s="7"/>
      <c r="K9" s="7"/>
      <c r="L9" s="7"/>
      <c r="M9" s="7"/>
      <c r="N9" s="7"/>
    </row>
    <row r="10" spans="1:14" ht="62.25" customHeight="1">
      <c r="A10" s="2"/>
      <c r="B10" s="2"/>
      <c r="C10" s="2"/>
      <c r="D10" s="329" t="s">
        <v>129</v>
      </c>
      <c r="E10" s="329"/>
      <c r="F10" s="329"/>
      <c r="G10" s="329"/>
      <c r="H10" s="329"/>
      <c r="I10" s="329"/>
      <c r="J10" s="329"/>
      <c r="K10" s="329"/>
      <c r="L10" s="329"/>
      <c r="M10" s="329"/>
      <c r="N10" s="329"/>
    </row>
    <row r="11" spans="1:14" ht="13.5">
      <c r="A11" s="2"/>
      <c r="B11" s="2"/>
      <c r="C11" s="2"/>
      <c r="D11" s="5" t="s">
        <v>141</v>
      </c>
      <c r="E11" s="2"/>
      <c r="F11" s="2"/>
      <c r="G11" s="2"/>
      <c r="H11" s="2"/>
      <c r="I11" s="2"/>
      <c r="J11" s="2"/>
      <c r="K11" s="2"/>
      <c r="L11" s="2"/>
      <c r="M11" s="2"/>
      <c r="N11" s="2"/>
    </row>
    <row r="12" spans="1:14" ht="48.75" customHeight="1">
      <c r="A12" s="2"/>
      <c r="B12" s="2"/>
      <c r="C12" s="2"/>
      <c r="D12" s="329" t="s">
        <v>130</v>
      </c>
      <c r="E12" s="329"/>
      <c r="F12" s="329"/>
      <c r="G12" s="329"/>
      <c r="H12" s="329"/>
      <c r="I12" s="329"/>
      <c r="J12" s="329"/>
      <c r="K12" s="329"/>
      <c r="L12" s="329"/>
      <c r="M12" s="329"/>
      <c r="N12" s="329"/>
    </row>
    <row r="13" spans="1:14" ht="20.25" customHeight="1">
      <c r="A13" s="2"/>
      <c r="B13" s="2"/>
      <c r="C13" s="2"/>
      <c r="D13" s="5" t="s">
        <v>142</v>
      </c>
      <c r="E13" s="7"/>
      <c r="F13" s="7"/>
      <c r="G13" s="7"/>
      <c r="H13" s="7"/>
      <c r="I13" s="7"/>
      <c r="J13" s="7"/>
      <c r="K13" s="7"/>
      <c r="L13" s="7"/>
      <c r="M13" s="7"/>
      <c r="N13" s="7"/>
    </row>
    <row r="14" spans="1:14" ht="41.25" customHeight="1">
      <c r="A14" s="2"/>
      <c r="B14" s="2"/>
      <c r="C14" s="2"/>
      <c r="D14" s="329" t="s">
        <v>131</v>
      </c>
      <c r="E14" s="329"/>
      <c r="F14" s="329"/>
      <c r="G14" s="329"/>
      <c r="H14" s="329"/>
      <c r="I14" s="329"/>
      <c r="J14" s="329"/>
      <c r="K14" s="329"/>
      <c r="L14" s="329"/>
      <c r="M14" s="329"/>
      <c r="N14" s="329"/>
    </row>
    <row r="15" spans="1:14" ht="21.75" customHeight="1">
      <c r="A15" s="2"/>
      <c r="B15" s="2"/>
      <c r="C15" s="2"/>
      <c r="D15" s="9" t="s">
        <v>143</v>
      </c>
      <c r="E15" s="10"/>
      <c r="F15" s="10"/>
      <c r="G15" s="10"/>
      <c r="H15" s="10"/>
      <c r="I15" s="10"/>
      <c r="J15" s="10"/>
      <c r="K15" s="10"/>
      <c r="L15" s="10"/>
      <c r="M15" s="10"/>
      <c r="N15" s="10"/>
    </row>
    <row r="16" spans="1:14" ht="63.75" customHeight="1">
      <c r="A16" s="2"/>
      <c r="B16" s="2"/>
      <c r="C16" s="2"/>
      <c r="D16" s="329" t="s">
        <v>132</v>
      </c>
      <c r="E16" s="330"/>
      <c r="F16" s="330"/>
      <c r="G16" s="330"/>
      <c r="H16" s="330"/>
      <c r="I16" s="330"/>
      <c r="J16" s="330"/>
      <c r="K16" s="330"/>
      <c r="L16" s="330"/>
      <c r="M16" s="330"/>
      <c r="N16" s="330"/>
    </row>
    <row r="17" spans="1:14" ht="23.25" customHeight="1">
      <c r="A17" s="2"/>
      <c r="B17" s="2"/>
      <c r="C17" s="2"/>
      <c r="D17" s="9" t="s">
        <v>144</v>
      </c>
      <c r="E17" s="9"/>
      <c r="F17" s="9"/>
      <c r="G17" s="9"/>
      <c r="H17" s="9"/>
      <c r="I17" s="9"/>
      <c r="J17" s="9"/>
      <c r="K17" s="9"/>
      <c r="L17" s="9"/>
      <c r="M17" s="9"/>
      <c r="N17" s="9"/>
    </row>
    <row r="18" spans="1:14" ht="23.25" customHeight="1">
      <c r="A18" s="2"/>
      <c r="B18" s="2"/>
      <c r="C18" s="2"/>
      <c r="D18" s="329" t="s">
        <v>133</v>
      </c>
      <c r="E18" s="329"/>
      <c r="F18" s="329"/>
      <c r="G18" s="329"/>
      <c r="H18" s="329"/>
      <c r="I18" s="329"/>
      <c r="J18" s="329"/>
      <c r="K18" s="329"/>
      <c r="L18" s="329"/>
      <c r="M18" s="329"/>
      <c r="N18" s="329"/>
    </row>
    <row r="19" spans="1:14" ht="13.5">
      <c r="A19" s="2"/>
      <c r="B19" s="2"/>
      <c r="C19" s="2"/>
      <c r="D19" s="2"/>
      <c r="E19" s="2"/>
      <c r="F19" s="2"/>
      <c r="G19" s="2"/>
      <c r="H19" s="2"/>
      <c r="I19" s="2"/>
      <c r="J19" s="2"/>
      <c r="K19" s="2"/>
      <c r="L19" s="2"/>
      <c r="M19" s="2"/>
      <c r="N19" s="2"/>
    </row>
    <row r="20" spans="1:14" ht="13.5">
      <c r="A20" s="2"/>
      <c r="B20" s="2"/>
      <c r="C20" s="17" t="s">
        <v>145</v>
      </c>
      <c r="D20" s="2"/>
      <c r="E20" s="2"/>
      <c r="F20" s="2"/>
      <c r="G20" s="8"/>
      <c r="H20" s="2"/>
      <c r="I20" s="2"/>
      <c r="J20" s="2"/>
      <c r="K20" s="2"/>
      <c r="L20" s="2"/>
      <c r="M20" s="2"/>
      <c r="N20" s="2"/>
    </row>
    <row r="21" spans="1:14" ht="19.5" customHeight="1">
      <c r="A21" s="195"/>
      <c r="B21" s="2"/>
      <c r="C21" s="2"/>
      <c r="D21" s="16" t="s">
        <v>9</v>
      </c>
      <c r="E21" s="2"/>
      <c r="F21" s="2"/>
      <c r="G21" s="2"/>
      <c r="H21" s="2"/>
      <c r="I21" s="2"/>
      <c r="J21" s="2"/>
      <c r="K21" s="2"/>
      <c r="L21" s="2"/>
      <c r="M21" s="2"/>
      <c r="N21" s="2"/>
    </row>
    <row r="22" spans="1:14" ht="34.5" customHeight="1">
      <c r="A22" s="195"/>
      <c r="B22" s="2"/>
      <c r="C22" s="2"/>
      <c r="D22" s="329" t="s">
        <v>134</v>
      </c>
      <c r="E22" s="329"/>
      <c r="F22" s="329"/>
      <c r="G22" s="329"/>
      <c r="H22" s="329"/>
      <c r="I22" s="329"/>
      <c r="J22" s="329"/>
      <c r="K22" s="329"/>
      <c r="L22" s="329"/>
      <c r="M22" s="329"/>
      <c r="N22" s="329"/>
    </row>
    <row r="23" spans="1:14" ht="45" customHeight="1">
      <c r="A23" s="195"/>
      <c r="B23" s="2"/>
      <c r="C23" s="2"/>
      <c r="D23" s="329" t="s">
        <v>135</v>
      </c>
      <c r="E23" s="329"/>
      <c r="F23" s="329"/>
      <c r="G23" s="329"/>
      <c r="H23" s="329"/>
      <c r="I23" s="329"/>
      <c r="J23" s="329"/>
      <c r="K23" s="329"/>
      <c r="L23" s="329"/>
      <c r="M23" s="329"/>
      <c r="N23" s="329"/>
    </row>
    <row r="24" spans="1:14" ht="9" customHeight="1">
      <c r="A24" s="195"/>
      <c r="B24" s="2"/>
      <c r="C24" s="2"/>
      <c r="D24" s="2"/>
      <c r="E24" s="2"/>
      <c r="F24" s="2"/>
      <c r="G24" s="2"/>
      <c r="H24" s="2"/>
      <c r="I24" s="2"/>
      <c r="J24" s="2"/>
      <c r="K24" s="2"/>
      <c r="L24" s="2"/>
      <c r="M24" s="2"/>
      <c r="N24" s="2"/>
    </row>
    <row r="25" spans="1:14" ht="13.5">
      <c r="A25" s="195"/>
      <c r="B25" s="2"/>
      <c r="C25" s="17" t="s">
        <v>10</v>
      </c>
      <c r="D25" s="2"/>
      <c r="E25" s="2"/>
      <c r="F25" s="2"/>
      <c r="G25" s="2"/>
      <c r="H25" s="2"/>
      <c r="I25" s="2"/>
      <c r="J25" s="2"/>
      <c r="K25" s="2"/>
      <c r="L25" s="2"/>
      <c r="M25" s="2"/>
      <c r="N25" s="2"/>
    </row>
    <row r="26" spans="1:14" ht="36" customHeight="1">
      <c r="A26" s="195"/>
      <c r="B26" s="2"/>
      <c r="C26" s="2"/>
      <c r="D26" s="329" t="s">
        <v>136</v>
      </c>
      <c r="E26" s="329"/>
      <c r="F26" s="329"/>
      <c r="G26" s="329"/>
      <c r="H26" s="329"/>
      <c r="I26" s="329"/>
      <c r="J26" s="329"/>
      <c r="K26" s="329"/>
      <c r="L26" s="329"/>
      <c r="M26" s="329"/>
      <c r="N26" s="329"/>
    </row>
  </sheetData>
  <mergeCells count="11">
    <mergeCell ref="D4:N4"/>
    <mergeCell ref="D22:N22"/>
    <mergeCell ref="D23:N23"/>
    <mergeCell ref="D26:N26"/>
    <mergeCell ref="D18:N18"/>
    <mergeCell ref="D8:N8"/>
    <mergeCell ref="D6:N6"/>
    <mergeCell ref="D16:N16"/>
    <mergeCell ref="D12:N12"/>
    <mergeCell ref="D14:N14"/>
    <mergeCell ref="D10:N10"/>
  </mergeCells>
  <printOptions/>
  <pageMargins left="0.7874015748031497" right="0.7874015748031497" top="0.984251968503937" bottom="0.984251968503937" header="0.5118110236220472" footer="0.5118110236220472"/>
  <pageSetup firstPageNumber="8" useFirstPageNumber="1" horizontalDpi="600" verticalDpi="600" orientation="portrait" paperSize="9"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dimension ref="A1:AB27"/>
  <sheetViews>
    <sheetView view="pageBreakPreview" zoomScaleSheetLayoutView="100" workbookViewId="0" topLeftCell="A1">
      <pane xSplit="4" ySplit="4" topLeftCell="H5" activePane="bottomRight" state="frozen"/>
      <selection pane="topLeft" activeCell="A1" sqref="A1"/>
      <selection pane="topRight" activeCell="E1" sqref="E1"/>
      <selection pane="bottomLeft" activeCell="A5" sqref="A5"/>
      <selection pane="bottomRight" activeCell="N4" sqref="N4"/>
    </sheetView>
  </sheetViews>
  <sheetFormatPr defaultColWidth="9.00390625" defaultRowHeight="13.5"/>
  <cols>
    <col min="1" max="1" width="2.625" style="0" customWidth="1"/>
    <col min="2" max="2" width="6.25390625" style="0" customWidth="1"/>
    <col min="3" max="3" width="8.125" style="0" customWidth="1"/>
    <col min="4" max="4" width="7.00390625" style="0" customWidth="1"/>
    <col min="5" max="5" width="6.25390625" style="0" customWidth="1"/>
    <col min="6" max="7" width="5.875" style="0" customWidth="1"/>
    <col min="8" max="8" width="5.375" style="0" customWidth="1"/>
    <col min="9" max="9" width="5.25390625" style="0" customWidth="1"/>
    <col min="10" max="10" width="6.375" style="0" customWidth="1"/>
    <col min="11" max="12" width="5.875" style="0" customWidth="1"/>
    <col min="13" max="13" width="4.50390625" style="0" customWidth="1"/>
    <col min="14" max="14" width="4.375" style="0" customWidth="1"/>
    <col min="15" max="15" width="4.625" style="0" customWidth="1"/>
    <col min="16" max="16" width="4.00390625" style="0" customWidth="1"/>
    <col min="17" max="20" width="5.625" style="0" customWidth="1"/>
    <col min="21" max="21" width="5.00390625" style="0" customWidth="1"/>
    <col min="22" max="22" width="5.125" style="0" customWidth="1"/>
    <col min="23" max="23" width="5.00390625" style="0" customWidth="1"/>
    <col min="24" max="24" width="6.125" style="0" customWidth="1"/>
    <col min="25" max="25" width="6.00390625" style="0" customWidth="1"/>
    <col min="26" max="26" width="4.625" style="0" customWidth="1"/>
  </cols>
  <sheetData>
    <row r="1" spans="1:24" ht="26.25" customHeight="1" thickBot="1">
      <c r="A1" s="360" t="s">
        <v>11</v>
      </c>
      <c r="B1" s="361"/>
      <c r="C1" s="361"/>
      <c r="D1" s="361"/>
      <c r="E1" s="361"/>
      <c r="F1" s="361"/>
      <c r="G1" s="361"/>
      <c r="H1" s="361"/>
      <c r="I1" s="361"/>
      <c r="J1" s="361"/>
      <c r="K1" s="361"/>
      <c r="L1" s="361"/>
      <c r="M1" s="361"/>
      <c r="N1" s="361"/>
      <c r="O1" s="361"/>
      <c r="X1" s="202" t="s">
        <v>117</v>
      </c>
    </row>
    <row r="2" spans="1:26" ht="15.75" customHeight="1">
      <c r="A2" s="373"/>
      <c r="B2" s="371" t="s">
        <v>97</v>
      </c>
      <c r="C2" s="371" t="s">
        <v>12</v>
      </c>
      <c r="D2" s="345" t="s">
        <v>13</v>
      </c>
      <c r="E2" s="346"/>
      <c r="F2" s="347"/>
      <c r="G2" s="345" t="s">
        <v>14</v>
      </c>
      <c r="H2" s="346"/>
      <c r="I2" s="347"/>
      <c r="J2" s="345" t="s">
        <v>15</v>
      </c>
      <c r="K2" s="346"/>
      <c r="L2" s="347"/>
      <c r="M2" s="362" t="s">
        <v>16</v>
      </c>
      <c r="N2" s="363"/>
      <c r="O2" s="363"/>
      <c r="P2" s="351" t="s">
        <v>17</v>
      </c>
      <c r="Q2" s="352" t="s">
        <v>22</v>
      </c>
      <c r="R2" s="214" t="s">
        <v>18</v>
      </c>
      <c r="S2" s="214"/>
      <c r="T2" s="214"/>
      <c r="U2" s="214" t="s">
        <v>19</v>
      </c>
      <c r="V2" s="214"/>
      <c r="W2" s="214"/>
      <c r="X2" s="214" t="s">
        <v>20</v>
      </c>
      <c r="Y2" s="214" t="s">
        <v>21</v>
      </c>
      <c r="Z2" s="199" t="s">
        <v>23</v>
      </c>
    </row>
    <row r="3" spans="1:28" ht="15.75" customHeight="1">
      <c r="A3" s="374"/>
      <c r="B3" s="372"/>
      <c r="C3" s="372"/>
      <c r="D3" s="348"/>
      <c r="E3" s="349"/>
      <c r="F3" s="350"/>
      <c r="G3" s="348"/>
      <c r="H3" s="349"/>
      <c r="I3" s="350"/>
      <c r="J3" s="348"/>
      <c r="K3" s="349"/>
      <c r="L3" s="350"/>
      <c r="M3" s="364"/>
      <c r="N3" s="365"/>
      <c r="O3" s="365"/>
      <c r="P3" s="340"/>
      <c r="Q3" s="353"/>
      <c r="R3" s="197" t="s">
        <v>2</v>
      </c>
      <c r="S3" s="197" t="s">
        <v>24</v>
      </c>
      <c r="T3" s="197" t="s">
        <v>25</v>
      </c>
      <c r="U3" s="197" t="s">
        <v>2</v>
      </c>
      <c r="V3" s="340" t="s">
        <v>100</v>
      </c>
      <c r="W3" s="340" t="s">
        <v>171</v>
      </c>
      <c r="X3" s="197"/>
      <c r="Y3" s="197"/>
      <c r="Z3" s="200"/>
      <c r="AA3" s="331" t="s">
        <v>26</v>
      </c>
      <c r="AB3" s="299"/>
    </row>
    <row r="4" spans="1:28" ht="34.5" customHeight="1" thickBot="1">
      <c r="A4" s="374"/>
      <c r="B4" s="372"/>
      <c r="C4" s="372"/>
      <c r="D4" s="14" t="s">
        <v>2</v>
      </c>
      <c r="E4" s="14" t="s">
        <v>0</v>
      </c>
      <c r="F4" s="14" t="s">
        <v>1</v>
      </c>
      <c r="G4" s="14" t="s">
        <v>2</v>
      </c>
      <c r="H4" s="14" t="s">
        <v>0</v>
      </c>
      <c r="I4" s="14" t="s">
        <v>1</v>
      </c>
      <c r="J4" s="14" t="s">
        <v>2</v>
      </c>
      <c r="K4" s="14" t="s">
        <v>0</v>
      </c>
      <c r="L4" s="14" t="s">
        <v>1</v>
      </c>
      <c r="M4" s="14" t="s">
        <v>2</v>
      </c>
      <c r="N4" s="14" t="s">
        <v>0</v>
      </c>
      <c r="O4" s="15" t="s">
        <v>1</v>
      </c>
      <c r="P4" s="341"/>
      <c r="Q4" s="354"/>
      <c r="R4" s="198"/>
      <c r="S4" s="198"/>
      <c r="T4" s="198"/>
      <c r="U4" s="198"/>
      <c r="V4" s="341"/>
      <c r="W4" s="341"/>
      <c r="X4" s="198"/>
      <c r="Y4" s="198"/>
      <c r="Z4" s="201"/>
      <c r="AA4" s="18" t="s">
        <v>4</v>
      </c>
      <c r="AB4" s="18" t="s">
        <v>3</v>
      </c>
    </row>
    <row r="5" spans="1:28" ht="18.75" customHeight="1">
      <c r="A5" s="356" t="s">
        <v>27</v>
      </c>
      <c r="B5" s="19" t="s">
        <v>28</v>
      </c>
      <c r="C5" s="20">
        <f>+AA5+AB5</f>
        <v>125820000</v>
      </c>
      <c r="D5" s="21">
        <v>1070035</v>
      </c>
      <c r="E5" s="21">
        <v>548993</v>
      </c>
      <c r="F5" s="21">
        <v>521042</v>
      </c>
      <c r="G5" s="22">
        <v>102671</v>
      </c>
      <c r="H5" s="22">
        <v>46642</v>
      </c>
      <c r="I5" s="22">
        <v>56029</v>
      </c>
      <c r="J5" s="21">
        <v>1141865</v>
      </c>
      <c r="K5" s="21">
        <v>609042</v>
      </c>
      <c r="L5" s="21">
        <v>532823</v>
      </c>
      <c r="M5" s="21">
        <v>2556</v>
      </c>
      <c r="N5" s="21">
        <v>1441</v>
      </c>
      <c r="O5" s="21">
        <v>1115</v>
      </c>
      <c r="P5" s="21">
        <v>1254</v>
      </c>
      <c r="Q5" s="102">
        <v>-71830</v>
      </c>
      <c r="R5" s="23">
        <v>27005</v>
      </c>
      <c r="S5" s="24">
        <v>12214</v>
      </c>
      <c r="T5" s="24">
        <v>14791</v>
      </c>
      <c r="U5" s="24">
        <v>4519</v>
      </c>
      <c r="V5" s="24">
        <v>3645</v>
      </c>
      <c r="W5" s="24">
        <v>874</v>
      </c>
      <c r="X5" s="24">
        <v>707734</v>
      </c>
      <c r="Y5" s="24">
        <v>253353</v>
      </c>
      <c r="Z5" s="336"/>
      <c r="AA5" s="25">
        <v>61339000</v>
      </c>
      <c r="AB5" s="25">
        <v>64481000</v>
      </c>
    </row>
    <row r="6" spans="1:28" ht="18.75" customHeight="1" thickBot="1">
      <c r="A6" s="357"/>
      <c r="B6" s="26" t="s">
        <v>6</v>
      </c>
      <c r="C6" s="27">
        <f>+AA6+AB6</f>
        <v>1862575</v>
      </c>
      <c r="D6" s="28">
        <v>15614</v>
      </c>
      <c r="E6" s="28">
        <v>7983</v>
      </c>
      <c r="F6" s="28">
        <v>7631</v>
      </c>
      <c r="G6" s="28">
        <v>1440</v>
      </c>
      <c r="H6" s="28">
        <v>694</v>
      </c>
      <c r="I6" s="28">
        <v>746</v>
      </c>
      <c r="J6" s="29">
        <v>17590</v>
      </c>
      <c r="K6" s="28">
        <v>9154</v>
      </c>
      <c r="L6" s="28">
        <v>8436</v>
      </c>
      <c r="M6" s="28">
        <v>37</v>
      </c>
      <c r="N6" s="28">
        <v>20</v>
      </c>
      <c r="O6" s="28">
        <v>17</v>
      </c>
      <c r="P6" s="30">
        <v>17</v>
      </c>
      <c r="Q6" s="103">
        <v>-1976</v>
      </c>
      <c r="R6" s="31">
        <v>339</v>
      </c>
      <c r="S6" s="32">
        <v>156</v>
      </c>
      <c r="T6" s="32">
        <v>183</v>
      </c>
      <c r="U6" s="32">
        <v>53</v>
      </c>
      <c r="V6" s="32">
        <v>43</v>
      </c>
      <c r="W6" s="32">
        <v>10</v>
      </c>
      <c r="X6" s="33">
        <v>9720</v>
      </c>
      <c r="Y6" s="33">
        <v>3438</v>
      </c>
      <c r="Z6" s="337"/>
      <c r="AA6">
        <v>906958</v>
      </c>
      <c r="AB6">
        <v>955617</v>
      </c>
    </row>
    <row r="7" spans="1:28" ht="18.75" customHeight="1" thickBot="1" thickTop="1">
      <c r="A7" s="357"/>
      <c r="B7" s="34" t="s">
        <v>5</v>
      </c>
      <c r="C7" s="35">
        <f>+AA7+AB7</f>
        <v>283357</v>
      </c>
      <c r="D7" s="36">
        <v>2515</v>
      </c>
      <c r="E7" s="36">
        <v>1274</v>
      </c>
      <c r="F7" s="36">
        <v>1241</v>
      </c>
      <c r="G7" s="36">
        <v>238</v>
      </c>
      <c r="H7" s="36">
        <v>112</v>
      </c>
      <c r="I7" s="36">
        <v>126</v>
      </c>
      <c r="J7" s="36">
        <v>2319</v>
      </c>
      <c r="K7" s="36">
        <v>1197</v>
      </c>
      <c r="L7" s="36">
        <v>1122</v>
      </c>
      <c r="M7" s="36">
        <v>8</v>
      </c>
      <c r="N7" s="36">
        <v>3</v>
      </c>
      <c r="O7" s="36">
        <v>5</v>
      </c>
      <c r="P7" s="37">
        <v>4</v>
      </c>
      <c r="Q7" s="104">
        <v>196</v>
      </c>
      <c r="R7" s="38">
        <v>59</v>
      </c>
      <c r="S7" s="39">
        <v>25</v>
      </c>
      <c r="T7" s="39">
        <v>34</v>
      </c>
      <c r="U7" s="39">
        <v>5</v>
      </c>
      <c r="V7" s="39">
        <v>5</v>
      </c>
      <c r="W7" s="39"/>
      <c r="X7" s="39">
        <v>1478</v>
      </c>
      <c r="Y7" s="39">
        <v>449</v>
      </c>
      <c r="Z7" s="337"/>
      <c r="AA7">
        <v>140049</v>
      </c>
      <c r="AB7">
        <v>143308</v>
      </c>
    </row>
    <row r="8" spans="1:28" ht="18.75" customHeight="1" thickTop="1">
      <c r="A8" s="357"/>
      <c r="B8" s="40" t="s">
        <v>101</v>
      </c>
      <c r="C8" s="41">
        <f>+AA8+AB8</f>
        <v>141110</v>
      </c>
      <c r="D8" s="42">
        <v>1232</v>
      </c>
      <c r="E8" s="42">
        <v>619</v>
      </c>
      <c r="F8" s="42">
        <v>613</v>
      </c>
      <c r="G8" s="42">
        <v>119</v>
      </c>
      <c r="H8" s="42">
        <v>60</v>
      </c>
      <c r="I8" s="42">
        <v>59</v>
      </c>
      <c r="J8" s="42">
        <v>1094</v>
      </c>
      <c r="K8" s="42">
        <v>561</v>
      </c>
      <c r="L8" s="42">
        <v>533</v>
      </c>
      <c r="M8" s="42">
        <v>4</v>
      </c>
      <c r="N8" s="42">
        <v>1</v>
      </c>
      <c r="O8" s="42">
        <v>3</v>
      </c>
      <c r="P8" s="43">
        <v>2</v>
      </c>
      <c r="Q8" s="105">
        <v>138</v>
      </c>
      <c r="R8" s="44">
        <v>35</v>
      </c>
      <c r="S8" s="45">
        <v>14</v>
      </c>
      <c r="T8" s="45">
        <v>21</v>
      </c>
      <c r="U8" s="45">
        <v>2</v>
      </c>
      <c r="V8" s="45">
        <v>2</v>
      </c>
      <c r="W8" s="45"/>
      <c r="X8" s="45">
        <v>736</v>
      </c>
      <c r="Y8" s="45">
        <v>213</v>
      </c>
      <c r="Z8" s="337"/>
      <c r="AA8">
        <v>69176</v>
      </c>
      <c r="AB8">
        <v>71934</v>
      </c>
    </row>
    <row r="9" spans="1:28" ht="18.75" customHeight="1">
      <c r="A9" s="357"/>
      <c r="B9" s="116" t="s">
        <v>102</v>
      </c>
      <c r="C9" s="117">
        <f aca="true" t="shared" si="0" ref="C9:C14">+AA9+AB9</f>
        <v>46716</v>
      </c>
      <c r="D9" s="118">
        <v>358</v>
      </c>
      <c r="E9" s="118">
        <v>187</v>
      </c>
      <c r="F9" s="118">
        <v>171</v>
      </c>
      <c r="G9" s="118">
        <v>40</v>
      </c>
      <c r="H9" s="118">
        <v>18</v>
      </c>
      <c r="I9" s="118">
        <v>22</v>
      </c>
      <c r="J9" s="118">
        <v>479</v>
      </c>
      <c r="K9" s="118">
        <v>251</v>
      </c>
      <c r="L9" s="118">
        <v>228</v>
      </c>
      <c r="M9" s="118">
        <v>2</v>
      </c>
      <c r="N9" s="118">
        <v>2</v>
      </c>
      <c r="O9" s="118"/>
      <c r="P9" s="119">
        <v>1</v>
      </c>
      <c r="Q9" s="120">
        <v>-121</v>
      </c>
      <c r="R9" s="121">
        <v>10</v>
      </c>
      <c r="S9" s="122">
        <v>6</v>
      </c>
      <c r="T9" s="122">
        <v>4</v>
      </c>
      <c r="U9" s="122">
        <v>3</v>
      </c>
      <c r="V9" s="122">
        <v>3</v>
      </c>
      <c r="W9" s="122"/>
      <c r="X9" s="122">
        <v>220</v>
      </c>
      <c r="Y9" s="123">
        <v>73</v>
      </c>
      <c r="Z9" s="337"/>
      <c r="AA9">
        <v>23787</v>
      </c>
      <c r="AB9">
        <v>22929</v>
      </c>
    </row>
    <row r="10" spans="1:28" ht="18.75" customHeight="1">
      <c r="A10" s="357"/>
      <c r="B10" s="115" t="s">
        <v>103</v>
      </c>
      <c r="C10" s="41">
        <f t="shared" si="0"/>
        <v>6742</v>
      </c>
      <c r="D10" s="42">
        <v>39</v>
      </c>
      <c r="E10" s="42">
        <v>20</v>
      </c>
      <c r="F10" s="42">
        <v>19</v>
      </c>
      <c r="G10" s="42">
        <v>2</v>
      </c>
      <c r="H10" s="42">
        <v>1</v>
      </c>
      <c r="I10" s="42">
        <v>1</v>
      </c>
      <c r="J10" s="42">
        <v>54</v>
      </c>
      <c r="K10" s="42">
        <v>29</v>
      </c>
      <c r="L10" s="42">
        <v>25</v>
      </c>
      <c r="M10" s="42"/>
      <c r="N10" s="42"/>
      <c r="O10" s="42"/>
      <c r="P10" s="43"/>
      <c r="Q10" s="105">
        <v>-15</v>
      </c>
      <c r="R10" s="44">
        <v>2</v>
      </c>
      <c r="S10" s="45">
        <v>1</v>
      </c>
      <c r="T10" s="45">
        <v>1</v>
      </c>
      <c r="U10" s="45"/>
      <c r="V10" s="45"/>
      <c r="W10" s="45"/>
      <c r="X10" s="45">
        <v>31</v>
      </c>
      <c r="Y10" s="45">
        <v>6</v>
      </c>
      <c r="Z10" s="337"/>
      <c r="AA10">
        <v>3392</v>
      </c>
      <c r="AB10">
        <v>3350</v>
      </c>
    </row>
    <row r="11" spans="1:28" ht="18.75" customHeight="1">
      <c r="A11" s="357"/>
      <c r="B11" s="153" t="s">
        <v>104</v>
      </c>
      <c r="C11" s="154">
        <f>+AA11+AB11</f>
        <v>25505</v>
      </c>
      <c r="D11" s="155">
        <v>183</v>
      </c>
      <c r="E11" s="155">
        <v>97</v>
      </c>
      <c r="F11" s="155">
        <v>86</v>
      </c>
      <c r="G11" s="155">
        <v>26</v>
      </c>
      <c r="H11" s="155">
        <v>11</v>
      </c>
      <c r="I11" s="155">
        <v>15</v>
      </c>
      <c r="J11" s="155">
        <v>196</v>
      </c>
      <c r="K11" s="155">
        <v>102</v>
      </c>
      <c r="L11" s="155">
        <v>94</v>
      </c>
      <c r="M11" s="155"/>
      <c r="N11" s="155"/>
      <c r="O11" s="155"/>
      <c r="P11" s="156"/>
      <c r="Q11" s="157">
        <v>-13</v>
      </c>
      <c r="R11" s="158">
        <v>5</v>
      </c>
      <c r="S11" s="159">
        <v>2</v>
      </c>
      <c r="T11" s="159">
        <v>3</v>
      </c>
      <c r="U11" s="159"/>
      <c r="V11" s="159"/>
      <c r="W11" s="159"/>
      <c r="X11" s="159">
        <v>107</v>
      </c>
      <c r="Y11" s="160">
        <v>41</v>
      </c>
      <c r="Z11" s="337"/>
      <c r="AA11">
        <v>12458</v>
      </c>
      <c r="AB11">
        <v>13047</v>
      </c>
    </row>
    <row r="12" spans="1:28" ht="18.75" customHeight="1">
      <c r="A12" s="358"/>
      <c r="B12" s="145" t="s">
        <v>105</v>
      </c>
      <c r="C12" s="146">
        <f>+AA12+AB12</f>
        <v>40097</v>
      </c>
      <c r="D12" s="147">
        <v>358</v>
      </c>
      <c r="E12" s="147">
        <v>170</v>
      </c>
      <c r="F12" s="147">
        <v>188</v>
      </c>
      <c r="G12" s="147">
        <v>24</v>
      </c>
      <c r="H12" s="147">
        <v>14</v>
      </c>
      <c r="I12" s="147">
        <v>10</v>
      </c>
      <c r="J12" s="147">
        <v>333</v>
      </c>
      <c r="K12" s="147">
        <v>172</v>
      </c>
      <c r="L12" s="147">
        <v>161</v>
      </c>
      <c r="M12" s="147"/>
      <c r="N12" s="147"/>
      <c r="O12" s="147"/>
      <c r="P12" s="148"/>
      <c r="Q12" s="149">
        <v>25</v>
      </c>
      <c r="R12" s="150">
        <v>4</v>
      </c>
      <c r="S12" s="151">
        <v>1</v>
      </c>
      <c r="T12" s="151">
        <v>3</v>
      </c>
      <c r="U12" s="151"/>
      <c r="V12" s="151"/>
      <c r="W12" s="151"/>
      <c r="X12" s="151">
        <v>208</v>
      </c>
      <c r="Y12" s="152">
        <v>71</v>
      </c>
      <c r="Z12" s="338"/>
      <c r="AA12">
        <v>19629</v>
      </c>
      <c r="AB12">
        <v>20468</v>
      </c>
    </row>
    <row r="13" spans="1:28" ht="18.75" customHeight="1">
      <c r="A13" s="358"/>
      <c r="B13" s="126" t="s">
        <v>106</v>
      </c>
      <c r="C13" s="41">
        <f t="shared" si="0"/>
        <v>9329</v>
      </c>
      <c r="D13" s="42">
        <v>151</v>
      </c>
      <c r="E13" s="42">
        <v>73</v>
      </c>
      <c r="F13" s="42">
        <v>78</v>
      </c>
      <c r="G13" s="42">
        <v>13</v>
      </c>
      <c r="H13" s="42">
        <v>3</v>
      </c>
      <c r="I13" s="42">
        <v>10</v>
      </c>
      <c r="J13" s="42">
        <v>72</v>
      </c>
      <c r="K13" s="42">
        <v>44</v>
      </c>
      <c r="L13" s="42">
        <v>28</v>
      </c>
      <c r="M13" s="42">
        <v>2</v>
      </c>
      <c r="N13" s="42"/>
      <c r="O13" s="42">
        <v>2</v>
      </c>
      <c r="P13" s="43">
        <v>1</v>
      </c>
      <c r="Q13" s="105">
        <v>79</v>
      </c>
      <c r="R13" s="44"/>
      <c r="S13" s="45"/>
      <c r="T13" s="45"/>
      <c r="U13" s="45"/>
      <c r="V13" s="45"/>
      <c r="W13" s="45"/>
      <c r="X13" s="45">
        <v>71</v>
      </c>
      <c r="Y13" s="142">
        <v>16</v>
      </c>
      <c r="Z13" s="338"/>
      <c r="AA13">
        <v>4644</v>
      </c>
      <c r="AB13">
        <v>4685</v>
      </c>
    </row>
    <row r="14" spans="1:28" ht="18.75" customHeight="1" thickBot="1">
      <c r="A14" s="359"/>
      <c r="B14" s="143" t="s">
        <v>107</v>
      </c>
      <c r="C14" s="46">
        <f t="shared" si="0"/>
        <v>13858</v>
      </c>
      <c r="D14" s="47">
        <v>194</v>
      </c>
      <c r="E14" s="47">
        <v>108</v>
      </c>
      <c r="F14" s="47">
        <v>86</v>
      </c>
      <c r="G14" s="47">
        <v>14</v>
      </c>
      <c r="H14" s="47">
        <v>5</v>
      </c>
      <c r="I14" s="47">
        <v>9</v>
      </c>
      <c r="J14" s="47">
        <v>91</v>
      </c>
      <c r="K14" s="47">
        <v>38</v>
      </c>
      <c r="L14" s="47">
        <v>53</v>
      </c>
      <c r="M14" s="47"/>
      <c r="N14" s="47"/>
      <c r="O14" s="47"/>
      <c r="P14" s="48"/>
      <c r="Q14" s="106">
        <v>103</v>
      </c>
      <c r="R14" s="49">
        <v>3</v>
      </c>
      <c r="S14" s="50">
        <v>1</v>
      </c>
      <c r="T14" s="50">
        <v>2</v>
      </c>
      <c r="U14" s="50"/>
      <c r="V14" s="50"/>
      <c r="W14" s="50"/>
      <c r="X14" s="50">
        <v>105</v>
      </c>
      <c r="Y14" s="144">
        <v>29</v>
      </c>
      <c r="Z14" s="339"/>
      <c r="AA14">
        <v>6963</v>
      </c>
      <c r="AB14">
        <v>6895</v>
      </c>
    </row>
    <row r="15" spans="1:26" ht="18.75" customHeight="1">
      <c r="A15" s="366" t="s">
        <v>29</v>
      </c>
      <c r="B15" s="19" t="s">
        <v>28</v>
      </c>
      <c r="C15" s="342"/>
      <c r="D15" s="162">
        <f aca="true" t="shared" si="1" ref="D15:D24">+D5/C5*1000</f>
        <v>8.504490542044191</v>
      </c>
      <c r="E15" s="162">
        <f aca="true" t="shared" si="2" ref="E15:F18">+E5/AA5*1000</f>
        <v>8.950145910432187</v>
      </c>
      <c r="F15" s="162">
        <f t="shared" si="2"/>
        <v>8.080550859943239</v>
      </c>
      <c r="G15" s="162">
        <f aca="true" t="shared" si="3" ref="G15:I18">+G5/D5*1000</f>
        <v>95.95106702117221</v>
      </c>
      <c r="H15" s="162">
        <f t="shared" si="3"/>
        <v>84.95918891497706</v>
      </c>
      <c r="I15" s="162">
        <f t="shared" si="3"/>
        <v>107.53259813988124</v>
      </c>
      <c r="J15" s="162">
        <f aca="true" t="shared" si="4" ref="J15:J24">+J5/C5*1000</f>
        <v>9.075385471308218</v>
      </c>
      <c r="K15" s="162">
        <f aca="true" t="shared" si="5" ref="K15:K24">+K5/AA5*1000</f>
        <v>9.929115244787166</v>
      </c>
      <c r="L15" s="162">
        <f aca="true" t="shared" si="6" ref="L15:L24">+L5/AB5*1000</f>
        <v>8.263255842806409</v>
      </c>
      <c r="M15" s="162">
        <f aca="true" t="shared" si="7" ref="M15:M24">+M5/D5*1000</f>
        <v>2.3887069114561674</v>
      </c>
      <c r="N15" s="162">
        <f aca="true" t="shared" si="8" ref="N15:N24">+N5/E5*1000</f>
        <v>2.6248057807658753</v>
      </c>
      <c r="O15" s="162">
        <f aca="true" t="shared" si="9" ref="O15:O24">+O5/F5*1000</f>
        <v>2.1399426533753516</v>
      </c>
      <c r="P15" s="162">
        <f aca="true" t="shared" si="10" ref="P15:P24">+P5/D5*1000</f>
        <v>1.171924282850561</v>
      </c>
      <c r="Q15" s="163">
        <f aca="true" t="shared" si="11" ref="Q15:Q24">+Q5/C5*1000</f>
        <v>-0.570894929264028</v>
      </c>
      <c r="R15" s="164">
        <f aca="true" t="shared" si="12" ref="R15:R24">+R5/(D5+R5)*1000</f>
        <v>24.616240064172683</v>
      </c>
      <c r="S15" s="165">
        <f aca="true" t="shared" si="13" ref="S15:S24">+S5/(D5+R5)*1000</f>
        <v>11.133595857945014</v>
      </c>
      <c r="T15" s="165">
        <f aca="true" t="shared" si="14" ref="T15:T24">+T5/(D5+R5)*1000</f>
        <v>13.482644206227667</v>
      </c>
      <c r="U15" s="165">
        <f aca="true" t="shared" si="15" ref="U15:U24">+U5/(D5+V5)*1000</f>
        <v>4.20888905446688</v>
      </c>
      <c r="V15" s="165">
        <f aca="true" t="shared" si="16" ref="V15:V24">+V5/(D5+V5)*1000</f>
        <v>3.3948662543774684</v>
      </c>
      <c r="W15" s="165">
        <f aca="true" t="shared" si="17" ref="W15:W24">+W5/(D5+V5)*1000</f>
        <v>0.8140228000894121</v>
      </c>
      <c r="X15" s="165">
        <f aca="true" t="shared" si="18" ref="X15:X24">+X5/C5*1000</f>
        <v>5.624972182482912</v>
      </c>
      <c r="Y15" s="166">
        <f aca="true" t="shared" si="19" ref="Y15:Y24">+Y5/C5*1000</f>
        <v>2.013614687649022</v>
      </c>
      <c r="Z15" s="51">
        <v>1.37</v>
      </c>
    </row>
    <row r="16" spans="1:26" ht="18.75" customHeight="1" thickBot="1">
      <c r="A16" s="366"/>
      <c r="B16" s="26" t="s">
        <v>6</v>
      </c>
      <c r="C16" s="343"/>
      <c r="D16" s="52">
        <f t="shared" si="1"/>
        <v>8.38301813349798</v>
      </c>
      <c r="E16" s="52">
        <f t="shared" si="2"/>
        <v>8.80195113775941</v>
      </c>
      <c r="F16" s="52">
        <f t="shared" si="2"/>
        <v>7.98541675169027</v>
      </c>
      <c r="G16" s="52">
        <f t="shared" si="3"/>
        <v>92.2249263481491</v>
      </c>
      <c r="H16" s="52">
        <f t="shared" si="3"/>
        <v>86.93473631466867</v>
      </c>
      <c r="I16" s="52">
        <f t="shared" si="3"/>
        <v>97.75914034857817</v>
      </c>
      <c r="J16" s="52">
        <f t="shared" si="4"/>
        <v>9.44391501013382</v>
      </c>
      <c r="K16" s="52">
        <f t="shared" si="5"/>
        <v>10.093080385199755</v>
      </c>
      <c r="L16" s="52">
        <f t="shared" si="6"/>
        <v>8.827804444667686</v>
      </c>
      <c r="M16" s="52">
        <f t="shared" si="7"/>
        <v>2.3696682464454977</v>
      </c>
      <c r="N16" s="52">
        <f t="shared" si="8"/>
        <v>2.5053238131028435</v>
      </c>
      <c r="O16" s="52">
        <f t="shared" si="9"/>
        <v>2.2277552090158563</v>
      </c>
      <c r="P16" s="52">
        <f t="shared" si="10"/>
        <v>1.0887664916100934</v>
      </c>
      <c r="Q16" s="107">
        <f t="shared" si="11"/>
        <v>-1.06089687663584</v>
      </c>
      <c r="R16" s="53">
        <f t="shared" si="12"/>
        <v>21.249921644831694</v>
      </c>
      <c r="S16" s="54">
        <f t="shared" si="13"/>
        <v>9.778725004701311</v>
      </c>
      <c r="T16" s="54">
        <f t="shared" si="14"/>
        <v>11.471196640130382</v>
      </c>
      <c r="U16" s="54">
        <f t="shared" si="15"/>
        <v>3.385067382001661</v>
      </c>
      <c r="V16" s="54">
        <f t="shared" si="16"/>
        <v>2.746375423133423</v>
      </c>
      <c r="W16" s="54">
        <f t="shared" si="17"/>
        <v>0.6386919588682379</v>
      </c>
      <c r="X16" s="54">
        <f t="shared" si="18"/>
        <v>5.218581802075084</v>
      </c>
      <c r="Y16" s="55">
        <f t="shared" si="19"/>
        <v>1.8458317114747058</v>
      </c>
      <c r="Z16" s="56">
        <v>1.420141667112735</v>
      </c>
    </row>
    <row r="17" spans="1:26" ht="18.75" customHeight="1" thickBot="1" thickTop="1">
      <c r="A17" s="366"/>
      <c r="B17" s="34" t="s">
        <v>5</v>
      </c>
      <c r="C17" s="343"/>
      <c r="D17" s="57">
        <f t="shared" si="1"/>
        <v>8.875729203795919</v>
      </c>
      <c r="E17" s="57">
        <f t="shared" si="2"/>
        <v>9.096816114359974</v>
      </c>
      <c r="F17" s="57">
        <f t="shared" si="2"/>
        <v>8.659670081223657</v>
      </c>
      <c r="G17" s="57">
        <f t="shared" si="3"/>
        <v>94.63220675944333</v>
      </c>
      <c r="H17" s="57">
        <f t="shared" si="3"/>
        <v>87.91208791208791</v>
      </c>
      <c r="I17" s="57">
        <f t="shared" si="3"/>
        <v>101.53102336825141</v>
      </c>
      <c r="J17" s="57">
        <f t="shared" si="4"/>
        <v>8.184022275786376</v>
      </c>
      <c r="K17" s="57">
        <f t="shared" si="5"/>
        <v>8.547008547008549</v>
      </c>
      <c r="L17" s="57">
        <f t="shared" si="6"/>
        <v>7.829290758366595</v>
      </c>
      <c r="M17" s="57">
        <f t="shared" si="7"/>
        <v>3.1809145129224654</v>
      </c>
      <c r="N17" s="57">
        <f t="shared" si="8"/>
        <v>2.3547880690737832</v>
      </c>
      <c r="O17" s="57">
        <f t="shared" si="9"/>
        <v>4.0290088638195</v>
      </c>
      <c r="P17" s="57">
        <f t="shared" si="10"/>
        <v>1.5904572564612327</v>
      </c>
      <c r="Q17" s="108">
        <f t="shared" si="11"/>
        <v>0.6917069280095427</v>
      </c>
      <c r="R17" s="58">
        <f t="shared" si="12"/>
        <v>22.92152292152292</v>
      </c>
      <c r="S17" s="59">
        <f t="shared" si="13"/>
        <v>9.712509712509712</v>
      </c>
      <c r="T17" s="59">
        <f t="shared" si="14"/>
        <v>13.209013209013209</v>
      </c>
      <c r="U17" s="59">
        <f t="shared" si="15"/>
        <v>1.984126984126984</v>
      </c>
      <c r="V17" s="59">
        <f t="shared" si="16"/>
        <v>1.984126984126984</v>
      </c>
      <c r="W17" s="59">
        <f t="shared" si="17"/>
        <v>0</v>
      </c>
      <c r="X17" s="59">
        <f t="shared" si="18"/>
        <v>5.216034895908695</v>
      </c>
      <c r="Y17" s="60">
        <f t="shared" si="19"/>
        <v>1.5845735238585954</v>
      </c>
      <c r="Z17" s="61">
        <v>1.4127035392198641</v>
      </c>
    </row>
    <row r="18" spans="1:26" ht="18.75" customHeight="1" thickTop="1">
      <c r="A18" s="366"/>
      <c r="B18" s="40" t="s">
        <v>101</v>
      </c>
      <c r="C18" s="343"/>
      <c r="D18" s="62">
        <f t="shared" si="1"/>
        <v>8.730777407696124</v>
      </c>
      <c r="E18" s="62">
        <f t="shared" si="2"/>
        <v>8.948190123742338</v>
      </c>
      <c r="F18" s="62">
        <f t="shared" si="2"/>
        <v>8.521700447632552</v>
      </c>
      <c r="G18" s="62">
        <f t="shared" si="3"/>
        <v>96.5909090909091</v>
      </c>
      <c r="H18" s="62">
        <f t="shared" si="3"/>
        <v>96.93053311793214</v>
      </c>
      <c r="I18" s="62">
        <f t="shared" si="3"/>
        <v>96.24796084828712</v>
      </c>
      <c r="J18" s="62">
        <f t="shared" si="4"/>
        <v>7.7528169513145775</v>
      </c>
      <c r="K18" s="62">
        <f t="shared" si="5"/>
        <v>8.109749045911876</v>
      </c>
      <c r="L18" s="62">
        <f t="shared" si="6"/>
        <v>7.409569883504323</v>
      </c>
      <c r="M18" s="62">
        <f t="shared" si="7"/>
        <v>3.246753246753247</v>
      </c>
      <c r="N18" s="62">
        <f t="shared" si="8"/>
        <v>1.6155088852988693</v>
      </c>
      <c r="O18" s="62">
        <f t="shared" si="9"/>
        <v>4.893964110929852</v>
      </c>
      <c r="P18" s="62">
        <f t="shared" si="10"/>
        <v>1.6233766233766236</v>
      </c>
      <c r="Q18" s="109">
        <f t="shared" si="11"/>
        <v>0.9779604563815462</v>
      </c>
      <c r="R18" s="63">
        <f t="shared" si="12"/>
        <v>27.624309392265193</v>
      </c>
      <c r="S18" s="64">
        <f t="shared" si="13"/>
        <v>11.049723756906078</v>
      </c>
      <c r="T18" s="64">
        <f t="shared" si="14"/>
        <v>16.574585635359114</v>
      </c>
      <c r="U18" s="64">
        <f t="shared" si="15"/>
        <v>1.6207455429497568</v>
      </c>
      <c r="V18" s="64">
        <f t="shared" si="16"/>
        <v>1.6207455429497568</v>
      </c>
      <c r="W18" s="64">
        <f t="shared" si="17"/>
        <v>0</v>
      </c>
      <c r="X18" s="64">
        <f t="shared" si="18"/>
        <v>5.21578910070158</v>
      </c>
      <c r="Y18" s="65">
        <f t="shared" si="19"/>
        <v>1.5094607044149952</v>
      </c>
      <c r="Z18" s="66">
        <v>1.3507202325570242</v>
      </c>
    </row>
    <row r="19" spans="1:26" ht="18.75" customHeight="1">
      <c r="A19" s="366"/>
      <c r="B19" s="116" t="s">
        <v>102</v>
      </c>
      <c r="C19" s="343"/>
      <c r="D19" s="124">
        <f t="shared" si="1"/>
        <v>7.663327339669492</v>
      </c>
      <c r="E19" s="124">
        <f aca="true" t="shared" si="20" ref="E19:F24">+E9/AA9*1000</f>
        <v>7.861436919325683</v>
      </c>
      <c r="F19" s="124">
        <f t="shared" si="20"/>
        <v>7.457804527018186</v>
      </c>
      <c r="G19" s="124">
        <f aca="true" t="shared" si="21" ref="G19:I24">+G9/D9*1000</f>
        <v>111.73184357541899</v>
      </c>
      <c r="H19" s="124">
        <f t="shared" si="21"/>
        <v>96.2566844919786</v>
      </c>
      <c r="I19" s="124">
        <f t="shared" si="21"/>
        <v>128.6549707602339</v>
      </c>
      <c r="J19" s="124">
        <f t="shared" si="4"/>
        <v>10.253446356708622</v>
      </c>
      <c r="K19" s="124">
        <f t="shared" si="5"/>
        <v>10.55198217513768</v>
      </c>
      <c r="L19" s="124">
        <f t="shared" si="6"/>
        <v>9.943739369357584</v>
      </c>
      <c r="M19" s="124">
        <f t="shared" si="7"/>
        <v>5.58659217877095</v>
      </c>
      <c r="N19" s="124">
        <f t="shared" si="8"/>
        <v>10.695187165775401</v>
      </c>
      <c r="O19" s="124">
        <f t="shared" si="9"/>
        <v>0</v>
      </c>
      <c r="P19" s="124">
        <f t="shared" si="10"/>
        <v>2.793296089385475</v>
      </c>
      <c r="Q19" s="138">
        <f t="shared" si="11"/>
        <v>-2.59011901703913</v>
      </c>
      <c r="R19" s="139">
        <f t="shared" si="12"/>
        <v>27.17391304347826</v>
      </c>
      <c r="S19" s="140">
        <f t="shared" si="13"/>
        <v>16.304347826086957</v>
      </c>
      <c r="T19" s="140">
        <f t="shared" si="14"/>
        <v>10.869565217391305</v>
      </c>
      <c r="U19" s="140">
        <f t="shared" si="15"/>
        <v>8.310249307479225</v>
      </c>
      <c r="V19" s="140">
        <f t="shared" si="16"/>
        <v>8.310249307479225</v>
      </c>
      <c r="W19" s="140">
        <f t="shared" si="17"/>
        <v>0</v>
      </c>
      <c r="X19" s="140">
        <f t="shared" si="18"/>
        <v>4.709307303707509</v>
      </c>
      <c r="Y19" s="141">
        <f t="shared" si="19"/>
        <v>1.56263378713931</v>
      </c>
      <c r="Z19" s="125">
        <v>1.3470477596941324</v>
      </c>
    </row>
    <row r="20" spans="1:26" ht="18.75" customHeight="1">
      <c r="A20" s="366"/>
      <c r="B20" s="115" t="s">
        <v>103</v>
      </c>
      <c r="C20" s="343"/>
      <c r="D20" s="124">
        <f t="shared" si="1"/>
        <v>5.784633639869475</v>
      </c>
      <c r="E20" s="124">
        <f t="shared" si="20"/>
        <v>5.89622641509434</v>
      </c>
      <c r="F20" s="124">
        <f t="shared" si="20"/>
        <v>5.6716417910447765</v>
      </c>
      <c r="G20" s="124">
        <f t="shared" si="21"/>
        <v>51.28205128205128</v>
      </c>
      <c r="H20" s="124">
        <f t="shared" si="21"/>
        <v>50</v>
      </c>
      <c r="I20" s="124">
        <f t="shared" si="21"/>
        <v>52.63157894736842</v>
      </c>
      <c r="J20" s="124">
        <f t="shared" si="4"/>
        <v>8.009492732126965</v>
      </c>
      <c r="K20" s="124">
        <f t="shared" si="5"/>
        <v>8.549528301886792</v>
      </c>
      <c r="L20" s="124">
        <f t="shared" si="6"/>
        <v>7.462686567164179</v>
      </c>
      <c r="M20" s="124">
        <f t="shared" si="7"/>
        <v>0</v>
      </c>
      <c r="N20" s="124">
        <f t="shared" si="8"/>
        <v>0</v>
      </c>
      <c r="O20" s="124">
        <f t="shared" si="9"/>
        <v>0</v>
      </c>
      <c r="P20" s="124">
        <f t="shared" si="10"/>
        <v>0</v>
      </c>
      <c r="Q20" s="138">
        <f t="shared" si="11"/>
        <v>-2.2248590922574905</v>
      </c>
      <c r="R20" s="139">
        <f t="shared" si="12"/>
        <v>48.78048780487805</v>
      </c>
      <c r="S20" s="140">
        <f t="shared" si="13"/>
        <v>24.390243902439025</v>
      </c>
      <c r="T20" s="140">
        <f t="shared" si="14"/>
        <v>24.390243902439025</v>
      </c>
      <c r="U20" s="140">
        <f t="shared" si="15"/>
        <v>0</v>
      </c>
      <c r="V20" s="140">
        <f t="shared" si="16"/>
        <v>0</v>
      </c>
      <c r="W20" s="140">
        <f t="shared" si="17"/>
        <v>0</v>
      </c>
      <c r="X20" s="140">
        <f t="shared" si="18"/>
        <v>4.598042123998813</v>
      </c>
      <c r="Y20" s="141">
        <f t="shared" si="19"/>
        <v>0.8899436369029962</v>
      </c>
      <c r="Z20" s="125">
        <v>1.1937139848307328</v>
      </c>
    </row>
    <row r="21" spans="1:26" ht="18.75" customHeight="1">
      <c r="A21" s="366"/>
      <c r="B21" s="153" t="s">
        <v>104</v>
      </c>
      <c r="C21" s="344"/>
      <c r="D21" s="167">
        <f t="shared" si="1"/>
        <v>7.175063712997452</v>
      </c>
      <c r="E21" s="167">
        <f>+E11/AA11*1000</f>
        <v>7.7861615026489</v>
      </c>
      <c r="F21" s="167">
        <f t="shared" si="20"/>
        <v>6.591553613857592</v>
      </c>
      <c r="G21" s="167">
        <f t="shared" si="21"/>
        <v>142.07650273224044</v>
      </c>
      <c r="H21" s="167">
        <f t="shared" si="21"/>
        <v>113.4020618556701</v>
      </c>
      <c r="I21" s="167">
        <f t="shared" si="21"/>
        <v>174.4186046511628</v>
      </c>
      <c r="J21" s="168">
        <f t="shared" si="4"/>
        <v>7.6847676926092925</v>
      </c>
      <c r="K21" s="168">
        <f>+K11/AA11*1000</f>
        <v>8.187510033713277</v>
      </c>
      <c r="L21" s="168">
        <f t="shared" si="6"/>
        <v>7.204721391890857</v>
      </c>
      <c r="M21" s="168">
        <f t="shared" si="7"/>
        <v>0</v>
      </c>
      <c r="N21" s="168">
        <f t="shared" si="8"/>
        <v>0</v>
      </c>
      <c r="O21" s="168">
        <f t="shared" si="9"/>
        <v>0</v>
      </c>
      <c r="P21" s="168">
        <f t="shared" si="10"/>
        <v>0</v>
      </c>
      <c r="Q21" s="169">
        <f t="shared" si="11"/>
        <v>-0.5097039796118408</v>
      </c>
      <c r="R21" s="170">
        <f t="shared" si="12"/>
        <v>26.595744680851062</v>
      </c>
      <c r="S21" s="171">
        <f t="shared" si="13"/>
        <v>10.638297872340425</v>
      </c>
      <c r="T21" s="171">
        <f t="shared" si="14"/>
        <v>15.957446808510637</v>
      </c>
      <c r="U21" s="171">
        <f t="shared" si="15"/>
        <v>0</v>
      </c>
      <c r="V21" s="171">
        <f t="shared" si="16"/>
        <v>0</v>
      </c>
      <c r="W21" s="171">
        <f t="shared" si="17"/>
        <v>0</v>
      </c>
      <c r="X21" s="171">
        <f t="shared" si="18"/>
        <v>4.195255832189767</v>
      </c>
      <c r="Y21" s="172">
        <f t="shared" si="19"/>
        <v>1.6075279356988825</v>
      </c>
      <c r="Z21" s="173">
        <v>1.1822885975673727</v>
      </c>
    </row>
    <row r="22" spans="1:26" ht="18.75" customHeight="1">
      <c r="A22" s="367"/>
      <c r="B22" s="145" t="s">
        <v>105</v>
      </c>
      <c r="C22" s="343"/>
      <c r="D22" s="161">
        <f t="shared" si="1"/>
        <v>8.928348754270893</v>
      </c>
      <c r="E22" s="161">
        <f>+E12/AA12*1000</f>
        <v>8.660655153089817</v>
      </c>
      <c r="F22" s="161">
        <f t="shared" si="20"/>
        <v>9.185069376587844</v>
      </c>
      <c r="G22" s="161">
        <f t="shared" si="21"/>
        <v>67.0391061452514</v>
      </c>
      <c r="H22" s="161">
        <f t="shared" si="21"/>
        <v>82.3529411764706</v>
      </c>
      <c r="I22" s="161">
        <f t="shared" si="21"/>
        <v>53.191489361702125</v>
      </c>
      <c r="J22" s="62">
        <f t="shared" si="4"/>
        <v>8.304860712771529</v>
      </c>
      <c r="K22" s="62">
        <f>+K12/AA12*1000</f>
        <v>8.762545213714402</v>
      </c>
      <c r="L22" s="62">
        <f t="shared" si="6"/>
        <v>7.86593707250342</v>
      </c>
      <c r="M22" s="62">
        <f t="shared" si="7"/>
        <v>0</v>
      </c>
      <c r="N22" s="62">
        <f t="shared" si="8"/>
        <v>0</v>
      </c>
      <c r="O22" s="62">
        <f t="shared" si="9"/>
        <v>0</v>
      </c>
      <c r="P22" s="62">
        <f t="shared" si="10"/>
        <v>0</v>
      </c>
      <c r="Q22" s="109">
        <f t="shared" si="11"/>
        <v>0.623488041499364</v>
      </c>
      <c r="R22" s="63">
        <f t="shared" si="12"/>
        <v>11.049723756906078</v>
      </c>
      <c r="S22" s="64">
        <f t="shared" si="13"/>
        <v>2.7624309392265194</v>
      </c>
      <c r="T22" s="64">
        <f t="shared" si="14"/>
        <v>8.287292817679557</v>
      </c>
      <c r="U22" s="64">
        <f t="shared" si="15"/>
        <v>0</v>
      </c>
      <c r="V22" s="64">
        <f t="shared" si="16"/>
        <v>0</v>
      </c>
      <c r="W22" s="64">
        <f t="shared" si="17"/>
        <v>0</v>
      </c>
      <c r="X22" s="64">
        <f t="shared" si="18"/>
        <v>5.187420505274709</v>
      </c>
      <c r="Y22" s="65">
        <f t="shared" si="19"/>
        <v>1.770706037858194</v>
      </c>
      <c r="Z22" s="66">
        <v>1.5379603981503203</v>
      </c>
    </row>
    <row r="23" spans="1:26" ht="18.75" customHeight="1">
      <c r="A23" s="367"/>
      <c r="B23" s="126" t="s">
        <v>106</v>
      </c>
      <c r="C23" s="343"/>
      <c r="D23" s="133">
        <f t="shared" si="1"/>
        <v>16.18608639725587</v>
      </c>
      <c r="E23" s="133">
        <f t="shared" si="20"/>
        <v>15.719207579672698</v>
      </c>
      <c r="F23" s="133">
        <f t="shared" si="20"/>
        <v>16.648879402347916</v>
      </c>
      <c r="G23" s="133">
        <f t="shared" si="21"/>
        <v>86.09271523178808</v>
      </c>
      <c r="H23" s="133">
        <f t="shared" si="21"/>
        <v>41.0958904109589</v>
      </c>
      <c r="I23" s="133">
        <f t="shared" si="21"/>
        <v>128.2051282051282</v>
      </c>
      <c r="J23" s="133">
        <f t="shared" si="4"/>
        <v>7.71786901061207</v>
      </c>
      <c r="K23" s="133">
        <f t="shared" si="5"/>
        <v>9.474590869939707</v>
      </c>
      <c r="L23" s="133">
        <f t="shared" si="6"/>
        <v>5.9765208110992525</v>
      </c>
      <c r="M23" s="133">
        <f t="shared" si="7"/>
        <v>13.245033112582782</v>
      </c>
      <c r="N23" s="133">
        <f t="shared" si="8"/>
        <v>0</v>
      </c>
      <c r="O23" s="133">
        <f t="shared" si="9"/>
        <v>25.64102564102564</v>
      </c>
      <c r="P23" s="133">
        <f t="shared" si="10"/>
        <v>6.622516556291391</v>
      </c>
      <c r="Q23" s="134">
        <f t="shared" si="11"/>
        <v>8.468217386643799</v>
      </c>
      <c r="R23" s="135">
        <f t="shared" si="12"/>
        <v>0</v>
      </c>
      <c r="S23" s="136">
        <f t="shared" si="13"/>
        <v>0</v>
      </c>
      <c r="T23" s="136">
        <f t="shared" si="14"/>
        <v>0</v>
      </c>
      <c r="U23" s="136">
        <f t="shared" si="15"/>
        <v>0</v>
      </c>
      <c r="V23" s="136">
        <f t="shared" si="16"/>
        <v>0</v>
      </c>
      <c r="W23" s="136">
        <f t="shared" si="17"/>
        <v>0</v>
      </c>
      <c r="X23" s="136">
        <f t="shared" si="18"/>
        <v>7.61067638546468</v>
      </c>
      <c r="Y23" s="137">
        <f t="shared" si="19"/>
        <v>1.7150820023582376</v>
      </c>
      <c r="Z23" s="174">
        <v>1.990116585745554</v>
      </c>
    </row>
    <row r="24" spans="1:26" ht="18.75" customHeight="1">
      <c r="A24" s="367"/>
      <c r="B24" s="127" t="s">
        <v>107</v>
      </c>
      <c r="C24" s="355"/>
      <c r="D24" s="128">
        <f t="shared" si="1"/>
        <v>13.99913407418098</v>
      </c>
      <c r="E24" s="128">
        <f t="shared" si="20"/>
        <v>15.510555794915984</v>
      </c>
      <c r="F24" s="128">
        <f t="shared" si="20"/>
        <v>12.472806381435824</v>
      </c>
      <c r="G24" s="128">
        <f t="shared" si="21"/>
        <v>72.16494845360825</v>
      </c>
      <c r="H24" s="128">
        <f t="shared" si="21"/>
        <v>46.29629629629629</v>
      </c>
      <c r="I24" s="128">
        <f t="shared" si="21"/>
        <v>104.65116279069768</v>
      </c>
      <c r="J24" s="128">
        <f t="shared" si="4"/>
        <v>6.566604127579738</v>
      </c>
      <c r="K24" s="128">
        <f t="shared" si="5"/>
        <v>5.457417779692661</v>
      </c>
      <c r="L24" s="128">
        <f t="shared" si="6"/>
        <v>7.686729514140682</v>
      </c>
      <c r="M24" s="128">
        <f t="shared" si="7"/>
        <v>0</v>
      </c>
      <c r="N24" s="128">
        <f t="shared" si="8"/>
        <v>0</v>
      </c>
      <c r="O24" s="128">
        <f t="shared" si="9"/>
        <v>0</v>
      </c>
      <c r="P24" s="128">
        <f t="shared" si="10"/>
        <v>0</v>
      </c>
      <c r="Q24" s="129">
        <f t="shared" si="11"/>
        <v>7.4325299466012416</v>
      </c>
      <c r="R24" s="130">
        <f t="shared" si="12"/>
        <v>15.228426395939087</v>
      </c>
      <c r="S24" s="131">
        <f t="shared" si="13"/>
        <v>5.076142131979695</v>
      </c>
      <c r="T24" s="131">
        <f t="shared" si="14"/>
        <v>10.15228426395939</v>
      </c>
      <c r="U24" s="131">
        <f t="shared" si="15"/>
        <v>0</v>
      </c>
      <c r="V24" s="131">
        <f t="shared" si="16"/>
        <v>0</v>
      </c>
      <c r="W24" s="131">
        <f t="shared" si="17"/>
        <v>0</v>
      </c>
      <c r="X24" s="131">
        <f t="shared" si="18"/>
        <v>7.576850916438159</v>
      </c>
      <c r="Y24" s="132">
        <f t="shared" si="19"/>
        <v>2.092654062635301</v>
      </c>
      <c r="Z24" s="175">
        <v>1.9188766251382692</v>
      </c>
    </row>
    <row r="25" spans="1:26" ht="38.25" customHeight="1" thickBot="1">
      <c r="A25" s="368"/>
      <c r="B25" s="369" t="s">
        <v>30</v>
      </c>
      <c r="C25" s="370"/>
      <c r="D25" s="110" t="s">
        <v>31</v>
      </c>
      <c r="E25" s="110" t="s">
        <v>32</v>
      </c>
      <c r="F25" s="110" t="s">
        <v>33</v>
      </c>
      <c r="G25" s="110" t="s">
        <v>34</v>
      </c>
      <c r="H25" s="110" t="s">
        <v>35</v>
      </c>
      <c r="I25" s="110" t="s">
        <v>36</v>
      </c>
      <c r="J25" s="110" t="s">
        <v>31</v>
      </c>
      <c r="K25" s="110" t="s">
        <v>32</v>
      </c>
      <c r="L25" s="110" t="s">
        <v>33</v>
      </c>
      <c r="M25" s="110" t="s">
        <v>34</v>
      </c>
      <c r="N25" s="111" t="s">
        <v>35</v>
      </c>
      <c r="O25" s="112" t="s">
        <v>36</v>
      </c>
      <c r="P25" s="113" t="s">
        <v>34</v>
      </c>
      <c r="Q25" s="114" t="s">
        <v>98</v>
      </c>
      <c r="R25" s="332" t="s">
        <v>37</v>
      </c>
      <c r="S25" s="333"/>
      <c r="T25" s="334"/>
      <c r="U25" s="332" t="s">
        <v>108</v>
      </c>
      <c r="V25" s="333"/>
      <c r="W25" s="334"/>
      <c r="X25" s="332" t="s">
        <v>99</v>
      </c>
      <c r="Y25" s="333"/>
      <c r="Z25" s="67"/>
    </row>
    <row r="26" spans="1:15" ht="19.5" customHeight="1">
      <c r="A26" s="335" t="s">
        <v>38</v>
      </c>
      <c r="B26" s="335"/>
      <c r="C26" s="335"/>
      <c r="D26" s="335"/>
      <c r="E26" s="335"/>
      <c r="F26" s="335"/>
      <c r="G26" s="335"/>
      <c r="H26" s="335"/>
      <c r="I26" s="335"/>
      <c r="J26" s="335"/>
      <c r="K26" s="335"/>
      <c r="L26" s="335"/>
      <c r="M26" s="335"/>
      <c r="N26" s="335"/>
      <c r="O26" s="335"/>
    </row>
    <row r="27" spans="2:26" ht="36" customHeight="1">
      <c r="B27" s="196" t="s">
        <v>39</v>
      </c>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row>
  </sheetData>
  <mergeCells count="34">
    <mergeCell ref="C22:C24"/>
    <mergeCell ref="A5:A14"/>
    <mergeCell ref="A1:O1"/>
    <mergeCell ref="M2:O3"/>
    <mergeCell ref="A15:A25"/>
    <mergeCell ref="B25:C25"/>
    <mergeCell ref="C2:C4"/>
    <mergeCell ref="D2:F3"/>
    <mergeCell ref="A2:A4"/>
    <mergeCell ref="B2:B4"/>
    <mergeCell ref="U2:W2"/>
    <mergeCell ref="C15:C21"/>
    <mergeCell ref="G2:I3"/>
    <mergeCell ref="J2:L3"/>
    <mergeCell ref="U3:U4"/>
    <mergeCell ref="P2:P4"/>
    <mergeCell ref="Q2:Q4"/>
    <mergeCell ref="T3:T4"/>
    <mergeCell ref="R2:T2"/>
    <mergeCell ref="R3:R4"/>
    <mergeCell ref="S3:S4"/>
    <mergeCell ref="B27:Z27"/>
    <mergeCell ref="R25:T25"/>
    <mergeCell ref="U25:W25"/>
    <mergeCell ref="A26:O26"/>
    <mergeCell ref="Z5:Z11"/>
    <mergeCell ref="Z12:Z14"/>
    <mergeCell ref="X25:Y25"/>
    <mergeCell ref="V3:V4"/>
    <mergeCell ref="W3:W4"/>
    <mergeCell ref="AA3:AB3"/>
    <mergeCell ref="X2:X4"/>
    <mergeCell ref="Z2:Z4"/>
    <mergeCell ref="Y2:Y4"/>
  </mergeCells>
  <printOptions/>
  <pageMargins left="0.4724409448818898" right="0.1968503937007874" top="0.5511811023622047" bottom="0.19" header="0.45" footer="0.31"/>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BA35"/>
  <sheetViews>
    <sheetView view="pageBreakPreview" zoomScaleSheetLayoutView="100" workbookViewId="0" topLeftCell="A1">
      <pane xSplit="5" ySplit="4" topLeftCell="AQ5" activePane="bottomRight" state="frozen"/>
      <selection pane="topLeft" activeCell="I16" sqref="I16"/>
      <selection pane="topRight" activeCell="I16" sqref="I16"/>
      <selection pane="bottomLeft" activeCell="I16" sqref="I16"/>
      <selection pane="bottomRight" activeCell="BA30" sqref="BA30"/>
    </sheetView>
  </sheetViews>
  <sheetFormatPr defaultColWidth="9.00390625" defaultRowHeight="13.5"/>
  <cols>
    <col min="1" max="1" width="3.625" style="195" customWidth="1"/>
    <col min="2" max="2" width="10.00390625" style="195" customWidth="1"/>
    <col min="3" max="15" width="8.125" style="195" customWidth="1"/>
    <col min="16" max="16" width="7.75390625" style="195" customWidth="1"/>
    <col min="17" max="28" width="8.125" style="195" customWidth="1"/>
    <col min="29" max="29" width="7.625" style="195" customWidth="1"/>
    <col min="30" max="31" width="8.125" style="195" customWidth="1"/>
    <col min="32" max="32" width="7.625" style="195" customWidth="1"/>
    <col min="33" max="33" width="6.875" style="195" customWidth="1"/>
    <col min="34" max="34" width="6.50390625" style="195" customWidth="1"/>
    <col min="35" max="35" width="6.375" style="195" customWidth="1"/>
    <col min="36" max="37" width="6.875" style="195" customWidth="1"/>
    <col min="38" max="38" width="6.25390625" style="195" customWidth="1"/>
    <col min="39" max="49" width="6.875" style="195" customWidth="1"/>
    <col min="50" max="50" width="6.125" style="195" customWidth="1"/>
    <col min="51" max="16384" width="9.00390625" style="195" customWidth="1"/>
  </cols>
  <sheetData>
    <row r="1" spans="1:48" ht="13.5">
      <c r="A1" s="202" t="s">
        <v>111</v>
      </c>
      <c r="B1" s="2"/>
      <c r="C1" s="1" t="s">
        <v>146</v>
      </c>
      <c r="D1" s="2"/>
      <c r="E1" s="2"/>
      <c r="F1" s="2" t="s">
        <v>147</v>
      </c>
      <c r="H1" s="2"/>
      <c r="I1" s="2"/>
      <c r="J1" s="2"/>
      <c r="K1" s="2"/>
      <c r="L1" s="2"/>
      <c r="M1" s="2"/>
      <c r="N1" s="2"/>
      <c r="O1" s="2"/>
      <c r="P1" s="2"/>
      <c r="Q1" s="2"/>
      <c r="R1" s="2"/>
      <c r="S1" s="2" t="s">
        <v>148</v>
      </c>
      <c r="T1" s="2"/>
      <c r="U1" s="2"/>
      <c r="V1" s="2"/>
      <c r="W1" s="2"/>
      <c r="X1" s="2"/>
      <c r="Y1" s="2"/>
      <c r="Z1" s="2"/>
      <c r="AA1" s="2"/>
      <c r="AB1" s="2"/>
      <c r="AC1" s="2"/>
      <c r="AD1" s="2"/>
      <c r="AE1" s="2"/>
      <c r="AF1" s="2"/>
      <c r="AG1" s="2"/>
      <c r="AH1" s="2" t="s">
        <v>149</v>
      </c>
      <c r="AI1" s="2"/>
      <c r="AJ1" s="2"/>
      <c r="AK1" s="2"/>
      <c r="AL1" s="2"/>
      <c r="AM1" s="2"/>
      <c r="AN1" s="2"/>
      <c r="AO1" s="2"/>
      <c r="AP1" s="2"/>
      <c r="AQ1" s="2"/>
      <c r="AR1" s="2"/>
      <c r="AS1" s="2"/>
      <c r="AT1" s="2"/>
      <c r="AU1" s="2"/>
      <c r="AV1" s="2"/>
    </row>
    <row r="2" spans="2:48" ht="14.25" thickBot="1">
      <c r="B2" s="2"/>
      <c r="C2" s="4" t="s">
        <v>150</v>
      </c>
      <c r="D2" s="2"/>
      <c r="E2" s="2"/>
      <c r="F2" s="2"/>
      <c r="G2" s="2"/>
      <c r="H2" s="2"/>
      <c r="I2" s="2"/>
      <c r="J2" s="2"/>
      <c r="K2" s="2"/>
      <c r="L2" s="2"/>
      <c r="M2" s="2"/>
      <c r="N2" s="2"/>
      <c r="O2" s="203" t="s">
        <v>151</v>
      </c>
      <c r="P2" s="2"/>
      <c r="Q2" s="2"/>
      <c r="R2" s="2"/>
      <c r="S2" s="2"/>
      <c r="T2" s="2"/>
      <c r="U2" s="2"/>
      <c r="V2" s="2"/>
      <c r="W2" s="2"/>
      <c r="X2" s="2"/>
      <c r="Y2" s="2"/>
      <c r="Z2" s="2"/>
      <c r="AA2" s="2"/>
      <c r="AB2" s="2"/>
      <c r="AC2" s="2"/>
      <c r="AD2" s="203" t="s">
        <v>151</v>
      </c>
      <c r="AE2" s="2"/>
      <c r="AF2" s="2"/>
      <c r="AG2" s="2"/>
      <c r="AH2" s="2"/>
      <c r="AI2" s="2"/>
      <c r="AJ2" s="2"/>
      <c r="AK2" s="2"/>
      <c r="AL2" s="2"/>
      <c r="AM2" s="2"/>
      <c r="AN2" s="2"/>
      <c r="AO2" s="2"/>
      <c r="AP2" s="2"/>
      <c r="AQ2" s="2"/>
      <c r="AR2" s="2"/>
      <c r="AS2" s="2"/>
      <c r="AT2" s="2"/>
      <c r="AU2" s="2"/>
      <c r="AV2" s="203" t="s">
        <v>151</v>
      </c>
    </row>
    <row r="3" spans="1:53" ht="24" customHeight="1">
      <c r="A3" s="388"/>
      <c r="B3" s="389"/>
      <c r="C3" s="387" t="s">
        <v>2</v>
      </c>
      <c r="D3" s="380"/>
      <c r="E3" s="384"/>
      <c r="F3" s="385" t="s">
        <v>40</v>
      </c>
      <c r="G3" s="380"/>
      <c r="H3" s="384"/>
      <c r="I3" s="385" t="s">
        <v>41</v>
      </c>
      <c r="J3" s="380"/>
      <c r="K3" s="384"/>
      <c r="L3" s="385" t="s">
        <v>42</v>
      </c>
      <c r="M3" s="380"/>
      <c r="N3" s="384"/>
      <c r="O3" s="385" t="s">
        <v>43</v>
      </c>
      <c r="P3" s="380"/>
      <c r="Q3" s="381"/>
      <c r="R3" s="387" t="s">
        <v>152</v>
      </c>
      <c r="S3" s="380"/>
      <c r="T3" s="384"/>
      <c r="U3" s="385" t="s">
        <v>44</v>
      </c>
      <c r="V3" s="380"/>
      <c r="W3" s="384"/>
      <c r="X3" s="385" t="s">
        <v>153</v>
      </c>
      <c r="Y3" s="380"/>
      <c r="Z3" s="384"/>
      <c r="AA3" s="385" t="s">
        <v>45</v>
      </c>
      <c r="AB3" s="380"/>
      <c r="AC3" s="384"/>
      <c r="AD3" s="385" t="s">
        <v>46</v>
      </c>
      <c r="AE3" s="380"/>
      <c r="AF3" s="381"/>
      <c r="AG3" s="387" t="s">
        <v>47</v>
      </c>
      <c r="AH3" s="380"/>
      <c r="AI3" s="386"/>
      <c r="AJ3" s="380" t="s">
        <v>48</v>
      </c>
      <c r="AK3" s="380"/>
      <c r="AL3" s="384"/>
      <c r="AM3" s="385" t="s">
        <v>49</v>
      </c>
      <c r="AN3" s="380"/>
      <c r="AO3" s="384"/>
      <c r="AP3" s="385" t="s">
        <v>50</v>
      </c>
      <c r="AQ3" s="380"/>
      <c r="AR3" s="384"/>
      <c r="AS3" s="385" t="s">
        <v>51</v>
      </c>
      <c r="AT3" s="380"/>
      <c r="AU3" s="386"/>
      <c r="AV3" s="379" t="s">
        <v>52</v>
      </c>
      <c r="AW3" s="380"/>
      <c r="AX3" s="381"/>
      <c r="AY3" s="382" t="s">
        <v>26</v>
      </c>
      <c r="AZ3" s="383"/>
      <c r="BA3" s="383"/>
    </row>
    <row r="4" spans="1:53" ht="16.5" customHeight="1" thickBot="1">
      <c r="A4" s="390"/>
      <c r="B4" s="391"/>
      <c r="C4" s="204" t="s">
        <v>7</v>
      </c>
      <c r="D4" s="205" t="s">
        <v>4</v>
      </c>
      <c r="E4" s="205" t="s">
        <v>3</v>
      </c>
      <c r="F4" s="205" t="s">
        <v>7</v>
      </c>
      <c r="G4" s="205" t="s">
        <v>4</v>
      </c>
      <c r="H4" s="205" t="s">
        <v>3</v>
      </c>
      <c r="I4" s="205" t="s">
        <v>7</v>
      </c>
      <c r="J4" s="205" t="s">
        <v>4</v>
      </c>
      <c r="K4" s="205" t="s">
        <v>3</v>
      </c>
      <c r="L4" s="205" t="s">
        <v>7</v>
      </c>
      <c r="M4" s="205" t="s">
        <v>4</v>
      </c>
      <c r="N4" s="205" t="s">
        <v>3</v>
      </c>
      <c r="O4" s="205" t="s">
        <v>7</v>
      </c>
      <c r="P4" s="205" t="s">
        <v>4</v>
      </c>
      <c r="Q4" s="206" t="s">
        <v>3</v>
      </c>
      <c r="R4" s="204" t="s">
        <v>7</v>
      </c>
      <c r="S4" s="205" t="s">
        <v>4</v>
      </c>
      <c r="T4" s="205" t="s">
        <v>3</v>
      </c>
      <c r="U4" s="205" t="s">
        <v>7</v>
      </c>
      <c r="V4" s="205" t="s">
        <v>4</v>
      </c>
      <c r="W4" s="205" t="s">
        <v>3</v>
      </c>
      <c r="X4" s="205" t="s">
        <v>7</v>
      </c>
      <c r="Y4" s="205" t="s">
        <v>4</v>
      </c>
      <c r="Z4" s="205" t="s">
        <v>3</v>
      </c>
      <c r="AA4" s="205" t="s">
        <v>7</v>
      </c>
      <c r="AB4" s="205" t="s">
        <v>4</v>
      </c>
      <c r="AC4" s="205" t="s">
        <v>3</v>
      </c>
      <c r="AD4" s="205" t="s">
        <v>7</v>
      </c>
      <c r="AE4" s="205" t="s">
        <v>4</v>
      </c>
      <c r="AF4" s="206" t="s">
        <v>3</v>
      </c>
      <c r="AG4" s="204" t="s">
        <v>7</v>
      </c>
      <c r="AH4" s="205" t="s">
        <v>4</v>
      </c>
      <c r="AI4" s="205" t="s">
        <v>3</v>
      </c>
      <c r="AJ4" s="207" t="s">
        <v>7</v>
      </c>
      <c r="AK4" s="205" t="s">
        <v>4</v>
      </c>
      <c r="AL4" s="205" t="s">
        <v>3</v>
      </c>
      <c r="AM4" s="205" t="s">
        <v>7</v>
      </c>
      <c r="AN4" s="205" t="s">
        <v>4</v>
      </c>
      <c r="AO4" s="205" t="s">
        <v>3</v>
      </c>
      <c r="AP4" s="205" t="s">
        <v>7</v>
      </c>
      <c r="AQ4" s="205" t="s">
        <v>4</v>
      </c>
      <c r="AR4" s="205" t="s">
        <v>3</v>
      </c>
      <c r="AS4" s="205" t="s">
        <v>7</v>
      </c>
      <c r="AT4" s="205" t="s">
        <v>4</v>
      </c>
      <c r="AU4" s="205" t="s">
        <v>3</v>
      </c>
      <c r="AV4" s="205" t="s">
        <v>7</v>
      </c>
      <c r="AW4" s="205" t="s">
        <v>4</v>
      </c>
      <c r="AX4" s="206" t="s">
        <v>3</v>
      </c>
      <c r="AY4" s="208" t="s">
        <v>7</v>
      </c>
      <c r="AZ4" s="209" t="s">
        <v>4</v>
      </c>
      <c r="BA4" s="209" t="s">
        <v>3</v>
      </c>
    </row>
    <row r="5" spans="1:50" s="220" customFormat="1" ht="17.25" customHeight="1" thickBot="1">
      <c r="A5" s="392" t="s">
        <v>6</v>
      </c>
      <c r="B5" s="210" t="s">
        <v>53</v>
      </c>
      <c r="C5" s="211">
        <v>17590</v>
      </c>
      <c r="D5" s="212">
        <v>9154</v>
      </c>
      <c r="E5" s="212">
        <v>8436</v>
      </c>
      <c r="F5" s="212">
        <v>26</v>
      </c>
      <c r="G5" s="212">
        <v>16</v>
      </c>
      <c r="H5" s="212">
        <v>10</v>
      </c>
      <c r="I5" s="212">
        <v>4862</v>
      </c>
      <c r="J5" s="212">
        <v>2911</v>
      </c>
      <c r="K5" s="212">
        <v>1951</v>
      </c>
      <c r="L5" s="212">
        <v>218</v>
      </c>
      <c r="M5" s="212">
        <v>118</v>
      </c>
      <c r="N5" s="212">
        <v>100</v>
      </c>
      <c r="O5" s="212">
        <v>110</v>
      </c>
      <c r="P5" s="212">
        <v>33</v>
      </c>
      <c r="Q5" s="213">
        <v>77</v>
      </c>
      <c r="R5" s="211">
        <v>2715</v>
      </c>
      <c r="S5" s="212">
        <v>1275</v>
      </c>
      <c r="T5" s="212">
        <v>1440</v>
      </c>
      <c r="U5" s="212">
        <v>1878</v>
      </c>
      <c r="V5" s="212">
        <v>858</v>
      </c>
      <c r="W5" s="212">
        <v>1020</v>
      </c>
      <c r="X5" s="212">
        <v>229</v>
      </c>
      <c r="Y5" s="212">
        <v>126</v>
      </c>
      <c r="Z5" s="212">
        <v>103</v>
      </c>
      <c r="AA5" s="212">
        <v>1702</v>
      </c>
      <c r="AB5" s="212">
        <v>935</v>
      </c>
      <c r="AC5" s="212">
        <v>767</v>
      </c>
      <c r="AD5" s="212">
        <v>273</v>
      </c>
      <c r="AE5" s="212">
        <v>231</v>
      </c>
      <c r="AF5" s="213">
        <v>42</v>
      </c>
      <c r="AG5" s="211">
        <v>26</v>
      </c>
      <c r="AH5" s="212">
        <v>8</v>
      </c>
      <c r="AI5" s="215">
        <v>18</v>
      </c>
      <c r="AJ5" s="212">
        <v>190</v>
      </c>
      <c r="AK5" s="212">
        <v>124</v>
      </c>
      <c r="AL5" s="212">
        <v>66</v>
      </c>
      <c r="AM5" s="212">
        <v>370</v>
      </c>
      <c r="AN5" s="212">
        <v>164</v>
      </c>
      <c r="AO5" s="212">
        <v>206</v>
      </c>
      <c r="AP5" s="212">
        <v>991</v>
      </c>
      <c r="AQ5" s="212">
        <v>252</v>
      </c>
      <c r="AR5" s="212">
        <v>739</v>
      </c>
      <c r="AS5" s="216">
        <v>680</v>
      </c>
      <c r="AT5" s="217">
        <v>402</v>
      </c>
      <c r="AU5" s="217">
        <v>278</v>
      </c>
      <c r="AV5" s="217">
        <v>425</v>
      </c>
      <c r="AW5" s="218">
        <v>334</v>
      </c>
      <c r="AX5" s="219">
        <v>91</v>
      </c>
    </row>
    <row r="6" spans="1:53" s="220" customFormat="1" ht="17.25" customHeight="1">
      <c r="A6" s="392"/>
      <c r="B6" s="221" t="s">
        <v>54</v>
      </c>
      <c r="C6" s="222">
        <f>+C5/$AY$6*100000</f>
        <v>944.391501013382</v>
      </c>
      <c r="D6" s="223">
        <f>+D5/$AZ$6*100000</f>
        <v>1009.3080385199755</v>
      </c>
      <c r="E6" s="223">
        <f>+E5/$BA$6*100000</f>
        <v>882.7804444667686</v>
      </c>
      <c r="F6" s="223">
        <f>+F5/$AY$6*100000</f>
        <v>1.395916942941895</v>
      </c>
      <c r="G6" s="223">
        <f>+G5/$AZ$6*100000</f>
        <v>1.7641390229757057</v>
      </c>
      <c r="H6" s="223">
        <f>+H5/$BA$6*100000</f>
        <v>1.046444339102381</v>
      </c>
      <c r="I6" s="223">
        <f>+I5/$AY$6*100000</f>
        <v>261.03646833013437</v>
      </c>
      <c r="J6" s="223">
        <f>+J5/$AZ$6*100000</f>
        <v>320.96304349264244</v>
      </c>
      <c r="K6" s="223">
        <f>+K5/$BA$6*100000</f>
        <v>204.16129055887455</v>
      </c>
      <c r="L6" s="223">
        <f>+L5/$AY$6*100000</f>
        <v>11.704226675435889</v>
      </c>
      <c r="M6" s="223">
        <f>+M5/$AZ$6*100000</f>
        <v>13.010525294445829</v>
      </c>
      <c r="N6" s="223">
        <f>+N5/$BA$6*100000</f>
        <v>10.46444339102381</v>
      </c>
      <c r="O6" s="223">
        <f>+O5/$AY$6*100000</f>
        <v>5.905802450908017</v>
      </c>
      <c r="P6" s="223">
        <f>+P5/$AZ$6*100000</f>
        <v>3.6385367348873925</v>
      </c>
      <c r="Q6" s="224">
        <f>+Q5/$BA$6*100000</f>
        <v>8.057621411088332</v>
      </c>
      <c r="R6" s="222">
        <f>+R5/$AY$6*100000</f>
        <v>145.76594231104787</v>
      </c>
      <c r="S6" s="223">
        <f>+S5/$AZ$6*100000</f>
        <v>140.57982839337654</v>
      </c>
      <c r="T6" s="223">
        <f>+T5/$BA$6*100000</f>
        <v>150.68798483074286</v>
      </c>
      <c r="U6" s="223">
        <f>+U5/$AY$6*100000</f>
        <v>100.82815457095687</v>
      </c>
      <c r="V6" s="223">
        <f>+V5/$AZ$6*100000</f>
        <v>94.60195510707221</v>
      </c>
      <c r="W6" s="223">
        <f>+W5/$BA$6*100000</f>
        <v>106.73732258844285</v>
      </c>
      <c r="X6" s="223">
        <f>+X5/$AY$6*100000</f>
        <v>12.29480692052669</v>
      </c>
      <c r="Y6" s="223">
        <f>+Y5/$AZ$6*100000</f>
        <v>13.892594805933681</v>
      </c>
      <c r="Z6" s="223">
        <f>+Z5/$BA$6*100000</f>
        <v>10.778376692754524</v>
      </c>
      <c r="AA6" s="223">
        <f>+AA5/$AY$6*100000</f>
        <v>91.37887064950404</v>
      </c>
      <c r="AB6" s="223">
        <f>+AB5/$AZ$6*100000</f>
        <v>103.09187415514279</v>
      </c>
      <c r="AC6" s="223">
        <f>+AC5/$BA$6*100000</f>
        <v>80.26228080915263</v>
      </c>
      <c r="AD6" s="223">
        <f>+AD5/$AY$6*100000</f>
        <v>14.657127900889899</v>
      </c>
      <c r="AE6" s="223">
        <f>+AE5/$AZ$6*100000</f>
        <v>25.469757144211748</v>
      </c>
      <c r="AF6" s="224">
        <f>+AF5/$BA$6*100000</f>
        <v>4.395066224230001</v>
      </c>
      <c r="AG6" s="222">
        <f>+AG5/$AY$6*100000</f>
        <v>1.395916942941895</v>
      </c>
      <c r="AH6" s="223">
        <f>+AH5/$AZ$6*100000</f>
        <v>0.8820695114878528</v>
      </c>
      <c r="AI6" s="225">
        <f>+AI5/$BA$6*100000</f>
        <v>1.8835998103842857</v>
      </c>
      <c r="AJ6" s="223">
        <f>+AJ5/$AY$6*100000</f>
        <v>10.200931506113848</v>
      </c>
      <c r="AK6" s="223">
        <f>+AK5/$AZ$6*100000</f>
        <v>13.67207742806172</v>
      </c>
      <c r="AL6" s="223">
        <f>+AL5/$BA$6*100000</f>
        <v>6.906532638075714</v>
      </c>
      <c r="AM6" s="223">
        <f>+AM5/$AY$6*100000</f>
        <v>19.864971880326966</v>
      </c>
      <c r="AN6" s="223">
        <f>+AN5/$AZ$6*100000</f>
        <v>18.08242498550098</v>
      </c>
      <c r="AO6" s="223">
        <f>+AO5/$BA$6*100000</f>
        <v>21.556753385509047</v>
      </c>
      <c r="AP6" s="223">
        <f>+AP5/$AY$6*100000</f>
        <v>53.205911171362224</v>
      </c>
      <c r="AQ6" s="223">
        <f>+AQ5/$AZ$6*100000</f>
        <v>27.785189611867363</v>
      </c>
      <c r="AR6" s="223">
        <f>+AR5/$BA$6*100000</f>
        <v>77.33223665966595</v>
      </c>
      <c r="AS6" s="223">
        <f>+AS5/$AY$6*100000</f>
        <v>36.50859696924956</v>
      </c>
      <c r="AT6" s="223">
        <f>+AT5/$AZ$6*100000</f>
        <v>44.323992952264604</v>
      </c>
      <c r="AU6" s="223">
        <f>+AU5/$BA$6*100000</f>
        <v>29.091152627046192</v>
      </c>
      <c r="AV6" s="223">
        <f>+AV5/$AY$6*100000</f>
        <v>22.817873105780976</v>
      </c>
      <c r="AW6" s="223">
        <f>+AW5/$AZ$6*100000</f>
        <v>36.826402104617856</v>
      </c>
      <c r="AX6" s="224">
        <f>+AX5/$BA$6*100000</f>
        <v>9.522643485831667</v>
      </c>
      <c r="AY6" s="220">
        <f>SUM(AZ6:BA6)</f>
        <v>1862575</v>
      </c>
      <c r="AZ6" s="226">
        <f>+'人口動態1'!AA6</f>
        <v>906958</v>
      </c>
      <c r="BA6" s="227">
        <f>+'人口動態1'!AB6</f>
        <v>955617</v>
      </c>
    </row>
    <row r="7" spans="1:53" s="220" customFormat="1" ht="17.25" customHeight="1" thickBot="1">
      <c r="A7" s="393"/>
      <c r="B7" s="228" t="s">
        <v>112</v>
      </c>
      <c r="C7" s="229">
        <v>378.6618727518762</v>
      </c>
      <c r="D7" s="230">
        <v>522.7541699769918</v>
      </c>
      <c r="E7" s="230">
        <v>264.3883322940238</v>
      </c>
      <c r="F7" s="231">
        <v>0.4018290133503336</v>
      </c>
      <c r="G7" s="231">
        <v>0.7458474394791019</v>
      </c>
      <c r="H7" s="231">
        <v>0.21753304635735343</v>
      </c>
      <c r="I7" s="230">
        <v>118.87037425849275</v>
      </c>
      <c r="J7" s="230">
        <v>166.39391128611462</v>
      </c>
      <c r="K7" s="230">
        <v>81.50412578678511</v>
      </c>
      <c r="L7" s="231">
        <v>5.045445016245296</v>
      </c>
      <c r="M7" s="231">
        <v>6.97879633298486</v>
      </c>
      <c r="N7" s="231">
        <v>3.37971385172557</v>
      </c>
      <c r="O7" s="231">
        <v>1.816626787819995</v>
      </c>
      <c r="P7" s="231">
        <v>1.732825571480299</v>
      </c>
      <c r="Q7" s="232">
        <v>1.715384621360641</v>
      </c>
      <c r="R7" s="229">
        <v>53.615875280147186</v>
      </c>
      <c r="S7" s="230">
        <v>71.4940218534696</v>
      </c>
      <c r="T7" s="230">
        <v>38.90442148255268</v>
      </c>
      <c r="U7" s="230">
        <v>35.50327930912714</v>
      </c>
      <c r="V7" s="230">
        <v>45.72692396997688</v>
      </c>
      <c r="W7" s="230">
        <v>27.42188121519454</v>
      </c>
      <c r="X7" s="231">
        <v>4.647775219638294</v>
      </c>
      <c r="Y7" s="231">
        <v>6.788749288991648</v>
      </c>
      <c r="Z7" s="231">
        <v>2.9969380386355535</v>
      </c>
      <c r="AA7" s="230">
        <v>28.639237082852752</v>
      </c>
      <c r="AB7" s="230">
        <v>45.82071861582</v>
      </c>
      <c r="AC7" s="230">
        <v>17.725853188262548</v>
      </c>
      <c r="AD7" s="231">
        <v>4.727722966645422</v>
      </c>
      <c r="AE7" s="231">
        <v>10.876476811929985</v>
      </c>
      <c r="AF7" s="232">
        <v>1.0810087793589642</v>
      </c>
      <c r="AG7" s="233">
        <v>0.5495471536613777</v>
      </c>
      <c r="AH7" s="231">
        <v>0.5641066629108121</v>
      </c>
      <c r="AI7" s="231">
        <v>0.4511192214272781</v>
      </c>
      <c r="AJ7" s="234">
        <v>5.621118475104386</v>
      </c>
      <c r="AK7" s="231">
        <v>8.569363668150517</v>
      </c>
      <c r="AL7" s="231">
        <v>2.8859386025473683</v>
      </c>
      <c r="AM7" s="231">
        <v>6.2702471292934785</v>
      </c>
      <c r="AN7" s="231">
        <v>8.168619286931078</v>
      </c>
      <c r="AO7" s="231">
        <v>4.896660872243096</v>
      </c>
      <c r="AP7" s="230">
        <v>12.3737923961629</v>
      </c>
      <c r="AQ7" s="230">
        <v>11.359035641039203</v>
      </c>
      <c r="AR7" s="230">
        <v>12.554598868528569</v>
      </c>
      <c r="AS7" s="230">
        <v>18.35270839973331</v>
      </c>
      <c r="AT7" s="230">
        <v>27.131423206775207</v>
      </c>
      <c r="AU7" s="230">
        <v>10.805524674661534</v>
      </c>
      <c r="AV7" s="230">
        <v>19.171709255543604</v>
      </c>
      <c r="AW7" s="230">
        <v>31.34397634041533</v>
      </c>
      <c r="AX7" s="235">
        <v>7.318190374224999</v>
      </c>
      <c r="AZ7" s="236"/>
      <c r="BA7" s="237"/>
    </row>
    <row r="8" spans="1:53" s="220" customFormat="1" ht="17.25" customHeight="1" thickTop="1">
      <c r="A8" s="394" t="s">
        <v>5</v>
      </c>
      <c r="B8" s="238" t="s">
        <v>53</v>
      </c>
      <c r="C8" s="239">
        <v>2319</v>
      </c>
      <c r="D8" s="240">
        <v>1197</v>
      </c>
      <c r="E8" s="240">
        <v>1122</v>
      </c>
      <c r="F8" s="240">
        <v>6</v>
      </c>
      <c r="G8" s="240">
        <v>6</v>
      </c>
      <c r="H8" s="240">
        <v>0</v>
      </c>
      <c r="I8" s="240">
        <v>669</v>
      </c>
      <c r="J8" s="240">
        <v>400</v>
      </c>
      <c r="K8" s="240">
        <v>269</v>
      </c>
      <c r="L8" s="240">
        <v>24</v>
      </c>
      <c r="M8" s="240">
        <v>15</v>
      </c>
      <c r="N8" s="240">
        <v>9</v>
      </c>
      <c r="O8" s="240">
        <v>9</v>
      </c>
      <c r="P8" s="240">
        <v>1</v>
      </c>
      <c r="Q8" s="241">
        <v>8</v>
      </c>
      <c r="R8" s="239">
        <v>390</v>
      </c>
      <c r="S8" s="240">
        <v>186</v>
      </c>
      <c r="T8" s="240">
        <v>204</v>
      </c>
      <c r="U8" s="240">
        <v>212</v>
      </c>
      <c r="V8" s="240">
        <v>88</v>
      </c>
      <c r="W8" s="240">
        <v>124</v>
      </c>
      <c r="X8" s="240">
        <v>26</v>
      </c>
      <c r="Y8" s="240">
        <v>16</v>
      </c>
      <c r="Z8" s="240">
        <v>10</v>
      </c>
      <c r="AA8" s="240">
        <v>219</v>
      </c>
      <c r="AB8" s="240">
        <v>114</v>
      </c>
      <c r="AC8" s="240">
        <v>105</v>
      </c>
      <c r="AD8" s="240">
        <v>34</v>
      </c>
      <c r="AE8" s="240">
        <v>28</v>
      </c>
      <c r="AF8" s="241">
        <v>6</v>
      </c>
      <c r="AG8" s="239">
        <v>1</v>
      </c>
      <c r="AH8" s="240">
        <v>0</v>
      </c>
      <c r="AI8" s="242">
        <v>1</v>
      </c>
      <c r="AJ8" s="240">
        <v>28</v>
      </c>
      <c r="AK8" s="240">
        <v>16</v>
      </c>
      <c r="AL8" s="240">
        <v>12</v>
      </c>
      <c r="AM8" s="240">
        <v>49</v>
      </c>
      <c r="AN8" s="240">
        <v>22</v>
      </c>
      <c r="AO8" s="240">
        <v>27</v>
      </c>
      <c r="AP8" s="240">
        <v>109</v>
      </c>
      <c r="AQ8" s="240">
        <v>27</v>
      </c>
      <c r="AR8" s="240">
        <v>82</v>
      </c>
      <c r="AS8" s="243">
        <v>102</v>
      </c>
      <c r="AT8" s="244">
        <v>55</v>
      </c>
      <c r="AU8" s="244">
        <v>47</v>
      </c>
      <c r="AV8" s="244">
        <v>66</v>
      </c>
      <c r="AW8" s="245">
        <v>57</v>
      </c>
      <c r="AX8" s="246">
        <v>9</v>
      </c>
      <c r="AZ8" s="236"/>
      <c r="BA8" s="237"/>
    </row>
    <row r="9" spans="1:53" s="220" customFormat="1" ht="17.25" customHeight="1">
      <c r="A9" s="392"/>
      <c r="B9" s="221" t="s">
        <v>54</v>
      </c>
      <c r="C9" s="222">
        <f>+C8/$AY$9*100000</f>
        <v>818.4022275786375</v>
      </c>
      <c r="D9" s="223">
        <f>+D8/$AZ$9*100000</f>
        <v>854.7008547008547</v>
      </c>
      <c r="E9" s="247">
        <f>+E8/$BA$9*100000</f>
        <v>782.9290758366594</v>
      </c>
      <c r="F9" s="248">
        <f>+F8/$AY$9*100000</f>
        <v>2.1174701877843147</v>
      </c>
      <c r="G9" s="249">
        <f>+G8/$AZ$9*100000</f>
        <v>4.2842148105306</v>
      </c>
      <c r="H9" s="250">
        <f>+H8/$BA$9*100000</f>
        <v>0</v>
      </c>
      <c r="I9" s="223">
        <f>+I8/$AY$9*100000</f>
        <v>236.09792593795106</v>
      </c>
      <c r="J9" s="223">
        <f>+J8/$AZ$9*100000</f>
        <v>285.61432070204</v>
      </c>
      <c r="K9" s="247">
        <f>+K8/$BA$9*100000</f>
        <v>187.70759483071427</v>
      </c>
      <c r="L9" s="248">
        <f>+L8/$AY$9*100000</f>
        <v>8.469880751137259</v>
      </c>
      <c r="M9" s="249">
        <f>+M8/$AZ$9*100000</f>
        <v>10.7105370263265</v>
      </c>
      <c r="N9" s="250">
        <f>+N8/$BA$9*100000</f>
        <v>6.2801797527004775</v>
      </c>
      <c r="O9" s="223">
        <f>+O8/$AY$9*100000</f>
        <v>3.176205281676472</v>
      </c>
      <c r="P9" s="223">
        <f>+P8/$AZ$9*100000</f>
        <v>0.7140358017551</v>
      </c>
      <c r="Q9" s="224">
        <f>+Q8/$BA$9*100000</f>
        <v>5.582382002400425</v>
      </c>
      <c r="R9" s="251">
        <f>+R8/$AY$9*100000</f>
        <v>137.63556220598045</v>
      </c>
      <c r="S9" s="249">
        <f>+S8/$AZ$9*100000</f>
        <v>132.8106591264486</v>
      </c>
      <c r="T9" s="250">
        <f>+T8/$BA$9*100000</f>
        <v>142.3507410612108</v>
      </c>
      <c r="U9" s="223">
        <f>+U8/$AY$9*100000</f>
        <v>74.81727996837911</v>
      </c>
      <c r="V9" s="223">
        <f>+V8/$AZ$9*100000</f>
        <v>62.835150554448795</v>
      </c>
      <c r="W9" s="247">
        <f>+W8/$BA$9*100000</f>
        <v>86.52692103720658</v>
      </c>
      <c r="X9" s="252">
        <f>+X8/$AY$9*100000</f>
        <v>9.175704147065362</v>
      </c>
      <c r="Y9" s="253">
        <f>+Y8/$AZ$9*100000</f>
        <v>11.4245728280816</v>
      </c>
      <c r="Z9" s="253">
        <f>+Z8/$BA$9*100000</f>
        <v>6.97797750300053</v>
      </c>
      <c r="AA9" s="223">
        <f>+AA8/$AY$9*100000</f>
        <v>77.28766185412748</v>
      </c>
      <c r="AB9" s="223">
        <f>+AB8/$AZ$9*100000</f>
        <v>81.40008140008139</v>
      </c>
      <c r="AC9" s="247">
        <f>+AC8/$BA$9*100000</f>
        <v>73.26876378150557</v>
      </c>
      <c r="AD9" s="248">
        <f>+AD8/$AY$9*100000</f>
        <v>11.998997730777782</v>
      </c>
      <c r="AE9" s="223">
        <f>+AE8/$AZ$9*100000</f>
        <v>19.9930024491428</v>
      </c>
      <c r="AF9" s="224">
        <f>+AF8/$BA$9*100000</f>
        <v>4.186786501800318</v>
      </c>
      <c r="AG9" s="222">
        <f>+AG8/$AY$9*100000</f>
        <v>0.3529116979640524</v>
      </c>
      <c r="AH9" s="223">
        <f>+AH8/$AZ$9*100000</f>
        <v>0</v>
      </c>
      <c r="AI9" s="247">
        <f>+AI8/$BA$9*100000</f>
        <v>0.6977977503000531</v>
      </c>
      <c r="AJ9" s="248">
        <f>+AJ8/$AY$9*100000</f>
        <v>9.881527542993467</v>
      </c>
      <c r="AK9" s="249">
        <f>+AK8/$AZ$9*100000</f>
        <v>11.4245728280816</v>
      </c>
      <c r="AL9" s="250">
        <f>+AL8/$BA$9*100000</f>
        <v>8.373573003600637</v>
      </c>
      <c r="AM9" s="223">
        <f>+AM8/$AY$9*100000</f>
        <v>17.292673200238568</v>
      </c>
      <c r="AN9" s="223">
        <f>+AN8/$AZ$9*100000</f>
        <v>15.708787638612199</v>
      </c>
      <c r="AO9" s="247">
        <f>+AO8/$BA$9*100000</f>
        <v>18.840539258101433</v>
      </c>
      <c r="AP9" s="248">
        <f>+AP8/$AY$9*100000</f>
        <v>38.46737507808171</v>
      </c>
      <c r="AQ9" s="249">
        <f>+AQ8/$AZ$9*100000</f>
        <v>19.2789666473877</v>
      </c>
      <c r="AR9" s="250">
        <f>+AR8/$BA$9*100000</f>
        <v>57.21941552460435</v>
      </c>
      <c r="AS9" s="223">
        <f>+AS8/$AY$9*100000</f>
        <v>35.99699319233334</v>
      </c>
      <c r="AT9" s="223">
        <f>+AT8/$AZ$9*100000</f>
        <v>39.271969096530505</v>
      </c>
      <c r="AU9" s="254">
        <f>+AU8/$BA$9*100000</f>
        <v>32.79649426410249</v>
      </c>
      <c r="AV9" s="223">
        <f>+AV8/$AY$9*100000</f>
        <v>23.292172065627458</v>
      </c>
      <c r="AW9" s="223">
        <f>+AW8/$AZ$9*100000</f>
        <v>40.700040700040695</v>
      </c>
      <c r="AX9" s="224">
        <f>+AX8/$BA$9*100000</f>
        <v>6.2801797527004775</v>
      </c>
      <c r="AY9" s="220">
        <f>SUM(AZ9:BA9)</f>
        <v>283357</v>
      </c>
      <c r="AZ9" s="255">
        <f>+'人口動態1'!AA7</f>
        <v>140049</v>
      </c>
      <c r="BA9" s="256">
        <f>+'人口動態1'!AB7</f>
        <v>143308</v>
      </c>
    </row>
    <row r="10" spans="1:53" s="220" customFormat="1" ht="17.25" customHeight="1" thickBot="1">
      <c r="A10" s="395"/>
      <c r="B10" s="257" t="s">
        <v>112</v>
      </c>
      <c r="C10" s="258">
        <v>368.3788386723306</v>
      </c>
      <c r="D10" s="259">
        <v>496.40093002658335</v>
      </c>
      <c r="E10" s="259">
        <v>266.3854621724831</v>
      </c>
      <c r="F10" s="260">
        <v>0.7194380855279503</v>
      </c>
      <c r="G10" s="260">
        <v>2.034535912919903</v>
      </c>
      <c r="H10" s="260">
        <v>0</v>
      </c>
      <c r="I10" s="259">
        <v>120.10749986552577</v>
      </c>
      <c r="J10" s="259">
        <v>164.58237370959046</v>
      </c>
      <c r="K10" s="259">
        <v>83.69158429134716</v>
      </c>
      <c r="L10" s="260">
        <v>3.8957110936350228</v>
      </c>
      <c r="M10" s="260">
        <v>6.157264170363251</v>
      </c>
      <c r="N10" s="260">
        <v>2.3552700931779573</v>
      </c>
      <c r="O10" s="260">
        <v>1.215933382393861</v>
      </c>
      <c r="P10" s="260">
        <v>0.3349200907104624</v>
      </c>
      <c r="Q10" s="261">
        <v>1.8266680200586487</v>
      </c>
      <c r="R10" s="258">
        <v>57.025795003288145</v>
      </c>
      <c r="S10" s="259">
        <v>76.2420007737581</v>
      </c>
      <c r="T10" s="259">
        <v>40.86307903590946</v>
      </c>
      <c r="U10" s="259">
        <v>28.911821559779884</v>
      </c>
      <c r="V10" s="259">
        <v>33.771911335847896</v>
      </c>
      <c r="W10" s="262">
        <v>25.537806981746257</v>
      </c>
      <c r="X10" s="263">
        <v>4.625100604527392</v>
      </c>
      <c r="Y10" s="260">
        <v>7.001789785088505</v>
      </c>
      <c r="Z10" s="264">
        <v>2.6837008013680044</v>
      </c>
      <c r="AA10" s="265">
        <v>28.45126591777136</v>
      </c>
      <c r="AB10" s="259">
        <v>43.54732562699867</v>
      </c>
      <c r="AC10" s="259">
        <v>19.501605976695693</v>
      </c>
      <c r="AD10" s="260">
        <v>4.643024620755635</v>
      </c>
      <c r="AE10" s="260">
        <v>10.03617020676929</v>
      </c>
      <c r="AF10" s="261">
        <v>1.5115387809677021</v>
      </c>
      <c r="AG10" s="266">
        <v>0.08652256816317723</v>
      </c>
      <c r="AH10" s="260">
        <v>0</v>
      </c>
      <c r="AI10" s="260">
        <v>0.11521557468149445</v>
      </c>
      <c r="AJ10" s="267">
        <v>5.863385241639335</v>
      </c>
      <c r="AK10" s="260">
        <v>8.009930380801046</v>
      </c>
      <c r="AL10" s="260">
        <v>3.8774059962735423</v>
      </c>
      <c r="AM10" s="260">
        <v>6.300491943932139</v>
      </c>
      <c r="AN10" s="260">
        <v>8.165218405179735</v>
      </c>
      <c r="AO10" s="260">
        <v>4.891020419421081</v>
      </c>
      <c r="AP10" s="259">
        <v>9.675701749321878</v>
      </c>
      <c r="AQ10" s="259">
        <v>8.80310369390636</v>
      </c>
      <c r="AR10" s="259">
        <v>9.631640156207615</v>
      </c>
      <c r="AS10" s="259">
        <v>18.913332806481517</v>
      </c>
      <c r="AT10" s="259">
        <v>24.895172057420407</v>
      </c>
      <c r="AU10" s="259">
        <v>14.306659274712057</v>
      </c>
      <c r="AV10" s="259">
        <v>17.534888933105957</v>
      </c>
      <c r="AW10" s="259">
        <v>32.29870250707992</v>
      </c>
      <c r="AX10" s="268">
        <v>3.4321488351014438</v>
      </c>
      <c r="AZ10" s="236"/>
      <c r="BA10" s="237"/>
    </row>
    <row r="11" spans="1:53" s="220" customFormat="1" ht="17.25" customHeight="1" thickTop="1">
      <c r="A11" s="396" t="s">
        <v>101</v>
      </c>
      <c r="B11" s="269" t="s">
        <v>53</v>
      </c>
      <c r="C11" s="270">
        <v>1094</v>
      </c>
      <c r="D11" s="271">
        <v>561</v>
      </c>
      <c r="E11" s="271">
        <v>533</v>
      </c>
      <c r="F11" s="271">
        <v>3</v>
      </c>
      <c r="G11" s="271">
        <v>3</v>
      </c>
      <c r="H11" s="271">
        <v>0</v>
      </c>
      <c r="I11" s="271">
        <v>329</v>
      </c>
      <c r="J11" s="271">
        <v>191</v>
      </c>
      <c r="K11" s="271">
        <v>138</v>
      </c>
      <c r="L11" s="271">
        <v>17</v>
      </c>
      <c r="M11" s="271">
        <v>11</v>
      </c>
      <c r="N11" s="271">
        <v>6</v>
      </c>
      <c r="O11" s="271">
        <v>6</v>
      </c>
      <c r="P11" s="271">
        <v>0</v>
      </c>
      <c r="Q11" s="272">
        <v>6</v>
      </c>
      <c r="R11" s="270">
        <v>177</v>
      </c>
      <c r="S11" s="271">
        <v>90</v>
      </c>
      <c r="T11" s="271">
        <v>87</v>
      </c>
      <c r="U11" s="271">
        <v>100</v>
      </c>
      <c r="V11" s="271">
        <v>40</v>
      </c>
      <c r="W11" s="271">
        <v>60</v>
      </c>
      <c r="X11" s="271">
        <v>12</v>
      </c>
      <c r="Y11" s="271">
        <v>6</v>
      </c>
      <c r="Z11" s="271">
        <v>6</v>
      </c>
      <c r="AA11" s="271">
        <v>108</v>
      </c>
      <c r="AB11" s="271">
        <v>54</v>
      </c>
      <c r="AC11" s="271">
        <v>54</v>
      </c>
      <c r="AD11" s="271">
        <v>13</v>
      </c>
      <c r="AE11" s="271">
        <v>9</v>
      </c>
      <c r="AF11" s="272">
        <v>4</v>
      </c>
      <c r="AG11" s="270">
        <v>1</v>
      </c>
      <c r="AH11" s="271">
        <v>0</v>
      </c>
      <c r="AI11" s="273">
        <v>1</v>
      </c>
      <c r="AJ11" s="271">
        <v>16</v>
      </c>
      <c r="AK11" s="271">
        <v>10</v>
      </c>
      <c r="AL11" s="271">
        <v>6</v>
      </c>
      <c r="AM11" s="271">
        <v>25</v>
      </c>
      <c r="AN11" s="271">
        <v>11</v>
      </c>
      <c r="AO11" s="271">
        <v>14</v>
      </c>
      <c r="AP11" s="271">
        <v>35</v>
      </c>
      <c r="AQ11" s="271">
        <v>9</v>
      </c>
      <c r="AR11" s="271">
        <v>26</v>
      </c>
      <c r="AS11" s="274">
        <v>54</v>
      </c>
      <c r="AT11" s="275">
        <v>30</v>
      </c>
      <c r="AU11" s="275">
        <v>24</v>
      </c>
      <c r="AV11" s="275">
        <v>27</v>
      </c>
      <c r="AW11" s="276">
        <v>21</v>
      </c>
      <c r="AX11" s="277">
        <v>6</v>
      </c>
      <c r="AZ11" s="236"/>
      <c r="BA11" s="237"/>
    </row>
    <row r="12" spans="1:53" s="220" customFormat="1" ht="17.25" customHeight="1">
      <c r="A12" s="397"/>
      <c r="B12" s="221" t="s">
        <v>54</v>
      </c>
      <c r="C12" s="222">
        <f>+C11/$AY$12*100000</f>
        <v>775.2816951314577</v>
      </c>
      <c r="D12" s="223">
        <f>+D11/$AZ$12*100000</f>
        <v>810.9749045911876</v>
      </c>
      <c r="E12" s="247">
        <f>+E11/$BA$12*100000</f>
        <v>740.9569883504323</v>
      </c>
      <c r="F12" s="248">
        <f>+F11/$AY$12*100000</f>
        <v>2.1260009921337963</v>
      </c>
      <c r="G12" s="249">
        <f>+G11/$AZ$12*100000</f>
        <v>4.3367641956748</v>
      </c>
      <c r="H12" s="249">
        <f>+H11/$BA$12*100000</f>
        <v>0</v>
      </c>
      <c r="I12" s="248">
        <f>+I11/$AY$12*100000</f>
        <v>233.15144213733964</v>
      </c>
      <c r="J12" s="249">
        <f>+J11/$AZ$12*100000</f>
        <v>276.1073204579623</v>
      </c>
      <c r="K12" s="249">
        <f>+K11/$BA$12*100000</f>
        <v>191.84252231211943</v>
      </c>
      <c r="L12" s="248">
        <f>+L11/$AY$12*100000</f>
        <v>12.047338955424847</v>
      </c>
      <c r="M12" s="249">
        <f>+M11/$AZ$12*100000</f>
        <v>15.90146871747427</v>
      </c>
      <c r="N12" s="249">
        <f>+N11/$BA$12*100000</f>
        <v>8.340979230961715</v>
      </c>
      <c r="O12" s="248">
        <f>+O11/$AY$12*100000</f>
        <v>4.252001984267593</v>
      </c>
      <c r="P12" s="249">
        <f>+P11/$AZ$12*100000</f>
        <v>0</v>
      </c>
      <c r="Q12" s="278">
        <f>+Q11/$BA$12*100000</f>
        <v>8.340979230961715</v>
      </c>
      <c r="R12" s="251">
        <f>+R11/$AY$12*100000</f>
        <v>125.43405853589398</v>
      </c>
      <c r="S12" s="249">
        <f>+S11/$AZ$12*100000</f>
        <v>130.102925870244</v>
      </c>
      <c r="T12" s="249">
        <f>+T11/$BA$12*100000</f>
        <v>120.94419884894486</v>
      </c>
      <c r="U12" s="248">
        <f>+U11/$AY$12*100000</f>
        <v>70.86669973779321</v>
      </c>
      <c r="V12" s="249">
        <f>+V11/$AZ$12*100000</f>
        <v>57.823522608997344</v>
      </c>
      <c r="W12" s="249">
        <f>+W11/$BA$12*100000</f>
        <v>83.40979230961715</v>
      </c>
      <c r="X12" s="248">
        <f>+X11/$AY$12*100000</f>
        <v>8.504003968535185</v>
      </c>
      <c r="Y12" s="249">
        <f>+Y11/$AZ$12*100000</f>
        <v>8.6735283913496</v>
      </c>
      <c r="Z12" s="249">
        <f>+Z11/$BA$12*100000</f>
        <v>8.340979230961715</v>
      </c>
      <c r="AA12" s="248">
        <f>+AA11/$AY$12*100000</f>
        <v>76.53603571681667</v>
      </c>
      <c r="AB12" s="249">
        <f>+AB11/$AZ$12*100000</f>
        <v>78.06175552214641</v>
      </c>
      <c r="AC12" s="249">
        <f>+AC11/$BA$12*100000</f>
        <v>75.06881307865544</v>
      </c>
      <c r="AD12" s="248">
        <f>+AD11/$AY$12*100000</f>
        <v>9.212670965913118</v>
      </c>
      <c r="AE12" s="249">
        <f>+AE11/$AZ$12*100000</f>
        <v>13.010292587024402</v>
      </c>
      <c r="AF12" s="278">
        <f>+AF11/$BA$12*100000</f>
        <v>5.560652820641144</v>
      </c>
      <c r="AG12" s="251">
        <f>+AG11/$AY$12*100000</f>
        <v>0.708666997377932</v>
      </c>
      <c r="AH12" s="249">
        <f>+AH11/$AZ$12*100000</f>
        <v>0</v>
      </c>
      <c r="AI12" s="249">
        <f>+AI11/$BA$12*100000</f>
        <v>1.390163205160286</v>
      </c>
      <c r="AJ12" s="248">
        <f>+AJ11/$AY$12*100000</f>
        <v>11.338671958046913</v>
      </c>
      <c r="AK12" s="249">
        <f>+AK11/$AZ$12*100000</f>
        <v>14.455880652249336</v>
      </c>
      <c r="AL12" s="249">
        <f>+AL11/$BA$12*100000</f>
        <v>8.340979230961715</v>
      </c>
      <c r="AM12" s="248">
        <f>+AM11/$AY$12*100000</f>
        <v>17.716674934448303</v>
      </c>
      <c r="AN12" s="249">
        <f>+AN11/$AZ$12*100000</f>
        <v>15.90146871747427</v>
      </c>
      <c r="AO12" s="249">
        <f>+AO11/$BA$12*100000</f>
        <v>19.462284872244002</v>
      </c>
      <c r="AP12" s="248">
        <f>+AP11/$AY$12*100000</f>
        <v>24.803344908227622</v>
      </c>
      <c r="AQ12" s="249">
        <f>+AQ11/$AZ$12*100000</f>
        <v>13.010292587024402</v>
      </c>
      <c r="AR12" s="249">
        <f>+AR11/$BA$12*100000</f>
        <v>36.14424333416743</v>
      </c>
      <c r="AS12" s="248">
        <f>+AS11/$AY$12*100000</f>
        <v>38.268017858408335</v>
      </c>
      <c r="AT12" s="249">
        <f>+AT11/$AZ$12*100000</f>
        <v>43.36764195674801</v>
      </c>
      <c r="AU12" s="249">
        <f>+AU11/$BA$12*100000</f>
        <v>33.36391692384686</v>
      </c>
      <c r="AV12" s="248">
        <f>+AV11/$AY$12*100000</f>
        <v>19.134008929204168</v>
      </c>
      <c r="AW12" s="249">
        <f>+AW11/$AZ$12*100000</f>
        <v>30.357349369723604</v>
      </c>
      <c r="AX12" s="278">
        <f>+AX11/$BA$12*100000</f>
        <v>8.340979230961715</v>
      </c>
      <c r="AY12" s="220">
        <f>SUM(AZ12:BA12)</f>
        <v>141110</v>
      </c>
      <c r="AZ12" s="255">
        <f>+'人口動態1'!AA8</f>
        <v>69176</v>
      </c>
      <c r="BA12" s="256">
        <f>+'人口動態1'!AB8</f>
        <v>71934</v>
      </c>
    </row>
    <row r="13" spans="1:53" s="220" customFormat="1" ht="17.25" customHeight="1">
      <c r="A13" s="397"/>
      <c r="B13" s="279" t="s">
        <v>112</v>
      </c>
      <c r="C13" s="280">
        <v>368.83534202891764</v>
      </c>
      <c r="D13" s="281">
        <v>483.7909415402296</v>
      </c>
      <c r="E13" s="281">
        <v>280.77746791512993</v>
      </c>
      <c r="F13" s="282">
        <v>0.6840648297004335</v>
      </c>
      <c r="G13" s="282">
        <v>2.2439933103000382</v>
      </c>
      <c r="H13" s="282">
        <v>0</v>
      </c>
      <c r="I13" s="281">
        <v>123.01317660015518</v>
      </c>
      <c r="J13" s="281">
        <v>164.27070523396517</v>
      </c>
      <c r="K13" s="281">
        <v>91.27896367621713</v>
      </c>
      <c r="L13" s="282">
        <v>5.593369258673921</v>
      </c>
      <c r="M13" s="282">
        <v>9.011331803357772</v>
      </c>
      <c r="N13" s="282">
        <v>2.7043669452803267</v>
      </c>
      <c r="O13" s="282">
        <v>1.7122755556151714</v>
      </c>
      <c r="P13" s="282">
        <v>0</v>
      </c>
      <c r="Q13" s="283">
        <v>2.869535769789513</v>
      </c>
      <c r="R13" s="280">
        <v>55.79583772500431</v>
      </c>
      <c r="S13" s="281">
        <v>77.69833545409274</v>
      </c>
      <c r="T13" s="281">
        <v>37.03820985515616</v>
      </c>
      <c r="U13" s="281">
        <v>29.75645084120925</v>
      </c>
      <c r="V13" s="281">
        <v>31.67917617168991</v>
      </c>
      <c r="W13" s="281">
        <v>28.96058643818536</v>
      </c>
      <c r="X13" s="282">
        <v>4.809860334086444</v>
      </c>
      <c r="Y13" s="282">
        <v>5.814702443693344</v>
      </c>
      <c r="Z13" s="282">
        <v>3.6675700710002026</v>
      </c>
      <c r="AA13" s="281">
        <v>29.65098898050428</v>
      </c>
      <c r="AB13" s="281">
        <v>44.09419716880002</v>
      </c>
      <c r="AC13" s="281">
        <v>22.45239892947875</v>
      </c>
      <c r="AD13" s="282">
        <v>3.541450467685934</v>
      </c>
      <c r="AE13" s="282">
        <v>6.686237932609802</v>
      </c>
      <c r="AF13" s="283">
        <v>1.8110158012798598</v>
      </c>
      <c r="AG13" s="284">
        <v>0.19889365455392555</v>
      </c>
      <c r="AH13" s="282">
        <v>0</v>
      </c>
      <c r="AI13" s="282">
        <v>0.26788923385664365</v>
      </c>
      <c r="AJ13" s="285">
        <v>6.372665870889559</v>
      </c>
      <c r="AK13" s="282">
        <v>9.41023920535203</v>
      </c>
      <c r="AL13" s="282">
        <v>4.024839868120321</v>
      </c>
      <c r="AM13" s="282">
        <v>6.8088000718513175</v>
      </c>
      <c r="AN13" s="282">
        <v>8.454909618380992</v>
      </c>
      <c r="AO13" s="282">
        <v>5.280915546247314</v>
      </c>
      <c r="AP13" s="281">
        <v>7.900239641299741</v>
      </c>
      <c r="AQ13" s="281">
        <v>6.904460079623107</v>
      </c>
      <c r="AR13" s="281">
        <v>8.099878774357055</v>
      </c>
      <c r="AS13" s="281">
        <v>19.313263582051118</v>
      </c>
      <c r="AT13" s="281">
        <v>26.58161196480006</v>
      </c>
      <c r="AU13" s="281">
        <v>14.010003455632843</v>
      </c>
      <c r="AV13" s="281">
        <v>14.169294109661095</v>
      </c>
      <c r="AW13" s="281">
        <v>23.154365205741847</v>
      </c>
      <c r="AX13" s="286">
        <v>5.556904625951339</v>
      </c>
      <c r="AZ13" s="255"/>
      <c r="BA13" s="256"/>
    </row>
    <row r="14" spans="1:53" s="220" customFormat="1" ht="17.25" customHeight="1">
      <c r="A14" s="399" t="s">
        <v>102</v>
      </c>
      <c r="B14" s="269" t="s">
        <v>53</v>
      </c>
      <c r="C14" s="270">
        <v>479</v>
      </c>
      <c r="D14" s="271">
        <v>251</v>
      </c>
      <c r="E14" s="271">
        <v>228</v>
      </c>
      <c r="F14" s="271">
        <v>3</v>
      </c>
      <c r="G14" s="271">
        <v>3</v>
      </c>
      <c r="H14" s="271">
        <v>0</v>
      </c>
      <c r="I14" s="271">
        <v>116</v>
      </c>
      <c r="J14" s="271">
        <v>71</v>
      </c>
      <c r="K14" s="271">
        <v>45</v>
      </c>
      <c r="L14" s="271">
        <v>5</v>
      </c>
      <c r="M14" s="271">
        <v>2</v>
      </c>
      <c r="N14" s="271">
        <v>3</v>
      </c>
      <c r="O14" s="271">
        <v>2</v>
      </c>
      <c r="P14" s="271">
        <v>1</v>
      </c>
      <c r="Q14" s="272">
        <v>1</v>
      </c>
      <c r="R14" s="270">
        <v>89</v>
      </c>
      <c r="S14" s="271">
        <v>36</v>
      </c>
      <c r="T14" s="271">
        <v>53</v>
      </c>
      <c r="U14" s="271">
        <v>54</v>
      </c>
      <c r="V14" s="271">
        <v>24</v>
      </c>
      <c r="W14" s="271">
        <v>30</v>
      </c>
      <c r="X14" s="271">
        <v>6</v>
      </c>
      <c r="Y14" s="271">
        <v>5</v>
      </c>
      <c r="Z14" s="271">
        <v>1</v>
      </c>
      <c r="AA14" s="271">
        <v>31</v>
      </c>
      <c r="AB14" s="271">
        <v>20</v>
      </c>
      <c r="AC14" s="271">
        <v>11</v>
      </c>
      <c r="AD14" s="271">
        <v>7</v>
      </c>
      <c r="AE14" s="271">
        <v>7</v>
      </c>
      <c r="AF14" s="272">
        <v>0</v>
      </c>
      <c r="AG14" s="270">
        <v>0</v>
      </c>
      <c r="AH14" s="271">
        <v>0</v>
      </c>
      <c r="AI14" s="273">
        <v>0</v>
      </c>
      <c r="AJ14" s="271">
        <v>4</v>
      </c>
      <c r="AK14" s="271">
        <v>1</v>
      </c>
      <c r="AL14" s="271">
        <v>3</v>
      </c>
      <c r="AM14" s="271">
        <v>11</v>
      </c>
      <c r="AN14" s="271">
        <v>5</v>
      </c>
      <c r="AO14" s="271">
        <v>6</v>
      </c>
      <c r="AP14" s="271">
        <v>30</v>
      </c>
      <c r="AQ14" s="271">
        <v>7</v>
      </c>
      <c r="AR14" s="271">
        <v>23</v>
      </c>
      <c r="AS14" s="274">
        <v>23</v>
      </c>
      <c r="AT14" s="275">
        <v>14</v>
      </c>
      <c r="AU14" s="275">
        <v>9</v>
      </c>
      <c r="AV14" s="275">
        <v>18</v>
      </c>
      <c r="AW14" s="276">
        <v>18</v>
      </c>
      <c r="AX14" s="277">
        <v>0</v>
      </c>
      <c r="AZ14" s="255"/>
      <c r="BA14" s="256"/>
    </row>
    <row r="15" spans="1:53" s="220" customFormat="1" ht="17.25" customHeight="1">
      <c r="A15" s="400"/>
      <c r="B15" s="221" t="s">
        <v>54</v>
      </c>
      <c r="C15" s="222">
        <f>+C14/$AY$15*100000</f>
        <v>1025.3446356708623</v>
      </c>
      <c r="D15" s="223">
        <f>+D14/$AZ$15*100000</f>
        <v>1055.198217513768</v>
      </c>
      <c r="E15" s="223">
        <f>+E14/$BA$15*100000</f>
        <v>994.3739369357583</v>
      </c>
      <c r="F15" s="223">
        <f>+F14/$AY$15*100000</f>
        <v>6.421782686873876</v>
      </c>
      <c r="G15" s="223">
        <f>+G14/$AZ$15*100000</f>
        <v>12.61193088661874</v>
      </c>
      <c r="H15" s="223">
        <f>+H14/$BA$15*100000</f>
        <v>0</v>
      </c>
      <c r="I15" s="223">
        <f>+I14/$AY$15*100000</f>
        <v>248.30893055912318</v>
      </c>
      <c r="J15" s="223">
        <f>+J14/$AZ$15*100000</f>
        <v>298.48236431664355</v>
      </c>
      <c r="K15" s="223">
        <f>+K14/$BA$15*100000</f>
        <v>196.25801386889964</v>
      </c>
      <c r="L15" s="223">
        <f>+L14/$AY$15*100000</f>
        <v>10.702971144789792</v>
      </c>
      <c r="M15" s="223">
        <f>+M14/$AZ$15*100000</f>
        <v>8.407953924412494</v>
      </c>
      <c r="N15" s="223">
        <f>+N14/$BA$15*100000</f>
        <v>13.083867591259978</v>
      </c>
      <c r="O15" s="223">
        <f>+O14/$AY$15*100000</f>
        <v>4.281188457915918</v>
      </c>
      <c r="P15" s="223">
        <f>+P14/$AZ$15*100000</f>
        <v>4.203976962206247</v>
      </c>
      <c r="Q15" s="224">
        <f>+Q14/$BA$15*100000</f>
        <v>4.361289197086659</v>
      </c>
      <c r="R15" s="222">
        <f>+R14/$AY$15*100000</f>
        <v>190.51288637725833</v>
      </c>
      <c r="S15" s="223">
        <f>+S14/$AZ$15*100000</f>
        <v>151.3431706394249</v>
      </c>
      <c r="T15" s="223">
        <f>+T14/$BA$15*100000</f>
        <v>231.14832744559294</v>
      </c>
      <c r="U15" s="223">
        <f>+U14/$AY$15*100000</f>
        <v>115.59208836372976</v>
      </c>
      <c r="V15" s="223">
        <f>+V14/$AZ$15*100000</f>
        <v>100.89544709294992</v>
      </c>
      <c r="W15" s="223">
        <f>+W14/$BA$15*100000</f>
        <v>130.83867591259977</v>
      </c>
      <c r="X15" s="223">
        <f>+X14/$AY$15*100000</f>
        <v>12.843565373747753</v>
      </c>
      <c r="Y15" s="223">
        <f>+Y14/$AZ$15*100000</f>
        <v>21.019884811031236</v>
      </c>
      <c r="Z15" s="223">
        <f>+Z14/$BA$15*100000</f>
        <v>4.361289197086659</v>
      </c>
      <c r="AA15" s="223">
        <f>+AA14/$AY$15*100000</f>
        <v>66.35842109769672</v>
      </c>
      <c r="AB15" s="223">
        <f>+AB14/$AZ$15*100000</f>
        <v>84.07953924412494</v>
      </c>
      <c r="AC15" s="223">
        <f>+AC14/$BA$15*100000</f>
        <v>47.97418116795325</v>
      </c>
      <c r="AD15" s="223">
        <f>+AD14/$AY$15*100000</f>
        <v>14.984159602705711</v>
      </c>
      <c r="AE15" s="223">
        <f>+AE14/$AZ$15*100000</f>
        <v>29.42783873544373</v>
      </c>
      <c r="AF15" s="224">
        <f>+AF14/$BA$15*100000</f>
        <v>0</v>
      </c>
      <c r="AG15" s="222">
        <f>+AG14/$AY$15*100000</f>
        <v>0</v>
      </c>
      <c r="AH15" s="223">
        <f>+AH14/$AZ$15*100000</f>
        <v>0</v>
      </c>
      <c r="AI15" s="223">
        <f>+AI14/$BA$15*100000</f>
        <v>0</v>
      </c>
      <c r="AJ15" s="223">
        <f>+AJ14/$AY$15*100000</f>
        <v>8.562376915831836</v>
      </c>
      <c r="AK15" s="223">
        <f>+AK14/$AZ$15*100000</f>
        <v>4.203976962206247</v>
      </c>
      <c r="AL15" s="223">
        <f>+AL14/$BA$15*100000</f>
        <v>13.083867591259978</v>
      </c>
      <c r="AM15" s="223">
        <f>+AM14/$AY$15*100000</f>
        <v>23.546536518537547</v>
      </c>
      <c r="AN15" s="223">
        <f>+AN14/$AZ$15*100000</f>
        <v>21.019884811031236</v>
      </c>
      <c r="AO15" s="223">
        <f>+AO14/$BA$15*100000</f>
        <v>26.167735182519955</v>
      </c>
      <c r="AP15" s="223">
        <f>+AP14/$AY$15*100000</f>
        <v>64.21782686873877</v>
      </c>
      <c r="AQ15" s="223">
        <f>+AQ14/$AZ$15*100000</f>
        <v>29.42783873544373</v>
      </c>
      <c r="AR15" s="223">
        <f>+AR14/$BA$15*100000</f>
        <v>100.30965153299314</v>
      </c>
      <c r="AS15" s="223">
        <f>+AS14/$AY$15*100000</f>
        <v>49.23366726603305</v>
      </c>
      <c r="AT15" s="223">
        <f>+AT14/$AZ$15*100000</f>
        <v>58.85567747088746</v>
      </c>
      <c r="AU15" s="223">
        <f>+AU14/$BA$15*100000</f>
        <v>39.25160277377993</v>
      </c>
      <c r="AV15" s="223">
        <f>+AV14/$AY$15*100000</f>
        <v>38.53069612124326</v>
      </c>
      <c r="AW15" s="223">
        <f>+AW14/$AZ$15*100000</f>
        <v>75.67158531971245</v>
      </c>
      <c r="AX15" s="224">
        <f>+AX14/$BA$15*100000</f>
        <v>0</v>
      </c>
      <c r="AY15" s="220">
        <f>SUM(AZ15:BA15)</f>
        <v>46716</v>
      </c>
      <c r="AZ15" s="236">
        <f>+'人口動態1'!AA9</f>
        <v>23787</v>
      </c>
      <c r="BA15" s="237">
        <f>+'人口動態1'!AB9</f>
        <v>22929</v>
      </c>
    </row>
    <row r="16" spans="1:53" s="220" customFormat="1" ht="17.25" customHeight="1">
      <c r="A16" s="400"/>
      <c r="B16" s="279" t="s">
        <v>112</v>
      </c>
      <c r="C16" s="280">
        <v>416.3565721055213</v>
      </c>
      <c r="D16" s="281">
        <v>582.2884617200326</v>
      </c>
      <c r="E16" s="281">
        <v>268.6317036200627</v>
      </c>
      <c r="F16" s="282">
        <v>2.028116454446814</v>
      </c>
      <c r="G16" s="282">
        <v>4.945858039123473</v>
      </c>
      <c r="H16" s="282">
        <v>0</v>
      </c>
      <c r="I16" s="281">
        <v>109.7127927893231</v>
      </c>
      <c r="J16" s="281">
        <v>163.30034549759625</v>
      </c>
      <c r="K16" s="281">
        <v>64.05062695602993</v>
      </c>
      <c r="L16" s="282">
        <v>4.797902571643556</v>
      </c>
      <c r="M16" s="282">
        <v>4.797288457356201</v>
      </c>
      <c r="N16" s="282">
        <v>6.128288859830972</v>
      </c>
      <c r="O16" s="282">
        <v>1.6549646386352537</v>
      </c>
      <c r="P16" s="282">
        <v>1.6486193463744907</v>
      </c>
      <c r="Q16" s="283">
        <v>1.8600487863135953</v>
      </c>
      <c r="R16" s="280">
        <v>63.7434599447269</v>
      </c>
      <c r="S16" s="281">
        <v>72.58697069263265</v>
      </c>
      <c r="T16" s="281">
        <v>55.71031771048454</v>
      </c>
      <c r="U16" s="281">
        <v>42.118112979706105</v>
      </c>
      <c r="V16" s="281">
        <v>51.358752309504936</v>
      </c>
      <c r="W16" s="281">
        <v>33.973745934584564</v>
      </c>
      <c r="X16" s="282">
        <v>3.9424376376461145</v>
      </c>
      <c r="Y16" s="282">
        <v>9.014536190337108</v>
      </c>
      <c r="Z16" s="282">
        <v>0.5893078715851845</v>
      </c>
      <c r="AA16" s="281">
        <v>21.264888386629902</v>
      </c>
      <c r="AB16" s="281">
        <v>37.00851141191186</v>
      </c>
      <c r="AC16" s="281">
        <v>10.368908356986422</v>
      </c>
      <c r="AD16" s="282">
        <v>5.523156373938912</v>
      </c>
      <c r="AE16" s="282">
        <v>12.97160695591903</v>
      </c>
      <c r="AF16" s="283">
        <v>0</v>
      </c>
      <c r="AG16" s="284">
        <v>0</v>
      </c>
      <c r="AH16" s="282">
        <v>0</v>
      </c>
      <c r="AI16" s="282">
        <v>0</v>
      </c>
      <c r="AJ16" s="285">
        <v>5.782521431352733</v>
      </c>
      <c r="AK16" s="282">
        <v>4.313027092855056</v>
      </c>
      <c r="AL16" s="282">
        <v>6.842385571066613</v>
      </c>
      <c r="AM16" s="282">
        <v>8.60457869503929</v>
      </c>
      <c r="AN16" s="282">
        <v>9.631238680332922</v>
      </c>
      <c r="AO16" s="282">
        <v>7.896212474586526</v>
      </c>
      <c r="AP16" s="281">
        <v>12.50085208057654</v>
      </c>
      <c r="AQ16" s="281">
        <v>11.168911470203257</v>
      </c>
      <c r="AR16" s="281">
        <v>12.375465303288873</v>
      </c>
      <c r="AS16" s="281">
        <v>26.959552941007146</v>
      </c>
      <c r="AT16" s="281">
        <v>39.19431254593626</v>
      </c>
      <c r="AU16" s="281">
        <v>14.821398773619881</v>
      </c>
      <c r="AV16" s="281">
        <v>34.390885363714084</v>
      </c>
      <c r="AW16" s="281">
        <v>65.62133969915193</v>
      </c>
      <c r="AX16" s="286">
        <v>0</v>
      </c>
      <c r="AZ16" s="255"/>
      <c r="BA16" s="256"/>
    </row>
    <row r="17" spans="1:53" s="220" customFormat="1" ht="17.25" customHeight="1">
      <c r="A17" s="399" t="s">
        <v>154</v>
      </c>
      <c r="B17" s="269" t="s">
        <v>53</v>
      </c>
      <c r="C17" s="270">
        <v>54</v>
      </c>
      <c r="D17" s="271">
        <v>29</v>
      </c>
      <c r="E17" s="271">
        <v>25</v>
      </c>
      <c r="F17" s="271">
        <v>0</v>
      </c>
      <c r="G17" s="271">
        <v>0</v>
      </c>
      <c r="H17" s="271">
        <v>0</v>
      </c>
      <c r="I17" s="271">
        <v>21</v>
      </c>
      <c r="J17" s="271">
        <v>14</v>
      </c>
      <c r="K17" s="271">
        <v>7</v>
      </c>
      <c r="L17" s="271">
        <v>0</v>
      </c>
      <c r="M17" s="271">
        <v>0</v>
      </c>
      <c r="N17" s="271">
        <v>0</v>
      </c>
      <c r="O17" s="271">
        <v>1</v>
      </c>
      <c r="P17" s="271">
        <v>0</v>
      </c>
      <c r="Q17" s="272">
        <v>1</v>
      </c>
      <c r="R17" s="270">
        <v>10</v>
      </c>
      <c r="S17" s="271">
        <v>5</v>
      </c>
      <c r="T17" s="271">
        <v>5</v>
      </c>
      <c r="U17" s="271">
        <v>5</v>
      </c>
      <c r="V17" s="271">
        <v>0</v>
      </c>
      <c r="W17" s="271">
        <v>5</v>
      </c>
      <c r="X17" s="271">
        <v>0</v>
      </c>
      <c r="Y17" s="271">
        <v>0</v>
      </c>
      <c r="Z17" s="271">
        <v>0</v>
      </c>
      <c r="AA17" s="271">
        <v>3</v>
      </c>
      <c r="AB17" s="271">
        <v>2</v>
      </c>
      <c r="AC17" s="271">
        <v>1</v>
      </c>
      <c r="AD17" s="271">
        <v>2</v>
      </c>
      <c r="AE17" s="271">
        <v>2</v>
      </c>
      <c r="AF17" s="272">
        <v>0</v>
      </c>
      <c r="AG17" s="270">
        <v>0</v>
      </c>
      <c r="AH17" s="271">
        <v>0</v>
      </c>
      <c r="AI17" s="273">
        <v>0</v>
      </c>
      <c r="AJ17" s="271">
        <v>0</v>
      </c>
      <c r="AK17" s="271">
        <v>0</v>
      </c>
      <c r="AL17" s="271">
        <v>0</v>
      </c>
      <c r="AM17" s="271">
        <v>1</v>
      </c>
      <c r="AN17" s="271">
        <v>0</v>
      </c>
      <c r="AO17" s="271">
        <v>1</v>
      </c>
      <c r="AP17" s="271">
        <v>4</v>
      </c>
      <c r="AQ17" s="271">
        <v>2</v>
      </c>
      <c r="AR17" s="271">
        <v>2</v>
      </c>
      <c r="AS17" s="274">
        <v>1</v>
      </c>
      <c r="AT17" s="275">
        <v>0</v>
      </c>
      <c r="AU17" s="275">
        <v>1</v>
      </c>
      <c r="AV17" s="275">
        <v>4</v>
      </c>
      <c r="AW17" s="276">
        <v>3</v>
      </c>
      <c r="AX17" s="277">
        <v>1</v>
      </c>
      <c r="AZ17" s="255"/>
      <c r="BA17" s="256"/>
    </row>
    <row r="18" spans="1:53" s="220" customFormat="1" ht="17.25" customHeight="1">
      <c r="A18" s="400"/>
      <c r="B18" s="221" t="s">
        <v>54</v>
      </c>
      <c r="C18" s="222">
        <f>+C17/$AY$18*100000</f>
        <v>800.9492732126965</v>
      </c>
      <c r="D18" s="223">
        <f>+D17/$AZ$18*100000</f>
        <v>854.9528301886792</v>
      </c>
      <c r="E18" s="223">
        <f>+E17/$BA$18*100000</f>
        <v>746.2686567164179</v>
      </c>
      <c r="F18" s="223">
        <f>+F17/$AY$18*100000</f>
        <v>0</v>
      </c>
      <c r="G18" s="223">
        <f>+G17/$AZ$18*100000</f>
        <v>0</v>
      </c>
      <c r="H18" s="223">
        <f>+H17/$BA$18*100000</f>
        <v>0</v>
      </c>
      <c r="I18" s="223">
        <f>+I17/$AY$18*100000</f>
        <v>311.48027291604865</v>
      </c>
      <c r="J18" s="223">
        <f>+J17/$AZ$18*100000</f>
        <v>412.73584905660374</v>
      </c>
      <c r="K18" s="223">
        <f>+K17/$BA$18*100000</f>
        <v>208.955223880597</v>
      </c>
      <c r="L18" s="223">
        <f>+L17/$AY$18*100000</f>
        <v>0</v>
      </c>
      <c r="M18" s="223">
        <f>+M17/$AZ$18*100000</f>
        <v>0</v>
      </c>
      <c r="N18" s="223">
        <f>+N17/$BA$18*100000</f>
        <v>0</v>
      </c>
      <c r="O18" s="223">
        <f>+O17/$AY$18*100000</f>
        <v>14.83239394838327</v>
      </c>
      <c r="P18" s="223">
        <f>+P17/$AZ$18*100000</f>
        <v>0</v>
      </c>
      <c r="Q18" s="224">
        <f>+Q17/$BA$18*100000</f>
        <v>29.850746268656717</v>
      </c>
      <c r="R18" s="222">
        <f>+R17/$AY$18*100000</f>
        <v>148.32393948383267</v>
      </c>
      <c r="S18" s="223">
        <f>+S17/$AZ$18*100000</f>
        <v>147.40566037735852</v>
      </c>
      <c r="T18" s="223">
        <f>+T17/$BA$18*100000</f>
        <v>149.2537313432836</v>
      </c>
      <c r="U18" s="223">
        <f>+U17/$AY$18*100000</f>
        <v>74.16196974191634</v>
      </c>
      <c r="V18" s="223">
        <f>+V17/$AZ$18*100000</f>
        <v>0</v>
      </c>
      <c r="W18" s="223">
        <f>+W17/$BA$18*100000</f>
        <v>149.2537313432836</v>
      </c>
      <c r="X18" s="223">
        <f>+X17/$AY$18*100000</f>
        <v>0</v>
      </c>
      <c r="Y18" s="223">
        <f>+Y17/$AZ$18*100000</f>
        <v>0</v>
      </c>
      <c r="Z18" s="223">
        <f>+Z17/$BA$18*100000</f>
        <v>0</v>
      </c>
      <c r="AA18" s="223">
        <f>+AA17/$AY$18*100000</f>
        <v>44.49718184514981</v>
      </c>
      <c r="AB18" s="223">
        <f>+AB17/$AZ$18*100000</f>
        <v>58.96226415094339</v>
      </c>
      <c r="AC18" s="223">
        <f>+AC17/$BA$18*100000</f>
        <v>29.850746268656717</v>
      </c>
      <c r="AD18" s="223">
        <f>+AD17/$AY$18*100000</f>
        <v>29.66478789676654</v>
      </c>
      <c r="AE18" s="223">
        <f>+AE17/$AZ$18*100000</f>
        <v>58.96226415094339</v>
      </c>
      <c r="AF18" s="224">
        <f>+AF17/$BA$18*100000</f>
        <v>0</v>
      </c>
      <c r="AG18" s="222">
        <f>+AG17/$AY$18*100000</f>
        <v>0</v>
      </c>
      <c r="AH18" s="223">
        <f>+AH17/$AZ$18*100000</f>
        <v>0</v>
      </c>
      <c r="AI18" s="223">
        <f>+AI17/$BA$18*100000</f>
        <v>0</v>
      </c>
      <c r="AJ18" s="223">
        <f>+AJ17/$AY$18*100000</f>
        <v>0</v>
      </c>
      <c r="AK18" s="223">
        <f>+AK17/$AZ$18*100000</f>
        <v>0</v>
      </c>
      <c r="AL18" s="223">
        <f>+AL17/$BA$18*100000</f>
        <v>0</v>
      </c>
      <c r="AM18" s="223">
        <f>+AM17/$AY$18*100000</f>
        <v>14.83239394838327</v>
      </c>
      <c r="AN18" s="223">
        <f>+AN17/$AZ$18*100000</f>
        <v>0</v>
      </c>
      <c r="AO18" s="223">
        <f>+AO17/$BA$18*100000</f>
        <v>29.850746268656717</v>
      </c>
      <c r="AP18" s="223">
        <f>+AP17/$AY$18*100000</f>
        <v>59.32957579353308</v>
      </c>
      <c r="AQ18" s="223">
        <f>+AQ17/$AZ$18*100000</f>
        <v>58.96226415094339</v>
      </c>
      <c r="AR18" s="223">
        <f>+AR17/$BA$18*100000</f>
        <v>59.701492537313435</v>
      </c>
      <c r="AS18" s="223">
        <f>+AS17/$AY$18*100000</f>
        <v>14.83239394838327</v>
      </c>
      <c r="AT18" s="223">
        <f>+AT17/$AZ$18*100000</f>
        <v>0</v>
      </c>
      <c r="AU18" s="223">
        <f>+AU17/$BA$18*100000</f>
        <v>29.850746268656717</v>
      </c>
      <c r="AV18" s="223">
        <f>+AV17/$AY$18*100000</f>
        <v>59.32957579353308</v>
      </c>
      <c r="AW18" s="223">
        <f>+AW17/$AZ$18*100000</f>
        <v>88.4433962264151</v>
      </c>
      <c r="AX18" s="224">
        <f>+AX17/$BA$18*100000</f>
        <v>29.850746268656717</v>
      </c>
      <c r="AY18" s="220">
        <f>SUM(AZ18:BA18)</f>
        <v>6742</v>
      </c>
      <c r="AZ18" s="236">
        <f>+'人口動態1'!AA10</f>
        <v>3392</v>
      </c>
      <c r="BA18" s="237">
        <f>+'人口動態1'!AB10</f>
        <v>3350</v>
      </c>
    </row>
    <row r="19" spans="1:53" s="220" customFormat="1" ht="17.25" customHeight="1">
      <c r="A19" s="400"/>
      <c r="B19" s="279" t="s">
        <v>112</v>
      </c>
      <c r="C19" s="280">
        <v>372.0408596961198</v>
      </c>
      <c r="D19" s="281">
        <v>504.2963339033096</v>
      </c>
      <c r="E19" s="281">
        <v>240.56953234510812</v>
      </c>
      <c r="F19" s="282">
        <v>0</v>
      </c>
      <c r="G19" s="282">
        <v>0</v>
      </c>
      <c r="H19" s="282">
        <v>0</v>
      </c>
      <c r="I19" s="281">
        <v>147.94724412865747</v>
      </c>
      <c r="J19" s="281">
        <v>220.2597781773763</v>
      </c>
      <c r="K19" s="281">
        <v>75.12419058905947</v>
      </c>
      <c r="L19" s="282">
        <v>0</v>
      </c>
      <c r="M19" s="282">
        <v>0</v>
      </c>
      <c r="N19" s="282">
        <v>0</v>
      </c>
      <c r="O19" s="282">
        <v>4.259964091328197</v>
      </c>
      <c r="P19" s="282">
        <v>0</v>
      </c>
      <c r="Q19" s="283">
        <v>5.76791598206384</v>
      </c>
      <c r="R19" s="280">
        <v>60.06539006221968</v>
      </c>
      <c r="S19" s="281">
        <v>79.51213633901608</v>
      </c>
      <c r="T19" s="281">
        <v>38.10361374950078</v>
      </c>
      <c r="U19" s="281">
        <v>36.25253218359324</v>
      </c>
      <c r="V19" s="281">
        <v>0</v>
      </c>
      <c r="W19" s="281">
        <v>60.11037983947049</v>
      </c>
      <c r="X19" s="282">
        <v>0</v>
      </c>
      <c r="Y19" s="282">
        <v>0</v>
      </c>
      <c r="Z19" s="282">
        <v>0</v>
      </c>
      <c r="AA19" s="281">
        <v>15.91676732357428</v>
      </c>
      <c r="AB19" s="281">
        <v>30.94357141669507</v>
      </c>
      <c r="AC19" s="281">
        <v>5.76791598206384</v>
      </c>
      <c r="AD19" s="282">
        <v>11.387226997300843</v>
      </c>
      <c r="AE19" s="282">
        <v>34.2769952120921</v>
      </c>
      <c r="AF19" s="283">
        <v>0</v>
      </c>
      <c r="AG19" s="284">
        <v>0</v>
      </c>
      <c r="AH19" s="282">
        <v>0</v>
      </c>
      <c r="AI19" s="282">
        <v>0</v>
      </c>
      <c r="AJ19" s="285">
        <v>0</v>
      </c>
      <c r="AK19" s="282">
        <v>0</v>
      </c>
      <c r="AL19" s="282">
        <v>0</v>
      </c>
      <c r="AM19" s="282">
        <v>4.259964091328197</v>
      </c>
      <c r="AN19" s="282">
        <v>0</v>
      </c>
      <c r="AO19" s="282">
        <v>5.76791598206384</v>
      </c>
      <c r="AP19" s="281">
        <v>23.89351322711194</v>
      </c>
      <c r="AQ19" s="281">
        <v>32.02547292737789</v>
      </c>
      <c r="AR19" s="281">
        <v>20.799865803309263</v>
      </c>
      <c r="AS19" s="281">
        <v>4.259964091328197</v>
      </c>
      <c r="AT19" s="281">
        <v>0</v>
      </c>
      <c r="AU19" s="281">
        <v>5.76791598206384</v>
      </c>
      <c r="AV19" s="281">
        <v>52.14149026743172</v>
      </c>
      <c r="AW19" s="281">
        <v>92.6291710633874</v>
      </c>
      <c r="AX19" s="286">
        <v>17.59190245344889</v>
      </c>
      <c r="AZ19" s="255"/>
      <c r="BA19" s="256"/>
    </row>
    <row r="20" spans="1:53" s="220" customFormat="1" ht="17.25" customHeight="1">
      <c r="A20" s="397" t="s">
        <v>104</v>
      </c>
      <c r="B20" s="287" t="s">
        <v>53</v>
      </c>
      <c r="C20" s="211">
        <v>196</v>
      </c>
      <c r="D20" s="212">
        <v>102</v>
      </c>
      <c r="E20" s="212">
        <v>94</v>
      </c>
      <c r="F20" s="212">
        <v>0</v>
      </c>
      <c r="G20" s="212">
        <v>0</v>
      </c>
      <c r="H20" s="212">
        <v>0</v>
      </c>
      <c r="I20" s="212">
        <v>65</v>
      </c>
      <c r="J20" s="212">
        <v>39</v>
      </c>
      <c r="K20" s="212">
        <v>26</v>
      </c>
      <c r="L20" s="212">
        <v>0</v>
      </c>
      <c r="M20" s="212">
        <v>0</v>
      </c>
      <c r="N20" s="212">
        <v>0</v>
      </c>
      <c r="O20" s="212">
        <v>0</v>
      </c>
      <c r="P20" s="212">
        <v>0</v>
      </c>
      <c r="Q20" s="213">
        <v>0</v>
      </c>
      <c r="R20" s="211">
        <v>29</v>
      </c>
      <c r="S20" s="212">
        <v>15</v>
      </c>
      <c r="T20" s="212">
        <v>14</v>
      </c>
      <c r="U20" s="212">
        <v>14</v>
      </c>
      <c r="V20" s="212">
        <v>5</v>
      </c>
      <c r="W20" s="212">
        <v>9</v>
      </c>
      <c r="X20" s="212">
        <v>0</v>
      </c>
      <c r="Y20" s="212">
        <v>0</v>
      </c>
      <c r="Z20" s="212">
        <v>0</v>
      </c>
      <c r="AA20" s="212">
        <v>19</v>
      </c>
      <c r="AB20" s="212">
        <v>8</v>
      </c>
      <c r="AC20" s="212">
        <v>11</v>
      </c>
      <c r="AD20" s="212">
        <v>3</v>
      </c>
      <c r="AE20" s="212">
        <v>3</v>
      </c>
      <c r="AF20" s="213">
        <v>0</v>
      </c>
      <c r="AG20" s="211">
        <v>0</v>
      </c>
      <c r="AH20" s="212">
        <v>0</v>
      </c>
      <c r="AI20" s="215">
        <v>0</v>
      </c>
      <c r="AJ20" s="212">
        <v>3</v>
      </c>
      <c r="AK20" s="212">
        <v>1</v>
      </c>
      <c r="AL20" s="212">
        <v>2</v>
      </c>
      <c r="AM20" s="212">
        <v>4</v>
      </c>
      <c r="AN20" s="212">
        <v>2</v>
      </c>
      <c r="AO20" s="212">
        <v>2</v>
      </c>
      <c r="AP20" s="212">
        <v>7</v>
      </c>
      <c r="AQ20" s="212">
        <v>3</v>
      </c>
      <c r="AR20" s="212">
        <v>4</v>
      </c>
      <c r="AS20" s="216">
        <v>8</v>
      </c>
      <c r="AT20" s="217">
        <v>2</v>
      </c>
      <c r="AU20" s="217">
        <v>6</v>
      </c>
      <c r="AV20" s="217">
        <v>6</v>
      </c>
      <c r="AW20" s="218">
        <v>6</v>
      </c>
      <c r="AX20" s="219">
        <v>0</v>
      </c>
      <c r="AZ20" s="255"/>
      <c r="BA20" s="256"/>
    </row>
    <row r="21" spans="1:53" s="220" customFormat="1" ht="17.25" customHeight="1">
      <c r="A21" s="397"/>
      <c r="B21" s="221" t="s">
        <v>54</v>
      </c>
      <c r="C21" s="222">
        <f>+C20/$AY$21*100000</f>
        <v>768.4767692609292</v>
      </c>
      <c r="D21" s="223">
        <f>+D20/$AZ$21*100000</f>
        <v>818.7510033713277</v>
      </c>
      <c r="E21" s="223">
        <f>+E20/$BA$21*100000</f>
        <v>720.4721391890856</v>
      </c>
      <c r="F21" s="223">
        <f>+F20/$AY$21*100000</f>
        <v>0</v>
      </c>
      <c r="G21" s="223">
        <f>+G20/$AZ$21*100000</f>
        <v>0</v>
      </c>
      <c r="H21" s="223">
        <f>+H20/$BA$21*100000</f>
        <v>0</v>
      </c>
      <c r="I21" s="223">
        <f>+I20/$AY$21*100000</f>
        <v>254.85198980592043</v>
      </c>
      <c r="J21" s="223">
        <f>+J20/$AZ$21*100000</f>
        <v>313.0518542302135</v>
      </c>
      <c r="K21" s="223">
        <f>+K20/$BA$21*100000</f>
        <v>199.2795278608109</v>
      </c>
      <c r="L21" s="223">
        <f>+L20/$AY$21*100000</f>
        <v>0</v>
      </c>
      <c r="M21" s="223">
        <f>+M20/$AZ$21*100000</f>
        <v>0</v>
      </c>
      <c r="N21" s="223">
        <f>+N20/$BA$21*100000</f>
        <v>0</v>
      </c>
      <c r="O21" s="223">
        <f>+O20/$AY$21*100000</f>
        <v>0</v>
      </c>
      <c r="P21" s="223">
        <f>+P20/$AZ$21*100000</f>
        <v>0</v>
      </c>
      <c r="Q21" s="224">
        <f>+Q20/$BA$21*100000</f>
        <v>0</v>
      </c>
      <c r="R21" s="222">
        <f>+R20/$AY$21*100000</f>
        <v>113.70319545187218</v>
      </c>
      <c r="S21" s="223">
        <f>+S20/$AZ$21*100000</f>
        <v>120.4045593193129</v>
      </c>
      <c r="T21" s="223">
        <f>+T20/$BA$21*100000</f>
        <v>107.30436115582125</v>
      </c>
      <c r="U21" s="223">
        <f>+U20/$AY$21*100000</f>
        <v>54.89119780435209</v>
      </c>
      <c r="V21" s="223">
        <f>+V20/$AZ$21*100000</f>
        <v>40.134853106437625</v>
      </c>
      <c r="W21" s="223">
        <f>+W20/$BA$21*100000</f>
        <v>68.98137502874224</v>
      </c>
      <c r="X21" s="223">
        <f>+X20/$AY$21*100000</f>
        <v>0</v>
      </c>
      <c r="Y21" s="223">
        <f>+Y20/$AZ$21*100000</f>
        <v>0</v>
      </c>
      <c r="Z21" s="223">
        <f>+Z20/$BA$21*100000</f>
        <v>0</v>
      </c>
      <c r="AA21" s="223">
        <f>+AA20/$AY$21*100000</f>
        <v>74.49519702019212</v>
      </c>
      <c r="AB21" s="223">
        <f>+AB20/$AZ$21*100000</f>
        <v>64.21576497030021</v>
      </c>
      <c r="AC21" s="223">
        <f>+AC20/$BA$21*100000</f>
        <v>84.31056947957384</v>
      </c>
      <c r="AD21" s="223">
        <f>+AD20/$AY$21*100000</f>
        <v>11.76239952950402</v>
      </c>
      <c r="AE21" s="223">
        <f>+AE20/$AZ$21*100000</f>
        <v>24.08091186386258</v>
      </c>
      <c r="AF21" s="224">
        <f>+AF20/$BA$21*100000</f>
        <v>0</v>
      </c>
      <c r="AG21" s="222">
        <f>+AG20/$AY$21*100000</f>
        <v>0</v>
      </c>
      <c r="AH21" s="223">
        <f>+AH20/$AZ$21*100000</f>
        <v>0</v>
      </c>
      <c r="AI21" s="223">
        <f>+AI20/$BA$21*100000</f>
        <v>0</v>
      </c>
      <c r="AJ21" s="223">
        <f>+AJ20/$AY$21*100000</f>
        <v>11.76239952950402</v>
      </c>
      <c r="AK21" s="223">
        <f>+AK20/$AZ$21*100000</f>
        <v>8.026970621287527</v>
      </c>
      <c r="AL21" s="223">
        <f>+AL20/$BA$21*100000</f>
        <v>15.329194450831608</v>
      </c>
      <c r="AM21" s="223">
        <f>+AM20/$AY$21*100000</f>
        <v>15.683199372672027</v>
      </c>
      <c r="AN21" s="223">
        <f>+AN20/$AZ$21*100000</f>
        <v>16.053941242575053</v>
      </c>
      <c r="AO21" s="223">
        <f>+AO20/$BA$21*100000</f>
        <v>15.329194450831608</v>
      </c>
      <c r="AP21" s="223">
        <f>+AP20/$AY$21*100000</f>
        <v>27.445598902176044</v>
      </c>
      <c r="AQ21" s="223">
        <f>+AQ20/$AZ$21*100000</f>
        <v>24.08091186386258</v>
      </c>
      <c r="AR21" s="223">
        <f>+AR20/$BA$21*100000</f>
        <v>30.658388901663216</v>
      </c>
      <c r="AS21" s="223">
        <f>+AS20/$AY$21*100000</f>
        <v>31.366398745344053</v>
      </c>
      <c r="AT21" s="223">
        <f>+AT20/$AZ$21*100000</f>
        <v>16.053941242575053</v>
      </c>
      <c r="AU21" s="223">
        <f>+AU20/$BA$21*100000</f>
        <v>45.98758335249483</v>
      </c>
      <c r="AV21" s="223">
        <f>+AV20/$AY$21*100000</f>
        <v>23.52479905900804</v>
      </c>
      <c r="AW21" s="223">
        <f>+AW20/$AZ$21*100000</f>
        <v>48.16182372772516</v>
      </c>
      <c r="AX21" s="224">
        <f>+AX20/$BA$21*100000</f>
        <v>0</v>
      </c>
      <c r="AY21" s="220">
        <f>SUM(AZ21:BA21)</f>
        <v>25505</v>
      </c>
      <c r="AZ21" s="255">
        <f>+'人口動態1'!AA11</f>
        <v>12458</v>
      </c>
      <c r="BA21" s="256">
        <f>+'人口動態1'!AB11</f>
        <v>13047</v>
      </c>
    </row>
    <row r="22" spans="1:53" s="220" customFormat="1" ht="17.25" customHeight="1">
      <c r="A22" s="397"/>
      <c r="B22" s="279" t="s">
        <v>112</v>
      </c>
      <c r="C22" s="280">
        <v>357.3466963591944</v>
      </c>
      <c r="D22" s="281">
        <v>496.4053759213656</v>
      </c>
      <c r="E22" s="281">
        <v>249.0880042979286</v>
      </c>
      <c r="F22" s="282">
        <v>0</v>
      </c>
      <c r="G22" s="282">
        <v>0</v>
      </c>
      <c r="H22" s="282">
        <v>0</v>
      </c>
      <c r="I22" s="281">
        <v>140.1057921597402</v>
      </c>
      <c r="J22" s="281">
        <v>191.243781980828</v>
      </c>
      <c r="K22" s="281">
        <v>95.67536609183142</v>
      </c>
      <c r="L22" s="282">
        <v>0</v>
      </c>
      <c r="M22" s="282">
        <v>0</v>
      </c>
      <c r="N22" s="282">
        <v>0</v>
      </c>
      <c r="O22" s="282">
        <v>0</v>
      </c>
      <c r="P22" s="282">
        <v>0</v>
      </c>
      <c r="Q22" s="283">
        <v>0</v>
      </c>
      <c r="R22" s="280">
        <v>49.09883844935613</v>
      </c>
      <c r="S22" s="281">
        <v>69.8925537822156</v>
      </c>
      <c r="T22" s="281">
        <v>33.09045458695799</v>
      </c>
      <c r="U22" s="281">
        <v>17.05947949922353</v>
      </c>
      <c r="V22" s="281">
        <v>17.877657193690414</v>
      </c>
      <c r="W22" s="281">
        <v>15.889594428799981</v>
      </c>
      <c r="X22" s="282">
        <v>0</v>
      </c>
      <c r="Y22" s="282">
        <v>0</v>
      </c>
      <c r="Z22" s="282">
        <v>0</v>
      </c>
      <c r="AA22" s="281">
        <v>24.537340129979988</v>
      </c>
      <c r="AB22" s="281">
        <v>37.34407799611058</v>
      </c>
      <c r="AC22" s="281">
        <v>16.539679391363148</v>
      </c>
      <c r="AD22" s="282">
        <v>4.912320107352325</v>
      </c>
      <c r="AE22" s="282">
        <v>13.580336912148082</v>
      </c>
      <c r="AF22" s="283">
        <v>0</v>
      </c>
      <c r="AG22" s="284">
        <v>0</v>
      </c>
      <c r="AH22" s="282">
        <v>0</v>
      </c>
      <c r="AI22" s="282">
        <v>0</v>
      </c>
      <c r="AJ22" s="285">
        <v>7.8118150775356545</v>
      </c>
      <c r="AK22" s="282">
        <v>7.260921757237641</v>
      </c>
      <c r="AL22" s="282">
        <v>8.021000892759416</v>
      </c>
      <c r="AM22" s="282">
        <v>5.364611146862601</v>
      </c>
      <c r="AN22" s="282">
        <v>8.557284372870527</v>
      </c>
      <c r="AO22" s="282">
        <v>4.142374640181053</v>
      </c>
      <c r="AP22" s="281">
        <v>6.545798481796984</v>
      </c>
      <c r="AQ22" s="281">
        <v>12.779892273984588</v>
      </c>
      <c r="AR22" s="281">
        <v>4.792459602744222</v>
      </c>
      <c r="AS22" s="281">
        <v>13.902495764872128</v>
      </c>
      <c r="AT22" s="281">
        <v>4.652280325699493</v>
      </c>
      <c r="AU22" s="281">
        <v>22.628326644844126</v>
      </c>
      <c r="AV22" s="281">
        <v>19.918915621716316</v>
      </c>
      <c r="AW22" s="281">
        <v>40.66642444343786</v>
      </c>
      <c r="AX22" s="286">
        <v>0</v>
      </c>
      <c r="AZ22" s="255"/>
      <c r="BA22" s="256"/>
    </row>
    <row r="23" spans="1:53" s="220" customFormat="1" ht="17.25" customHeight="1">
      <c r="A23" s="396" t="s">
        <v>105</v>
      </c>
      <c r="B23" s="269" t="s">
        <v>53</v>
      </c>
      <c r="C23" s="270">
        <v>333</v>
      </c>
      <c r="D23" s="271">
        <v>172</v>
      </c>
      <c r="E23" s="271">
        <v>161</v>
      </c>
      <c r="F23" s="271">
        <v>0</v>
      </c>
      <c r="G23" s="271">
        <v>0</v>
      </c>
      <c r="H23" s="271">
        <v>0</v>
      </c>
      <c r="I23" s="271">
        <v>90</v>
      </c>
      <c r="J23" s="271">
        <v>59</v>
      </c>
      <c r="K23" s="271">
        <v>31</v>
      </c>
      <c r="L23" s="271">
        <v>1</v>
      </c>
      <c r="M23" s="271">
        <v>1</v>
      </c>
      <c r="N23" s="271">
        <v>0</v>
      </c>
      <c r="O23" s="271">
        <v>0</v>
      </c>
      <c r="P23" s="271">
        <v>0</v>
      </c>
      <c r="Q23" s="272">
        <v>0</v>
      </c>
      <c r="R23" s="270">
        <v>60</v>
      </c>
      <c r="S23" s="271">
        <v>29</v>
      </c>
      <c r="T23" s="271">
        <v>31</v>
      </c>
      <c r="U23" s="271">
        <v>24</v>
      </c>
      <c r="V23" s="271">
        <v>12</v>
      </c>
      <c r="W23" s="271">
        <v>12</v>
      </c>
      <c r="X23" s="271">
        <v>6</v>
      </c>
      <c r="Y23" s="271">
        <v>3</v>
      </c>
      <c r="Z23" s="271">
        <v>3</v>
      </c>
      <c r="AA23" s="271">
        <v>42</v>
      </c>
      <c r="AB23" s="271">
        <v>24</v>
      </c>
      <c r="AC23" s="271">
        <v>18</v>
      </c>
      <c r="AD23" s="271">
        <v>6</v>
      </c>
      <c r="AE23" s="271">
        <v>4</v>
      </c>
      <c r="AF23" s="272">
        <v>2</v>
      </c>
      <c r="AG23" s="270">
        <v>0</v>
      </c>
      <c r="AH23" s="271">
        <v>0</v>
      </c>
      <c r="AI23" s="273">
        <v>0</v>
      </c>
      <c r="AJ23" s="271">
        <v>4</v>
      </c>
      <c r="AK23" s="271">
        <v>3</v>
      </c>
      <c r="AL23" s="271">
        <v>1</v>
      </c>
      <c r="AM23" s="271">
        <v>6</v>
      </c>
      <c r="AN23" s="271">
        <v>3</v>
      </c>
      <c r="AO23" s="271">
        <v>3</v>
      </c>
      <c r="AP23" s="271">
        <v>22</v>
      </c>
      <c r="AQ23" s="271">
        <v>4</v>
      </c>
      <c r="AR23" s="271">
        <v>18</v>
      </c>
      <c r="AS23" s="274">
        <v>12</v>
      </c>
      <c r="AT23" s="275">
        <v>5</v>
      </c>
      <c r="AU23" s="275">
        <v>7</v>
      </c>
      <c r="AV23" s="275">
        <v>6</v>
      </c>
      <c r="AW23" s="276">
        <v>5</v>
      </c>
      <c r="AX23" s="277">
        <v>1</v>
      </c>
      <c r="AZ23" s="255"/>
      <c r="BA23" s="256"/>
    </row>
    <row r="24" spans="1:53" s="220" customFormat="1" ht="17.25" customHeight="1">
      <c r="A24" s="397"/>
      <c r="B24" s="221" t="s">
        <v>54</v>
      </c>
      <c r="C24" s="222">
        <f>+C23/$AY$24*100000</f>
        <v>830.4860712771529</v>
      </c>
      <c r="D24" s="223">
        <f>+D23/$AZ$24*100000</f>
        <v>876.2545213714402</v>
      </c>
      <c r="E24" s="223">
        <f>+E23/$BA$24*100000</f>
        <v>786.5937072503419</v>
      </c>
      <c r="F24" s="223">
        <f>+F23/$AY$24*100000</f>
        <v>0</v>
      </c>
      <c r="G24" s="223">
        <f>+G23/$AZ$24*100000</f>
        <v>0</v>
      </c>
      <c r="H24" s="223">
        <f>+H23/$BA$24*100000</f>
        <v>0</v>
      </c>
      <c r="I24" s="223">
        <f>+I23/$AY$24*100000</f>
        <v>224.45569493977106</v>
      </c>
      <c r="J24" s="223">
        <f>+J23/$AZ$24*100000</f>
        <v>300.57567884252893</v>
      </c>
      <c r="K24" s="223">
        <f>+K23/$BA$24*100000</f>
        <v>151.45593120969318</v>
      </c>
      <c r="L24" s="223">
        <f>+L23/$AY$24*100000</f>
        <v>2.4939521659974564</v>
      </c>
      <c r="M24" s="223">
        <f>+M23/$AZ$24*100000</f>
        <v>5.094503031229303</v>
      </c>
      <c r="N24" s="223">
        <f>+N23/$BA$24*100000</f>
        <v>0</v>
      </c>
      <c r="O24" s="223">
        <f>+O23/$AY$24*100000</f>
        <v>0</v>
      </c>
      <c r="P24" s="223">
        <f>+P23/$AZ$24*100000</f>
        <v>0</v>
      </c>
      <c r="Q24" s="224">
        <f>+Q23/$BA$24*100000</f>
        <v>0</v>
      </c>
      <c r="R24" s="222">
        <f>+R23/$AY$24*100000</f>
        <v>149.63712995984736</v>
      </c>
      <c r="S24" s="223">
        <f>+S23/$AZ$24*100000</f>
        <v>147.7405879056498</v>
      </c>
      <c r="T24" s="223">
        <f>+T23/$BA$24*100000</f>
        <v>151.45593120969318</v>
      </c>
      <c r="U24" s="223">
        <f>+U23/$AY$24*100000</f>
        <v>59.85485198393895</v>
      </c>
      <c r="V24" s="223">
        <f>+V23/$AZ$24*100000</f>
        <v>61.13403637475164</v>
      </c>
      <c r="W24" s="223">
        <f>+W23/$BA$24*100000</f>
        <v>58.6281024037522</v>
      </c>
      <c r="X24" s="223">
        <f>+X23/$AY$24*100000</f>
        <v>14.963712995984737</v>
      </c>
      <c r="Y24" s="223">
        <f>+Y23/$AZ$24*100000</f>
        <v>15.28350909368791</v>
      </c>
      <c r="Z24" s="223">
        <f>+Z23/$BA$24*100000</f>
        <v>14.65702560093805</v>
      </c>
      <c r="AA24" s="223">
        <f>+AA23/$AY$24*100000</f>
        <v>104.74599097189316</v>
      </c>
      <c r="AB24" s="223">
        <f>+AB23/$AZ$24*100000</f>
        <v>122.26807274950328</v>
      </c>
      <c r="AC24" s="223">
        <f>+AC23/$BA$24*100000</f>
        <v>87.94215360562829</v>
      </c>
      <c r="AD24" s="223">
        <f>+AD23/$AY$24*100000</f>
        <v>14.963712995984737</v>
      </c>
      <c r="AE24" s="223">
        <f>+AE23/$AZ$24*100000</f>
        <v>20.378012124917213</v>
      </c>
      <c r="AF24" s="224">
        <f>+AF23/$BA$24*100000</f>
        <v>9.771350400625366</v>
      </c>
      <c r="AG24" s="222">
        <f>+AG23/$AY$24*100000</f>
        <v>0</v>
      </c>
      <c r="AH24" s="223">
        <f>+AH23/$AZ$24*100000</f>
        <v>0</v>
      </c>
      <c r="AI24" s="223">
        <f>+AI23/$BA$24*100000</f>
        <v>0</v>
      </c>
      <c r="AJ24" s="223">
        <f>+AJ23/$AY$24*100000</f>
        <v>9.975808663989826</v>
      </c>
      <c r="AK24" s="223">
        <f>+AK23/$AZ$24*100000</f>
        <v>15.28350909368791</v>
      </c>
      <c r="AL24" s="223">
        <f>+AL23/$BA$24*100000</f>
        <v>4.885675200312683</v>
      </c>
      <c r="AM24" s="223">
        <f>+AM23/$AY$24*100000</f>
        <v>14.963712995984737</v>
      </c>
      <c r="AN24" s="223">
        <f>+AN23/$AZ$24*100000</f>
        <v>15.28350909368791</v>
      </c>
      <c r="AO24" s="223">
        <f>+AO23/$BA$24*100000</f>
        <v>14.65702560093805</v>
      </c>
      <c r="AP24" s="223">
        <f>+AP23/$AY$24*100000</f>
        <v>54.86694765194403</v>
      </c>
      <c r="AQ24" s="223">
        <f>+AQ23/$AZ$24*100000</f>
        <v>20.378012124917213</v>
      </c>
      <c r="AR24" s="223">
        <f>+AR23/$BA$24*100000</f>
        <v>87.94215360562829</v>
      </c>
      <c r="AS24" s="223">
        <f>+AS23/$AY$24*100000</f>
        <v>29.927425991969475</v>
      </c>
      <c r="AT24" s="223">
        <f>+AT23/$AZ$24*100000</f>
        <v>25.472515156146518</v>
      </c>
      <c r="AU24" s="223">
        <f>+AU23/$BA$24*100000</f>
        <v>34.19972640218878</v>
      </c>
      <c r="AV24" s="223">
        <f>+AV23/$AY$24*100000</f>
        <v>14.963712995984737</v>
      </c>
      <c r="AW24" s="223">
        <f>+AW23/$AZ$24*100000</f>
        <v>25.472515156146518</v>
      </c>
      <c r="AX24" s="224">
        <f>+AX23/$BA$24*100000</f>
        <v>4.885675200312683</v>
      </c>
      <c r="AY24" s="220">
        <f>SUM(AZ24:BA24)</f>
        <v>40097</v>
      </c>
      <c r="AZ24" s="236">
        <f>+'人口動態1'!AA12</f>
        <v>19629</v>
      </c>
      <c r="BA24" s="237">
        <f>+'人口動態1'!AB12</f>
        <v>20468</v>
      </c>
    </row>
    <row r="25" spans="1:53" s="220" customFormat="1" ht="17.25" customHeight="1">
      <c r="A25" s="397"/>
      <c r="B25" s="279" t="s">
        <v>112</v>
      </c>
      <c r="C25" s="280">
        <v>340.43455173997</v>
      </c>
      <c r="D25" s="281">
        <v>466.2530842097359</v>
      </c>
      <c r="E25" s="281">
        <v>236.66657599523973</v>
      </c>
      <c r="F25" s="282">
        <v>0</v>
      </c>
      <c r="G25" s="282">
        <v>0</v>
      </c>
      <c r="H25" s="282">
        <v>0</v>
      </c>
      <c r="I25" s="281">
        <v>115.4532082648797</v>
      </c>
      <c r="J25" s="281">
        <v>158.67823126114575</v>
      </c>
      <c r="K25" s="281">
        <v>76.42746090389646</v>
      </c>
      <c r="L25" s="282">
        <v>0.48315382207058116</v>
      </c>
      <c r="M25" s="282">
        <v>2.0560709967609276</v>
      </c>
      <c r="N25" s="282">
        <v>0</v>
      </c>
      <c r="O25" s="282">
        <v>0</v>
      </c>
      <c r="P25" s="282">
        <v>0</v>
      </c>
      <c r="Q25" s="283">
        <v>0</v>
      </c>
      <c r="R25" s="280">
        <v>64.29528009723848</v>
      </c>
      <c r="S25" s="281">
        <v>87.3528986031254</v>
      </c>
      <c r="T25" s="281">
        <v>44.28825127081446</v>
      </c>
      <c r="U25" s="281">
        <v>19.13859612478572</v>
      </c>
      <c r="V25" s="281">
        <v>32.049127206949954</v>
      </c>
      <c r="W25" s="281">
        <v>10.035596392735648</v>
      </c>
      <c r="X25" s="282">
        <v>7.0959520599488375</v>
      </c>
      <c r="Y25" s="282">
        <v>9.897560635281584</v>
      </c>
      <c r="Z25" s="282">
        <v>4.829924635705999</v>
      </c>
      <c r="AA25" s="281">
        <v>36.75916228970034</v>
      </c>
      <c r="AB25" s="281">
        <v>57.25200912594214</v>
      </c>
      <c r="AC25" s="281">
        <v>24.398199804089995</v>
      </c>
      <c r="AD25" s="282">
        <v>5.413819306814044</v>
      </c>
      <c r="AE25" s="282">
        <v>8.949402718827148</v>
      </c>
      <c r="AF25" s="283">
        <v>4.43081490364221</v>
      </c>
      <c r="AG25" s="284">
        <v>0</v>
      </c>
      <c r="AH25" s="282">
        <v>0</v>
      </c>
      <c r="AI25" s="282">
        <v>0</v>
      </c>
      <c r="AJ25" s="285">
        <v>4.483899177955434</v>
      </c>
      <c r="AK25" s="282">
        <v>8.24186063723892</v>
      </c>
      <c r="AL25" s="282">
        <v>0.6315644437724942</v>
      </c>
      <c r="AM25" s="282">
        <v>4.630781929390398</v>
      </c>
      <c r="AN25" s="282">
        <v>8.63743700015759</v>
      </c>
      <c r="AO25" s="282">
        <v>1.8946933313174827</v>
      </c>
      <c r="AP25" s="281">
        <v>9.627733402458286</v>
      </c>
      <c r="AQ25" s="281">
        <v>6.684148616928867</v>
      </c>
      <c r="AR25" s="281">
        <v>10.42574522086353</v>
      </c>
      <c r="AS25" s="281">
        <v>18.908009036179543</v>
      </c>
      <c r="AT25" s="281">
        <v>19.303650356015755</v>
      </c>
      <c r="AU25" s="281">
        <v>18.58304963427445</v>
      </c>
      <c r="AV25" s="281">
        <v>8.594623773886518</v>
      </c>
      <c r="AW25" s="281">
        <v>17.23479780448924</v>
      </c>
      <c r="AX25" s="286">
        <v>0.6315644437724942</v>
      </c>
      <c r="AZ25" s="255"/>
      <c r="BA25" s="256"/>
    </row>
    <row r="26" spans="1:53" s="220" customFormat="1" ht="17.25" customHeight="1">
      <c r="A26" s="396" t="s">
        <v>106</v>
      </c>
      <c r="B26" s="269" t="s">
        <v>53</v>
      </c>
      <c r="C26" s="270">
        <v>72</v>
      </c>
      <c r="D26" s="271">
        <v>44</v>
      </c>
      <c r="E26" s="271">
        <v>28</v>
      </c>
      <c r="F26" s="271">
        <v>0</v>
      </c>
      <c r="G26" s="271">
        <v>0</v>
      </c>
      <c r="H26" s="271">
        <v>0</v>
      </c>
      <c r="I26" s="271">
        <v>22</v>
      </c>
      <c r="J26" s="271">
        <v>14</v>
      </c>
      <c r="K26" s="271">
        <v>8</v>
      </c>
      <c r="L26" s="271">
        <v>0</v>
      </c>
      <c r="M26" s="271">
        <v>0</v>
      </c>
      <c r="N26" s="271">
        <v>0</v>
      </c>
      <c r="O26" s="271">
        <v>0</v>
      </c>
      <c r="P26" s="271">
        <v>0</v>
      </c>
      <c r="Q26" s="272">
        <v>0</v>
      </c>
      <c r="R26" s="270">
        <v>12</v>
      </c>
      <c r="S26" s="271">
        <v>7</v>
      </c>
      <c r="T26" s="271">
        <v>5</v>
      </c>
      <c r="U26" s="271">
        <v>4</v>
      </c>
      <c r="V26" s="271">
        <v>2</v>
      </c>
      <c r="W26" s="271">
        <v>2</v>
      </c>
      <c r="X26" s="271">
        <v>1</v>
      </c>
      <c r="Y26" s="271">
        <v>1</v>
      </c>
      <c r="Z26" s="271">
        <v>0</v>
      </c>
      <c r="AA26" s="271">
        <v>9</v>
      </c>
      <c r="AB26" s="271">
        <v>4</v>
      </c>
      <c r="AC26" s="271">
        <v>5</v>
      </c>
      <c r="AD26" s="271">
        <v>3</v>
      </c>
      <c r="AE26" s="271">
        <v>3</v>
      </c>
      <c r="AF26" s="272">
        <v>0</v>
      </c>
      <c r="AG26" s="270">
        <v>0</v>
      </c>
      <c r="AH26" s="271">
        <v>0</v>
      </c>
      <c r="AI26" s="273">
        <v>0</v>
      </c>
      <c r="AJ26" s="271">
        <v>1</v>
      </c>
      <c r="AK26" s="271">
        <v>1</v>
      </c>
      <c r="AL26" s="271">
        <v>0</v>
      </c>
      <c r="AM26" s="271">
        <v>1</v>
      </c>
      <c r="AN26" s="271">
        <v>1</v>
      </c>
      <c r="AO26" s="271">
        <v>0</v>
      </c>
      <c r="AP26" s="271">
        <v>1</v>
      </c>
      <c r="AQ26" s="271">
        <v>0</v>
      </c>
      <c r="AR26" s="271">
        <v>1</v>
      </c>
      <c r="AS26" s="274">
        <v>3</v>
      </c>
      <c r="AT26" s="275">
        <v>3</v>
      </c>
      <c r="AU26" s="275">
        <v>0</v>
      </c>
      <c r="AV26" s="275">
        <v>1</v>
      </c>
      <c r="AW26" s="276">
        <v>1</v>
      </c>
      <c r="AX26" s="277">
        <v>0</v>
      </c>
      <c r="AZ26" s="255"/>
      <c r="BA26" s="256"/>
    </row>
    <row r="27" spans="1:53" s="220" customFormat="1" ht="17.25" customHeight="1">
      <c r="A27" s="397"/>
      <c r="B27" s="221" t="s">
        <v>54</v>
      </c>
      <c r="C27" s="222">
        <f>+C26/$AY$27*100000</f>
        <v>771.786901061207</v>
      </c>
      <c r="D27" s="223">
        <f>+D26/$AZ$27*100000</f>
        <v>947.4590869939707</v>
      </c>
      <c r="E27" s="223">
        <f>+E26/$BA$27*100000</f>
        <v>597.6520811099252</v>
      </c>
      <c r="F27" s="223">
        <f>+F26/$AY$27*100000</f>
        <v>0</v>
      </c>
      <c r="G27" s="223">
        <f>+G26/$AZ$27*100000</f>
        <v>0</v>
      </c>
      <c r="H27" s="223">
        <f>+H26/$BA$27*100000</f>
        <v>0</v>
      </c>
      <c r="I27" s="223">
        <f>+I26/$AY$27*100000</f>
        <v>235.8237753242577</v>
      </c>
      <c r="J27" s="223">
        <f>+J26/$AZ$27*100000</f>
        <v>301.4642549526271</v>
      </c>
      <c r="K27" s="223">
        <f>+K26/$BA$27*100000</f>
        <v>170.75773745997867</v>
      </c>
      <c r="L27" s="223">
        <f>+L26/$AY$27*100000</f>
        <v>0</v>
      </c>
      <c r="M27" s="223">
        <f>+M26/$AZ$27*100000</f>
        <v>0</v>
      </c>
      <c r="N27" s="223">
        <f>+N26/$BA$27*100000</f>
        <v>0</v>
      </c>
      <c r="O27" s="223">
        <f>+O26/$AY$27*100000</f>
        <v>0</v>
      </c>
      <c r="P27" s="223">
        <f>+P26/$AZ$27*100000</f>
        <v>0</v>
      </c>
      <c r="Q27" s="224">
        <f>+Q26/$BA$27*100000</f>
        <v>0</v>
      </c>
      <c r="R27" s="222">
        <f>+R26/$AY$27*100000</f>
        <v>128.63115017686783</v>
      </c>
      <c r="S27" s="223">
        <f>+S26/$AZ$27*100000</f>
        <v>150.73212747631354</v>
      </c>
      <c r="T27" s="223">
        <f>+T26/$BA$27*100000</f>
        <v>106.72358591248667</v>
      </c>
      <c r="U27" s="223">
        <f>+U26/$AY$27*100000</f>
        <v>42.877050058955945</v>
      </c>
      <c r="V27" s="223">
        <f>+V26/$AZ$27*100000</f>
        <v>43.066322136089575</v>
      </c>
      <c r="W27" s="223">
        <f>+W26/$BA$27*100000</f>
        <v>42.68943436499467</v>
      </c>
      <c r="X27" s="223">
        <f>+X26/$AY$27*100000</f>
        <v>10.719262514738986</v>
      </c>
      <c r="Y27" s="223">
        <f>+Y26/$AZ$27*100000</f>
        <v>21.533161068044787</v>
      </c>
      <c r="Z27" s="223">
        <f>+Z26/$BA$27*100000</f>
        <v>0</v>
      </c>
      <c r="AA27" s="223">
        <f>+AA26/$AY$27*100000</f>
        <v>96.47336263265088</v>
      </c>
      <c r="AB27" s="223">
        <f>+AB26/$AZ$27*100000</f>
        <v>86.13264427217915</v>
      </c>
      <c r="AC27" s="223">
        <f>+AC26/$BA$27*100000</f>
        <v>106.72358591248667</v>
      </c>
      <c r="AD27" s="223">
        <f>+AD26/$AY$27*100000</f>
        <v>32.15778754421696</v>
      </c>
      <c r="AE27" s="223">
        <f>+AE26/$AZ$27*100000</f>
        <v>64.59948320413437</v>
      </c>
      <c r="AF27" s="224">
        <f>+AF26/$BA$27*100000</f>
        <v>0</v>
      </c>
      <c r="AG27" s="222">
        <f>+AG26/$AY$27*100000</f>
        <v>0</v>
      </c>
      <c r="AH27" s="223">
        <f>+AH26/$AZ$27*100000</f>
        <v>0</v>
      </c>
      <c r="AI27" s="223">
        <f>+AI26/$BA$27*100000</f>
        <v>0</v>
      </c>
      <c r="AJ27" s="223">
        <f>+AJ26/$AY$27*100000</f>
        <v>10.719262514738986</v>
      </c>
      <c r="AK27" s="223">
        <f>+AK26/$AZ$27*100000</f>
        <v>21.533161068044787</v>
      </c>
      <c r="AL27" s="223">
        <f>+AL26/$BA$27*100000</f>
        <v>0</v>
      </c>
      <c r="AM27" s="223">
        <f>+AM26/$AY$27*100000</f>
        <v>10.719262514738986</v>
      </c>
      <c r="AN27" s="223">
        <f>+AN26/$AZ$27*100000</f>
        <v>21.533161068044787</v>
      </c>
      <c r="AO27" s="223">
        <f>+AO26/$BA$27*100000</f>
        <v>0</v>
      </c>
      <c r="AP27" s="223">
        <f>+AP26/$AY$27*100000</f>
        <v>10.719262514738986</v>
      </c>
      <c r="AQ27" s="223">
        <f>+AQ26/$AZ$27*100000</f>
        <v>0</v>
      </c>
      <c r="AR27" s="223">
        <f>+AR26/$BA$27*100000</f>
        <v>21.344717182497334</v>
      </c>
      <c r="AS27" s="223">
        <f>+AS26/$AY$27*100000</f>
        <v>32.15778754421696</v>
      </c>
      <c r="AT27" s="223">
        <f>+AT26/$AZ$27*100000</f>
        <v>64.59948320413437</v>
      </c>
      <c r="AU27" s="223">
        <f>+AU26/$BA$27*100000</f>
        <v>0</v>
      </c>
      <c r="AV27" s="223">
        <f>+AV26/$AY$27*100000</f>
        <v>10.719262514738986</v>
      </c>
      <c r="AW27" s="223">
        <f>+AW26/$AZ$27*100000</f>
        <v>21.533161068044787</v>
      </c>
      <c r="AX27" s="224">
        <f>+AX26/$BA$27*100000</f>
        <v>0</v>
      </c>
      <c r="AY27" s="220">
        <f>SUM(AZ27:BA27)</f>
        <v>9329</v>
      </c>
      <c r="AZ27" s="236">
        <f>+'人口動態1'!AA13</f>
        <v>4644</v>
      </c>
      <c r="BA27" s="237">
        <f>+'人口動態1'!AB13</f>
        <v>4685</v>
      </c>
    </row>
    <row r="28" spans="1:53" s="220" customFormat="1" ht="17.25" customHeight="1">
      <c r="A28" s="397"/>
      <c r="B28" s="279" t="s">
        <v>112</v>
      </c>
      <c r="C28" s="280">
        <v>381.0255092744807</v>
      </c>
      <c r="D28" s="281">
        <v>594.1424952430773</v>
      </c>
      <c r="E28" s="281">
        <v>237.52675057584412</v>
      </c>
      <c r="F28" s="282">
        <v>0</v>
      </c>
      <c r="G28" s="282">
        <v>0</v>
      </c>
      <c r="H28" s="282">
        <v>0</v>
      </c>
      <c r="I28" s="281">
        <v>120.58796243681086</v>
      </c>
      <c r="J28" s="281">
        <v>172.11799542010684</v>
      </c>
      <c r="K28" s="281">
        <v>90.006352808041</v>
      </c>
      <c r="L28" s="282">
        <v>0</v>
      </c>
      <c r="M28" s="282">
        <v>0</v>
      </c>
      <c r="N28" s="282">
        <v>0</v>
      </c>
      <c r="O28" s="282">
        <v>0</v>
      </c>
      <c r="P28" s="282">
        <v>0</v>
      </c>
      <c r="Q28" s="283">
        <v>0</v>
      </c>
      <c r="R28" s="280">
        <v>52.788270260902856</v>
      </c>
      <c r="S28" s="281">
        <v>95.81306262913083</v>
      </c>
      <c r="T28" s="281">
        <v>28.923211106904684</v>
      </c>
      <c r="U28" s="281">
        <v>26.870808642097952</v>
      </c>
      <c r="V28" s="281">
        <v>36.91287829389806</v>
      </c>
      <c r="W28" s="281">
        <v>13.378450965967094</v>
      </c>
      <c r="X28" s="282">
        <v>6.983607903995099</v>
      </c>
      <c r="Y28" s="282">
        <v>13.736986975990359</v>
      </c>
      <c r="Z28" s="282">
        <v>0</v>
      </c>
      <c r="AA28" s="281">
        <v>52.59348241408063</v>
      </c>
      <c r="AB28" s="281">
        <v>79.04657142444226</v>
      </c>
      <c r="AC28" s="281">
        <v>23.277660927614786</v>
      </c>
      <c r="AD28" s="282">
        <v>15.946259857115553</v>
      </c>
      <c r="AE28" s="282">
        <v>40.76962890829348</v>
      </c>
      <c r="AF28" s="283">
        <v>0</v>
      </c>
      <c r="AG28" s="284">
        <v>0</v>
      </c>
      <c r="AH28" s="282">
        <v>0</v>
      </c>
      <c r="AI28" s="282">
        <v>0</v>
      </c>
      <c r="AJ28" s="285">
        <v>8.171813770091223</v>
      </c>
      <c r="AK28" s="282">
        <v>15.824516419541405</v>
      </c>
      <c r="AL28" s="282">
        <v>0</v>
      </c>
      <c r="AM28" s="282">
        <v>4.732271727042567</v>
      </c>
      <c r="AN28" s="282">
        <v>10.343992182119594</v>
      </c>
      <c r="AO28" s="282">
        <v>0</v>
      </c>
      <c r="AP28" s="281">
        <v>3.448542359646635</v>
      </c>
      <c r="AQ28" s="281">
        <v>0</v>
      </c>
      <c r="AR28" s="281">
        <v>4.655532185522958</v>
      </c>
      <c r="AS28" s="281">
        <v>11.629356446335837</v>
      </c>
      <c r="AT28" s="281">
        <v>36.94703324225078</v>
      </c>
      <c r="AU28" s="281">
        <v>0</v>
      </c>
      <c r="AV28" s="281">
        <v>6.493832213835393</v>
      </c>
      <c r="AW28" s="281">
        <v>13.07581599618439</v>
      </c>
      <c r="AX28" s="286">
        <v>0</v>
      </c>
      <c r="AZ28" s="236"/>
      <c r="BA28" s="237"/>
    </row>
    <row r="29" spans="1:53" s="220" customFormat="1" ht="17.25" customHeight="1">
      <c r="A29" s="397" t="s">
        <v>107</v>
      </c>
      <c r="B29" s="287" t="s">
        <v>53</v>
      </c>
      <c r="C29" s="211">
        <v>91</v>
      </c>
      <c r="D29" s="212">
        <v>38</v>
      </c>
      <c r="E29" s="212">
        <v>53</v>
      </c>
      <c r="F29" s="212">
        <v>0</v>
      </c>
      <c r="G29" s="212">
        <v>0</v>
      </c>
      <c r="H29" s="212">
        <v>0</v>
      </c>
      <c r="I29" s="212">
        <v>26</v>
      </c>
      <c r="J29" s="212">
        <v>12</v>
      </c>
      <c r="K29" s="212">
        <v>14</v>
      </c>
      <c r="L29" s="212">
        <v>1</v>
      </c>
      <c r="M29" s="212">
        <v>1</v>
      </c>
      <c r="N29" s="212">
        <v>0</v>
      </c>
      <c r="O29" s="212">
        <v>0</v>
      </c>
      <c r="P29" s="212">
        <v>0</v>
      </c>
      <c r="Q29" s="213">
        <v>0</v>
      </c>
      <c r="R29" s="211">
        <v>13</v>
      </c>
      <c r="S29" s="212">
        <v>4</v>
      </c>
      <c r="T29" s="212">
        <v>9</v>
      </c>
      <c r="U29" s="212">
        <v>11</v>
      </c>
      <c r="V29" s="212">
        <v>5</v>
      </c>
      <c r="W29" s="212">
        <v>6</v>
      </c>
      <c r="X29" s="212">
        <v>1</v>
      </c>
      <c r="Y29" s="212">
        <v>1</v>
      </c>
      <c r="Z29" s="212">
        <v>0</v>
      </c>
      <c r="AA29" s="212">
        <v>7</v>
      </c>
      <c r="AB29" s="212">
        <v>2</v>
      </c>
      <c r="AC29" s="212">
        <v>5</v>
      </c>
      <c r="AD29" s="212">
        <v>0</v>
      </c>
      <c r="AE29" s="212">
        <v>0</v>
      </c>
      <c r="AF29" s="213">
        <v>0</v>
      </c>
      <c r="AG29" s="211">
        <v>0</v>
      </c>
      <c r="AH29" s="212">
        <v>0</v>
      </c>
      <c r="AI29" s="215">
        <v>0</v>
      </c>
      <c r="AJ29" s="212">
        <v>0</v>
      </c>
      <c r="AK29" s="212">
        <v>0</v>
      </c>
      <c r="AL29" s="212">
        <v>0</v>
      </c>
      <c r="AM29" s="212">
        <v>1</v>
      </c>
      <c r="AN29" s="212">
        <v>0</v>
      </c>
      <c r="AO29" s="212">
        <v>1</v>
      </c>
      <c r="AP29" s="212">
        <v>10</v>
      </c>
      <c r="AQ29" s="212">
        <v>2</v>
      </c>
      <c r="AR29" s="212">
        <v>8</v>
      </c>
      <c r="AS29" s="216">
        <v>1</v>
      </c>
      <c r="AT29" s="217">
        <v>1</v>
      </c>
      <c r="AU29" s="217">
        <v>0</v>
      </c>
      <c r="AV29" s="217">
        <v>4</v>
      </c>
      <c r="AW29" s="218">
        <v>3</v>
      </c>
      <c r="AX29" s="219">
        <v>1</v>
      </c>
      <c r="AZ29" s="236"/>
      <c r="BA29" s="237"/>
    </row>
    <row r="30" spans="1:53" s="220" customFormat="1" ht="17.25" customHeight="1">
      <c r="A30" s="397"/>
      <c r="B30" s="221" t="s">
        <v>54</v>
      </c>
      <c r="C30" s="222">
        <f>+C29/$AY$30*100000</f>
        <v>656.6604127579737</v>
      </c>
      <c r="D30" s="223">
        <f>+D29/$AZ$30*100000</f>
        <v>545.7417779692661</v>
      </c>
      <c r="E30" s="223">
        <f>+E29/$BA$30*100000</f>
        <v>768.6729514140682</v>
      </c>
      <c r="F30" s="223">
        <f>+F29/$AY$30*100000</f>
        <v>0</v>
      </c>
      <c r="G30" s="223">
        <f>+G29/$AZ$30*100000</f>
        <v>0</v>
      </c>
      <c r="H30" s="223">
        <f>+H29/$BA$30*100000</f>
        <v>0</v>
      </c>
      <c r="I30" s="223">
        <f>+I29/$AY$30*100000</f>
        <v>187.6172607879925</v>
      </c>
      <c r="J30" s="223">
        <f>+J29/$AZ$30*100000</f>
        <v>172.33950883239982</v>
      </c>
      <c r="K30" s="223">
        <f>+K29/$BA$30*100000</f>
        <v>203.04568527918784</v>
      </c>
      <c r="L30" s="223">
        <f>+L29/$AY$30*100000</f>
        <v>7.216048491845864</v>
      </c>
      <c r="M30" s="223">
        <f>+M29/$AZ$30*100000</f>
        <v>14.361625736033318</v>
      </c>
      <c r="N30" s="223">
        <f>+N29/$BA$30*100000</f>
        <v>0</v>
      </c>
      <c r="O30" s="223">
        <f>+O29/$AY$30*100000</f>
        <v>0</v>
      </c>
      <c r="P30" s="223">
        <f>+P29/$AZ$30*100000</f>
        <v>0</v>
      </c>
      <c r="Q30" s="224">
        <f>+Q29/$BA$30*100000</f>
        <v>0</v>
      </c>
      <c r="R30" s="222">
        <f>+R29/$AY$30*100000</f>
        <v>93.80863039399625</v>
      </c>
      <c r="S30" s="223">
        <f>+S29/$AZ$30*100000</f>
        <v>57.44650294413327</v>
      </c>
      <c r="T30" s="223">
        <f>+T29/$BA$30*100000</f>
        <v>130.5293691080493</v>
      </c>
      <c r="U30" s="223">
        <f>+U29/$AY$30*100000</f>
        <v>79.37653341030452</v>
      </c>
      <c r="V30" s="223">
        <f>+V29/$AZ$30*100000</f>
        <v>71.80812868016659</v>
      </c>
      <c r="W30" s="223">
        <f>+W29/$BA$30*100000</f>
        <v>87.0195794053662</v>
      </c>
      <c r="X30" s="223">
        <f>+X29/$AY$30*100000</f>
        <v>7.216048491845864</v>
      </c>
      <c r="Y30" s="223">
        <f>+Y29/$AZ$30*100000</f>
        <v>14.361625736033318</v>
      </c>
      <c r="Z30" s="223">
        <f>+Z29/$BA$30*100000</f>
        <v>0</v>
      </c>
      <c r="AA30" s="223">
        <f>+AA29/$AY$30*100000</f>
        <v>50.51233944292105</v>
      </c>
      <c r="AB30" s="223">
        <f>+AB29/$AZ$30*100000</f>
        <v>28.723251472066636</v>
      </c>
      <c r="AC30" s="223">
        <f>+AC29/$BA$30*100000</f>
        <v>72.51631617113851</v>
      </c>
      <c r="AD30" s="223">
        <f>+AD29/$AY$30*100000</f>
        <v>0</v>
      </c>
      <c r="AE30" s="223">
        <f>+AE29/$AZ$30*100000</f>
        <v>0</v>
      </c>
      <c r="AF30" s="224">
        <f>+AF29/$BA$30*100000</f>
        <v>0</v>
      </c>
      <c r="AG30" s="222">
        <f>+AG29/$AY$30*100000</f>
        <v>0</v>
      </c>
      <c r="AH30" s="223">
        <f>+AH29/$AZ$30*100000</f>
        <v>0</v>
      </c>
      <c r="AI30" s="223">
        <f>+AI29/$BA$30*100000</f>
        <v>0</v>
      </c>
      <c r="AJ30" s="223">
        <f>+AJ29/$AY$30*100000</f>
        <v>0</v>
      </c>
      <c r="AK30" s="223">
        <f>+AK29/$AZ$30*100000</f>
        <v>0</v>
      </c>
      <c r="AL30" s="223">
        <f>+AL29/$BA$30*100000</f>
        <v>0</v>
      </c>
      <c r="AM30" s="223">
        <f>+AM29/$AY$30*100000</f>
        <v>7.216048491845864</v>
      </c>
      <c r="AN30" s="223">
        <f>+AN29/$AZ$30*100000</f>
        <v>0</v>
      </c>
      <c r="AO30" s="223">
        <f>+AO29/$BA$30*100000</f>
        <v>14.5032632342277</v>
      </c>
      <c r="AP30" s="223">
        <f>+AP29/$AY$30*100000</f>
        <v>72.16048491845865</v>
      </c>
      <c r="AQ30" s="223">
        <f>+AQ29/$AZ$30*100000</f>
        <v>28.723251472066636</v>
      </c>
      <c r="AR30" s="223">
        <f>+AR29/$BA$30*100000</f>
        <v>116.0261058738216</v>
      </c>
      <c r="AS30" s="223">
        <f>+AS29/$AY$30*100000</f>
        <v>7.216048491845864</v>
      </c>
      <c r="AT30" s="223">
        <f>+AT29/$AZ$30*100000</f>
        <v>14.361625736033318</v>
      </c>
      <c r="AU30" s="223">
        <f>+AU29/$BA$30*100000</f>
        <v>0</v>
      </c>
      <c r="AV30" s="223">
        <f>+AV29/$AY$30*100000</f>
        <v>28.864193967383457</v>
      </c>
      <c r="AW30" s="223">
        <f>+AW29/$AZ$30*100000</f>
        <v>43.084877208099954</v>
      </c>
      <c r="AX30" s="224">
        <f>+AX29/$BA$30*100000</f>
        <v>14.5032632342277</v>
      </c>
      <c r="AY30" s="220">
        <f>SUM(AZ30:BA30)</f>
        <v>13858</v>
      </c>
      <c r="AZ30" s="255">
        <f>+'人口動態1'!AA14</f>
        <v>6963</v>
      </c>
      <c r="BA30" s="256">
        <f>+'人口動態1'!AB14</f>
        <v>6895</v>
      </c>
    </row>
    <row r="31" spans="1:53" s="220" customFormat="1" ht="17.25" customHeight="1" thickBot="1">
      <c r="A31" s="398"/>
      <c r="B31" s="288" t="s">
        <v>112</v>
      </c>
      <c r="C31" s="289">
        <v>286.1872837084036</v>
      </c>
      <c r="D31" s="290">
        <v>330.95293501939506</v>
      </c>
      <c r="E31" s="290">
        <v>233.64085390198954</v>
      </c>
      <c r="F31" s="291">
        <v>0</v>
      </c>
      <c r="G31" s="291">
        <v>0</v>
      </c>
      <c r="H31" s="291">
        <v>0</v>
      </c>
      <c r="I31" s="290">
        <v>83.86559802950975</v>
      </c>
      <c r="J31" s="290">
        <v>100.54065761690526</v>
      </c>
      <c r="K31" s="290">
        <v>64.02581793057244</v>
      </c>
      <c r="L31" s="291">
        <v>5.179830724372056</v>
      </c>
      <c r="M31" s="291">
        <v>11.228136061213679</v>
      </c>
      <c r="N31" s="291">
        <v>0</v>
      </c>
      <c r="O31" s="291">
        <v>0</v>
      </c>
      <c r="P31" s="291">
        <v>0</v>
      </c>
      <c r="Q31" s="292">
        <v>0</v>
      </c>
      <c r="R31" s="289">
        <v>47.26177383940342</v>
      </c>
      <c r="S31" s="290">
        <v>52.50213210012045</v>
      </c>
      <c r="T31" s="290">
        <v>41.272033567438065</v>
      </c>
      <c r="U31" s="290">
        <v>26.974554633351193</v>
      </c>
      <c r="V31" s="290">
        <v>33.583926755651746</v>
      </c>
      <c r="W31" s="290">
        <v>18.654954559168903</v>
      </c>
      <c r="X31" s="291">
        <v>5.179830724372056</v>
      </c>
      <c r="Y31" s="291">
        <v>11.228136061213679</v>
      </c>
      <c r="Z31" s="291">
        <v>0</v>
      </c>
      <c r="AA31" s="290">
        <v>24.899212432218906</v>
      </c>
      <c r="AB31" s="290">
        <v>20.460581221458888</v>
      </c>
      <c r="AC31" s="290">
        <v>26.015570335188407</v>
      </c>
      <c r="AD31" s="291">
        <v>0</v>
      </c>
      <c r="AE31" s="291">
        <v>0</v>
      </c>
      <c r="AF31" s="292">
        <v>0</v>
      </c>
      <c r="AG31" s="293">
        <v>0</v>
      </c>
      <c r="AH31" s="291">
        <v>0</v>
      </c>
      <c r="AI31" s="291">
        <v>0</v>
      </c>
      <c r="AJ31" s="294">
        <v>0</v>
      </c>
      <c r="AK31" s="291">
        <v>0</v>
      </c>
      <c r="AL31" s="291">
        <v>0</v>
      </c>
      <c r="AM31" s="291">
        <v>3.5206961342756444</v>
      </c>
      <c r="AN31" s="291">
        <v>0</v>
      </c>
      <c r="AO31" s="291">
        <v>6.21739955627401</v>
      </c>
      <c r="AP31" s="290">
        <v>16.631102863621905</v>
      </c>
      <c r="AQ31" s="290">
        <v>8.117160531802181</v>
      </c>
      <c r="AR31" s="290">
        <v>15.786925750216259</v>
      </c>
      <c r="AS31" s="290">
        <v>5.512037125436264</v>
      </c>
      <c r="AT31" s="290">
        <v>10.506617704403</v>
      </c>
      <c r="AU31" s="290">
        <v>0</v>
      </c>
      <c r="AV31" s="290">
        <v>8.362053074221535</v>
      </c>
      <c r="AW31" s="290">
        <v>31.326496210184665</v>
      </c>
      <c r="AX31" s="295">
        <v>0</v>
      </c>
      <c r="AZ31" s="296"/>
      <c r="BA31" s="297"/>
    </row>
    <row r="32" spans="1:19" ht="10.5" customHeight="1">
      <c r="A32" s="220"/>
      <c r="B32" s="220"/>
      <c r="C32" s="375" t="s">
        <v>55</v>
      </c>
      <c r="D32" s="375"/>
      <c r="E32" s="376" t="s">
        <v>56</v>
      </c>
      <c r="F32" s="376"/>
      <c r="G32" s="376"/>
      <c r="H32" s="376"/>
      <c r="I32" s="376"/>
      <c r="J32" s="376"/>
      <c r="K32" s="376"/>
      <c r="L32" s="376"/>
      <c r="M32" s="376"/>
      <c r="N32" s="376"/>
      <c r="O32" s="376"/>
      <c r="P32" s="377" t="s">
        <v>155</v>
      </c>
      <c r="Q32" s="377"/>
      <c r="R32" s="2"/>
      <c r="S32" s="2"/>
    </row>
    <row r="33" spans="3:19" ht="8.25" customHeight="1">
      <c r="C33" s="375"/>
      <c r="D33" s="375"/>
      <c r="E33" s="378" t="s">
        <v>109</v>
      </c>
      <c r="F33" s="378"/>
      <c r="G33" s="378"/>
      <c r="H33" s="378"/>
      <c r="I33" s="378"/>
      <c r="J33" s="378"/>
      <c r="K33" s="378"/>
      <c r="L33" s="378"/>
      <c r="M33" s="378"/>
      <c r="N33" s="378"/>
      <c r="O33" s="378"/>
      <c r="P33" s="377"/>
      <c r="Q33" s="377"/>
      <c r="R33" s="2"/>
      <c r="S33" s="2"/>
    </row>
    <row r="34" spans="3:19" ht="8.25" customHeight="1">
      <c r="C34" s="375" t="s">
        <v>57</v>
      </c>
      <c r="D34" s="375"/>
      <c r="E34" s="376" t="s">
        <v>110</v>
      </c>
      <c r="F34" s="376"/>
      <c r="G34" s="376"/>
      <c r="H34" s="376"/>
      <c r="I34" s="376"/>
      <c r="J34" s="376"/>
      <c r="K34" s="376"/>
      <c r="L34" s="376"/>
      <c r="M34" s="376"/>
      <c r="N34" s="376"/>
      <c r="O34" s="376"/>
      <c r="P34" s="377" t="s">
        <v>155</v>
      </c>
      <c r="Q34" s="377"/>
      <c r="R34" s="2"/>
      <c r="S34" s="2"/>
    </row>
    <row r="35" spans="3:17" ht="8.25" customHeight="1">
      <c r="C35" s="375"/>
      <c r="D35" s="375"/>
      <c r="E35" s="378" t="s">
        <v>58</v>
      </c>
      <c r="F35" s="378"/>
      <c r="G35" s="378"/>
      <c r="H35" s="378"/>
      <c r="I35" s="378"/>
      <c r="J35" s="378"/>
      <c r="K35" s="378"/>
      <c r="L35" s="378"/>
      <c r="M35" s="378"/>
      <c r="N35" s="378"/>
      <c r="O35" s="378"/>
      <c r="P35" s="377"/>
      <c r="Q35" s="377"/>
    </row>
  </sheetData>
  <mergeCells count="35">
    <mergeCell ref="C32:D33"/>
    <mergeCell ref="P32:Q33"/>
    <mergeCell ref="E32:O32"/>
    <mergeCell ref="E33:O33"/>
    <mergeCell ref="A5:A7"/>
    <mergeCell ref="A8:A10"/>
    <mergeCell ref="A11:A13"/>
    <mergeCell ref="A29:A31"/>
    <mergeCell ref="A14:A16"/>
    <mergeCell ref="A17:A19"/>
    <mergeCell ref="A20:A22"/>
    <mergeCell ref="A23:A25"/>
    <mergeCell ref="A26:A28"/>
    <mergeCell ref="C3:E3"/>
    <mergeCell ref="A3:B4"/>
    <mergeCell ref="F3:H3"/>
    <mergeCell ref="I3:K3"/>
    <mergeCell ref="L3:N3"/>
    <mergeCell ref="O3:Q3"/>
    <mergeCell ref="R3:T3"/>
    <mergeCell ref="U3:W3"/>
    <mergeCell ref="X3:Z3"/>
    <mergeCell ref="AA3:AC3"/>
    <mergeCell ref="AD3:AF3"/>
    <mergeCell ref="AG3:AI3"/>
    <mergeCell ref="AV3:AX3"/>
    <mergeCell ref="AY3:BA3"/>
    <mergeCell ref="AJ3:AL3"/>
    <mergeCell ref="AM3:AO3"/>
    <mergeCell ref="AP3:AR3"/>
    <mergeCell ref="AS3:AU3"/>
    <mergeCell ref="C34:D35"/>
    <mergeCell ref="E34:O34"/>
    <mergeCell ref="P34:Q35"/>
    <mergeCell ref="E35:O35"/>
  </mergeCells>
  <printOptions/>
  <pageMargins left="0.77" right="0.49" top="0.55" bottom="0.18" header="0.5118110236220472" footer="0.28"/>
  <pageSetup firstPageNumber="10" useFirstPageNumber="1" horizontalDpi="600" verticalDpi="600" orientation="landscape"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O33"/>
  <sheetViews>
    <sheetView tabSelected="1" view="pageBreakPreview" zoomScaleSheetLayoutView="100" workbookViewId="0" topLeftCell="A1">
      <pane xSplit="5" ySplit="6" topLeftCell="AE7" activePane="bottomRight" state="frozen"/>
      <selection pane="topLeft" activeCell="A1" sqref="A1"/>
      <selection pane="topRight" activeCell="F1" sqref="F1"/>
      <selection pane="bottomLeft" activeCell="A7" sqref="A7"/>
      <selection pane="bottomRight" activeCell="AO32" sqref="AO32"/>
    </sheetView>
  </sheetViews>
  <sheetFormatPr defaultColWidth="9.00390625" defaultRowHeight="13.5"/>
  <cols>
    <col min="1" max="1" width="4.50390625" style="220" customWidth="1"/>
    <col min="2" max="2" width="9.00390625" style="220" customWidth="1"/>
    <col min="3" max="5" width="7.375" style="220" customWidth="1"/>
    <col min="6" max="20" width="6.75390625" style="220" customWidth="1"/>
    <col min="21" max="25" width="7.00390625" style="220" customWidth="1"/>
    <col min="26" max="26" width="8.125" style="220" customWidth="1"/>
    <col min="27" max="30" width="7.00390625" style="220" customWidth="1"/>
    <col min="31" max="31" width="5.875" style="220" customWidth="1"/>
    <col min="32" max="33" width="7.00390625" style="220" customWidth="1"/>
    <col min="34" max="34" width="5.25390625" style="220" customWidth="1"/>
    <col min="35" max="38" width="7.00390625" style="220" customWidth="1"/>
    <col min="39" max="16384" width="9.00390625" style="220" customWidth="1"/>
  </cols>
  <sheetData>
    <row r="1" spans="1:3" s="195" customFormat="1" ht="13.5">
      <c r="A1" s="68" t="s">
        <v>156</v>
      </c>
      <c r="C1" s="4" t="s">
        <v>59</v>
      </c>
    </row>
    <row r="2" spans="1:21" s="195" customFormat="1" ht="13.5">
      <c r="A2" s="4"/>
      <c r="C2" s="2" t="s">
        <v>157</v>
      </c>
      <c r="U2" s="2" t="s">
        <v>158</v>
      </c>
    </row>
    <row r="3" spans="1:36" s="195" customFormat="1" ht="14.25" thickBot="1">
      <c r="A3" s="4"/>
      <c r="R3" s="203" t="s">
        <v>159</v>
      </c>
      <c r="AJ3" s="203" t="s">
        <v>159</v>
      </c>
    </row>
    <row r="4" spans="1:38" s="195" customFormat="1" ht="16.5" customHeight="1">
      <c r="A4" s="407"/>
      <c r="B4" s="408"/>
      <c r="C4" s="413" t="s">
        <v>160</v>
      </c>
      <c r="D4" s="413"/>
      <c r="E4" s="379"/>
      <c r="F4" s="416" t="s">
        <v>60</v>
      </c>
      <c r="G4" s="417"/>
      <c r="H4" s="417"/>
      <c r="I4" s="417"/>
      <c r="J4" s="417"/>
      <c r="K4" s="417"/>
      <c r="L4" s="417"/>
      <c r="M4" s="417"/>
      <c r="N4" s="417"/>
      <c r="O4" s="417"/>
      <c r="P4" s="417"/>
      <c r="Q4" s="417"/>
      <c r="R4" s="417"/>
      <c r="S4" s="417"/>
      <c r="T4" s="418"/>
      <c r="U4" s="416" t="s">
        <v>60</v>
      </c>
      <c r="V4" s="417"/>
      <c r="W4" s="417"/>
      <c r="X4" s="417"/>
      <c r="Y4" s="417"/>
      <c r="Z4" s="417"/>
      <c r="AA4" s="417"/>
      <c r="AB4" s="417"/>
      <c r="AC4" s="417"/>
      <c r="AD4" s="417"/>
      <c r="AE4" s="417"/>
      <c r="AF4" s="417"/>
      <c r="AG4" s="417"/>
      <c r="AH4" s="417"/>
      <c r="AI4" s="417"/>
      <c r="AJ4" s="417"/>
      <c r="AK4" s="417"/>
      <c r="AL4" s="418"/>
    </row>
    <row r="5" spans="1:41" s="195" customFormat="1" ht="16.5" customHeight="1">
      <c r="A5" s="409"/>
      <c r="B5" s="410"/>
      <c r="C5" s="414"/>
      <c r="D5" s="414"/>
      <c r="E5" s="415"/>
      <c r="F5" s="406" t="s">
        <v>161</v>
      </c>
      <c r="G5" s="402"/>
      <c r="H5" s="402"/>
      <c r="I5" s="402" t="s">
        <v>162</v>
      </c>
      <c r="J5" s="402"/>
      <c r="K5" s="402"/>
      <c r="L5" s="402" t="s">
        <v>163</v>
      </c>
      <c r="M5" s="402"/>
      <c r="N5" s="402"/>
      <c r="O5" s="419" t="s">
        <v>164</v>
      </c>
      <c r="P5" s="419"/>
      <c r="Q5" s="419"/>
      <c r="R5" s="402" t="s">
        <v>165</v>
      </c>
      <c r="S5" s="402"/>
      <c r="T5" s="403"/>
      <c r="U5" s="404" t="s">
        <v>166</v>
      </c>
      <c r="V5" s="405"/>
      <c r="W5" s="405"/>
      <c r="X5" s="402" t="s">
        <v>167</v>
      </c>
      <c r="Y5" s="402"/>
      <c r="Z5" s="402"/>
      <c r="AA5" s="402" t="s">
        <v>168</v>
      </c>
      <c r="AB5" s="402"/>
      <c r="AC5" s="402"/>
      <c r="AD5" s="402" t="s">
        <v>169</v>
      </c>
      <c r="AE5" s="402"/>
      <c r="AF5" s="402"/>
      <c r="AG5" s="402" t="s">
        <v>170</v>
      </c>
      <c r="AH5" s="402"/>
      <c r="AI5" s="402"/>
      <c r="AJ5" s="402" t="s">
        <v>61</v>
      </c>
      <c r="AK5" s="402"/>
      <c r="AL5" s="403"/>
      <c r="AM5" s="382" t="s">
        <v>26</v>
      </c>
      <c r="AN5" s="383"/>
      <c r="AO5" s="383"/>
    </row>
    <row r="6" spans="1:41" s="195" customFormat="1" ht="16.5" customHeight="1" thickBot="1">
      <c r="A6" s="411"/>
      <c r="B6" s="412"/>
      <c r="C6" s="205" t="s">
        <v>7</v>
      </c>
      <c r="D6" s="205" t="s">
        <v>4</v>
      </c>
      <c r="E6" s="298" t="s">
        <v>3</v>
      </c>
      <c r="F6" s="204" t="s">
        <v>7</v>
      </c>
      <c r="G6" s="205" t="s">
        <v>4</v>
      </c>
      <c r="H6" s="205" t="s">
        <v>3</v>
      </c>
      <c r="I6" s="205" t="s">
        <v>7</v>
      </c>
      <c r="J6" s="205" t="s">
        <v>4</v>
      </c>
      <c r="K6" s="205" t="s">
        <v>3</v>
      </c>
      <c r="L6" s="205" t="s">
        <v>7</v>
      </c>
      <c r="M6" s="205" t="s">
        <v>4</v>
      </c>
      <c r="N6" s="205" t="s">
        <v>3</v>
      </c>
      <c r="O6" s="205" t="s">
        <v>7</v>
      </c>
      <c r="P6" s="205" t="s">
        <v>4</v>
      </c>
      <c r="Q6" s="205" t="s">
        <v>3</v>
      </c>
      <c r="R6" s="205" t="s">
        <v>7</v>
      </c>
      <c r="S6" s="205" t="s">
        <v>4</v>
      </c>
      <c r="T6" s="206" t="s">
        <v>3</v>
      </c>
      <c r="U6" s="204" t="s">
        <v>7</v>
      </c>
      <c r="V6" s="205" t="s">
        <v>4</v>
      </c>
      <c r="W6" s="205" t="s">
        <v>3</v>
      </c>
      <c r="X6" s="205" t="s">
        <v>7</v>
      </c>
      <c r="Y6" s="205" t="s">
        <v>4</v>
      </c>
      <c r="Z6" s="205" t="s">
        <v>3</v>
      </c>
      <c r="AA6" s="205" t="s">
        <v>7</v>
      </c>
      <c r="AB6" s="205" t="s">
        <v>4</v>
      </c>
      <c r="AC6" s="205" t="s">
        <v>3</v>
      </c>
      <c r="AD6" s="205" t="s">
        <v>7</v>
      </c>
      <c r="AE6" s="205" t="s">
        <v>4</v>
      </c>
      <c r="AF6" s="205" t="s">
        <v>3</v>
      </c>
      <c r="AG6" s="205" t="s">
        <v>7</v>
      </c>
      <c r="AH6" s="205" t="s">
        <v>4</v>
      </c>
      <c r="AI6" s="205" t="s">
        <v>3</v>
      </c>
      <c r="AJ6" s="205" t="s">
        <v>7</v>
      </c>
      <c r="AK6" s="205" t="s">
        <v>4</v>
      </c>
      <c r="AL6" s="206" t="s">
        <v>3</v>
      </c>
      <c r="AM6" s="208" t="s">
        <v>7</v>
      </c>
      <c r="AN6" s="209" t="s">
        <v>4</v>
      </c>
      <c r="AO6" s="209" t="s">
        <v>3</v>
      </c>
    </row>
    <row r="7" spans="1:38" ht="17.25" customHeight="1" thickBot="1">
      <c r="A7" s="401" t="s">
        <v>6</v>
      </c>
      <c r="B7" s="300" t="s">
        <v>53</v>
      </c>
      <c r="C7" s="212">
        <v>4862</v>
      </c>
      <c r="D7" s="212">
        <v>2911</v>
      </c>
      <c r="E7" s="216">
        <v>1951</v>
      </c>
      <c r="F7" s="211">
        <v>143</v>
      </c>
      <c r="G7" s="212">
        <v>120</v>
      </c>
      <c r="H7" s="212">
        <v>23</v>
      </c>
      <c r="I7" s="212">
        <v>680</v>
      </c>
      <c r="J7" s="212">
        <v>439</v>
      </c>
      <c r="K7" s="212">
        <v>241</v>
      </c>
      <c r="L7" s="212">
        <v>395</v>
      </c>
      <c r="M7" s="212">
        <v>190</v>
      </c>
      <c r="N7" s="212">
        <v>205</v>
      </c>
      <c r="O7" s="212">
        <v>217</v>
      </c>
      <c r="P7" s="212">
        <v>132</v>
      </c>
      <c r="Q7" s="212">
        <v>85</v>
      </c>
      <c r="R7" s="212">
        <v>417</v>
      </c>
      <c r="S7" s="212">
        <v>275</v>
      </c>
      <c r="T7" s="213">
        <v>142</v>
      </c>
      <c r="U7" s="211">
        <v>273</v>
      </c>
      <c r="V7" s="212">
        <v>123</v>
      </c>
      <c r="W7" s="212">
        <v>150</v>
      </c>
      <c r="X7" s="212">
        <v>371</v>
      </c>
      <c r="Y7" s="212">
        <v>203</v>
      </c>
      <c r="Z7" s="212">
        <v>168</v>
      </c>
      <c r="AA7" s="212">
        <v>1059</v>
      </c>
      <c r="AB7" s="212">
        <v>782</v>
      </c>
      <c r="AC7" s="212">
        <v>277</v>
      </c>
      <c r="AD7" s="212">
        <v>150</v>
      </c>
      <c r="AE7" s="212">
        <v>0</v>
      </c>
      <c r="AF7" s="212">
        <v>150</v>
      </c>
      <c r="AG7" s="212">
        <v>69</v>
      </c>
      <c r="AH7" s="212" t="s">
        <v>118</v>
      </c>
      <c r="AI7" s="212">
        <v>69</v>
      </c>
      <c r="AJ7" s="212">
        <v>102</v>
      </c>
      <c r="AK7" s="212">
        <v>65</v>
      </c>
      <c r="AL7" s="213">
        <v>37</v>
      </c>
    </row>
    <row r="8" spans="1:41" ht="17.25" customHeight="1">
      <c r="A8" s="401"/>
      <c r="B8" s="301" t="s">
        <v>54</v>
      </c>
      <c r="C8" s="223">
        <f>+C7/$AM$8*100000</f>
        <v>261.03646833013437</v>
      </c>
      <c r="D8" s="223">
        <f>+D7/$AN$8*100000</f>
        <v>320.96304349264244</v>
      </c>
      <c r="E8" s="247">
        <f>+E7/$AO$8*100000</f>
        <v>204.16129055887455</v>
      </c>
      <c r="F8" s="222">
        <f>+F7/$AM$8*100000</f>
        <v>7.677543186180422</v>
      </c>
      <c r="G8" s="223">
        <f>+G7/$AN$8*100000</f>
        <v>13.231042672317791</v>
      </c>
      <c r="H8" s="223">
        <f>+H7/$AO$8*100000</f>
        <v>2.406821979935476</v>
      </c>
      <c r="I8" s="223">
        <f>+I7/$AM$8*100000</f>
        <v>36.50859696924956</v>
      </c>
      <c r="J8" s="223">
        <f>+J7/$AN$8*100000</f>
        <v>48.40356444289592</v>
      </c>
      <c r="K8" s="223">
        <f>+K7/$AO$8*100000</f>
        <v>25.21930857236738</v>
      </c>
      <c r="L8" s="223">
        <f>+L7/$AM$8*100000</f>
        <v>21.207199710078786</v>
      </c>
      <c r="M8" s="223">
        <f>+M7/$AN$8*100000</f>
        <v>20.949150897836503</v>
      </c>
      <c r="N8" s="223">
        <f>+N7/$AO$8*100000</f>
        <v>21.45210895159881</v>
      </c>
      <c r="O8" s="223">
        <f>+O7/$AM$8*100000</f>
        <v>11.650537562245816</v>
      </c>
      <c r="P8" s="223">
        <f>+P7/$AN$8*100000</f>
        <v>14.55414693954957</v>
      </c>
      <c r="Q8" s="223">
        <f>+Q7/$AO$8*100000</f>
        <v>8.89477688237024</v>
      </c>
      <c r="R8" s="223">
        <f>+R7/$AM$8*100000</f>
        <v>22.388360200260394</v>
      </c>
      <c r="S8" s="223">
        <f>+S7/$AN$8*100000</f>
        <v>30.321139457394942</v>
      </c>
      <c r="T8" s="224">
        <f>+T7/$AO$8*100000</f>
        <v>14.85950961525381</v>
      </c>
      <c r="U8" s="222">
        <f>+U7/$AM$8*100000</f>
        <v>14.657127900889899</v>
      </c>
      <c r="V8" s="223">
        <f>+V7/$AN$8*100000</f>
        <v>13.561818739125737</v>
      </c>
      <c r="W8" s="223">
        <f>+W7/$AO$8*100000</f>
        <v>15.696665086535713</v>
      </c>
      <c r="X8" s="223">
        <f>+X7/$AM$8*100000</f>
        <v>19.91866099351704</v>
      </c>
      <c r="Y8" s="223">
        <f>+Y7/$AN$8*100000</f>
        <v>22.382513854004266</v>
      </c>
      <c r="Z8" s="223">
        <f>+Z7/$AO$8*100000</f>
        <v>17.580264896920003</v>
      </c>
      <c r="AA8" s="223">
        <f>+AA7/$AM$8*100000</f>
        <v>56.85677086828718</v>
      </c>
      <c r="AB8" s="223">
        <f>+AB7/$AN$8*100000</f>
        <v>86.22229474793761</v>
      </c>
      <c r="AC8" s="223">
        <f>+AC7/$AO$8*100000</f>
        <v>28.986508193135954</v>
      </c>
      <c r="AD8" s="223">
        <f>+AD7/$AM$8*100000</f>
        <v>8.053366978510933</v>
      </c>
      <c r="AE8" s="223">
        <f>+AE7/$AN$8*100000</f>
        <v>0</v>
      </c>
      <c r="AF8" s="223">
        <f>+AF7/$AO$8*100000</f>
        <v>15.696665086535713</v>
      </c>
      <c r="AG8" s="223">
        <f>+AG7/$AO$8*100000</f>
        <v>7.220465939806428</v>
      </c>
      <c r="AH8" s="223"/>
      <c r="AI8" s="223">
        <f>+AI7/$AO$8*100000</f>
        <v>7.220465939806428</v>
      </c>
      <c r="AJ8" s="223">
        <f>+AJ7/$AM$8*100000</f>
        <v>5.476289545387434</v>
      </c>
      <c r="AK8" s="223">
        <f>+AK7/$AN$8*100000</f>
        <v>7.166814780838804</v>
      </c>
      <c r="AL8" s="224">
        <f>+AL7/$AO$8*100000</f>
        <v>3.8718440546788093</v>
      </c>
      <c r="AM8" s="220">
        <f>SUM(AN8:AO8)</f>
        <v>1862575</v>
      </c>
      <c r="AN8" s="226">
        <f>+'人口動態1'!AA6</f>
        <v>906958</v>
      </c>
      <c r="AO8" s="227">
        <f>+'人口動態1'!AB6</f>
        <v>955617</v>
      </c>
    </row>
    <row r="9" spans="1:41" ht="17.25" customHeight="1" thickBot="1">
      <c r="A9" s="401"/>
      <c r="B9" s="302" t="s">
        <v>112</v>
      </c>
      <c r="C9" s="230">
        <v>118.87037425849275</v>
      </c>
      <c r="D9" s="230">
        <v>166.39391128611462</v>
      </c>
      <c r="E9" s="303">
        <v>81.50412578678511</v>
      </c>
      <c r="F9" s="233">
        <v>3.844770082496675</v>
      </c>
      <c r="G9" s="231">
        <v>7.280452745654453</v>
      </c>
      <c r="H9" s="231">
        <v>0.8252955084216577</v>
      </c>
      <c r="I9" s="230">
        <v>16.625375099667203</v>
      </c>
      <c r="J9" s="230">
        <v>25.15481592295485</v>
      </c>
      <c r="K9" s="230">
        <v>9.715208393870919</v>
      </c>
      <c r="L9" s="231">
        <v>9.319973586348205</v>
      </c>
      <c r="M9" s="231">
        <v>10.68877509154988</v>
      </c>
      <c r="N9" s="231">
        <v>8.281016245439195</v>
      </c>
      <c r="O9" s="231">
        <v>5.558806486383985</v>
      </c>
      <c r="P9" s="231">
        <v>7.816601700444753</v>
      </c>
      <c r="Q9" s="231">
        <v>3.6013805904980387</v>
      </c>
      <c r="R9" s="230">
        <v>9.87676852663533</v>
      </c>
      <c r="S9" s="230">
        <v>15.524880106187673</v>
      </c>
      <c r="T9" s="235">
        <v>5.3502154353496225</v>
      </c>
      <c r="U9" s="229">
        <v>5.977335246431618</v>
      </c>
      <c r="V9" s="230">
        <v>6.730784858272982</v>
      </c>
      <c r="W9" s="230">
        <v>5.373586602763349</v>
      </c>
      <c r="X9" s="231">
        <v>9.065783161089515</v>
      </c>
      <c r="Y9" s="231">
        <v>11.951550510903028</v>
      </c>
      <c r="Z9" s="231">
        <v>6.50400217000231</v>
      </c>
      <c r="AA9" s="230">
        <v>25.32491077638927</v>
      </c>
      <c r="AB9" s="230">
        <v>43.692407701492165</v>
      </c>
      <c r="AC9" s="230">
        <v>10.910719027020455</v>
      </c>
      <c r="AD9" s="231">
        <v>4.59967587325051</v>
      </c>
      <c r="AE9" s="231">
        <v>0</v>
      </c>
      <c r="AF9" s="231">
        <v>8.719021402776523</v>
      </c>
      <c r="AG9" s="231" t="s">
        <v>92</v>
      </c>
      <c r="AH9" s="231" t="s">
        <v>92</v>
      </c>
      <c r="AI9" s="231">
        <v>4.137157059255344</v>
      </c>
      <c r="AJ9" s="231">
        <v>2.824119461068035</v>
      </c>
      <c r="AK9" s="231">
        <v>4.058791100061826</v>
      </c>
      <c r="AL9" s="232">
        <v>1.8173812335662602</v>
      </c>
      <c r="AN9" s="236"/>
      <c r="AO9" s="237"/>
    </row>
    <row r="10" spans="1:41" ht="17.25" customHeight="1" thickTop="1">
      <c r="A10" s="394" t="s">
        <v>5</v>
      </c>
      <c r="B10" s="304" t="s">
        <v>53</v>
      </c>
      <c r="C10" s="240">
        <v>669</v>
      </c>
      <c r="D10" s="240">
        <v>400</v>
      </c>
      <c r="E10" s="243">
        <v>269</v>
      </c>
      <c r="F10" s="239">
        <v>15</v>
      </c>
      <c r="G10" s="240">
        <v>12</v>
      </c>
      <c r="H10" s="240">
        <v>3</v>
      </c>
      <c r="I10" s="240">
        <v>103</v>
      </c>
      <c r="J10" s="240">
        <v>71</v>
      </c>
      <c r="K10" s="240">
        <v>32</v>
      </c>
      <c r="L10" s="240">
        <v>52</v>
      </c>
      <c r="M10" s="240">
        <v>27</v>
      </c>
      <c r="N10" s="240">
        <v>25</v>
      </c>
      <c r="O10" s="240">
        <v>37</v>
      </c>
      <c r="P10" s="240">
        <v>18</v>
      </c>
      <c r="Q10" s="240">
        <v>19</v>
      </c>
      <c r="R10" s="240">
        <v>66</v>
      </c>
      <c r="S10" s="240">
        <v>47</v>
      </c>
      <c r="T10" s="241">
        <v>19</v>
      </c>
      <c r="U10" s="239">
        <v>33</v>
      </c>
      <c r="V10" s="240">
        <v>15</v>
      </c>
      <c r="W10" s="240">
        <v>18</v>
      </c>
      <c r="X10" s="240">
        <v>44</v>
      </c>
      <c r="Y10" s="240">
        <v>18</v>
      </c>
      <c r="Z10" s="240">
        <v>26</v>
      </c>
      <c r="AA10" s="240">
        <v>150</v>
      </c>
      <c r="AB10" s="240">
        <v>117</v>
      </c>
      <c r="AC10" s="240">
        <v>33</v>
      </c>
      <c r="AD10" s="240">
        <v>25</v>
      </c>
      <c r="AE10" s="240">
        <v>0</v>
      </c>
      <c r="AF10" s="240">
        <v>25</v>
      </c>
      <c r="AG10" s="240">
        <v>13</v>
      </c>
      <c r="AH10" s="240" t="s">
        <v>118</v>
      </c>
      <c r="AI10" s="240">
        <v>13</v>
      </c>
      <c r="AJ10" s="240">
        <v>14</v>
      </c>
      <c r="AK10" s="240">
        <v>11</v>
      </c>
      <c r="AL10" s="241">
        <v>3</v>
      </c>
      <c r="AN10" s="236"/>
      <c r="AO10" s="237"/>
    </row>
    <row r="11" spans="1:41" ht="17.25" customHeight="1">
      <c r="A11" s="392"/>
      <c r="B11" s="305" t="s">
        <v>54</v>
      </c>
      <c r="C11" s="223">
        <f>+C10/$AM$11*100000</f>
        <v>236.09792593795106</v>
      </c>
      <c r="D11" s="223">
        <f>+D10/$AN$11*100000</f>
        <v>285.61432070204</v>
      </c>
      <c r="E11" s="247">
        <f>+E10/$AO$11*100000</f>
        <v>187.70759483071427</v>
      </c>
      <c r="F11" s="222">
        <f>+F10/$AM$11*100000</f>
        <v>5.293675469460786</v>
      </c>
      <c r="G11" s="223">
        <f>+G10/$AN$11*100000</f>
        <v>8.5684296210612</v>
      </c>
      <c r="H11" s="223">
        <f>+H10/$AO$11*100000</f>
        <v>2.093393250900159</v>
      </c>
      <c r="I11" s="223">
        <f>+I10/$AM$11*100000</f>
        <v>36.3499048902974</v>
      </c>
      <c r="J11" s="223">
        <f>+J10/$AN$11*100000</f>
        <v>50.6965419246121</v>
      </c>
      <c r="K11" s="223">
        <f>+K10/$AO$11*100000</f>
        <v>22.3295280096017</v>
      </c>
      <c r="L11" s="223">
        <f>+L10/$AM$11*100000</f>
        <v>18.351408294130724</v>
      </c>
      <c r="M11" s="223">
        <f>+M10/$AN$11*100000</f>
        <v>19.2789666473877</v>
      </c>
      <c r="N11" s="223">
        <f>+N10/$AO$11*100000</f>
        <v>17.444943757501324</v>
      </c>
      <c r="O11" s="223">
        <f>+O10/$AM$11*100000</f>
        <v>13.057732824669941</v>
      </c>
      <c r="P11" s="223">
        <f>+P10/$AN$11*100000</f>
        <v>12.8526444315918</v>
      </c>
      <c r="Q11" s="223">
        <f>+Q10/$AO$11*100000</f>
        <v>13.258157255701008</v>
      </c>
      <c r="R11" s="223">
        <f>+R10/$AM$11*100000</f>
        <v>23.292172065627458</v>
      </c>
      <c r="S11" s="223">
        <f>+S10/$AN$11*100000</f>
        <v>33.5596826824897</v>
      </c>
      <c r="T11" s="224">
        <f>+T10/$AO$11*100000</f>
        <v>13.258157255701008</v>
      </c>
      <c r="U11" s="222">
        <f>+U10/$AM$11*100000</f>
        <v>11.646086032813729</v>
      </c>
      <c r="V11" s="223">
        <f>+V10/$AN$11*100000</f>
        <v>10.7105370263265</v>
      </c>
      <c r="W11" s="223">
        <f>+W10/$AO$11*100000</f>
        <v>12.560359505400955</v>
      </c>
      <c r="X11" s="223">
        <f>+X10/$AM$11*100000</f>
        <v>15.528114710418306</v>
      </c>
      <c r="Y11" s="223">
        <f>+Y10/$AN$11*100000</f>
        <v>12.8526444315918</v>
      </c>
      <c r="Z11" s="223">
        <f>+Z10/$AO$11*100000</f>
        <v>18.14274150780138</v>
      </c>
      <c r="AA11" s="223">
        <f>+AA10/$AM$11*100000</f>
        <v>52.936754694607856</v>
      </c>
      <c r="AB11" s="223">
        <f>+AB10/$AN$11*100000</f>
        <v>83.5421888053467</v>
      </c>
      <c r="AC11" s="223">
        <f>+AC10/$AO$11*100000</f>
        <v>23.02732575990175</v>
      </c>
      <c r="AD11" s="223">
        <f>+AD10/$AM$11*100000</f>
        <v>8.82279244910131</v>
      </c>
      <c r="AE11" s="223">
        <f>+AE10/$AN$11*100000</f>
        <v>0</v>
      </c>
      <c r="AF11" s="223">
        <f>+AF10/$AO$11*100000</f>
        <v>17.444943757501324</v>
      </c>
      <c r="AG11" s="223">
        <f>+AG10/$AM$11*100000</f>
        <v>4.587852073532681</v>
      </c>
      <c r="AH11" s="223"/>
      <c r="AI11" s="223">
        <f>+AI10/$AO$11*100000</f>
        <v>9.07137075390069</v>
      </c>
      <c r="AJ11" s="223">
        <f>+AJ10/$AM$11*100000</f>
        <v>4.940763771496734</v>
      </c>
      <c r="AK11" s="223">
        <f>+AK10/$AN$11*100000</f>
        <v>7.854393819306099</v>
      </c>
      <c r="AL11" s="224">
        <f>+AL10/$AO$11*100000</f>
        <v>2.093393250900159</v>
      </c>
      <c r="AM11" s="220">
        <f>SUM(AN11:AO11)</f>
        <v>283357</v>
      </c>
      <c r="AN11" s="255">
        <f>+'人口動態1'!AA7</f>
        <v>140049</v>
      </c>
      <c r="AO11" s="256">
        <f>+'人口動態1'!AB7</f>
        <v>143308</v>
      </c>
    </row>
    <row r="12" spans="1:41" ht="17.25" customHeight="1" thickBot="1">
      <c r="A12" s="395"/>
      <c r="B12" s="306" t="s">
        <v>112</v>
      </c>
      <c r="C12" s="259">
        <v>120.10749986552577</v>
      </c>
      <c r="D12" s="259">
        <v>164.58237370959046</v>
      </c>
      <c r="E12" s="262">
        <v>83.69158429134716</v>
      </c>
      <c r="F12" s="266">
        <v>2.7532404258574674</v>
      </c>
      <c r="G12" s="260">
        <v>4.552926278764041</v>
      </c>
      <c r="H12" s="260">
        <v>1.216341824384337</v>
      </c>
      <c r="I12" s="259">
        <v>18.270871355348092</v>
      </c>
      <c r="J12" s="259">
        <v>29.32883658914286</v>
      </c>
      <c r="K12" s="259">
        <v>8.727613699816953</v>
      </c>
      <c r="L12" s="259">
        <v>8.39633195639593</v>
      </c>
      <c r="M12" s="259">
        <v>9.941339500909192</v>
      </c>
      <c r="N12" s="259">
        <v>8.04479341552915</v>
      </c>
      <c r="O12" s="259">
        <v>6.537424095010485</v>
      </c>
      <c r="P12" s="259">
        <v>7.28728911099893</v>
      </c>
      <c r="Q12" s="259">
        <v>5.975597889383009</v>
      </c>
      <c r="R12" s="259">
        <v>11.648100779546109</v>
      </c>
      <c r="S12" s="259">
        <v>19.922974968304548</v>
      </c>
      <c r="T12" s="268">
        <v>5.093119386509216</v>
      </c>
      <c r="U12" s="258">
        <v>5.1952227609417365</v>
      </c>
      <c r="V12" s="259">
        <v>5.912656686627272</v>
      </c>
      <c r="W12" s="259">
        <v>4.617182927900918</v>
      </c>
      <c r="X12" s="259">
        <v>8.36573362666856</v>
      </c>
      <c r="Y12" s="259">
        <v>8.427741836375088</v>
      </c>
      <c r="Z12" s="259">
        <v>7.881963023051656</v>
      </c>
      <c r="AA12" s="259">
        <v>26.670002471784215</v>
      </c>
      <c r="AB12" s="259">
        <v>47.9051608302649</v>
      </c>
      <c r="AC12" s="259">
        <v>9.064170885377047</v>
      </c>
      <c r="AD12" s="259">
        <v>5.638566330411734</v>
      </c>
      <c r="AE12" s="259">
        <v>0</v>
      </c>
      <c r="AF12" s="259">
        <v>10.88284925209587</v>
      </c>
      <c r="AG12" s="259" t="s">
        <v>92</v>
      </c>
      <c r="AH12" s="307" t="s">
        <v>92</v>
      </c>
      <c r="AI12" s="259">
        <v>5.008786052848175</v>
      </c>
      <c r="AJ12" s="259">
        <v>2.9991143550451835</v>
      </c>
      <c r="AK12" s="259">
        <v>4.156048063037491</v>
      </c>
      <c r="AL12" s="268">
        <v>1.9740646091790408</v>
      </c>
      <c r="AN12" s="236"/>
      <c r="AO12" s="237"/>
    </row>
    <row r="13" spans="1:41" ht="17.25" customHeight="1" thickTop="1">
      <c r="A13" s="396" t="s">
        <v>101</v>
      </c>
      <c r="B13" s="308" t="s">
        <v>53</v>
      </c>
      <c r="C13" s="271">
        <v>329</v>
      </c>
      <c r="D13" s="271">
        <v>191</v>
      </c>
      <c r="E13" s="274">
        <v>138</v>
      </c>
      <c r="F13" s="270">
        <v>5</v>
      </c>
      <c r="G13" s="271">
        <v>5</v>
      </c>
      <c r="H13" s="271">
        <v>0</v>
      </c>
      <c r="I13" s="271">
        <v>52</v>
      </c>
      <c r="J13" s="271">
        <v>37</v>
      </c>
      <c r="K13" s="271">
        <v>15</v>
      </c>
      <c r="L13" s="271">
        <v>28</v>
      </c>
      <c r="M13" s="271">
        <v>14</v>
      </c>
      <c r="N13" s="271">
        <v>14</v>
      </c>
      <c r="O13" s="271">
        <v>19</v>
      </c>
      <c r="P13" s="271">
        <v>8</v>
      </c>
      <c r="Q13" s="271">
        <v>11</v>
      </c>
      <c r="R13" s="271">
        <v>33</v>
      </c>
      <c r="S13" s="271">
        <v>23</v>
      </c>
      <c r="T13" s="272">
        <v>10</v>
      </c>
      <c r="U13" s="270">
        <v>17</v>
      </c>
      <c r="V13" s="271">
        <v>7</v>
      </c>
      <c r="W13" s="271">
        <v>10</v>
      </c>
      <c r="X13" s="271">
        <v>29</v>
      </c>
      <c r="Y13" s="271">
        <v>11</v>
      </c>
      <c r="Z13" s="271">
        <v>18</v>
      </c>
      <c r="AA13" s="271">
        <v>73</v>
      </c>
      <c r="AB13" s="271">
        <v>56</v>
      </c>
      <c r="AC13" s="271">
        <v>17</v>
      </c>
      <c r="AD13" s="271">
        <v>11</v>
      </c>
      <c r="AE13" s="271">
        <v>0</v>
      </c>
      <c r="AF13" s="271">
        <v>11</v>
      </c>
      <c r="AG13" s="271">
        <v>6</v>
      </c>
      <c r="AH13" s="271" t="s">
        <v>118</v>
      </c>
      <c r="AI13" s="271">
        <v>6</v>
      </c>
      <c r="AJ13" s="271">
        <v>6</v>
      </c>
      <c r="AK13" s="271">
        <v>4</v>
      </c>
      <c r="AL13" s="272">
        <v>2</v>
      </c>
      <c r="AN13" s="236"/>
      <c r="AO13" s="237"/>
    </row>
    <row r="14" spans="1:41" ht="17.25" customHeight="1">
      <c r="A14" s="397"/>
      <c r="B14" s="301" t="s">
        <v>54</v>
      </c>
      <c r="C14" s="223">
        <f>+C13/$AM$14*100000</f>
        <v>233.15144213733964</v>
      </c>
      <c r="D14" s="223">
        <f>+D13/$AN$14*100000</f>
        <v>276.1073204579623</v>
      </c>
      <c r="E14" s="247">
        <f>+E13/$AO$14*100000</f>
        <v>191.84252231211943</v>
      </c>
      <c r="F14" s="222">
        <f>+F13/$AM$14*100000</f>
        <v>3.543334986889661</v>
      </c>
      <c r="G14" s="223">
        <f>+G13/$AN$14*100000</f>
        <v>7.227940326124668</v>
      </c>
      <c r="H14" s="223">
        <f>+H13/$AO$14*100000</f>
        <v>0</v>
      </c>
      <c r="I14" s="223">
        <f>+I13/$AM$14*100000</f>
        <v>36.85068386365247</v>
      </c>
      <c r="J14" s="223">
        <f>+J13/$AN$14*100000</f>
        <v>53.486758413322534</v>
      </c>
      <c r="K14" s="223">
        <f>+K13/$AO$14*100000</f>
        <v>20.852448077404286</v>
      </c>
      <c r="L14" s="223">
        <f>+L13/$AM$14*100000</f>
        <v>19.842675926582096</v>
      </c>
      <c r="M14" s="223">
        <f>+M13/$AN$14*100000</f>
        <v>20.23823291314907</v>
      </c>
      <c r="N14" s="223">
        <f>+N13/$AO$14*100000</f>
        <v>19.462284872244002</v>
      </c>
      <c r="O14" s="223">
        <f>+O13/$AM$14*100000</f>
        <v>13.46467295018071</v>
      </c>
      <c r="P14" s="223">
        <f>+P13/$AN$14*100000</f>
        <v>11.564704521799468</v>
      </c>
      <c r="Q14" s="223">
        <f>+Q13/$AO$14*100000</f>
        <v>15.291795256763143</v>
      </c>
      <c r="R14" s="223">
        <f>+R13/$AM$14*100000</f>
        <v>23.38601091347176</v>
      </c>
      <c r="S14" s="223">
        <f>+S13/$AN$14*100000</f>
        <v>33.24852550017347</v>
      </c>
      <c r="T14" s="224">
        <f>+T13/$AO$14*100000</f>
        <v>13.90163205160286</v>
      </c>
      <c r="U14" s="222">
        <f>+U13/$AM$14*100000</f>
        <v>12.047338955424847</v>
      </c>
      <c r="V14" s="223">
        <f>+V13/$AN$14*100000</f>
        <v>10.119116456574535</v>
      </c>
      <c r="W14" s="223">
        <f>+W13/$AO$14*100000</f>
        <v>13.90163205160286</v>
      </c>
      <c r="X14" s="223">
        <f>+X13/$AM$14*100000</f>
        <v>20.551342923960032</v>
      </c>
      <c r="Y14" s="223">
        <f>+Y13/$AN$14*100000</f>
        <v>15.90146871747427</v>
      </c>
      <c r="Z14" s="223">
        <f>+Z13/$AO$14*100000</f>
        <v>25.022937692885144</v>
      </c>
      <c r="AA14" s="223">
        <f>+AA13/$AM$14*100000</f>
        <v>51.73269080858905</v>
      </c>
      <c r="AB14" s="223">
        <f>+AB13/$AN$14*100000</f>
        <v>80.95293165259628</v>
      </c>
      <c r="AC14" s="223">
        <f>+AC13/$AO$14*100000</f>
        <v>23.63277448772486</v>
      </c>
      <c r="AD14" s="223">
        <f>+AD13/$AM$14*100000</f>
        <v>7.795336971157253</v>
      </c>
      <c r="AE14" s="223">
        <f>+AE13/$AN$14*100000</f>
        <v>0</v>
      </c>
      <c r="AF14" s="223">
        <f>+AF13/$AO$14*100000</f>
        <v>15.291795256763143</v>
      </c>
      <c r="AG14" s="223">
        <f>+AG13/$AM$14*100000</f>
        <v>4.252001984267593</v>
      </c>
      <c r="AH14" s="223"/>
      <c r="AI14" s="223">
        <f>+AI13/$AO$14*100000</f>
        <v>8.340979230961715</v>
      </c>
      <c r="AJ14" s="223">
        <f>+AJ13/$AM$14*100000</f>
        <v>4.252001984267593</v>
      </c>
      <c r="AK14" s="223">
        <f>+AK13/$AN$14*100000</f>
        <v>5.782352260899734</v>
      </c>
      <c r="AL14" s="224">
        <f>+AL13/$AO$14*100000</f>
        <v>2.780326410320572</v>
      </c>
      <c r="AM14" s="220">
        <f>SUM(AN14:AO14)</f>
        <v>141110</v>
      </c>
      <c r="AN14" s="255">
        <f>+'人口動態1'!AA8</f>
        <v>69176</v>
      </c>
      <c r="AO14" s="256">
        <f>+'人口動態1'!AB8</f>
        <v>71934</v>
      </c>
    </row>
    <row r="15" spans="1:41" ht="17.25" customHeight="1">
      <c r="A15" s="397"/>
      <c r="B15" s="302" t="s">
        <v>112</v>
      </c>
      <c r="C15" s="281">
        <v>123.01317660015518</v>
      </c>
      <c r="D15" s="281">
        <v>164.27070523396517</v>
      </c>
      <c r="E15" s="309">
        <v>91.27896367621713</v>
      </c>
      <c r="F15" s="284">
        <v>1.8114639647762198</v>
      </c>
      <c r="G15" s="282">
        <v>4.199984081554358</v>
      </c>
      <c r="H15" s="282">
        <v>0</v>
      </c>
      <c r="I15" s="281">
        <v>19.459026826276066</v>
      </c>
      <c r="J15" s="281">
        <v>32.03119619448879</v>
      </c>
      <c r="K15" s="281">
        <v>9.142066768869995</v>
      </c>
      <c r="L15" s="281">
        <v>8.655086177919815</v>
      </c>
      <c r="M15" s="281">
        <v>10.475097298869578</v>
      </c>
      <c r="N15" s="281">
        <v>8.103803210997842</v>
      </c>
      <c r="O15" s="281">
        <v>7.2157923581456425</v>
      </c>
      <c r="P15" s="281">
        <v>7.287011745641987</v>
      </c>
      <c r="Q15" s="281">
        <v>7.4030025621726425</v>
      </c>
      <c r="R15" s="281">
        <v>11.468172263221085</v>
      </c>
      <c r="S15" s="281">
        <v>19.439236806303633</v>
      </c>
      <c r="T15" s="286">
        <v>6.0661418549161334</v>
      </c>
      <c r="U15" s="280">
        <v>5.66054168724585</v>
      </c>
      <c r="V15" s="281">
        <v>5.80877188747342</v>
      </c>
      <c r="W15" s="281">
        <v>5.105881796756903</v>
      </c>
      <c r="X15" s="281">
        <v>11.073868085181624</v>
      </c>
      <c r="Y15" s="281">
        <v>11.4899880329838</v>
      </c>
      <c r="Z15" s="281">
        <v>10.087900717092571</v>
      </c>
      <c r="AA15" s="281">
        <v>28.434044648297835</v>
      </c>
      <c r="AB15" s="281">
        <v>49.585802672253614</v>
      </c>
      <c r="AC15" s="281">
        <v>11.17228758800334</v>
      </c>
      <c r="AD15" s="281">
        <v>5.796220064277312</v>
      </c>
      <c r="AE15" s="281">
        <v>0</v>
      </c>
      <c r="AF15" s="281">
        <v>11.271354595700593</v>
      </c>
      <c r="AG15" s="281" t="s">
        <v>92</v>
      </c>
      <c r="AH15" s="231" t="s">
        <v>92</v>
      </c>
      <c r="AI15" s="281">
        <v>4.082278202691315</v>
      </c>
      <c r="AJ15" s="281">
        <v>2.533150191817645</v>
      </c>
      <c r="AK15" s="281">
        <v>1.7263689024710573</v>
      </c>
      <c r="AL15" s="286">
        <v>3.41911563970181</v>
      </c>
      <c r="AN15" s="255"/>
      <c r="AO15" s="256"/>
    </row>
    <row r="16" spans="1:41" ht="17.25" customHeight="1">
      <c r="A16" s="399" t="s">
        <v>102</v>
      </c>
      <c r="B16" s="310" t="s">
        <v>53</v>
      </c>
      <c r="C16" s="271">
        <v>116</v>
      </c>
      <c r="D16" s="271">
        <v>71</v>
      </c>
      <c r="E16" s="274">
        <v>45</v>
      </c>
      <c r="F16" s="270">
        <v>2</v>
      </c>
      <c r="G16" s="271">
        <v>2</v>
      </c>
      <c r="H16" s="271">
        <v>0</v>
      </c>
      <c r="I16" s="271">
        <v>18</v>
      </c>
      <c r="J16" s="271">
        <v>11</v>
      </c>
      <c r="K16" s="271">
        <v>7</v>
      </c>
      <c r="L16" s="271">
        <v>4</v>
      </c>
      <c r="M16" s="271">
        <v>2</v>
      </c>
      <c r="N16" s="271">
        <v>2</v>
      </c>
      <c r="O16" s="271">
        <v>4</v>
      </c>
      <c r="P16" s="271">
        <v>3</v>
      </c>
      <c r="Q16" s="271">
        <v>1</v>
      </c>
      <c r="R16" s="271">
        <v>14</v>
      </c>
      <c r="S16" s="271">
        <v>10</v>
      </c>
      <c r="T16" s="272">
        <v>4</v>
      </c>
      <c r="U16" s="270">
        <v>9</v>
      </c>
      <c r="V16" s="271">
        <v>6</v>
      </c>
      <c r="W16" s="271">
        <v>3</v>
      </c>
      <c r="X16" s="271">
        <v>6</v>
      </c>
      <c r="Y16" s="271">
        <v>4</v>
      </c>
      <c r="Z16" s="271">
        <v>2</v>
      </c>
      <c r="AA16" s="271">
        <v>25</v>
      </c>
      <c r="AB16" s="271">
        <v>19</v>
      </c>
      <c r="AC16" s="271">
        <v>6</v>
      </c>
      <c r="AD16" s="271">
        <v>6</v>
      </c>
      <c r="AE16" s="271">
        <v>0</v>
      </c>
      <c r="AF16" s="271">
        <v>6</v>
      </c>
      <c r="AG16" s="271">
        <v>4</v>
      </c>
      <c r="AH16" s="212" t="s">
        <v>118</v>
      </c>
      <c r="AI16" s="271">
        <v>4</v>
      </c>
      <c r="AJ16" s="271">
        <v>3</v>
      </c>
      <c r="AK16" s="271">
        <v>3</v>
      </c>
      <c r="AL16" s="272">
        <v>0</v>
      </c>
      <c r="AN16" s="255"/>
      <c r="AO16" s="256"/>
    </row>
    <row r="17" spans="1:41" ht="17.25" customHeight="1">
      <c r="A17" s="400"/>
      <c r="B17" s="311" t="s">
        <v>54</v>
      </c>
      <c r="C17" s="223">
        <f>+C16/$AM$17*100000</f>
        <v>248.30893055912318</v>
      </c>
      <c r="D17" s="223">
        <f>+D16/$AN$17*100000</f>
        <v>298.48236431664355</v>
      </c>
      <c r="E17" s="247">
        <f>+E16/$AO$17*100000</f>
        <v>196.25801386889964</v>
      </c>
      <c r="F17" s="222">
        <f>+F16/$AM$17*100000</f>
        <v>4.281188457915918</v>
      </c>
      <c r="G17" s="223">
        <f>+G16/$AN$17*100000</f>
        <v>8.407953924412494</v>
      </c>
      <c r="H17" s="223">
        <f>+H16/$AO$17*100000</f>
        <v>0</v>
      </c>
      <c r="I17" s="223">
        <f>+I16/$AM$17*100000</f>
        <v>38.53069612124326</v>
      </c>
      <c r="J17" s="223">
        <f>+J16/$AN$17*100000</f>
        <v>46.24374658426872</v>
      </c>
      <c r="K17" s="223">
        <f>+K16/$AO$17*100000</f>
        <v>30.52902437960661</v>
      </c>
      <c r="L17" s="223">
        <f>+L16/$AM$17*100000</f>
        <v>8.562376915831836</v>
      </c>
      <c r="M17" s="223">
        <f>+M16/$AN$17*100000</f>
        <v>8.407953924412494</v>
      </c>
      <c r="N17" s="223">
        <f>+N16/$AO$17*100000</f>
        <v>8.722578394173318</v>
      </c>
      <c r="O17" s="223">
        <f>+O16/$AM$17*100000</f>
        <v>8.562376915831836</v>
      </c>
      <c r="P17" s="223">
        <f>+P16/$AN$17*100000</f>
        <v>12.61193088661874</v>
      </c>
      <c r="Q17" s="223">
        <f>+Q16/$AO$17*100000</f>
        <v>4.361289197086659</v>
      </c>
      <c r="R17" s="223">
        <f>+R16/$AM$17*100000</f>
        <v>29.968319205411422</v>
      </c>
      <c r="S17" s="223">
        <f>+S16/$AN$17*100000</f>
        <v>42.03976962206247</v>
      </c>
      <c r="T17" s="224">
        <f>+T16/$AO$17*100000</f>
        <v>17.445156788346637</v>
      </c>
      <c r="U17" s="222">
        <f>+U16/$AM$17*100000</f>
        <v>19.26534806062163</v>
      </c>
      <c r="V17" s="223">
        <f>+V16/$AN$17*100000</f>
        <v>25.22386177323748</v>
      </c>
      <c r="W17" s="223">
        <f>+W16/$AO$17*100000</f>
        <v>13.083867591259978</v>
      </c>
      <c r="X17" s="223">
        <f>+X16/$AM$17*100000</f>
        <v>12.843565373747753</v>
      </c>
      <c r="Y17" s="223">
        <f>+Y16/$AN$17*100000</f>
        <v>16.81590784882499</v>
      </c>
      <c r="Z17" s="223">
        <f>+Z16/$AO$17*100000</f>
        <v>8.722578394173318</v>
      </c>
      <c r="AA17" s="223">
        <f>+AA16/$AM$17*100000</f>
        <v>53.514855723948976</v>
      </c>
      <c r="AB17" s="223">
        <f>+AB16/$AN$17*100000</f>
        <v>79.87556228191869</v>
      </c>
      <c r="AC17" s="223">
        <f>+AC16/$AO$17*100000</f>
        <v>26.167735182519955</v>
      </c>
      <c r="AD17" s="223">
        <f>+AD16/$AM$17*100000</f>
        <v>12.843565373747753</v>
      </c>
      <c r="AE17" s="223">
        <f>+AE16/$AN$17*100000</f>
        <v>0</v>
      </c>
      <c r="AF17" s="223">
        <f>+AF16/$AO$17*100000</f>
        <v>26.167735182519955</v>
      </c>
      <c r="AG17" s="223">
        <f>+AG16/$AM$17*100000</f>
        <v>8.562376915831836</v>
      </c>
      <c r="AH17" s="223"/>
      <c r="AI17" s="223">
        <f>+AI16/$AO$17*100000</f>
        <v>17.445156788346637</v>
      </c>
      <c r="AJ17" s="223">
        <f>+AJ16/$AM$17*100000</f>
        <v>6.421782686873876</v>
      </c>
      <c r="AK17" s="223">
        <f>+AK16/$AN$17*100000</f>
        <v>12.61193088661874</v>
      </c>
      <c r="AL17" s="224">
        <f>+AL16/$AO$17*100000</f>
        <v>0</v>
      </c>
      <c r="AM17" s="220">
        <f>SUM(AN17:AO17)</f>
        <v>46716</v>
      </c>
      <c r="AN17" s="236">
        <f>+'人口動態1'!AA9</f>
        <v>23787</v>
      </c>
      <c r="AO17" s="237">
        <f>+'人口動態1'!AB9</f>
        <v>22929</v>
      </c>
    </row>
    <row r="18" spans="1:41" ht="17.25" customHeight="1">
      <c r="A18" s="400"/>
      <c r="B18" s="312" t="s">
        <v>112</v>
      </c>
      <c r="C18" s="281">
        <v>109.7127927893231</v>
      </c>
      <c r="D18" s="281">
        <v>163.30034549759625</v>
      </c>
      <c r="E18" s="309">
        <v>64.05062695602993</v>
      </c>
      <c r="F18" s="284">
        <v>2.3135969333906634</v>
      </c>
      <c r="G18" s="282">
        <v>4.857464896534376</v>
      </c>
      <c r="H18" s="282">
        <v>0</v>
      </c>
      <c r="I18" s="281">
        <v>15.622073932345993</v>
      </c>
      <c r="J18" s="281">
        <v>25.000730088883923</v>
      </c>
      <c r="K18" s="281">
        <v>6.4765207547178285</v>
      </c>
      <c r="L18" s="281">
        <v>3.868191735303658</v>
      </c>
      <c r="M18" s="281">
        <v>6.033523294371525</v>
      </c>
      <c r="N18" s="281">
        <v>1.7352599466631393</v>
      </c>
      <c r="O18" s="281">
        <v>3.6930647364069773</v>
      </c>
      <c r="P18" s="281">
        <v>5.916108920650761</v>
      </c>
      <c r="Q18" s="281">
        <v>2.4911683923765087</v>
      </c>
      <c r="R18" s="281">
        <v>15.490853494614395</v>
      </c>
      <c r="S18" s="281">
        <v>25.89165483947972</v>
      </c>
      <c r="T18" s="286">
        <v>5.455357519290329</v>
      </c>
      <c r="U18" s="280">
        <v>6.69362505377648</v>
      </c>
      <c r="V18" s="281">
        <v>13.337774163482754</v>
      </c>
      <c r="W18" s="281">
        <v>1.178615743170369</v>
      </c>
      <c r="X18" s="281">
        <v>7.889535512271107</v>
      </c>
      <c r="Y18" s="281">
        <v>9.522160721209866</v>
      </c>
      <c r="Z18" s="281">
        <v>6.415101859918791</v>
      </c>
      <c r="AA18" s="281">
        <v>20.449688721714107</v>
      </c>
      <c r="AB18" s="281">
        <v>36.69109650997029</v>
      </c>
      <c r="AC18" s="281">
        <v>9.388847336488354</v>
      </c>
      <c r="AD18" s="281">
        <v>6.025168491125026</v>
      </c>
      <c r="AE18" s="281">
        <v>0</v>
      </c>
      <c r="AF18" s="281">
        <v>11.574883384592821</v>
      </c>
      <c r="AG18" s="281" t="s">
        <v>92</v>
      </c>
      <c r="AH18" s="231" t="s">
        <v>92</v>
      </c>
      <c r="AI18" s="281">
        <v>8.441983126425015</v>
      </c>
      <c r="AJ18" s="281">
        <v>3.6175598834759795</v>
      </c>
      <c r="AK18" s="281">
        <v>7.4260932831407915</v>
      </c>
      <c r="AL18" s="286">
        <v>0</v>
      </c>
      <c r="AN18" s="255"/>
      <c r="AO18" s="256"/>
    </row>
    <row r="19" spans="1:41" ht="17.25" customHeight="1">
      <c r="A19" s="399" t="s">
        <v>154</v>
      </c>
      <c r="B19" s="310" t="s">
        <v>53</v>
      </c>
      <c r="C19" s="271">
        <v>21</v>
      </c>
      <c r="D19" s="271">
        <v>14</v>
      </c>
      <c r="E19" s="274">
        <v>7</v>
      </c>
      <c r="F19" s="270">
        <v>0</v>
      </c>
      <c r="G19" s="271">
        <v>0</v>
      </c>
      <c r="H19" s="271">
        <v>0</v>
      </c>
      <c r="I19" s="271">
        <v>4</v>
      </c>
      <c r="J19" s="271">
        <v>3</v>
      </c>
      <c r="K19" s="271">
        <v>1</v>
      </c>
      <c r="L19" s="271">
        <v>0</v>
      </c>
      <c r="M19" s="271">
        <v>0</v>
      </c>
      <c r="N19" s="271">
        <v>0</v>
      </c>
      <c r="O19" s="271">
        <v>0</v>
      </c>
      <c r="P19" s="271">
        <v>0</v>
      </c>
      <c r="Q19" s="271">
        <v>0</v>
      </c>
      <c r="R19" s="271">
        <v>1</v>
      </c>
      <c r="S19" s="271">
        <v>1</v>
      </c>
      <c r="T19" s="272">
        <v>0</v>
      </c>
      <c r="U19" s="270">
        <v>0</v>
      </c>
      <c r="V19" s="271">
        <v>0</v>
      </c>
      <c r="W19" s="271">
        <v>0</v>
      </c>
      <c r="X19" s="271">
        <v>0</v>
      </c>
      <c r="Y19" s="271">
        <v>0</v>
      </c>
      <c r="Z19" s="271">
        <v>0</v>
      </c>
      <c r="AA19" s="271">
        <v>9</v>
      </c>
      <c r="AB19" s="271">
        <v>6</v>
      </c>
      <c r="AC19" s="271">
        <v>3</v>
      </c>
      <c r="AD19" s="271">
        <v>1</v>
      </c>
      <c r="AE19" s="271">
        <v>0</v>
      </c>
      <c r="AF19" s="271">
        <v>1</v>
      </c>
      <c r="AG19" s="271">
        <v>0</v>
      </c>
      <c r="AH19" s="212" t="s">
        <v>118</v>
      </c>
      <c r="AI19" s="271">
        <v>0</v>
      </c>
      <c r="AJ19" s="271">
        <v>0</v>
      </c>
      <c r="AK19" s="271">
        <v>0</v>
      </c>
      <c r="AL19" s="272">
        <v>0</v>
      </c>
      <c r="AN19" s="255"/>
      <c r="AO19" s="256"/>
    </row>
    <row r="20" spans="1:41" ht="17.25" customHeight="1">
      <c r="A20" s="400"/>
      <c r="B20" s="311" t="s">
        <v>54</v>
      </c>
      <c r="C20" s="223">
        <f>+C19/$AM$20*100000</f>
        <v>311.48027291604865</v>
      </c>
      <c r="D20" s="223">
        <f>+D19/$AN$20*100000</f>
        <v>412.73584905660374</v>
      </c>
      <c r="E20" s="247">
        <f>+E19/$AO$20*100000</f>
        <v>208.955223880597</v>
      </c>
      <c r="F20" s="222">
        <f>+F19/$AM$20*100000</f>
        <v>0</v>
      </c>
      <c r="G20" s="223">
        <f>+G19/$AN$20*100000</f>
        <v>0</v>
      </c>
      <c r="H20" s="223">
        <f>+H19/$AO$20*100000</f>
        <v>0</v>
      </c>
      <c r="I20" s="223">
        <f>+I19/$AM$20*100000</f>
        <v>59.32957579353308</v>
      </c>
      <c r="J20" s="223">
        <f>+J19/$AN$20*100000</f>
        <v>88.4433962264151</v>
      </c>
      <c r="K20" s="223">
        <f>+K19/$AO$20*100000</f>
        <v>29.850746268656717</v>
      </c>
      <c r="L20" s="223">
        <f>+L19/$AM$20*100000</f>
        <v>0</v>
      </c>
      <c r="M20" s="223">
        <f>+M19/$AN$20*100000</f>
        <v>0</v>
      </c>
      <c r="N20" s="223">
        <f>+N19/$AO$20*100000</f>
        <v>0</v>
      </c>
      <c r="O20" s="223">
        <f>+O19/$AM$20*100000</f>
        <v>0</v>
      </c>
      <c r="P20" s="223">
        <f>+P19/$AN$20*100000</f>
        <v>0</v>
      </c>
      <c r="Q20" s="223">
        <f>+Q19/$AO$20*100000</f>
        <v>0</v>
      </c>
      <c r="R20" s="223">
        <f>+R19/$AM$20*100000</f>
        <v>14.83239394838327</v>
      </c>
      <c r="S20" s="223">
        <f>+S19/$AN$20*100000</f>
        <v>29.481132075471695</v>
      </c>
      <c r="T20" s="224">
        <f>+T19/$AO$20*100000</f>
        <v>0</v>
      </c>
      <c r="U20" s="222">
        <f>+U19/$AM$20*100000</f>
        <v>0</v>
      </c>
      <c r="V20" s="223">
        <f>+V19/$AN$20*100000</f>
        <v>0</v>
      </c>
      <c r="W20" s="223">
        <f>+W19/$AO$20*100000</f>
        <v>0</v>
      </c>
      <c r="X20" s="223">
        <f>+X19/$AM$20*100000</f>
        <v>0</v>
      </c>
      <c r="Y20" s="223">
        <f>+Y19/$AN$20*100000</f>
        <v>0</v>
      </c>
      <c r="Z20" s="223">
        <f>+Z19/$AO$20*100000</f>
        <v>0</v>
      </c>
      <c r="AA20" s="223">
        <f>+AA19/$AM$20*100000</f>
        <v>133.49154553544943</v>
      </c>
      <c r="AB20" s="223">
        <f>+AB19/$AN$20*100000</f>
        <v>176.8867924528302</v>
      </c>
      <c r="AC20" s="223">
        <f>+AC19/$AO$20*100000</f>
        <v>89.55223880597015</v>
      </c>
      <c r="AD20" s="223">
        <f>+AD19/$AM$20*100000</f>
        <v>14.83239394838327</v>
      </c>
      <c r="AE20" s="223">
        <f>+AE19/$AN$20*100000</f>
        <v>0</v>
      </c>
      <c r="AF20" s="223">
        <f>+AF19/$AO$20*100000</f>
        <v>29.850746268656717</v>
      </c>
      <c r="AG20" s="223">
        <f>+AG19/$AM$20*100000</f>
        <v>0</v>
      </c>
      <c r="AH20" s="223"/>
      <c r="AI20" s="223">
        <f>+AI19/$AO$20*100000</f>
        <v>0</v>
      </c>
      <c r="AJ20" s="223">
        <f>+AJ19/$AM$20*100000</f>
        <v>0</v>
      </c>
      <c r="AK20" s="223">
        <f>+AK19/$AN$20*100000</f>
        <v>0</v>
      </c>
      <c r="AL20" s="224">
        <f>+AL19/$AO$20*100000</f>
        <v>0</v>
      </c>
      <c r="AM20" s="220">
        <f>SUM(AN20:AO20)</f>
        <v>6742</v>
      </c>
      <c r="AN20" s="236">
        <f>+'人口動態1'!AA10</f>
        <v>3392</v>
      </c>
      <c r="AO20" s="237">
        <f>+'人口動態1'!AB10</f>
        <v>3350</v>
      </c>
    </row>
    <row r="21" spans="1:41" ht="17.25" customHeight="1">
      <c r="A21" s="400"/>
      <c r="B21" s="312" t="s">
        <v>112</v>
      </c>
      <c r="C21" s="281">
        <v>147.94724412865747</v>
      </c>
      <c r="D21" s="281">
        <v>220.2597781773763</v>
      </c>
      <c r="E21" s="309">
        <v>75.12419058905947</v>
      </c>
      <c r="F21" s="284">
        <v>0</v>
      </c>
      <c r="G21" s="282">
        <v>0</v>
      </c>
      <c r="H21" s="282">
        <v>0</v>
      </c>
      <c r="I21" s="281">
        <v>26.535138766327627</v>
      </c>
      <c r="J21" s="281">
        <v>46.762770715283864</v>
      </c>
      <c r="K21" s="281">
        <v>11.806778955348628</v>
      </c>
      <c r="L21" s="281">
        <v>0</v>
      </c>
      <c r="M21" s="281">
        <v>0</v>
      </c>
      <c r="N21" s="281">
        <v>0</v>
      </c>
      <c r="O21" s="281">
        <v>0</v>
      </c>
      <c r="P21" s="281">
        <v>0</v>
      </c>
      <c r="Q21" s="281">
        <v>0</v>
      </c>
      <c r="R21" s="281">
        <v>7.852596019447691</v>
      </c>
      <c r="S21" s="281">
        <v>15.87777656679533</v>
      </c>
      <c r="T21" s="286">
        <v>0</v>
      </c>
      <c r="U21" s="280">
        <v>0</v>
      </c>
      <c r="V21" s="281">
        <v>0</v>
      </c>
      <c r="W21" s="281">
        <v>0</v>
      </c>
      <c r="X21" s="281">
        <v>0</v>
      </c>
      <c r="Y21" s="281">
        <v>0</v>
      </c>
      <c r="Z21" s="281">
        <v>0</v>
      </c>
      <c r="AA21" s="281">
        <v>65.21605111966056</v>
      </c>
      <c r="AB21" s="281">
        <v>92.36952493566737</v>
      </c>
      <c r="AC21" s="281">
        <v>36.24526066336407</v>
      </c>
      <c r="AD21" s="281">
        <v>4.259964091328197</v>
      </c>
      <c r="AE21" s="281">
        <v>0</v>
      </c>
      <c r="AF21" s="281">
        <v>5.76791598206384</v>
      </c>
      <c r="AG21" s="281" t="s">
        <v>92</v>
      </c>
      <c r="AH21" s="231" t="s">
        <v>92</v>
      </c>
      <c r="AI21" s="281">
        <v>0</v>
      </c>
      <c r="AJ21" s="281">
        <v>0</v>
      </c>
      <c r="AK21" s="281">
        <v>0</v>
      </c>
      <c r="AL21" s="286">
        <v>0</v>
      </c>
      <c r="AN21" s="255"/>
      <c r="AO21" s="256"/>
    </row>
    <row r="22" spans="1:41" ht="17.25" customHeight="1">
      <c r="A22" s="397" t="s">
        <v>104</v>
      </c>
      <c r="B22" s="310" t="s">
        <v>53</v>
      </c>
      <c r="C22" s="212">
        <v>65</v>
      </c>
      <c r="D22" s="212">
        <v>39</v>
      </c>
      <c r="E22" s="216">
        <v>26</v>
      </c>
      <c r="F22" s="211">
        <v>2</v>
      </c>
      <c r="G22" s="212">
        <v>1</v>
      </c>
      <c r="H22" s="212">
        <v>1</v>
      </c>
      <c r="I22" s="212">
        <v>12</v>
      </c>
      <c r="J22" s="212">
        <v>8</v>
      </c>
      <c r="K22" s="212">
        <v>4</v>
      </c>
      <c r="L22" s="212">
        <v>8</v>
      </c>
      <c r="M22" s="212">
        <v>5</v>
      </c>
      <c r="N22" s="212">
        <v>3</v>
      </c>
      <c r="O22" s="212">
        <v>6</v>
      </c>
      <c r="P22" s="212">
        <v>3</v>
      </c>
      <c r="Q22" s="212">
        <v>3</v>
      </c>
      <c r="R22" s="212">
        <v>5</v>
      </c>
      <c r="S22" s="212">
        <v>5</v>
      </c>
      <c r="T22" s="213">
        <v>0</v>
      </c>
      <c r="U22" s="211">
        <v>4</v>
      </c>
      <c r="V22" s="212">
        <v>0</v>
      </c>
      <c r="W22" s="212">
        <v>4</v>
      </c>
      <c r="X22" s="212">
        <v>3</v>
      </c>
      <c r="Y22" s="212">
        <v>1</v>
      </c>
      <c r="Z22" s="212">
        <v>2</v>
      </c>
      <c r="AA22" s="212">
        <v>11</v>
      </c>
      <c r="AB22" s="212">
        <v>10</v>
      </c>
      <c r="AC22" s="212">
        <v>1</v>
      </c>
      <c r="AD22" s="212">
        <v>3</v>
      </c>
      <c r="AE22" s="212">
        <v>0</v>
      </c>
      <c r="AF22" s="212">
        <v>3</v>
      </c>
      <c r="AG22" s="212">
        <v>1</v>
      </c>
      <c r="AH22" s="212" t="s">
        <v>118</v>
      </c>
      <c r="AI22" s="212">
        <v>1</v>
      </c>
      <c r="AJ22" s="212">
        <v>3</v>
      </c>
      <c r="AK22" s="212">
        <v>3</v>
      </c>
      <c r="AL22" s="213">
        <v>0</v>
      </c>
      <c r="AN22" s="255"/>
      <c r="AO22" s="256"/>
    </row>
    <row r="23" spans="1:41" ht="17.25" customHeight="1">
      <c r="A23" s="397"/>
      <c r="B23" s="311" t="s">
        <v>54</v>
      </c>
      <c r="C23" s="223">
        <f>+C22/$AM$23*100000</f>
        <v>254.85198980592043</v>
      </c>
      <c r="D23" s="223">
        <f>+D22/$AN$23*100000</f>
        <v>313.0518542302135</v>
      </c>
      <c r="E23" s="247">
        <f>+E22/$AO$23*100000</f>
        <v>199.2795278608109</v>
      </c>
      <c r="F23" s="222">
        <f>+F22/$AM$23*100000</f>
        <v>7.841599686336013</v>
      </c>
      <c r="G23" s="223">
        <f>+G22/$AN$23*100000</f>
        <v>8.026970621287527</v>
      </c>
      <c r="H23" s="223">
        <f>+H22/$AO$23*100000</f>
        <v>7.664597225415804</v>
      </c>
      <c r="I23" s="223">
        <f>+I22/$AM$23*100000</f>
        <v>47.04959811801608</v>
      </c>
      <c r="J23" s="223">
        <f>+J22/$AN$23*100000</f>
        <v>64.21576497030021</v>
      </c>
      <c r="K23" s="223">
        <f>+K22/$AO$23*100000</f>
        <v>30.658388901663216</v>
      </c>
      <c r="L23" s="223">
        <f>+L22/$AM$23*100000</f>
        <v>31.366398745344053</v>
      </c>
      <c r="M23" s="223">
        <f>+M22/$AN$23*100000</f>
        <v>40.134853106437625</v>
      </c>
      <c r="N23" s="223">
        <f>+N22/$AO$23*100000</f>
        <v>22.993791676247415</v>
      </c>
      <c r="O23" s="223">
        <f>+O22/$AM$23*100000</f>
        <v>23.52479905900804</v>
      </c>
      <c r="P23" s="223">
        <f>+P22/$AN$23*100000</f>
        <v>24.08091186386258</v>
      </c>
      <c r="Q23" s="223">
        <f>+Q22/$AO$23*100000</f>
        <v>22.993791676247415</v>
      </c>
      <c r="R23" s="223">
        <f>+R22/$AM$23*100000</f>
        <v>19.60399921584003</v>
      </c>
      <c r="S23" s="223">
        <f>+S22/$AN$23*100000</f>
        <v>40.134853106437625</v>
      </c>
      <c r="T23" s="224">
        <f>+T22/$AO$23*100000</f>
        <v>0</v>
      </c>
      <c r="U23" s="222">
        <f>+U22/$AM$23*100000</f>
        <v>15.683199372672027</v>
      </c>
      <c r="V23" s="223">
        <f>+V22/$AN$23*100000</f>
        <v>0</v>
      </c>
      <c r="W23" s="223">
        <f>+W22/$AO$23*100000</f>
        <v>30.658388901663216</v>
      </c>
      <c r="X23" s="223">
        <f>+X22/$AM$23*100000</f>
        <v>11.76239952950402</v>
      </c>
      <c r="Y23" s="223">
        <f>+Y22/$AN$23*100000</f>
        <v>8.026970621287527</v>
      </c>
      <c r="Z23" s="223">
        <f>+Z22/$AO$23*100000</f>
        <v>15.329194450831608</v>
      </c>
      <c r="AA23" s="223">
        <f>+AA22/$AM$23*100000</f>
        <v>43.12879827484807</v>
      </c>
      <c r="AB23" s="223">
        <f>+AB22/$AN$23*100000</f>
        <v>80.26970621287525</v>
      </c>
      <c r="AC23" s="223">
        <f>+AC22/$AO$23*100000</f>
        <v>7.664597225415804</v>
      </c>
      <c r="AD23" s="223">
        <f>+AD22/$AM$23*100000</f>
        <v>11.76239952950402</v>
      </c>
      <c r="AE23" s="223">
        <f>+AE22/$AN$23*100000</f>
        <v>0</v>
      </c>
      <c r="AF23" s="223">
        <f>+AF22/$AO$23*100000</f>
        <v>22.993791676247415</v>
      </c>
      <c r="AG23" s="223">
        <f>+AG22/$AM$23*100000</f>
        <v>3.9207998431680067</v>
      </c>
      <c r="AH23" s="223"/>
      <c r="AI23" s="223">
        <f>+AI22/$AO$23*100000</f>
        <v>7.664597225415804</v>
      </c>
      <c r="AJ23" s="223">
        <f>+AJ22/$AM$23*100000</f>
        <v>11.76239952950402</v>
      </c>
      <c r="AK23" s="223">
        <f>+AK22/$AN$23*100000</f>
        <v>24.08091186386258</v>
      </c>
      <c r="AL23" s="224">
        <f>+AL22/$AO$23*100000</f>
        <v>0</v>
      </c>
      <c r="AM23" s="220">
        <f>SUM(AN23:AO23)</f>
        <v>25505</v>
      </c>
      <c r="AN23" s="255">
        <f>+'人口動態1'!AA11</f>
        <v>12458</v>
      </c>
      <c r="AO23" s="256">
        <f>+'人口動態1'!AB11</f>
        <v>13047</v>
      </c>
    </row>
    <row r="24" spans="1:41" ht="17.25" customHeight="1">
      <c r="A24" s="397"/>
      <c r="B24" s="312" t="s">
        <v>112</v>
      </c>
      <c r="C24" s="281">
        <v>140.1057921597402</v>
      </c>
      <c r="D24" s="281">
        <v>191.243781980828</v>
      </c>
      <c r="E24" s="309">
        <v>95.67536609183142</v>
      </c>
      <c r="F24" s="284">
        <v>4.926440923964285</v>
      </c>
      <c r="G24" s="282">
        <v>5.235064012965127</v>
      </c>
      <c r="H24" s="282">
        <v>4.46254621779984</v>
      </c>
      <c r="I24" s="281">
        <v>27.23013277546366</v>
      </c>
      <c r="J24" s="281">
        <v>42.767764743667804</v>
      </c>
      <c r="K24" s="281">
        <v>14.133707782665445</v>
      </c>
      <c r="L24" s="281">
        <v>17.18420914588231</v>
      </c>
      <c r="M24" s="281">
        <v>24.225120221551776</v>
      </c>
      <c r="N24" s="281">
        <v>14.887765726190283</v>
      </c>
      <c r="O24" s="281">
        <v>9.950581657088675</v>
      </c>
      <c r="P24" s="281">
        <v>9.675332864977047</v>
      </c>
      <c r="Q24" s="281">
        <v>9.671161564865605</v>
      </c>
      <c r="R24" s="281">
        <v>11.711199212156197</v>
      </c>
      <c r="S24" s="281">
        <v>24.998833382115823</v>
      </c>
      <c r="T24" s="286">
        <v>0</v>
      </c>
      <c r="U24" s="280">
        <v>9.101581471099705</v>
      </c>
      <c r="V24" s="281">
        <v>0</v>
      </c>
      <c r="W24" s="281">
        <v>16.506256370802785</v>
      </c>
      <c r="X24" s="281">
        <v>5.331027237186342</v>
      </c>
      <c r="Y24" s="281">
        <v>5.235064012965127</v>
      </c>
      <c r="Z24" s="281">
        <v>4.142374640181053</v>
      </c>
      <c r="AA24" s="281">
        <v>22.26673421420941</v>
      </c>
      <c r="AB24" s="281">
        <v>44.28062891974088</v>
      </c>
      <c r="AC24" s="281">
        <v>4.7712435679966525</v>
      </c>
      <c r="AD24" s="281">
        <v>5.0766707062873015</v>
      </c>
      <c r="AE24" s="281">
        <v>0</v>
      </c>
      <c r="AF24" s="281">
        <v>9.099450413507945</v>
      </c>
      <c r="AG24" s="281" t="s">
        <v>92</v>
      </c>
      <c r="AH24" s="313" t="s">
        <v>92</v>
      </c>
      <c r="AI24" s="281">
        <v>4.010500446379708</v>
      </c>
      <c r="AJ24" s="281">
        <v>6.43899034137935</v>
      </c>
      <c r="AK24" s="281">
        <v>12.553569495995163</v>
      </c>
      <c r="AL24" s="286">
        <v>0</v>
      </c>
      <c r="AN24" s="255"/>
      <c r="AO24" s="256"/>
    </row>
    <row r="25" spans="1:41" ht="17.25" customHeight="1">
      <c r="A25" s="396" t="s">
        <v>105</v>
      </c>
      <c r="B25" s="314" t="s">
        <v>53</v>
      </c>
      <c r="C25" s="271">
        <v>90</v>
      </c>
      <c r="D25" s="271">
        <v>59</v>
      </c>
      <c r="E25" s="274">
        <v>31</v>
      </c>
      <c r="F25" s="270">
        <v>6</v>
      </c>
      <c r="G25" s="271">
        <v>4</v>
      </c>
      <c r="H25" s="271">
        <v>2</v>
      </c>
      <c r="I25" s="271">
        <v>12</v>
      </c>
      <c r="J25" s="271">
        <v>10</v>
      </c>
      <c r="K25" s="271">
        <v>2</v>
      </c>
      <c r="L25" s="271">
        <v>10</v>
      </c>
      <c r="M25" s="271">
        <v>4</v>
      </c>
      <c r="N25" s="271">
        <v>6</v>
      </c>
      <c r="O25" s="271">
        <v>3</v>
      </c>
      <c r="P25" s="271">
        <v>2</v>
      </c>
      <c r="Q25" s="271">
        <v>1</v>
      </c>
      <c r="R25" s="271">
        <v>9</v>
      </c>
      <c r="S25" s="271">
        <v>5</v>
      </c>
      <c r="T25" s="272">
        <v>4</v>
      </c>
      <c r="U25" s="270">
        <v>2</v>
      </c>
      <c r="V25" s="271">
        <v>2</v>
      </c>
      <c r="W25" s="271">
        <v>0</v>
      </c>
      <c r="X25" s="271">
        <v>2</v>
      </c>
      <c r="Y25" s="271">
        <v>1</v>
      </c>
      <c r="Z25" s="271">
        <v>1</v>
      </c>
      <c r="AA25" s="271">
        <v>19</v>
      </c>
      <c r="AB25" s="271">
        <v>16</v>
      </c>
      <c r="AC25" s="271">
        <v>3</v>
      </c>
      <c r="AD25" s="271">
        <v>3</v>
      </c>
      <c r="AE25" s="271">
        <v>0</v>
      </c>
      <c r="AF25" s="271">
        <v>3</v>
      </c>
      <c r="AG25" s="271">
        <v>2</v>
      </c>
      <c r="AH25" s="315" t="s">
        <v>118</v>
      </c>
      <c r="AI25" s="271">
        <v>2</v>
      </c>
      <c r="AJ25" s="271">
        <v>1</v>
      </c>
      <c r="AK25" s="271">
        <v>0</v>
      </c>
      <c r="AL25" s="272">
        <v>1</v>
      </c>
      <c r="AN25" s="255"/>
      <c r="AO25" s="256"/>
    </row>
    <row r="26" spans="1:41" ht="17.25" customHeight="1">
      <c r="A26" s="397"/>
      <c r="B26" s="311" t="s">
        <v>54</v>
      </c>
      <c r="C26" s="223">
        <f>+C25/$AM$26*100000</f>
        <v>224.45569493977106</v>
      </c>
      <c r="D26" s="223">
        <f>+D25/$AN$26*100000</f>
        <v>300.57567884252893</v>
      </c>
      <c r="E26" s="247">
        <f>+E25/$AO$26*100000</f>
        <v>151.45593120969318</v>
      </c>
      <c r="F26" s="222">
        <f>+F25/$AM$26*100000</f>
        <v>14.963712995984737</v>
      </c>
      <c r="G26" s="223">
        <f>+G25/$AN$26*100000</f>
        <v>20.378012124917213</v>
      </c>
      <c r="H26" s="223">
        <f>+H25/$AO$26*100000</f>
        <v>9.771350400625366</v>
      </c>
      <c r="I26" s="223">
        <f>+I25/$AM$26*100000</f>
        <v>29.927425991969475</v>
      </c>
      <c r="J26" s="223">
        <f>+J25/$AN$26*100000</f>
        <v>50.945030312293035</v>
      </c>
      <c r="K26" s="223">
        <f>+K25/$AO$26*100000</f>
        <v>9.771350400625366</v>
      </c>
      <c r="L26" s="223">
        <f>+L25/$AM$26*100000</f>
        <v>24.93952165997456</v>
      </c>
      <c r="M26" s="223">
        <f>+M25/$AN$26*100000</f>
        <v>20.378012124917213</v>
      </c>
      <c r="N26" s="223">
        <f>+N25/$AO$26*100000</f>
        <v>29.3140512018761</v>
      </c>
      <c r="O26" s="223">
        <f>+O25/$AM$26*100000</f>
        <v>7.481856497992369</v>
      </c>
      <c r="P26" s="223">
        <f>+P25/$AN$26*100000</f>
        <v>10.189006062458606</v>
      </c>
      <c r="Q26" s="223">
        <f>+Q25/$AO$26*100000</f>
        <v>4.885675200312683</v>
      </c>
      <c r="R26" s="223">
        <f>+R25/$AM$26*100000</f>
        <v>22.445569493977104</v>
      </c>
      <c r="S26" s="223">
        <f>+S25/$AN$26*100000</f>
        <v>25.472515156146518</v>
      </c>
      <c r="T26" s="224">
        <f>+T25/$AO$26*100000</f>
        <v>19.54270080125073</v>
      </c>
      <c r="U26" s="222">
        <f>+U25/$AM$26*100000</f>
        <v>4.987904331994913</v>
      </c>
      <c r="V26" s="223">
        <f>+V25/$AN$26*100000</f>
        <v>10.189006062458606</v>
      </c>
      <c r="W26" s="223">
        <f>+W25/$AO$26*100000</f>
        <v>0</v>
      </c>
      <c r="X26" s="223">
        <f>+X25/$AM$26*100000</f>
        <v>4.987904331994913</v>
      </c>
      <c r="Y26" s="223">
        <f>+Y25/$AN$26*100000</f>
        <v>5.094503031229303</v>
      </c>
      <c r="Z26" s="223">
        <f>+Z25/$AO$26*100000</f>
        <v>4.885675200312683</v>
      </c>
      <c r="AA26" s="223">
        <f>+AA25/$AM$26*100000</f>
        <v>47.38509115395166</v>
      </c>
      <c r="AB26" s="223">
        <f>+AB25/$AN$26*100000</f>
        <v>81.51204849966885</v>
      </c>
      <c r="AC26" s="223">
        <f>+AC25/$AO$26*100000</f>
        <v>14.65702560093805</v>
      </c>
      <c r="AD26" s="223">
        <f>+AD25/$AM$26*100000</f>
        <v>7.481856497992369</v>
      </c>
      <c r="AE26" s="223">
        <f>+AE25/$AN$26*100000</f>
        <v>0</v>
      </c>
      <c r="AF26" s="223">
        <f>+AF25/$AO$26*100000</f>
        <v>14.65702560093805</v>
      </c>
      <c r="AG26" s="223">
        <f>+AG25/$AM$26*100000</f>
        <v>4.987904331994913</v>
      </c>
      <c r="AH26" s="223"/>
      <c r="AI26" s="223">
        <f>+AI25/$AO$26*100000</f>
        <v>9.771350400625366</v>
      </c>
      <c r="AJ26" s="223">
        <f>+AJ25/$AM$26*100000</f>
        <v>2.4939521659974564</v>
      </c>
      <c r="AK26" s="223">
        <f>+AK25/$AN$26*100000</f>
        <v>0</v>
      </c>
      <c r="AL26" s="224">
        <f>+AL25/$AO$26*100000</f>
        <v>4.885675200312683</v>
      </c>
      <c r="AM26" s="220">
        <f>SUM(AN26:AO26)</f>
        <v>40097</v>
      </c>
      <c r="AN26" s="236">
        <f>+'人口動態1'!AA12</f>
        <v>19629</v>
      </c>
      <c r="AO26" s="237">
        <f>+'人口動態1'!AB12</f>
        <v>20468</v>
      </c>
    </row>
    <row r="27" spans="1:41" ht="17.25" customHeight="1">
      <c r="A27" s="397"/>
      <c r="B27" s="312" t="s">
        <v>112</v>
      </c>
      <c r="C27" s="281">
        <v>115.4532082648797</v>
      </c>
      <c r="D27" s="281">
        <v>158.67823126114575</v>
      </c>
      <c r="E27" s="309">
        <v>76.42746090389646</v>
      </c>
      <c r="F27" s="284">
        <v>6.340302233600414</v>
      </c>
      <c r="G27" s="282">
        <v>7.977106712653974</v>
      </c>
      <c r="H27" s="282">
        <v>4.277658696792514</v>
      </c>
      <c r="I27" s="281">
        <v>12.829498252015245</v>
      </c>
      <c r="J27" s="281">
        <v>23.948559442637738</v>
      </c>
      <c r="K27" s="281">
        <v>2.8613736023978307</v>
      </c>
      <c r="L27" s="281">
        <v>11.235543090571333</v>
      </c>
      <c r="M27" s="281">
        <v>7.409267348712305</v>
      </c>
      <c r="N27" s="281">
        <v>15.026641365559605</v>
      </c>
      <c r="O27" s="281">
        <v>3.7813216427276855</v>
      </c>
      <c r="P27" s="281">
        <v>5.408767171398969</v>
      </c>
      <c r="Q27" s="281">
        <v>2.215407451821105</v>
      </c>
      <c r="R27" s="281">
        <v>10.281485265748497</v>
      </c>
      <c r="S27" s="281">
        <v>13.340208204977154</v>
      </c>
      <c r="T27" s="286">
        <v>7.610566320010475</v>
      </c>
      <c r="U27" s="280">
        <v>1.3600263776441102</v>
      </c>
      <c r="V27" s="281">
        <v>4.32132509865921</v>
      </c>
      <c r="W27" s="281">
        <v>0</v>
      </c>
      <c r="X27" s="281">
        <v>1.3600263776441102</v>
      </c>
      <c r="Y27" s="281">
        <v>2.265254101898283</v>
      </c>
      <c r="Z27" s="281">
        <v>0.6315644437724942</v>
      </c>
      <c r="AA27" s="281">
        <v>25.09801465204019</v>
      </c>
      <c r="AB27" s="281">
        <v>47.464275931799115</v>
      </c>
      <c r="AC27" s="281">
        <v>3.4785363393660935</v>
      </c>
      <c r="AD27" s="281">
        <v>7.635210000432839</v>
      </c>
      <c r="AE27" s="281">
        <v>0</v>
      </c>
      <c r="AF27" s="281">
        <v>15.369552837118338</v>
      </c>
      <c r="AG27" s="281" t="s">
        <v>92</v>
      </c>
      <c r="AH27" s="231" t="s">
        <v>92</v>
      </c>
      <c r="AI27" s="281">
        <v>8.82151672541459</v>
      </c>
      <c r="AJ27" s="281">
        <v>0.876872555573529</v>
      </c>
      <c r="AK27" s="281">
        <v>0</v>
      </c>
      <c r="AL27" s="286">
        <v>1.4306868011989153</v>
      </c>
      <c r="AN27" s="255"/>
      <c r="AO27" s="256"/>
    </row>
    <row r="28" spans="1:41" ht="17.25" customHeight="1">
      <c r="A28" s="396" t="s">
        <v>106</v>
      </c>
      <c r="B28" s="310" t="s">
        <v>53</v>
      </c>
      <c r="C28" s="271">
        <v>22</v>
      </c>
      <c r="D28" s="271">
        <v>14</v>
      </c>
      <c r="E28" s="274">
        <v>8</v>
      </c>
      <c r="F28" s="270">
        <v>0</v>
      </c>
      <c r="G28" s="271">
        <v>0</v>
      </c>
      <c r="H28" s="271">
        <v>0</v>
      </c>
      <c r="I28" s="271">
        <v>1</v>
      </c>
      <c r="J28" s="271">
        <v>0</v>
      </c>
      <c r="K28" s="271">
        <v>1</v>
      </c>
      <c r="L28" s="271">
        <v>2</v>
      </c>
      <c r="M28" s="271">
        <v>2</v>
      </c>
      <c r="N28" s="271">
        <v>0</v>
      </c>
      <c r="O28" s="271">
        <v>4</v>
      </c>
      <c r="P28" s="271">
        <v>2</v>
      </c>
      <c r="Q28" s="271">
        <v>2</v>
      </c>
      <c r="R28" s="271">
        <v>3</v>
      </c>
      <c r="S28" s="271">
        <v>3</v>
      </c>
      <c r="T28" s="272">
        <v>0</v>
      </c>
      <c r="U28" s="270">
        <v>1</v>
      </c>
      <c r="V28" s="271">
        <v>0</v>
      </c>
      <c r="W28" s="271">
        <v>1</v>
      </c>
      <c r="X28" s="271">
        <v>2</v>
      </c>
      <c r="Y28" s="271">
        <v>0</v>
      </c>
      <c r="Z28" s="271">
        <v>2</v>
      </c>
      <c r="AA28" s="271">
        <v>5</v>
      </c>
      <c r="AB28" s="271">
        <v>5</v>
      </c>
      <c r="AC28" s="271">
        <v>0</v>
      </c>
      <c r="AD28" s="271">
        <v>0</v>
      </c>
      <c r="AE28" s="271">
        <v>0</v>
      </c>
      <c r="AF28" s="271">
        <v>0</v>
      </c>
      <c r="AG28" s="271">
        <v>0</v>
      </c>
      <c r="AH28" s="212" t="s">
        <v>118</v>
      </c>
      <c r="AI28" s="271">
        <v>0</v>
      </c>
      <c r="AJ28" s="271">
        <v>0</v>
      </c>
      <c r="AK28" s="271">
        <v>0</v>
      </c>
      <c r="AL28" s="272">
        <v>0</v>
      </c>
      <c r="AN28" s="255"/>
      <c r="AO28" s="256"/>
    </row>
    <row r="29" spans="1:41" ht="17.25" customHeight="1">
      <c r="A29" s="397"/>
      <c r="B29" s="311" t="s">
        <v>54</v>
      </c>
      <c r="C29" s="223">
        <f>+C28/$AM$29*100000</f>
        <v>235.8237753242577</v>
      </c>
      <c r="D29" s="223">
        <f>+D28/$AN$29*100000</f>
        <v>301.4642549526271</v>
      </c>
      <c r="E29" s="247">
        <f>+E28/$AO$29*100000</f>
        <v>170.75773745997867</v>
      </c>
      <c r="F29" s="222">
        <f>+F28/$AM$29*100000</f>
        <v>0</v>
      </c>
      <c r="G29" s="223">
        <f>+G28/$AN$29*100000</f>
        <v>0</v>
      </c>
      <c r="H29" s="223">
        <f>+H28/$AO$29*100000</f>
        <v>0</v>
      </c>
      <c r="I29" s="223">
        <f>+I28/$AM$29*100000</f>
        <v>10.719262514738986</v>
      </c>
      <c r="J29" s="223">
        <f>+J28/$AN$29*100000</f>
        <v>0</v>
      </c>
      <c r="K29" s="223">
        <f>+K28/$AO$29*100000</f>
        <v>21.344717182497334</v>
      </c>
      <c r="L29" s="223">
        <f>+L28/$AM$29*100000</f>
        <v>21.438525029477972</v>
      </c>
      <c r="M29" s="223">
        <f>+M28/$AN$29*100000</f>
        <v>43.066322136089575</v>
      </c>
      <c r="N29" s="223">
        <f>+N28/$AO$29*100000</f>
        <v>0</v>
      </c>
      <c r="O29" s="223">
        <f>+O28/$AM$29*100000</f>
        <v>42.877050058955945</v>
      </c>
      <c r="P29" s="223">
        <f>+P28/$AN$29*100000</f>
        <v>43.066322136089575</v>
      </c>
      <c r="Q29" s="223">
        <f>+Q28/$AO$29*100000</f>
        <v>42.68943436499467</v>
      </c>
      <c r="R29" s="223">
        <f>+R28/$AM$29*100000</f>
        <v>32.15778754421696</v>
      </c>
      <c r="S29" s="223">
        <f>+S28/$AN$29*100000</f>
        <v>64.59948320413437</v>
      </c>
      <c r="T29" s="224">
        <f>+T28/$AO$29*100000</f>
        <v>0</v>
      </c>
      <c r="U29" s="222">
        <f>+U28/$AM$29*100000</f>
        <v>10.719262514738986</v>
      </c>
      <c r="V29" s="223">
        <f>+V28/$AN$29*100000</f>
        <v>0</v>
      </c>
      <c r="W29" s="223">
        <f>+W28/$AO$29*100000</f>
        <v>21.344717182497334</v>
      </c>
      <c r="X29" s="223">
        <f>+X28/$AM$29*100000</f>
        <v>21.438525029477972</v>
      </c>
      <c r="Y29" s="223">
        <f>+Y28/$AN$29*100000</f>
        <v>0</v>
      </c>
      <c r="Z29" s="223">
        <f>+Z28/$AO$29*100000</f>
        <v>42.68943436499467</v>
      </c>
      <c r="AA29" s="223">
        <f>+AA28/$AM$29*100000</f>
        <v>53.596312573694924</v>
      </c>
      <c r="AB29" s="223">
        <f>+AB28/$AN$29*100000</f>
        <v>107.66580534022395</v>
      </c>
      <c r="AC29" s="223">
        <f>+AC28/$AO$29*100000</f>
        <v>0</v>
      </c>
      <c r="AD29" s="223">
        <f>+AD28/$AM$29*100000</f>
        <v>0</v>
      </c>
      <c r="AE29" s="223">
        <f>+AE28/$AN$29*100000</f>
        <v>0</v>
      </c>
      <c r="AF29" s="223">
        <f>+AF28/$AO$29*100000</f>
        <v>0</v>
      </c>
      <c r="AG29" s="223">
        <f>+AG28/$AM$29*100000</f>
        <v>0</v>
      </c>
      <c r="AH29" s="223"/>
      <c r="AI29" s="223">
        <f>+AI28/$AO$29*100000</f>
        <v>0</v>
      </c>
      <c r="AJ29" s="223">
        <f>+AJ28/$AM$29*100000</f>
        <v>0</v>
      </c>
      <c r="AK29" s="223">
        <f>+AK28/$AN$29*100000</f>
        <v>0</v>
      </c>
      <c r="AL29" s="224">
        <f>+AL28/$AO$29*100000</f>
        <v>0</v>
      </c>
      <c r="AM29" s="220">
        <f>SUM(AN29:AO29)</f>
        <v>9329</v>
      </c>
      <c r="AN29" s="236">
        <f>+'人口動態1'!AA13</f>
        <v>4644</v>
      </c>
      <c r="AO29" s="237">
        <f>+'人口動態1'!AB13</f>
        <v>4685</v>
      </c>
    </row>
    <row r="30" spans="1:41" ht="17.25" customHeight="1">
      <c r="A30" s="397"/>
      <c r="B30" s="312" t="s">
        <v>112</v>
      </c>
      <c r="C30" s="281">
        <v>120.58796243681086</v>
      </c>
      <c r="D30" s="281">
        <v>172.11799542010684</v>
      </c>
      <c r="E30" s="309">
        <v>90.006352808041</v>
      </c>
      <c r="F30" s="284">
        <v>0</v>
      </c>
      <c r="G30" s="282">
        <v>0</v>
      </c>
      <c r="H30" s="282">
        <v>0</v>
      </c>
      <c r="I30" s="281">
        <v>4.732271727042567</v>
      </c>
      <c r="J30" s="281">
        <v>0</v>
      </c>
      <c r="K30" s="281">
        <v>8.722918780444136</v>
      </c>
      <c r="L30" s="281">
        <v>9.452427643280162</v>
      </c>
      <c r="M30" s="281">
        <v>27.693812912109085</v>
      </c>
      <c r="N30" s="281">
        <v>0</v>
      </c>
      <c r="O30" s="281">
        <v>24.406148946535712</v>
      </c>
      <c r="P30" s="281">
        <v>30.946511940889764</v>
      </c>
      <c r="Q30" s="281">
        <v>14.95661455033581</v>
      </c>
      <c r="R30" s="281">
        <v>16.74004229430962</v>
      </c>
      <c r="S30" s="281">
        <v>39.12857694620658</v>
      </c>
      <c r="T30" s="286">
        <v>0</v>
      </c>
      <c r="U30" s="280">
        <v>4.732271727042567</v>
      </c>
      <c r="V30" s="281">
        <v>0</v>
      </c>
      <c r="W30" s="281">
        <v>8.722918780444136</v>
      </c>
      <c r="X30" s="281">
        <v>22.42389871194366</v>
      </c>
      <c r="Y30" s="281">
        <v>0</v>
      </c>
      <c r="Z30" s="281">
        <v>44.22544973084983</v>
      </c>
      <c r="AA30" s="281">
        <v>26.47154494032074</v>
      </c>
      <c r="AB30" s="281">
        <v>61.04757309083584</v>
      </c>
      <c r="AC30" s="281">
        <v>0</v>
      </c>
      <c r="AD30" s="281">
        <v>0</v>
      </c>
      <c r="AE30" s="281">
        <v>0</v>
      </c>
      <c r="AF30" s="281">
        <v>0</v>
      </c>
      <c r="AG30" s="281" t="s">
        <v>92</v>
      </c>
      <c r="AH30" s="313" t="s">
        <v>92</v>
      </c>
      <c r="AI30" s="281">
        <v>0</v>
      </c>
      <c r="AJ30" s="281">
        <v>0</v>
      </c>
      <c r="AK30" s="281">
        <v>0</v>
      </c>
      <c r="AL30" s="286">
        <v>0</v>
      </c>
      <c r="AN30" s="236"/>
      <c r="AO30" s="237"/>
    </row>
    <row r="31" spans="1:41" s="195" customFormat="1" ht="17.25" customHeight="1">
      <c r="A31" s="397" t="s">
        <v>107</v>
      </c>
      <c r="B31" s="316" t="s">
        <v>53</v>
      </c>
      <c r="C31" s="317">
        <v>26</v>
      </c>
      <c r="D31" s="317">
        <v>12</v>
      </c>
      <c r="E31" s="318">
        <v>14</v>
      </c>
      <c r="F31" s="319">
        <v>0</v>
      </c>
      <c r="G31" s="320">
        <v>0</v>
      </c>
      <c r="H31" s="320">
        <v>0</v>
      </c>
      <c r="I31" s="317">
        <v>4</v>
      </c>
      <c r="J31" s="317">
        <v>2</v>
      </c>
      <c r="K31" s="320">
        <v>2</v>
      </c>
      <c r="L31" s="317">
        <v>0</v>
      </c>
      <c r="M31" s="317">
        <v>0</v>
      </c>
      <c r="N31" s="317">
        <v>0</v>
      </c>
      <c r="O31" s="317">
        <v>1</v>
      </c>
      <c r="P31" s="317">
        <v>0</v>
      </c>
      <c r="Q31" s="317">
        <v>1</v>
      </c>
      <c r="R31" s="317">
        <v>1</v>
      </c>
      <c r="S31" s="317">
        <v>0</v>
      </c>
      <c r="T31" s="321">
        <v>1</v>
      </c>
      <c r="U31" s="322">
        <v>0</v>
      </c>
      <c r="V31" s="320">
        <v>0</v>
      </c>
      <c r="W31" s="317">
        <v>0</v>
      </c>
      <c r="X31" s="317">
        <v>2</v>
      </c>
      <c r="Y31" s="317">
        <v>1</v>
      </c>
      <c r="Z31" s="317">
        <v>1</v>
      </c>
      <c r="AA31" s="317">
        <v>8</v>
      </c>
      <c r="AB31" s="317">
        <v>5</v>
      </c>
      <c r="AC31" s="317">
        <v>3</v>
      </c>
      <c r="AD31" s="317">
        <v>1</v>
      </c>
      <c r="AE31" s="320">
        <v>0</v>
      </c>
      <c r="AF31" s="317">
        <v>1</v>
      </c>
      <c r="AG31" s="317">
        <v>0</v>
      </c>
      <c r="AH31" s="320" t="s">
        <v>118</v>
      </c>
      <c r="AI31" s="317">
        <v>0</v>
      </c>
      <c r="AJ31" s="317">
        <v>1</v>
      </c>
      <c r="AK31" s="317">
        <v>1</v>
      </c>
      <c r="AL31" s="323">
        <v>0</v>
      </c>
      <c r="AN31" s="324"/>
      <c r="AO31" s="325"/>
    </row>
    <row r="32" spans="1:41" ht="17.25" customHeight="1">
      <c r="A32" s="397"/>
      <c r="B32" s="301" t="s">
        <v>54</v>
      </c>
      <c r="C32" s="223">
        <f>+C31/$AM$32*100000</f>
        <v>187.6172607879925</v>
      </c>
      <c r="D32" s="223">
        <f>+D31/$AN$32*100000</f>
        <v>172.33950883239982</v>
      </c>
      <c r="E32" s="247">
        <f>+E31/$AO$32*100000</f>
        <v>203.04568527918784</v>
      </c>
      <c r="F32" s="222">
        <f>+F31/$AM$32*100000</f>
        <v>0</v>
      </c>
      <c r="G32" s="223">
        <f>+G31/$AN$32*100000</f>
        <v>0</v>
      </c>
      <c r="H32" s="223">
        <f>+H31/$AO$32*100000</f>
        <v>0</v>
      </c>
      <c r="I32" s="223">
        <f>+I31/$AM$32*100000</f>
        <v>28.864193967383457</v>
      </c>
      <c r="J32" s="223">
        <f>+J31/$AN$32*100000</f>
        <v>28.723251472066636</v>
      </c>
      <c r="K32" s="223">
        <f>+K31/$AO$32*100000</f>
        <v>29.0065264684554</v>
      </c>
      <c r="L32" s="223">
        <f>+L31/$AM$32*100000</f>
        <v>0</v>
      </c>
      <c r="M32" s="223">
        <f>+M31/$AN$32*100000</f>
        <v>0</v>
      </c>
      <c r="N32" s="223">
        <f>+N31/$AO$32*100000</f>
        <v>0</v>
      </c>
      <c r="O32" s="223">
        <f>+O31/$AM$32*100000</f>
        <v>7.216048491845864</v>
      </c>
      <c r="P32" s="223">
        <f>+P31/$AN$32*100000</f>
        <v>0</v>
      </c>
      <c r="Q32" s="223">
        <f>+Q31/$AO$32*100000</f>
        <v>14.5032632342277</v>
      </c>
      <c r="R32" s="223">
        <f>+R31/$AM$32*100000</f>
        <v>7.216048491845864</v>
      </c>
      <c r="S32" s="223">
        <f>+S31/$AN$32*100000</f>
        <v>0</v>
      </c>
      <c r="T32" s="224">
        <f>+T31/$AO$32*100000</f>
        <v>14.5032632342277</v>
      </c>
      <c r="U32" s="222">
        <f>+U31/$AM$32*100000</f>
        <v>0</v>
      </c>
      <c r="V32" s="223">
        <f>+V31/$AN$32*100000</f>
        <v>0</v>
      </c>
      <c r="W32" s="223">
        <f>+W31/$AO$32*100000</f>
        <v>0</v>
      </c>
      <c r="X32" s="223">
        <f>+X31/$AM$32*100000</f>
        <v>14.432096983691729</v>
      </c>
      <c r="Y32" s="223">
        <f>+Y31/$AN$32*100000</f>
        <v>14.361625736033318</v>
      </c>
      <c r="Z32" s="223">
        <f>+Z31/$AO$32*100000</f>
        <v>14.5032632342277</v>
      </c>
      <c r="AA32" s="223">
        <f>+AA31/$AM$32*100000</f>
        <v>57.728387934766914</v>
      </c>
      <c r="AB32" s="223">
        <f>+AB31/$AN$32*100000</f>
        <v>71.80812868016659</v>
      </c>
      <c r="AC32" s="223">
        <f>+AC31/$AO$32*100000</f>
        <v>43.5097897026831</v>
      </c>
      <c r="AD32" s="223">
        <f>+AD31/$AM$32*100000</f>
        <v>7.216048491845864</v>
      </c>
      <c r="AE32" s="223">
        <f>+AE31/$AN$32*100000</f>
        <v>0</v>
      </c>
      <c r="AF32" s="223">
        <f>+AF31/$AO$32*100000</f>
        <v>14.5032632342277</v>
      </c>
      <c r="AG32" s="223">
        <f>+AG31/$AM$32*100000</f>
        <v>0</v>
      </c>
      <c r="AH32" s="223"/>
      <c r="AI32" s="223">
        <f>+AI31/$AO$32*100000</f>
        <v>0</v>
      </c>
      <c r="AJ32" s="223">
        <f>+AJ31/$AM$32*100000</f>
        <v>7.216048491845864</v>
      </c>
      <c r="AK32" s="223">
        <f>+AK31/$AN$32*100000</f>
        <v>14.361625736033318</v>
      </c>
      <c r="AL32" s="224">
        <f>+AL31/$AO$32*100000</f>
        <v>0</v>
      </c>
      <c r="AM32" s="220">
        <f>SUM(AN32:AO32)</f>
        <v>13858</v>
      </c>
      <c r="AN32" s="255">
        <f>+'人口動態1'!AA14</f>
        <v>6963</v>
      </c>
      <c r="AO32" s="256">
        <f>+'人口動態1'!AB14</f>
        <v>6895</v>
      </c>
    </row>
    <row r="33" spans="1:41" ht="17.25" customHeight="1" thickBot="1">
      <c r="A33" s="398"/>
      <c r="B33" s="326" t="s">
        <v>112</v>
      </c>
      <c r="C33" s="290">
        <v>83.86559802950975</v>
      </c>
      <c r="D33" s="290">
        <v>100.54065761690526</v>
      </c>
      <c r="E33" s="327">
        <v>64.02581793057244</v>
      </c>
      <c r="F33" s="293">
        <v>0</v>
      </c>
      <c r="G33" s="291">
        <v>0</v>
      </c>
      <c r="H33" s="291">
        <v>0</v>
      </c>
      <c r="I33" s="290">
        <v>18.498794560530044</v>
      </c>
      <c r="J33" s="290">
        <v>21.626029295362912</v>
      </c>
      <c r="K33" s="290">
        <v>14.144404344821401</v>
      </c>
      <c r="L33" s="291">
        <v>0</v>
      </c>
      <c r="M33" s="291">
        <v>0</v>
      </c>
      <c r="N33" s="291">
        <v>0</v>
      </c>
      <c r="O33" s="291">
        <v>1.8729152470494654</v>
      </c>
      <c r="P33" s="291">
        <v>0</v>
      </c>
      <c r="Q33" s="291">
        <v>2.2552751071737513</v>
      </c>
      <c r="R33" s="290">
        <v>0</v>
      </c>
      <c r="S33" s="290">
        <v>0</v>
      </c>
      <c r="T33" s="295">
        <v>0</v>
      </c>
      <c r="U33" s="289">
        <v>0</v>
      </c>
      <c r="V33" s="290">
        <v>0</v>
      </c>
      <c r="W33" s="290">
        <v>0</v>
      </c>
      <c r="X33" s="291">
        <v>8.136918714398249</v>
      </c>
      <c r="Y33" s="291">
        <v>9.232445160245208</v>
      </c>
      <c r="Z33" s="291">
        <v>6.21739955627401</v>
      </c>
      <c r="AA33" s="290">
        <v>19.887741920703203</v>
      </c>
      <c r="AB33" s="290">
        <v>40.79987940446482</v>
      </c>
      <c r="AC33" s="290">
        <v>0</v>
      </c>
      <c r="AD33" s="291">
        <v>1.8729152470494654</v>
      </c>
      <c r="AE33" s="291">
        <v>0</v>
      </c>
      <c r="AF33" s="291">
        <v>2.2552751071737513</v>
      </c>
      <c r="AG33" s="291" t="s">
        <v>92</v>
      </c>
      <c r="AH33" s="328" t="s">
        <v>92</v>
      </c>
      <c r="AI33" s="291">
        <v>0</v>
      </c>
      <c r="AJ33" s="291">
        <v>9.785971827374377</v>
      </c>
      <c r="AK33" s="291">
        <v>17.8352782318626</v>
      </c>
      <c r="AL33" s="292">
        <v>0</v>
      </c>
      <c r="AN33" s="296"/>
      <c r="AO33" s="297"/>
    </row>
  </sheetData>
  <mergeCells count="25">
    <mergeCell ref="AM5:AO5"/>
    <mergeCell ref="A4:B6"/>
    <mergeCell ref="C4:E5"/>
    <mergeCell ref="F4:T4"/>
    <mergeCell ref="U4:AL4"/>
    <mergeCell ref="AA5:AC5"/>
    <mergeCell ref="AD5:AF5"/>
    <mergeCell ref="AG5:AI5"/>
    <mergeCell ref="AJ5:AL5"/>
    <mergeCell ref="O5:Q5"/>
    <mergeCell ref="R5:T5"/>
    <mergeCell ref="U5:W5"/>
    <mergeCell ref="X5:Z5"/>
    <mergeCell ref="F5:H5"/>
    <mergeCell ref="I5:K5"/>
    <mergeCell ref="L5:N5"/>
    <mergeCell ref="A31:A33"/>
    <mergeCell ref="A7:A9"/>
    <mergeCell ref="A10:A12"/>
    <mergeCell ref="A13:A15"/>
    <mergeCell ref="A16:A18"/>
    <mergeCell ref="A19:A21"/>
    <mergeCell ref="A22:A24"/>
    <mergeCell ref="A25:A27"/>
    <mergeCell ref="A28:A30"/>
  </mergeCells>
  <printOptions/>
  <pageMargins left="0.62" right="0.3" top="0.6" bottom="0.43" header="0.5118110236220472" footer="0.22"/>
  <pageSetup firstPageNumber="13" useFirstPageNumber="1" horizontalDpi="600" verticalDpi="600" orientation="landscape"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W49"/>
  <sheetViews>
    <sheetView view="pageBreakPreview" zoomScaleSheetLayoutView="100" workbookViewId="0" topLeftCell="A1">
      <selection activeCell="P5" sqref="P5"/>
    </sheetView>
  </sheetViews>
  <sheetFormatPr defaultColWidth="9.00390625" defaultRowHeight="13.5"/>
  <cols>
    <col min="1" max="3" width="1.625" style="0" customWidth="1"/>
    <col min="4" max="4" width="13.50390625" style="0" customWidth="1"/>
    <col min="5" max="9" width="13.125" style="0" customWidth="1"/>
    <col min="14" max="14" width="7.625" style="0" customWidth="1"/>
    <col min="20" max="20" width="10.625" style="0" bestFit="1" customWidth="1"/>
    <col min="21" max="21" width="9.125" style="0" bestFit="1" customWidth="1"/>
    <col min="24" max="25" width="10.125" style="0" customWidth="1"/>
    <col min="26" max="26" width="8.125" style="0" customWidth="1"/>
    <col min="28" max="69" width="7.125" style="0" customWidth="1"/>
  </cols>
  <sheetData>
    <row r="1" spans="1:18" ht="18" thickBot="1">
      <c r="A1" s="69" t="s">
        <v>85</v>
      </c>
      <c r="E1" t="s">
        <v>126</v>
      </c>
      <c r="K1" t="s">
        <v>62</v>
      </c>
      <c r="R1" t="s">
        <v>96</v>
      </c>
    </row>
    <row r="2" spans="11:23" ht="13.5">
      <c r="K2" s="176"/>
      <c r="L2" s="177" t="s">
        <v>123</v>
      </c>
      <c r="M2" s="178" t="s">
        <v>124</v>
      </c>
      <c r="N2" s="178" t="s">
        <v>125</v>
      </c>
      <c r="O2" s="178" t="s">
        <v>113</v>
      </c>
      <c r="P2" s="179" t="s">
        <v>122</v>
      </c>
      <c r="R2" s="176"/>
      <c r="S2" s="177" t="s">
        <v>123</v>
      </c>
      <c r="T2" s="178" t="s">
        <v>124</v>
      </c>
      <c r="U2" s="178" t="s">
        <v>125</v>
      </c>
      <c r="V2" s="178" t="s">
        <v>113</v>
      </c>
      <c r="W2" s="179" t="s">
        <v>122</v>
      </c>
    </row>
    <row r="3" spans="11:23" ht="13.5">
      <c r="K3" s="176" t="s">
        <v>115</v>
      </c>
      <c r="L3" s="180">
        <v>1.32</v>
      </c>
      <c r="M3" s="70">
        <v>1.44</v>
      </c>
      <c r="N3" s="70">
        <v>1.36</v>
      </c>
      <c r="O3" s="70">
        <v>1.37</v>
      </c>
      <c r="P3" s="181">
        <v>1.41</v>
      </c>
      <c r="R3" s="176" t="s">
        <v>115</v>
      </c>
      <c r="S3" s="190">
        <v>4.5</v>
      </c>
      <c r="T3" s="71">
        <v>2.5</v>
      </c>
      <c r="U3" s="71">
        <v>5.6</v>
      </c>
      <c r="V3" s="71">
        <v>4.1</v>
      </c>
      <c r="W3" s="191">
        <v>3.2</v>
      </c>
    </row>
    <row r="4" spans="11:23" ht="14.25" thickBot="1">
      <c r="K4" s="176" t="s">
        <v>6</v>
      </c>
      <c r="L4" s="182">
        <v>1.31</v>
      </c>
      <c r="M4" s="183">
        <v>1.36</v>
      </c>
      <c r="N4" s="183">
        <v>1.37</v>
      </c>
      <c r="O4" s="183">
        <v>1.38</v>
      </c>
      <c r="P4" s="184">
        <v>1.42</v>
      </c>
      <c r="R4" s="176" t="s">
        <v>6</v>
      </c>
      <c r="S4" s="192">
        <v>2.2</v>
      </c>
      <c r="T4" s="193">
        <v>2.8</v>
      </c>
      <c r="U4" s="193">
        <v>3.8</v>
      </c>
      <c r="V4" s="193">
        <v>2.6</v>
      </c>
      <c r="W4" s="194">
        <v>2.4</v>
      </c>
    </row>
    <row r="5" spans="11:18" ht="14.25" thickBot="1">
      <c r="K5" t="s">
        <v>63</v>
      </c>
      <c r="R5" t="s">
        <v>64</v>
      </c>
    </row>
    <row r="6" spans="11:23" ht="13.5">
      <c r="K6" s="176"/>
      <c r="L6" s="177" t="s">
        <v>123</v>
      </c>
      <c r="M6" s="178" t="s">
        <v>124</v>
      </c>
      <c r="N6" s="178" t="s">
        <v>125</v>
      </c>
      <c r="O6" s="178" t="s">
        <v>113</v>
      </c>
      <c r="P6" s="179" t="s">
        <v>122</v>
      </c>
      <c r="R6" s="176"/>
      <c r="S6" s="177" t="s">
        <v>123</v>
      </c>
      <c r="T6" s="178" t="s">
        <v>124</v>
      </c>
      <c r="U6" s="178" t="s">
        <v>125</v>
      </c>
      <c r="V6" s="178" t="s">
        <v>113</v>
      </c>
      <c r="W6" s="179" t="s">
        <v>122</v>
      </c>
    </row>
    <row r="7" spans="11:23" ht="13.5">
      <c r="K7" s="176" t="s">
        <v>115</v>
      </c>
      <c r="L7" s="185">
        <v>8.7</v>
      </c>
      <c r="M7" s="72">
        <v>9.9</v>
      </c>
      <c r="N7" s="72">
        <v>9.4</v>
      </c>
      <c r="O7" s="72">
        <v>8.7</v>
      </c>
      <c r="P7" s="186">
        <v>8.9</v>
      </c>
      <c r="R7" s="176" t="s">
        <v>115</v>
      </c>
      <c r="S7" s="190">
        <v>2.7</v>
      </c>
      <c r="T7" s="71">
        <v>5.3</v>
      </c>
      <c r="U7" s="71">
        <v>5.2</v>
      </c>
      <c r="V7" s="71">
        <v>7.7</v>
      </c>
      <c r="W7" s="191">
        <v>2</v>
      </c>
    </row>
    <row r="8" spans="11:23" ht="14.25" thickBot="1">
      <c r="K8" s="176" t="s">
        <v>6</v>
      </c>
      <c r="L8" s="185">
        <v>8.6</v>
      </c>
      <c r="M8" s="72">
        <v>8.5</v>
      </c>
      <c r="N8" s="72">
        <v>8.4</v>
      </c>
      <c r="O8" s="72">
        <v>8.4</v>
      </c>
      <c r="P8" s="186">
        <v>8.4</v>
      </c>
      <c r="R8" s="176" t="s">
        <v>6</v>
      </c>
      <c r="S8" s="192">
        <v>4.9</v>
      </c>
      <c r="T8" s="193">
        <v>5.2</v>
      </c>
      <c r="U8" s="193">
        <v>4.4</v>
      </c>
      <c r="V8" s="193">
        <v>5.2</v>
      </c>
      <c r="W8" s="194">
        <v>3.4</v>
      </c>
    </row>
    <row r="9" spans="11:16" ht="13.5">
      <c r="K9" s="176" t="s">
        <v>115</v>
      </c>
      <c r="L9" s="185">
        <v>9.2</v>
      </c>
      <c r="M9" s="72">
        <v>9.5</v>
      </c>
      <c r="N9" s="72">
        <v>10</v>
      </c>
      <c r="O9" s="72">
        <v>8.2</v>
      </c>
      <c r="P9" s="186">
        <v>9.4</v>
      </c>
    </row>
    <row r="10" spans="11:16" ht="14.25" thickBot="1">
      <c r="K10" s="176" t="s">
        <v>6</v>
      </c>
      <c r="L10" s="187">
        <v>8.2</v>
      </c>
      <c r="M10" s="188">
        <v>9.4</v>
      </c>
      <c r="N10" s="188">
        <v>9.2</v>
      </c>
      <c r="O10" s="188">
        <v>8.7</v>
      </c>
      <c r="P10" s="189">
        <v>9.2</v>
      </c>
    </row>
    <row r="17" ht="14.25">
      <c r="K17" s="17" t="s">
        <v>121</v>
      </c>
    </row>
    <row r="18" spans="1:9" ht="14.25">
      <c r="A18" s="2"/>
      <c r="B18" s="2"/>
      <c r="C18" s="2"/>
      <c r="D18" s="2"/>
      <c r="E18" s="2"/>
      <c r="F18" s="2"/>
      <c r="G18" s="2"/>
      <c r="H18" s="2"/>
      <c r="I18" s="2"/>
    </row>
    <row r="19" spans="1:20" ht="15" thickBot="1">
      <c r="A19" s="2"/>
      <c r="B19" s="2"/>
      <c r="C19" s="2"/>
      <c r="I19" s="2"/>
      <c r="K19" t="s">
        <v>65</v>
      </c>
      <c r="N19" s="13" t="s">
        <v>66</v>
      </c>
      <c r="P19" s="2" t="s">
        <v>67</v>
      </c>
      <c r="Q19" s="2"/>
      <c r="R19" s="2" t="s">
        <v>66</v>
      </c>
      <c r="S19" s="2"/>
      <c r="T19" s="2"/>
    </row>
    <row r="20" spans="1:20" ht="15.75" customHeight="1">
      <c r="A20" s="2"/>
      <c r="B20" s="2"/>
      <c r="C20" s="2"/>
      <c r="I20" s="2"/>
      <c r="L20" s="73" t="s">
        <v>68</v>
      </c>
      <c r="M20" s="73" t="s">
        <v>6</v>
      </c>
      <c r="N20" s="73" t="s">
        <v>115</v>
      </c>
      <c r="P20" s="12" t="s">
        <v>68</v>
      </c>
      <c r="Q20" s="74" t="s">
        <v>69</v>
      </c>
      <c r="R20" s="75" t="s">
        <v>70</v>
      </c>
      <c r="S20" s="8" t="s">
        <v>71</v>
      </c>
      <c r="T20" s="2"/>
    </row>
    <row r="21" spans="1:20" ht="13.5" customHeight="1">
      <c r="A21" s="2"/>
      <c r="B21" s="2"/>
      <c r="C21" s="2"/>
      <c r="I21" s="2"/>
      <c r="L21" s="73" t="s">
        <v>72</v>
      </c>
      <c r="M21" s="76">
        <f>+Q30</f>
        <v>27.131423206775207</v>
      </c>
      <c r="N21" s="76">
        <f>+Q29</f>
        <v>24.895172057420407</v>
      </c>
      <c r="P21" s="406" t="s">
        <v>41</v>
      </c>
      <c r="Q21" s="77">
        <v>164.58237370959046</v>
      </c>
      <c r="R21" s="78">
        <v>83.69158429134716</v>
      </c>
      <c r="S21" s="11" t="s">
        <v>73</v>
      </c>
      <c r="T21" s="2"/>
    </row>
    <row r="22" spans="1:20" ht="13.5" customHeight="1">
      <c r="A22" s="2"/>
      <c r="B22" s="2"/>
      <c r="C22" s="2"/>
      <c r="I22" s="2"/>
      <c r="L22" s="73" t="s">
        <v>74</v>
      </c>
      <c r="M22" s="76">
        <f>+Q28</f>
        <v>87.21462294836145</v>
      </c>
      <c r="N22" s="76">
        <f>+Q27</f>
        <v>43.54732562699867</v>
      </c>
      <c r="P22" s="406"/>
      <c r="Q22" s="79">
        <v>166.39391128611462</v>
      </c>
      <c r="R22" s="80">
        <v>81.50412578678511</v>
      </c>
      <c r="S22" s="2"/>
      <c r="T22" s="2"/>
    </row>
    <row r="23" spans="1:20" ht="13.5" customHeight="1">
      <c r="A23" s="2"/>
      <c r="B23" s="2"/>
      <c r="C23" s="2"/>
      <c r="I23" s="2"/>
      <c r="L23" s="73" t="s">
        <v>44</v>
      </c>
      <c r="M23" s="76">
        <f>+Q26</f>
        <v>45.72692396997688</v>
      </c>
      <c r="N23" s="76">
        <f>+Q25</f>
        <v>33.771911335847896</v>
      </c>
      <c r="P23" s="406" t="s">
        <v>86</v>
      </c>
      <c r="Q23" s="77">
        <v>76.2420007737581</v>
      </c>
      <c r="R23" s="78">
        <v>40.86307903590946</v>
      </c>
      <c r="S23" s="8" t="s">
        <v>75</v>
      </c>
      <c r="T23" s="2"/>
    </row>
    <row r="24" spans="1:20" ht="13.5" customHeight="1">
      <c r="A24" s="2"/>
      <c r="B24" s="2"/>
      <c r="C24" s="2"/>
      <c r="I24" s="2"/>
      <c r="L24" s="73" t="s">
        <v>76</v>
      </c>
      <c r="M24" s="76">
        <f>+Q24</f>
        <v>71.4940218534696</v>
      </c>
      <c r="N24" s="76">
        <f>+Q23</f>
        <v>76.2420007737581</v>
      </c>
      <c r="P24" s="406"/>
      <c r="Q24" s="79">
        <v>71.4940218534696</v>
      </c>
      <c r="R24" s="80">
        <v>38.90442148255268</v>
      </c>
      <c r="S24" s="2"/>
      <c r="T24" s="2"/>
    </row>
    <row r="25" spans="1:20" ht="13.5" customHeight="1">
      <c r="A25" s="2"/>
      <c r="B25" s="2"/>
      <c r="C25" s="2"/>
      <c r="I25" s="2"/>
      <c r="L25" s="73" t="s">
        <v>41</v>
      </c>
      <c r="M25" s="76">
        <f>+Q22</f>
        <v>166.39391128611462</v>
      </c>
      <c r="N25" s="76">
        <f>+Q21</f>
        <v>164.58237370959046</v>
      </c>
      <c r="P25" s="406" t="s">
        <v>44</v>
      </c>
      <c r="Q25" s="77">
        <v>33.771911335847896</v>
      </c>
      <c r="R25" s="78">
        <v>25.537806981746257</v>
      </c>
      <c r="S25" s="8" t="s">
        <v>77</v>
      </c>
      <c r="T25" s="2"/>
    </row>
    <row r="26" spans="1:20" ht="13.5" customHeight="1">
      <c r="A26" s="2"/>
      <c r="B26" s="2"/>
      <c r="C26" s="2"/>
      <c r="I26" s="2"/>
      <c r="K26" s="81" t="s">
        <v>78</v>
      </c>
      <c r="L26" s="82"/>
      <c r="M26" s="82"/>
      <c r="N26" s="83" t="s">
        <v>66</v>
      </c>
      <c r="P26" s="406"/>
      <c r="Q26" s="79">
        <v>45.72692396997688</v>
      </c>
      <c r="R26" s="80">
        <v>27.42188121519454</v>
      </c>
      <c r="S26" s="84"/>
      <c r="T26" s="2"/>
    </row>
    <row r="27" spans="1:20" ht="13.5" customHeight="1">
      <c r="A27" s="2"/>
      <c r="B27" s="2"/>
      <c r="C27" s="2"/>
      <c r="I27" s="2"/>
      <c r="L27" s="73" t="s">
        <v>68</v>
      </c>
      <c r="M27" s="73" t="s">
        <v>6</v>
      </c>
      <c r="N27" s="73" t="s">
        <v>115</v>
      </c>
      <c r="P27" s="406" t="s">
        <v>79</v>
      </c>
      <c r="Q27" s="77">
        <v>43.54732562699867</v>
      </c>
      <c r="R27" s="78">
        <v>19.501605976695693</v>
      </c>
      <c r="S27" s="2"/>
      <c r="T27" s="2"/>
    </row>
    <row r="28" spans="1:20" ht="13.5" customHeight="1">
      <c r="A28" s="2"/>
      <c r="B28" s="2"/>
      <c r="C28" s="2"/>
      <c r="I28" s="2"/>
      <c r="L28" s="73" t="s">
        <v>72</v>
      </c>
      <c r="M28" s="76">
        <f>+R30</f>
        <v>10.805524674661534</v>
      </c>
      <c r="N28" s="76">
        <f>+R29</f>
        <v>14.306659274712057</v>
      </c>
      <c r="P28" s="406"/>
      <c r="Q28" s="79">
        <v>87.21462294836145</v>
      </c>
      <c r="R28" s="80">
        <v>68.01888204165476</v>
      </c>
      <c r="S28" s="2"/>
      <c r="T28" s="2"/>
    </row>
    <row r="29" spans="1:20" ht="13.5" customHeight="1">
      <c r="A29" s="2"/>
      <c r="B29" s="2"/>
      <c r="C29" s="2"/>
      <c r="I29" s="2"/>
      <c r="L29" s="73" t="s">
        <v>80</v>
      </c>
      <c r="M29" s="76">
        <f>+R28</f>
        <v>68.01888204165476</v>
      </c>
      <c r="N29" s="76">
        <f>+R27</f>
        <v>19.501605976695693</v>
      </c>
      <c r="P29" s="406" t="s">
        <v>81</v>
      </c>
      <c r="Q29" s="77">
        <v>24.895172057420407</v>
      </c>
      <c r="R29" s="78">
        <v>14.306659274712057</v>
      </c>
      <c r="S29" s="2"/>
      <c r="T29" s="2"/>
    </row>
    <row r="30" spans="1:20" ht="7.5" customHeight="1" thickBot="1">
      <c r="A30" s="2"/>
      <c r="B30" s="2"/>
      <c r="C30" s="2"/>
      <c r="I30" s="2"/>
      <c r="L30" s="73" t="s">
        <v>44</v>
      </c>
      <c r="M30" s="76">
        <f>+R26</f>
        <v>27.42188121519454</v>
      </c>
      <c r="N30" s="76">
        <f>+R25</f>
        <v>25.537806981746257</v>
      </c>
      <c r="P30" s="423"/>
      <c r="Q30" s="85">
        <v>27.131423206775207</v>
      </c>
      <c r="R30" s="86">
        <v>10.805524674661534</v>
      </c>
      <c r="S30" s="2"/>
      <c r="T30" s="2"/>
    </row>
    <row r="31" spans="1:14" ht="14.25">
      <c r="A31" s="2"/>
      <c r="B31" s="2"/>
      <c r="C31" s="2"/>
      <c r="D31" s="2"/>
      <c r="E31" s="2"/>
      <c r="F31" s="2"/>
      <c r="G31" s="2"/>
      <c r="H31" s="2"/>
      <c r="I31" s="2"/>
      <c r="L31" s="73" t="s">
        <v>82</v>
      </c>
      <c r="M31" s="76">
        <f>+R24</f>
        <v>38.90442148255268</v>
      </c>
      <c r="N31" s="76">
        <f>+R23</f>
        <v>40.86307903590946</v>
      </c>
    </row>
    <row r="32" spans="1:14" ht="14.25">
      <c r="A32" s="2"/>
      <c r="B32" s="2"/>
      <c r="C32" s="2"/>
      <c r="D32" s="17" t="str">
        <f>+K17</f>
        <v>年齢調整死亡率（平成21年）</v>
      </c>
      <c r="E32" s="2"/>
      <c r="F32" s="2"/>
      <c r="G32" s="2"/>
      <c r="H32" s="2"/>
      <c r="I32" s="2"/>
      <c r="L32" s="73" t="s">
        <v>41</v>
      </c>
      <c r="M32" s="76">
        <f>+R22</f>
        <v>81.50412578678511</v>
      </c>
      <c r="N32" s="76">
        <f>+R21</f>
        <v>83.69158429134716</v>
      </c>
    </row>
    <row r="35" spans="11:17" ht="13.5">
      <c r="K35" s="82"/>
      <c r="L35" s="82" t="s">
        <v>87</v>
      </c>
      <c r="M35" s="82"/>
      <c r="N35" s="82"/>
      <c r="O35" s="82"/>
      <c r="P35" s="82"/>
      <c r="Q35" s="82"/>
    </row>
    <row r="36" spans="11:17" ht="14.25" thickBot="1">
      <c r="K36" s="420"/>
      <c r="L36" s="420"/>
      <c r="M36" s="87" t="s">
        <v>93</v>
      </c>
      <c r="N36" s="87" t="s">
        <v>94</v>
      </c>
      <c r="O36" s="87" t="s">
        <v>95</v>
      </c>
      <c r="P36" s="87" t="s">
        <v>119</v>
      </c>
      <c r="Q36" s="73" t="s">
        <v>120</v>
      </c>
    </row>
    <row r="37" spans="11:17" ht="13.5">
      <c r="K37" s="420" t="s">
        <v>88</v>
      </c>
      <c r="L37" s="421"/>
      <c r="M37" s="88">
        <v>191.2</v>
      </c>
      <c r="N37" s="89">
        <v>159</v>
      </c>
      <c r="O37" s="89">
        <v>165.2</v>
      </c>
      <c r="P37" s="90">
        <v>203.70712809972315</v>
      </c>
      <c r="Q37" s="91">
        <f>+N25</f>
        <v>164.58237370959046</v>
      </c>
    </row>
    <row r="38" spans="11:17" ht="13.5">
      <c r="K38" s="420" t="s">
        <v>89</v>
      </c>
      <c r="L38" s="421"/>
      <c r="M38" s="92">
        <v>78.2</v>
      </c>
      <c r="N38" s="93">
        <v>78</v>
      </c>
      <c r="O38" s="93">
        <v>71.6</v>
      </c>
      <c r="P38" s="94">
        <v>81.88687665544596</v>
      </c>
      <c r="Q38" s="91">
        <f>+N24</f>
        <v>76.2420007737581</v>
      </c>
    </row>
    <row r="39" spans="11:17" ht="13.5">
      <c r="K39" s="420" t="s">
        <v>90</v>
      </c>
      <c r="L39" s="421"/>
      <c r="M39" s="92">
        <v>78.7</v>
      </c>
      <c r="N39" s="93">
        <v>55</v>
      </c>
      <c r="O39" s="93">
        <v>62.01</v>
      </c>
      <c r="P39" s="94">
        <v>42.735161449430464</v>
      </c>
      <c r="Q39" s="91">
        <f>+N23</f>
        <v>33.771911335847896</v>
      </c>
    </row>
    <row r="40" spans="11:17" ht="13.5">
      <c r="K40" s="420" t="s">
        <v>83</v>
      </c>
      <c r="L40" s="421"/>
      <c r="M40" s="92">
        <v>54.3</v>
      </c>
      <c r="N40" s="93">
        <v>53</v>
      </c>
      <c r="O40" s="93">
        <v>57.15</v>
      </c>
      <c r="P40" s="94">
        <v>45.6413809011501</v>
      </c>
      <c r="Q40" s="91">
        <f>+N22</f>
        <v>43.54732562699867</v>
      </c>
    </row>
    <row r="41" spans="11:17" ht="14.25" thickBot="1">
      <c r="K41" s="420" t="s">
        <v>51</v>
      </c>
      <c r="L41" s="421"/>
      <c r="M41" s="95">
        <v>22.8</v>
      </c>
      <c r="N41" s="96">
        <v>25</v>
      </c>
      <c r="O41" s="96">
        <v>24.8</v>
      </c>
      <c r="P41" s="97">
        <v>26.852596394690742</v>
      </c>
      <c r="Q41" s="91">
        <f>+N21</f>
        <v>24.895172057420407</v>
      </c>
    </row>
    <row r="42" spans="11:17" ht="13.5">
      <c r="K42" s="422"/>
      <c r="L42" s="422"/>
      <c r="M42" s="98"/>
      <c r="N42" s="98"/>
      <c r="O42" s="98"/>
      <c r="P42" s="98"/>
      <c r="Q42" s="99"/>
    </row>
    <row r="43" spans="4:17" ht="13.5">
      <c r="D43" s="100" t="s">
        <v>84</v>
      </c>
      <c r="K43" s="82"/>
      <c r="L43" s="101" t="s">
        <v>91</v>
      </c>
      <c r="M43" s="82"/>
      <c r="N43" s="82"/>
      <c r="O43" s="82"/>
      <c r="P43" s="82"/>
      <c r="Q43" s="82"/>
    </row>
    <row r="44" spans="11:17" ht="14.25" thickBot="1">
      <c r="K44" s="420"/>
      <c r="L44" s="420"/>
      <c r="M44" s="87" t="s">
        <v>93</v>
      </c>
      <c r="N44" s="87" t="s">
        <v>94</v>
      </c>
      <c r="O44" s="87" t="s">
        <v>95</v>
      </c>
      <c r="P44" s="87" t="s">
        <v>119</v>
      </c>
      <c r="Q44" s="73" t="s">
        <v>122</v>
      </c>
    </row>
    <row r="45" spans="11:17" ht="13.5">
      <c r="K45" s="420" t="s">
        <v>88</v>
      </c>
      <c r="L45" s="421"/>
      <c r="M45" s="88">
        <v>79.9</v>
      </c>
      <c r="N45" s="89">
        <v>80</v>
      </c>
      <c r="O45" s="89">
        <v>95.3</v>
      </c>
      <c r="P45" s="90">
        <v>80.17788756956398</v>
      </c>
      <c r="Q45" s="91">
        <f>+N32</f>
        <v>83.69158429134716</v>
      </c>
    </row>
    <row r="46" spans="11:17" ht="13.5">
      <c r="K46" s="420" t="s">
        <v>89</v>
      </c>
      <c r="L46" s="421"/>
      <c r="M46" s="92">
        <v>52.3</v>
      </c>
      <c r="N46" s="93">
        <v>47</v>
      </c>
      <c r="O46" s="93">
        <v>38.07</v>
      </c>
      <c r="P46" s="94">
        <v>42.71892642597004</v>
      </c>
      <c r="Q46" s="91">
        <f>+N31</f>
        <v>40.86307903590946</v>
      </c>
    </row>
    <row r="47" spans="11:17" ht="13.5">
      <c r="K47" s="420" t="s">
        <v>90</v>
      </c>
      <c r="L47" s="421"/>
      <c r="M47" s="92">
        <v>39.9</v>
      </c>
      <c r="N47" s="93">
        <v>34</v>
      </c>
      <c r="O47" s="93">
        <v>38.17</v>
      </c>
      <c r="P47" s="94">
        <v>30.285474655035994</v>
      </c>
      <c r="Q47" s="91">
        <f>+N30</f>
        <v>25.537806981746257</v>
      </c>
    </row>
    <row r="48" spans="11:17" ht="13.5">
      <c r="K48" s="420" t="s">
        <v>83</v>
      </c>
      <c r="L48" s="421"/>
      <c r="M48" s="92">
        <v>22.6</v>
      </c>
      <c r="N48" s="93">
        <v>19</v>
      </c>
      <c r="O48" s="93">
        <v>20.7</v>
      </c>
      <c r="P48" s="94">
        <v>23.438041993238578</v>
      </c>
      <c r="Q48" s="91">
        <f>+N29</f>
        <v>19.501605976695693</v>
      </c>
    </row>
    <row r="49" spans="11:17" ht="14.25" thickBot="1">
      <c r="K49" s="420" t="s">
        <v>51</v>
      </c>
      <c r="L49" s="421"/>
      <c r="M49" s="95">
        <v>15.6</v>
      </c>
      <c r="N49" s="96">
        <v>16</v>
      </c>
      <c r="O49" s="96">
        <v>10.89</v>
      </c>
      <c r="P49" s="97">
        <v>9.251812046419047</v>
      </c>
      <c r="Q49" s="91">
        <f>+N28</f>
        <v>14.306659274712057</v>
      </c>
    </row>
  </sheetData>
  <mergeCells count="18">
    <mergeCell ref="P21:P22"/>
    <mergeCell ref="P23:P24"/>
    <mergeCell ref="P25:P26"/>
    <mergeCell ref="K41:L41"/>
    <mergeCell ref="P27:P28"/>
    <mergeCell ref="P29:P30"/>
    <mergeCell ref="K36:L36"/>
    <mergeCell ref="K37:L37"/>
    <mergeCell ref="K38:L38"/>
    <mergeCell ref="K39:L39"/>
    <mergeCell ref="K40:L40"/>
    <mergeCell ref="K47:L47"/>
    <mergeCell ref="K48:L48"/>
    <mergeCell ref="K49:L49"/>
    <mergeCell ref="K42:L42"/>
    <mergeCell ref="K44:L44"/>
    <mergeCell ref="K45:L45"/>
    <mergeCell ref="K46:L46"/>
  </mergeCells>
  <printOptions/>
  <pageMargins left="0.7874015748031497" right="0.7874015748031497" top="0.984251968503937" bottom="0.984251968503937" header="0.5118110236220472" footer="0.5118110236220472"/>
  <pageSetup firstPageNumber="15" useFirstPageNumber="1" horizontalDpi="600" verticalDpi="600" orientation="portrait" paperSize="9" r:id="rId2"/>
  <headerFooter alignWithMargins="0">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cp:lastPrinted>2011-11-01T01:24:58Z</cp:lastPrinted>
  <dcterms:created xsi:type="dcterms:W3CDTF">2002-07-11T05:16:57Z</dcterms:created>
  <dcterms:modified xsi:type="dcterms:W3CDTF">2011-12-14T06:30:46Z</dcterms:modified>
  <cp:category/>
  <cp:version/>
  <cp:contentType/>
  <cp:contentStatus/>
</cp:coreProperties>
</file>