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2" yWindow="65440" windowWidth="16488" windowHeight="7308" tabRatio="414" activeTab="0"/>
  </bookViews>
  <sheets>
    <sheet name="動態 " sheetId="1" r:id="rId1"/>
    <sheet name="人口動態1" sheetId="2" r:id="rId2"/>
    <sheet name="動態2" sheetId="3" r:id="rId3"/>
    <sheet name="動態3" sheetId="4" r:id="rId4"/>
    <sheet name="グラフ" sheetId="5" r:id="rId5"/>
  </sheets>
  <definedNames>
    <definedName name="_xlnm.Print_Area" localSheetId="4">'グラフ'!$A$1:$I$55</definedName>
    <definedName name="_xlnm.Print_Area" localSheetId="1">'人口動態1'!$A$1:$Z$28</definedName>
    <definedName name="_xlnm.Print_Area" localSheetId="0">'動態 '!$A$1:$N$26</definedName>
    <definedName name="_xlnm.Print_Area" localSheetId="2">'動態2'!$C$1:$AX$35</definedName>
    <definedName name="_xlnm.Print_Area" localSheetId="3">'動態3'!$C$1:$AL$33</definedName>
    <definedName name="_xlnm.Print_Titles" localSheetId="2">'動態2'!$A:$B</definedName>
    <definedName name="_xlnm.Print_Titles" localSheetId="3">'動態3'!$A:$B</definedName>
  </definedNames>
  <calcPr fullCalcOnLoad="1"/>
</workbook>
</file>

<file path=xl/sharedStrings.xml><?xml version="1.0" encoding="utf-8"?>
<sst xmlns="http://schemas.openxmlformats.org/spreadsheetml/2006/main" count="413" uniqueCount="168">
  <si>
    <t>男</t>
  </si>
  <si>
    <t>女</t>
  </si>
  <si>
    <t>総数</t>
  </si>
  <si>
    <t>女</t>
  </si>
  <si>
    <t>男</t>
  </si>
  <si>
    <t>管内</t>
  </si>
  <si>
    <t>三重県</t>
  </si>
  <si>
    <t>計</t>
  </si>
  <si>
    <t xml:space="preserve">（ア）出生 </t>
  </si>
  <si>
    <t>主な死因別の死亡状況を表２、うち悪性新生物部位別死亡状況を表３に示しました。</t>
  </si>
  <si>
    <t>ウ　各種グラフ</t>
  </si>
  <si>
    <t>表１　人口動態総覧　（実数、率）　市町村別</t>
  </si>
  <si>
    <t>人口
（10月1日）</t>
  </si>
  <si>
    <t>出生</t>
  </si>
  <si>
    <t>低体重児
(再掲）</t>
  </si>
  <si>
    <t>死亡</t>
  </si>
  <si>
    <t>乳児死亡
（再掲）</t>
  </si>
  <si>
    <t>新生児死亡（再掲）</t>
  </si>
  <si>
    <t>死産</t>
  </si>
  <si>
    <t>周産期死亡</t>
  </si>
  <si>
    <t>婚姻</t>
  </si>
  <si>
    <t>離婚</t>
  </si>
  <si>
    <t>自然
増加数</t>
  </si>
  <si>
    <t>合計特殊出生率</t>
  </si>
  <si>
    <t>自然</t>
  </si>
  <si>
    <t>人工</t>
  </si>
  <si>
    <t>人口</t>
  </si>
  <si>
    <t>実数</t>
  </si>
  <si>
    <t>全国</t>
  </si>
  <si>
    <t>率</t>
  </si>
  <si>
    <t>率の算出方法</t>
  </si>
  <si>
    <t>人口千対</t>
  </si>
  <si>
    <t>男子人口千対</t>
  </si>
  <si>
    <t>女子人口千対</t>
  </si>
  <si>
    <t>出生千対</t>
  </si>
  <si>
    <t>男子出生千対</t>
  </si>
  <si>
    <t>女子出生千対</t>
  </si>
  <si>
    <t>出産(出生＋死産）
千対</t>
  </si>
  <si>
    <t>△は減を示す。低体重児は出生体重2,500g未満のもの。乳児死亡は生後1年未満の死亡。</t>
  </si>
  <si>
    <t>結核</t>
  </si>
  <si>
    <t>悪性新生物</t>
  </si>
  <si>
    <t>糖尿病</t>
  </si>
  <si>
    <t>高血圧性疾患</t>
  </si>
  <si>
    <t>脳血管疾患</t>
  </si>
  <si>
    <t>肺炎</t>
  </si>
  <si>
    <t>慢性閉塞性肺疾患</t>
  </si>
  <si>
    <t>喘息</t>
  </si>
  <si>
    <t>肝疾患</t>
  </si>
  <si>
    <t>腎不全</t>
  </si>
  <si>
    <t>老衰</t>
  </si>
  <si>
    <t>不慮の事故</t>
  </si>
  <si>
    <t>自殺</t>
  </si>
  <si>
    <t>死亡数</t>
  </si>
  <si>
    <t>率</t>
  </si>
  <si>
    <t>死因別死亡率＝</t>
  </si>
  <si>
    <t>死因別死亡数</t>
  </si>
  <si>
    <t>×100,000</t>
  </si>
  <si>
    <t>年齢調整死亡率＝</t>
  </si>
  <si>
    <t>基準となる人口集団の総和（昭和６０年モデル人口）</t>
  </si>
  <si>
    <t>市別悪性新生物死亡数・死亡率（人口１０万人対）、年齢調整死亡率（人口１０万人対）</t>
  </si>
  <si>
    <t>（№１）</t>
  </si>
  <si>
    <t>（№２）</t>
  </si>
  <si>
    <t>悪性新生物
総数</t>
  </si>
  <si>
    <t>内訳</t>
  </si>
  <si>
    <t>白　血　病</t>
  </si>
  <si>
    <t>合計特殊出生率の推移</t>
  </si>
  <si>
    <t>出生率・低体重児出生率の推移</t>
  </si>
  <si>
    <t>周産期死亡率の推移</t>
  </si>
  <si>
    <t>年齢調整死亡率(男性）</t>
  </si>
  <si>
    <t>人口10万対</t>
  </si>
  <si>
    <t>年齢調整死亡率（平成１３年）</t>
  </si>
  <si>
    <t>死因</t>
  </si>
  <si>
    <t>男性</t>
  </si>
  <si>
    <t>女性</t>
  </si>
  <si>
    <t>資料</t>
  </si>
  <si>
    <t>不慮の事故</t>
  </si>
  <si>
    <t>　： 医療政策室「三重県人口動態調査結果」</t>
  </si>
  <si>
    <t>肺炎</t>
  </si>
  <si>
    <t>年齢調整は昭和６０年モデル人口を使用</t>
  </si>
  <si>
    <t>心疾患</t>
  </si>
  <si>
    <t>[  　　]内は三重県</t>
  </si>
  <si>
    <t>年齢調整死亡率（女性）</t>
  </si>
  <si>
    <t>肺炎</t>
  </si>
  <si>
    <t>肺　　炎　　</t>
  </si>
  <si>
    <t>不慮の事故</t>
  </si>
  <si>
    <t>心　疾　患　</t>
  </si>
  <si>
    <t>肺炎</t>
  </si>
  <si>
    <t>年齢調整死亡率の年次推移</t>
  </si>
  <si>
    <t>死亡の動向</t>
  </si>
  <si>
    <t>（№１）</t>
  </si>
  <si>
    <t>市別主要死因別死亡数・死亡率（人口１０万人対）、年齢調整死亡率（人口１０万人対）</t>
  </si>
  <si>
    <t>大動脈瘤及び解離</t>
  </si>
  <si>
    <t>表３　</t>
  </si>
  <si>
    <t>食道</t>
  </si>
  <si>
    <t>胃</t>
  </si>
  <si>
    <t>結腸</t>
  </si>
  <si>
    <t>直腸Ｓ状結腸移行部及び直腸</t>
  </si>
  <si>
    <t>肝及び肝内胆管</t>
  </si>
  <si>
    <t>胆のう及びその他の胆道</t>
  </si>
  <si>
    <t>膵</t>
  </si>
  <si>
    <t>気管，気管及び肺</t>
  </si>
  <si>
    <t>乳房</t>
  </si>
  <si>
    <t>子宮</t>
  </si>
  <si>
    <t>グラフ１</t>
  </si>
  <si>
    <t>心疾患</t>
  </si>
  <si>
    <t>男</t>
  </si>
  <si>
    <t>悪性新生物</t>
  </si>
  <si>
    <t>心疾患</t>
  </si>
  <si>
    <t>脳血管疾患</t>
  </si>
  <si>
    <t>女</t>
  </si>
  <si>
    <t>H19</t>
  </si>
  <si>
    <t>乳児死亡率</t>
  </si>
  <si>
    <t>市町
(県・全国）</t>
  </si>
  <si>
    <t>人口千対</t>
  </si>
  <si>
    <t>人口千対</t>
  </si>
  <si>
    <t>妊娠満22週以後の死産</t>
  </si>
  <si>
    <t>桑名市</t>
  </si>
  <si>
    <t>いなべ市</t>
  </si>
  <si>
    <t>木曽岬町</t>
  </si>
  <si>
    <t>東員町</t>
  </si>
  <si>
    <t>菰野町</t>
  </si>
  <si>
    <t>朝日町</t>
  </si>
  <si>
    <t>川越町</t>
  </si>
  <si>
    <t>出産(出生＋妊娠満22週以後の死産）千対</t>
  </si>
  <si>
    <t>人口</t>
  </si>
  <si>
    <t>｛観察集団の各年齢階級の死亡率×基準人口集団のその年齢階級の人口｝の各年齢階級の総和</t>
  </si>
  <si>
    <t>表 ２</t>
  </si>
  <si>
    <t>（№2）</t>
  </si>
  <si>
    <t>（№3）</t>
  </si>
  <si>
    <r>
      <t>心疾患</t>
    </r>
    <r>
      <rPr>
        <sz val="8"/>
        <color indexed="8"/>
        <rFont val="ＭＳ 明朝"/>
        <family val="1"/>
      </rPr>
      <t xml:space="preserve">
（高血圧性を除く）</t>
    </r>
  </si>
  <si>
    <t>年齢調整死亡率</t>
  </si>
  <si>
    <t>木曽岬町</t>
  </si>
  <si>
    <t>（6）　人口動態統計</t>
  </si>
  <si>
    <t>桑名管内</t>
  </si>
  <si>
    <t>　人口動態確定数は、平成20年から桑名管内には菰野町、朝日町、川越町が含まれたデータを掲載しました。（以下３町を含んだデータで比較）</t>
  </si>
  <si>
    <t>H20</t>
  </si>
  <si>
    <t>平成20年からは、桑名管内に菰野町、川越町、朝日町が含まれます。</t>
  </si>
  <si>
    <t>ア　人口動態総覧</t>
  </si>
  <si>
    <t>（イ）死亡</t>
  </si>
  <si>
    <t>（ウ）乳児死亡</t>
  </si>
  <si>
    <t>（エ）死産</t>
  </si>
  <si>
    <t>（オ）周産期死亡</t>
  </si>
  <si>
    <t>（カ）婚姻と離婚</t>
  </si>
  <si>
    <t>（キ）自然増加</t>
  </si>
  <si>
    <t>イ　死亡の動向</t>
  </si>
  <si>
    <t>H21</t>
  </si>
  <si>
    <t>H22</t>
  </si>
  <si>
    <t>H22</t>
  </si>
  <si>
    <t>早期新生児死亡</t>
  </si>
  <si>
    <t>平成23年確定数</t>
  </si>
  <si>
    <t>（平成23年確定数）</t>
  </si>
  <si>
    <t>（平成23年確定数）</t>
  </si>
  <si>
    <t>H23</t>
  </si>
  <si>
    <t>H23</t>
  </si>
  <si>
    <t>H23</t>
  </si>
  <si>
    <t>年齢調整死亡率（平成23年）</t>
  </si>
  <si>
    <t>平成23年の人口動態（確定数）の概況は表１のとおりです。</t>
  </si>
  <si>
    <t>　管内の出生数は2,419人で前年より131人減少しました。出生率は8.6で全国・三重県の8.3と比べると0.3ポイント高くなっています。</t>
  </si>
  <si>
    <t>　管内の死亡数は2,480人で前年より85人減少しました。死亡率は8.8で、三重県の10.6、全国の9.9より下回っています。</t>
  </si>
  <si>
    <t>　乳児の生存は母体の健康状態や養育条件等の影響を強く受けることから、地域の衛生状態、生活水準を反映する指標として重視されています。管内の乳児死亡数は6人で、前年より1人増加しており、新生児死亡数は2人で前年より1人増加しています。</t>
  </si>
  <si>
    <t>　管内の死産数は50人で、前年より10人減少しました。
　自然死産率は7.7であり人工死産率は12.6です。</t>
  </si>
  <si>
    <t>　母体の健康状態に強く影響される指標です。周産期死亡数は8人で前年に比べ11人減少し、周産期死亡率は3.3です。</t>
  </si>
  <si>
    <t>　婚姻件数は1,417組で前年より17組減少しました。婚姻率は5.0で前年より0.1ポイント減少しました。
　離婚件数は463件で前年より31件減少しました。離婚率は1.64で前年より0.11ポイント減少しました。</t>
  </si>
  <si>
    <t>　管内の自然増加率は-0.2ポイントで前年に引き続いてマイナス傾向です。三重県は-2.3ポイントで平成17年から減少傾向です。</t>
  </si>
  <si>
    <t>　分母に用いた人口は、三重県データバンクシステムにより算出した平成23年10月1日現在推計人口（外国籍人口含む）によります。</t>
  </si>
  <si>
    <t>　第1位悪性新生物680人、第2位心疾患383人、第3位脳血管疾患246人、第4位肺炎245人で平成19年から肺炎が第3位となっていましたが、3位と4位が逆転しました。</t>
  </si>
  <si>
    <t>　合計特殊出生率、乳児死亡率、年齢調整死亡率等の推移及び平成23年の年齢調整死亡率上位5疾患をグラフ1に示しました。</t>
  </si>
  <si>
    <t>新生児死亡は生後４週未満の死亡。早期新生児死亡は生後１週未満の死亡。
死産は妊娠１２週以後の死児の出産。後期死産は妊娠２２週以後の死産。自然増加は出生数－死亡数。
分母に用いた全国以外の人口は、三重県データバンクシステムにより計算しているため、厚生労働省の公表値と若干異なっています。また、「三重県」の出生率および死亡率の「総数」については厚生労働省公表の数値を使用しています。</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</si>
</sst>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_ "/>
    <numFmt numFmtId="180" formatCode="0_);[Red]\(0\)"/>
    <numFmt numFmtId="181" formatCode="#,##0_);[Red]\(#,##0\)"/>
    <numFmt numFmtId="182" formatCode="#,##0;[Red]#,##0"/>
    <numFmt numFmtId="183" formatCode="#,##0.0;[Red]#,##0.0"/>
    <numFmt numFmtId="184" formatCode="#,##0.00_);[Red]\(#,##0.00\)"/>
    <numFmt numFmtId="185" formatCode="#,##0.0_);[Red]\(#,##0.0\)"/>
    <numFmt numFmtId="186" formatCode="#,##0.0_ "/>
    <numFmt numFmtId="187" formatCode="#,"/>
    <numFmt numFmtId="188" formatCode="0_ "/>
    <numFmt numFmtId="189" formatCode="0;&quot;△ &quot;0"/>
    <numFmt numFmtId="190" formatCode="#,##0;&quot;△ &quot;#,##0"/>
    <numFmt numFmtId="191" formatCode="&quot;[&quot;##.#&quot;]&quot;"/>
    <numFmt numFmtId="192" formatCode="#,##0.0;&quot;△ &quot;#,##0.0"/>
    <numFmt numFmtId="193" formatCode="&quot;[&quot;##0.0&quot;]&quot;"/>
    <numFmt numFmtId="194" formatCode="#,##0.000_);[Red]\(#,##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0.00;&quot;△ &quot;#,##0.00"/>
    <numFmt numFmtId="204" formatCode="0.0;[Red]0.0"/>
    <numFmt numFmtId="205" formatCode="#,##0.0;\-#,##0.0"/>
    <numFmt numFmtId="206" formatCode="#,##0_ ;[Red]\-#,##0\ "/>
    <numFmt numFmtId="207" formatCode="##0.0"/>
    <numFmt numFmtId="208" formatCode="#,###"/>
    <numFmt numFmtId="209" formatCode="0.00_ "/>
    <numFmt numFmtId="210" formatCode="&quot;[&quot;##0&quot;]&quot;"/>
    <numFmt numFmtId="211" formatCode="&quot;[&quot;#,##0&quot;]&quot;"/>
    <numFmt numFmtId="212" formatCode="&quot;[&quot;##0.00&quot;]&quot;"/>
    <numFmt numFmtId="213" formatCode="_(* #,##0_);_(* \(#,##0\);_(* &quot;-&quot;_);_(@_)"/>
    <numFmt numFmtId="214" formatCode="_(* #,##0.00_);_(* \(#,##0.00\);_(* &quot;-&quot;??_);_(@_)"/>
    <numFmt numFmtId="215" formatCode="_(&quot;$&quot;* #,##0_);_(&quot;$&quot;* \(#,##0\);_(&quot;$&quot;* &quot;-&quot;_);_(@_)"/>
    <numFmt numFmtId="216" formatCode="_(&quot;$&quot;* #,##0.00_);_(&quot;$&quot;* \(#,##0.00\);_(&quot;$&quot;* &quot;-&quot;??_);_(@_)"/>
    <numFmt numFmtId="217" formatCode="&quot;Yes&quot;;&quot;Yes&quot;;&quot;No&quot;"/>
    <numFmt numFmtId="218" formatCode="&quot;True&quot;;&quot;True&quot;;&quot;False&quot;"/>
    <numFmt numFmtId="219" formatCode="&quot;On&quot;;&quot;On&quot;;&quot;Off&quot;"/>
    <numFmt numFmtId="220" formatCode="#,\ "/>
    <numFmt numFmtId="221" formatCode="0.0_);[Red]\(0.0\)"/>
    <numFmt numFmtId="222" formatCode="0.00_);[Red]\(0.00\)"/>
    <numFmt numFmtId="223" formatCode="&quot;¥&quot;#,##0.0;&quot;¥&quot;\-#,##0.0"/>
    <numFmt numFmtId="224" formatCode="[$€-2]\ #,##0.00_);[Red]\([$€-2]\ #,##0.00\)"/>
    <numFmt numFmtId="225" formatCode="0.000_ "/>
    <numFmt numFmtId="226" formatCode="0.0;&quot;△ &quot;0.0"/>
    <numFmt numFmtId="227" formatCode="#\ ###\ ##0\ ;@"/>
    <numFmt numFmtId="228" formatCode="#,##0_);\(#,##0\)"/>
    <numFmt numFmtId="229" formatCode="#\ ###\ ###\ "/>
    <numFmt numFmtId="230" formatCode="\ \ * ##\ ##0\ ;\ \ &quot;△&quot;* ##\ ##0\ ;@"/>
    <numFmt numFmtId="231" formatCode="#\ ###\ ##0\ "/>
  </numFmts>
  <fonts count="109">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i/>
      <sz val="12"/>
      <name val="ＭＳ 明朝"/>
      <family val="1"/>
    </font>
    <font>
      <sz val="8"/>
      <name val="ＭＳ 明朝"/>
      <family val="1"/>
    </font>
    <font>
      <sz val="10.5"/>
      <color indexed="8"/>
      <name val="ＭＳ 明朝"/>
      <family val="1"/>
    </font>
    <font>
      <sz val="9"/>
      <name val="ＭＳ 明朝"/>
      <family val="1"/>
    </font>
    <font>
      <sz val="8"/>
      <color indexed="8"/>
      <name val="ＭＳ 明朝"/>
      <family val="1"/>
    </font>
    <font>
      <b/>
      <sz val="11"/>
      <name val="ＭＳ 明朝"/>
      <family val="1"/>
    </font>
    <font>
      <sz val="9"/>
      <name val="ＭＳ Ｐゴシック"/>
      <family val="3"/>
    </font>
    <font>
      <sz val="10"/>
      <name val="ＭＳ 明朝"/>
      <family val="1"/>
    </font>
    <font>
      <b/>
      <sz val="12"/>
      <name val="ＭＳ 明朝"/>
      <family val="1"/>
    </font>
    <font>
      <sz val="8"/>
      <name val="ＭＳ Ｐゴシック"/>
      <family val="3"/>
    </font>
    <font>
      <sz val="10"/>
      <name val="ＭＳ Ｐゴシック"/>
      <family val="3"/>
    </font>
    <font>
      <sz val="10.5"/>
      <color indexed="12"/>
      <name val="ＭＳ 明朝"/>
      <family val="1"/>
    </font>
    <font>
      <sz val="10.5"/>
      <color indexed="10"/>
      <name val="ＭＳ 明朝"/>
      <family val="1"/>
    </font>
    <font>
      <sz val="10.5"/>
      <color indexed="8"/>
      <name val="ＭＳ Ｐゴシック"/>
      <family val="3"/>
    </font>
    <font>
      <sz val="10.5"/>
      <color indexed="12"/>
      <name val="ＭＳ Ｐゴシック"/>
      <family val="3"/>
    </font>
    <font>
      <sz val="10.5"/>
      <color indexed="10"/>
      <name val="ＭＳ Ｐゴシック"/>
      <family val="3"/>
    </font>
    <font>
      <sz val="11"/>
      <color indexed="12"/>
      <name val="ＭＳ Ｐゴシック"/>
      <family val="3"/>
    </font>
    <font>
      <sz val="11"/>
      <color indexed="10"/>
      <name val="ＭＳ Ｐゴシック"/>
      <family val="3"/>
    </font>
    <font>
      <sz val="10.5"/>
      <name val="ＭＳ ゴシック"/>
      <family val="3"/>
    </font>
    <font>
      <i/>
      <sz val="14"/>
      <name val="ＭＳ Ｐゴシック"/>
      <family val="3"/>
    </font>
    <font>
      <sz val="11"/>
      <color indexed="12"/>
      <name val="ＭＳ 明朝"/>
      <family val="1"/>
    </font>
    <font>
      <sz val="11"/>
      <color indexed="10"/>
      <name val="ＭＳ 明朝"/>
      <family val="1"/>
    </font>
    <font>
      <sz val="11"/>
      <name val="Arial"/>
      <family val="2"/>
    </font>
    <font>
      <b/>
      <sz val="11"/>
      <name val="ＭＳ Ｐゴシック"/>
      <family val="3"/>
    </font>
    <font>
      <sz val="10"/>
      <color indexed="10"/>
      <name val="ＭＳ Ｐゴシック"/>
      <family val="3"/>
    </font>
    <font>
      <sz val="6"/>
      <name val="ＭＳ 明朝"/>
      <family val="1"/>
    </font>
    <font>
      <sz val="7"/>
      <name val="ＭＳ 明朝"/>
      <family val="1"/>
    </font>
    <font>
      <sz val="6"/>
      <color indexed="8"/>
      <name val="ＭＳ 明朝"/>
      <family val="1"/>
    </font>
    <font>
      <sz val="9"/>
      <color indexed="8"/>
      <name val="ＭＳ 明朝"/>
      <family val="1"/>
    </font>
    <font>
      <sz val="13"/>
      <name val="ＭＳ 明朝"/>
      <family val="1"/>
    </font>
    <font>
      <sz val="9"/>
      <color indexed="8"/>
      <name val="ＭＳ Ｐゴシック"/>
      <family val="3"/>
    </font>
    <font>
      <sz val="11"/>
      <color indexed="8"/>
      <name val="ＭＳ Ｐゴシック"/>
      <family val="3"/>
    </font>
    <font>
      <sz val="3"/>
      <color indexed="8"/>
      <name val="ＭＳ Ｐゴシック"/>
      <family val="3"/>
    </font>
    <font>
      <sz val="8"/>
      <color indexed="8"/>
      <name val="ＭＳ Ｐゴシック"/>
      <family val="3"/>
    </font>
    <font>
      <sz val="3.25"/>
      <color indexed="8"/>
      <name val="ＭＳ Ｐゴシック"/>
      <family val="3"/>
    </font>
    <font>
      <sz val="2.75"/>
      <color indexed="8"/>
      <name val="ＭＳ Ｐゴシック"/>
      <family val="3"/>
    </font>
    <font>
      <sz val="1"/>
      <color indexed="8"/>
      <name val="ＭＳ Ｐゴシック"/>
      <family val="3"/>
    </font>
    <font>
      <sz val="1.5"/>
      <color indexed="8"/>
      <name val="ＭＳ Ｐゴシック"/>
      <family val="3"/>
    </font>
    <font>
      <sz val="4"/>
      <color indexed="8"/>
      <name val="ＭＳ Ｐゴシック"/>
      <family val="3"/>
    </font>
    <font>
      <sz val="1.25"/>
      <color indexed="8"/>
      <name val="ＭＳ Ｐゴシック"/>
      <family val="3"/>
    </font>
    <font>
      <sz val="1.5"/>
      <color indexed="8"/>
      <name val="ＭＳ ゴシック"/>
      <family val="3"/>
    </font>
    <font>
      <sz val="1.25"/>
      <color indexed="8"/>
      <name val="ＭＳ ゴシック"/>
      <family val="3"/>
    </font>
    <font>
      <sz val="9"/>
      <color indexed="10"/>
      <name val="ＭＳ Ｐゴシック"/>
      <family val="3"/>
    </font>
    <font>
      <sz val="8.25"/>
      <color indexed="8"/>
      <name val="ＭＳ Ｐゴシック"/>
      <family val="3"/>
    </font>
    <font>
      <sz val="8.75"/>
      <color indexed="8"/>
      <name val="ＭＳ Ｐゴシック"/>
      <family val="3"/>
    </font>
    <font>
      <sz val="10.1"/>
      <color indexed="8"/>
      <name val="ＭＳ Ｐゴシック"/>
      <family val="3"/>
    </font>
    <font>
      <sz val="7.35"/>
      <color indexed="8"/>
      <name val="ＭＳ Ｐゴシック"/>
      <family val="3"/>
    </font>
    <font>
      <sz val="9.5"/>
      <color indexed="10"/>
      <name val="ＭＳ Ｐゴシック"/>
      <family val="3"/>
    </font>
    <font>
      <sz val="5.5"/>
      <color indexed="8"/>
      <name val="ＭＳ Ｐゴシック"/>
      <family val="3"/>
    </font>
    <font>
      <sz val="9.2"/>
      <color indexed="8"/>
      <name val="ＭＳ Ｐゴシック"/>
      <family val="3"/>
    </font>
    <font>
      <sz val="2"/>
      <color indexed="8"/>
      <name val="ＭＳ ゴシック"/>
      <family val="3"/>
    </font>
    <font>
      <sz val="2.25"/>
      <color indexed="8"/>
      <name val="ＭＳ ゴシック"/>
      <family val="3"/>
    </font>
    <font>
      <b/>
      <sz val="1.75"/>
      <color indexed="8"/>
      <name val="ＭＳ ゴシック"/>
      <family val="3"/>
    </font>
    <font>
      <sz val="1.75"/>
      <color indexed="8"/>
      <name val="ＭＳ ゴシック"/>
      <family val="3"/>
    </font>
    <font>
      <sz val="1"/>
      <color indexed="8"/>
      <name val="ＭＳ ゴシック"/>
      <family val="3"/>
    </font>
    <font>
      <sz val="11"/>
      <name val="明朝"/>
      <family val="3"/>
    </font>
    <font>
      <sz val="6"/>
      <name val="ＭＳ 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
      <color indexed="10"/>
      <name val="ＭＳ Ｐゴシック"/>
      <family val="3"/>
    </font>
    <font>
      <b/>
      <sz val="2"/>
      <color indexed="8"/>
      <name val="ＭＳ ゴシック"/>
      <family val="3"/>
    </font>
    <font>
      <b/>
      <sz val="11.25"/>
      <color indexed="8"/>
      <name val="ＭＳ Ｐゴシック"/>
      <family val="3"/>
    </font>
    <font>
      <b/>
      <sz val="12"/>
      <color indexed="8"/>
      <name val="ＭＳ Ｐゴシック"/>
      <family val="3"/>
    </font>
    <font>
      <b/>
      <sz val="12"/>
      <color indexed="18"/>
      <name val="ＭＳ Ｐゴシック"/>
      <family val="3"/>
    </font>
    <font>
      <b/>
      <sz val="12"/>
      <color indexed="10"/>
      <name val="ＭＳ Ｐゴシック"/>
      <family val="3"/>
    </font>
    <font>
      <b/>
      <sz val="9.25"/>
      <color indexed="12"/>
      <name val="ＭＳ Ｐゴシック"/>
      <family val="3"/>
    </font>
    <font>
      <b/>
      <sz val="9"/>
      <color indexed="10"/>
      <name val="ＭＳ Ｐゴシック"/>
      <family val="3"/>
    </font>
    <font>
      <sz val="2.25"/>
      <color indexed="8"/>
      <name val="ＭＳ Ｐゴシック"/>
      <family val="3"/>
    </font>
    <font>
      <b/>
      <sz val="1.75"/>
      <color indexed="10"/>
      <name val="ＭＳ ゴシック"/>
      <family val="3"/>
    </font>
    <font>
      <sz val="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mbria"/>
      <family val="3"/>
    </font>
    <font>
      <sz val="6"/>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2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color indexed="63"/>
      </left>
      <right style="thin"/>
      <top style="thin"/>
      <bottom style="thin"/>
    </border>
    <border>
      <left style="thin">
        <color indexed="8"/>
      </left>
      <right>
        <color indexed="63"/>
      </right>
      <top>
        <color indexed="63"/>
      </top>
      <bottom style="hair">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8"/>
      </left>
      <right>
        <color indexed="63"/>
      </right>
      <top style="double"/>
      <bottom style="hair">
        <color indexed="8"/>
      </bottom>
    </border>
    <border>
      <left>
        <color indexed="63"/>
      </left>
      <right>
        <color indexed="63"/>
      </right>
      <top>
        <color indexed="63"/>
      </top>
      <bottom style="hair">
        <color indexed="8"/>
      </bottom>
    </border>
    <border>
      <left>
        <color indexed="63"/>
      </left>
      <right>
        <color indexed="63"/>
      </right>
      <top style="thin"/>
      <bottom style="hair">
        <color indexed="8"/>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color indexed="8"/>
      </left>
      <right style="thin">
        <color indexed="8"/>
      </right>
      <top>
        <color indexed="63"/>
      </top>
      <bottom style="hair">
        <color indexed="8"/>
      </bottom>
    </border>
    <border>
      <left>
        <color indexed="63"/>
      </left>
      <right style="thin">
        <color indexed="8"/>
      </right>
      <top>
        <color indexed="63"/>
      </top>
      <bottom>
        <color indexed="63"/>
      </bottom>
    </border>
    <border>
      <left style="thin">
        <color indexed="8"/>
      </left>
      <right style="thin">
        <color indexed="8"/>
      </right>
      <top style="double"/>
      <bottom style="hair">
        <color indexed="8"/>
      </bottom>
    </border>
    <border>
      <left>
        <color indexed="63"/>
      </left>
      <right style="thin">
        <color indexed="8"/>
      </right>
      <top>
        <color indexed="63"/>
      </top>
      <bottom style="hair">
        <color indexed="8"/>
      </bottom>
    </border>
    <border>
      <left>
        <color indexed="63"/>
      </left>
      <right style="thin">
        <color indexed="8"/>
      </right>
      <top style="thin"/>
      <bottom style="hair">
        <color indexed="8"/>
      </botto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medium"/>
      <top style="thin"/>
      <bottom style="thin"/>
    </border>
    <border>
      <left>
        <color indexed="63"/>
      </left>
      <right>
        <color indexed="63"/>
      </right>
      <top style="thin"/>
      <bottom>
        <color indexed="63"/>
      </bottom>
    </border>
    <border>
      <left style="thin"/>
      <right>
        <color indexed="63"/>
      </right>
      <top style="hair"/>
      <bottom style="medium"/>
    </border>
    <border>
      <left style="thin"/>
      <right>
        <color indexed="63"/>
      </right>
      <top style="hair"/>
      <bottom style="thin"/>
    </border>
    <border>
      <left style="thin"/>
      <right>
        <color indexed="63"/>
      </right>
      <top style="hair"/>
      <bottom style="double"/>
    </border>
    <border>
      <left style="thin"/>
      <right>
        <color indexed="63"/>
      </right>
      <top style="hair"/>
      <bottom>
        <color indexed="63"/>
      </bottom>
    </border>
    <border>
      <left style="thin"/>
      <right style="thin"/>
      <top style="hair"/>
      <bottom>
        <color indexed="63"/>
      </bottom>
    </border>
    <border>
      <left style="thin">
        <color indexed="8"/>
      </left>
      <right style="thin">
        <color indexed="8"/>
      </right>
      <top>
        <color indexed="63"/>
      </top>
      <bottom>
        <color indexed="63"/>
      </bottom>
    </border>
    <border>
      <left style="thin">
        <color indexed="8"/>
      </left>
      <right style="thin"/>
      <top style="hair"/>
      <bottom style="double">
        <color indexed="8"/>
      </bottom>
    </border>
    <border>
      <left style="thin"/>
      <right style="thin">
        <color indexed="8"/>
      </right>
      <top style="thin"/>
      <bottom style="hair">
        <color indexed="8"/>
      </bottom>
    </border>
    <border>
      <left style="thin"/>
      <right style="thin">
        <color indexed="8"/>
      </right>
      <top>
        <color indexed="63"/>
      </top>
      <bottom>
        <color indexed="63"/>
      </bottom>
    </border>
    <border>
      <left style="thin"/>
      <right style="thin"/>
      <top style="hair"/>
      <bottom style="thin"/>
    </border>
    <border>
      <left style="thin"/>
      <right style="thin"/>
      <top style="hair"/>
      <bottom style="medium"/>
    </border>
    <border>
      <left style="thin"/>
      <right style="thin">
        <color indexed="8"/>
      </right>
      <top>
        <color indexed="63"/>
      </top>
      <bottom style="hair">
        <color indexed="8"/>
      </bottom>
    </border>
    <border>
      <left style="thin"/>
      <right>
        <color indexed="63"/>
      </right>
      <top style="thin"/>
      <bottom style="thin"/>
    </border>
    <border>
      <left style="medium"/>
      <right style="thin">
        <color indexed="8"/>
      </right>
      <top style="thin"/>
      <bottom style="hair">
        <color indexed="8"/>
      </bottom>
    </border>
    <border>
      <left>
        <color indexed="63"/>
      </left>
      <right style="medium"/>
      <top style="thin"/>
      <bottom style="hair">
        <color indexed="8"/>
      </bottom>
    </border>
    <border>
      <left>
        <color indexed="63"/>
      </left>
      <right style="thin"/>
      <top style="thin"/>
      <bottom style="hair">
        <color indexed="8"/>
      </bottom>
    </border>
    <border>
      <left style="thin"/>
      <right style="thin"/>
      <top style="thin"/>
      <bottom style="hair">
        <color indexed="8"/>
      </bottom>
    </border>
    <border>
      <left style="thin"/>
      <right style="medium"/>
      <top style="thin"/>
      <bottom style="hair">
        <color indexed="8"/>
      </bottom>
    </border>
    <border>
      <left style="medium"/>
      <right style="thin">
        <color indexed="8"/>
      </right>
      <top>
        <color indexed="63"/>
      </top>
      <bottom>
        <color indexed="63"/>
      </bottom>
    </border>
    <border>
      <left>
        <color indexed="63"/>
      </left>
      <right style="thin"/>
      <top>
        <color indexed="63"/>
      </top>
      <bottom>
        <color indexed="63"/>
      </bottom>
    </border>
    <border>
      <left style="medium"/>
      <right style="thin"/>
      <top style="hair"/>
      <bottom>
        <color indexed="63"/>
      </bottom>
    </border>
    <border>
      <left style="thin"/>
      <right style="medium"/>
      <top style="hair"/>
      <bottom>
        <color indexed="63"/>
      </bottom>
    </border>
    <border>
      <left>
        <color indexed="63"/>
      </left>
      <right style="thin"/>
      <top style="hair"/>
      <bottom>
        <color indexed="63"/>
      </bottom>
    </border>
    <border>
      <left style="medium"/>
      <right style="thin">
        <color indexed="8"/>
      </right>
      <top style="double"/>
      <bottom style="hair">
        <color indexed="8"/>
      </bottom>
    </border>
    <border>
      <left>
        <color indexed="63"/>
      </left>
      <right style="thin">
        <color indexed="8"/>
      </right>
      <top style="double"/>
      <bottom style="hair">
        <color indexed="8"/>
      </bottom>
    </border>
    <border>
      <left>
        <color indexed="63"/>
      </left>
      <right style="medium"/>
      <top style="double"/>
      <bottom style="hair">
        <color indexed="8"/>
      </bottom>
    </border>
    <border>
      <left>
        <color indexed="63"/>
      </left>
      <right style="thin"/>
      <top style="double"/>
      <bottom style="hair">
        <color indexed="8"/>
      </bottom>
    </border>
    <border>
      <left>
        <color indexed="63"/>
      </left>
      <right>
        <color indexed="63"/>
      </right>
      <top style="double"/>
      <bottom style="hair">
        <color indexed="8"/>
      </bottom>
    </border>
    <border>
      <left style="thin"/>
      <right style="thin"/>
      <top style="double"/>
      <bottom style="hair">
        <color indexed="8"/>
      </bottom>
    </border>
    <border>
      <left style="thin"/>
      <right style="medium"/>
      <top style="double"/>
      <bottom style="hair">
        <color indexed="8"/>
      </bottom>
    </border>
    <border>
      <left style="medium"/>
      <right style="thin"/>
      <top style="hair">
        <color indexed="8"/>
      </top>
      <bottom style="double"/>
    </border>
    <border>
      <left style="thin"/>
      <right style="thin"/>
      <top style="hair">
        <color indexed="8"/>
      </top>
      <bottom style="double"/>
    </border>
    <border>
      <left style="thin"/>
      <right style="medium"/>
      <top style="hair">
        <color indexed="8"/>
      </top>
      <bottom style="double"/>
    </border>
    <border>
      <left style="thin"/>
      <right>
        <color indexed="63"/>
      </right>
      <top style="hair">
        <color indexed="8"/>
      </top>
      <bottom style="double"/>
    </border>
    <border>
      <left style="thin">
        <color indexed="8"/>
      </left>
      <right style="thin"/>
      <top style="hair">
        <color indexed="8"/>
      </top>
      <bottom style="double"/>
    </border>
    <border>
      <left style="thin"/>
      <right style="thin">
        <color indexed="8"/>
      </right>
      <top style="hair">
        <color indexed="8"/>
      </top>
      <bottom style="double"/>
    </border>
    <border>
      <left>
        <color indexed="63"/>
      </left>
      <right style="thin"/>
      <top style="hair">
        <color indexed="8"/>
      </top>
      <bottom style="double"/>
    </border>
    <border>
      <left style="medium"/>
      <right style="thin">
        <color indexed="8"/>
      </right>
      <top>
        <color indexed="63"/>
      </top>
      <bottom style="hair">
        <color indexed="8"/>
      </bottom>
    </border>
    <border>
      <left>
        <color indexed="63"/>
      </left>
      <right style="medium"/>
      <top>
        <color indexed="63"/>
      </top>
      <bottom style="hair">
        <color indexed="8"/>
      </bottom>
    </border>
    <border>
      <left>
        <color indexed="63"/>
      </left>
      <right style="thin"/>
      <top>
        <color indexed="63"/>
      </top>
      <bottom style="hair">
        <color indexed="8"/>
      </bottom>
    </border>
    <border>
      <left style="thin"/>
      <right style="thin"/>
      <top>
        <color indexed="63"/>
      </top>
      <bottom style="hair">
        <color indexed="8"/>
      </bottom>
    </border>
    <border>
      <left style="thin"/>
      <right style="medium"/>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left>
        <color indexed="63"/>
      </left>
      <right style="thin"/>
      <top style="hair">
        <color indexed="8"/>
      </top>
      <bottom style="thin"/>
    </border>
    <border>
      <left style="medium"/>
      <right style="thin"/>
      <top style="hair">
        <color indexed="8"/>
      </top>
      <bottom style="medium"/>
    </border>
    <border>
      <left style="thin"/>
      <right style="thin"/>
      <top style="hair">
        <color indexed="8"/>
      </top>
      <bottom style="medium"/>
    </border>
    <border>
      <left style="thin"/>
      <right style="medium"/>
      <top style="hair">
        <color indexed="8"/>
      </top>
      <bottom style="medium"/>
    </border>
    <border>
      <left>
        <color indexed="63"/>
      </left>
      <right style="thin"/>
      <top style="hair">
        <color indexed="8"/>
      </top>
      <bottom style="medium"/>
    </border>
    <border>
      <left style="thin"/>
      <right>
        <color indexed="63"/>
      </right>
      <top style="hair">
        <color indexed="8"/>
      </top>
      <bottom style="thin"/>
    </border>
    <border>
      <left style="thin"/>
      <right>
        <color indexed="63"/>
      </right>
      <top style="hair">
        <color indexed="8"/>
      </top>
      <bottom style="medium"/>
    </border>
    <border diagonalUp="1">
      <left>
        <color indexed="63"/>
      </left>
      <right style="thin">
        <color indexed="8"/>
      </right>
      <top style="medium"/>
      <bottom style="hair">
        <color indexed="8"/>
      </bottom>
      <diagonal style="thin"/>
    </border>
    <border diagonalUp="1">
      <left>
        <color indexed="63"/>
      </left>
      <right style="thin">
        <color indexed="8"/>
      </right>
      <top>
        <color indexed="63"/>
      </top>
      <bottom>
        <color indexed="63"/>
      </bottom>
      <diagonal style="thin"/>
    </border>
    <border diagonalUp="1">
      <left style="thin"/>
      <right style="thin"/>
      <top style="hair"/>
      <bottom style="double"/>
      <diagonal style="thin"/>
    </border>
    <border diagonalUp="1">
      <left>
        <color indexed="63"/>
      </left>
      <right style="thin">
        <color indexed="8"/>
      </right>
      <top style="double"/>
      <bottom style="hair">
        <color indexed="8"/>
      </bottom>
      <diagonal style="thin"/>
    </border>
    <border diagonalUp="1">
      <left>
        <color indexed="63"/>
      </left>
      <right style="thin">
        <color indexed="8"/>
      </right>
      <top>
        <color indexed="63"/>
      </top>
      <bottom style="hair">
        <color indexed="8"/>
      </bottom>
      <diagonal style="thin"/>
    </border>
    <border diagonalUp="1">
      <left style="thin"/>
      <right style="thin"/>
      <top style="hair"/>
      <bottom>
        <color indexed="63"/>
      </bottom>
      <diagonal style="thin"/>
    </border>
    <border diagonalUp="1">
      <left>
        <color indexed="63"/>
      </left>
      <right style="thin">
        <color indexed="8"/>
      </right>
      <top style="thin"/>
      <bottom style="hair">
        <color indexed="8"/>
      </bottom>
      <diagonal style="thin"/>
    </border>
    <border>
      <left style="medium"/>
      <right style="thin"/>
      <top style="thin"/>
      <bottom style="hair"/>
    </border>
    <border>
      <left style="thin"/>
      <right style="thin"/>
      <top style="thin"/>
      <bottom style="hair"/>
    </border>
    <border>
      <left style="thin"/>
      <right style="medium"/>
      <top style="thin"/>
      <bottom style="hair"/>
    </border>
    <border>
      <left>
        <color indexed="63"/>
      </left>
      <right style="thin">
        <color indexed="8"/>
      </right>
      <top style="thin"/>
      <bottom style="hair"/>
    </border>
    <border>
      <left>
        <color indexed="63"/>
      </left>
      <right style="medium"/>
      <top style="thin"/>
      <bottom style="hair"/>
    </border>
    <border diagonalUp="1">
      <left>
        <color indexed="63"/>
      </left>
      <right style="thin">
        <color indexed="8"/>
      </right>
      <top style="medium"/>
      <bottom>
        <color indexed="63"/>
      </bottom>
      <diagonal style="thin"/>
    </border>
    <border diagonalUp="1">
      <left style="thin"/>
      <right style="thin"/>
      <top>
        <color indexed="63"/>
      </top>
      <bottom>
        <color indexed="63"/>
      </bottom>
      <diagonal style="thin"/>
    </border>
    <border diagonalUp="1">
      <left style="thin">
        <color indexed="8"/>
      </left>
      <right style="thin">
        <color indexed="8"/>
      </right>
      <top style="hair">
        <color indexed="8"/>
      </top>
      <bottom style="hair">
        <color indexed="8"/>
      </bottom>
      <diagonal style="thin"/>
    </border>
    <border diagonalUp="1">
      <left>
        <color indexed="63"/>
      </left>
      <right style="thin">
        <color indexed="8"/>
      </right>
      <top style="double"/>
      <bottom style="hair"/>
      <diagonal style="thin"/>
    </border>
    <border diagonalUp="1">
      <left>
        <color indexed="63"/>
      </left>
      <right style="thin">
        <color indexed="8"/>
      </right>
      <top style="hair"/>
      <bottom style="hair"/>
      <diagonal style="thin"/>
    </border>
    <border diagonalUp="1">
      <left style="thin"/>
      <right style="thin"/>
      <top style="hair"/>
      <bottom style="thin"/>
      <diagonal style="thin"/>
    </border>
    <border diagonalUp="1">
      <left>
        <color indexed="63"/>
      </left>
      <right style="thin"/>
      <top style="hair"/>
      <bottom>
        <color indexed="63"/>
      </bottom>
      <diagonal style="thin"/>
    </border>
    <border diagonalUp="1">
      <left style="thin"/>
      <right style="thin"/>
      <top style="thin"/>
      <bottom style="hair"/>
      <diagonal style="thin"/>
    </border>
    <border diagonalUp="1">
      <left style="thin"/>
      <right style="thin"/>
      <top style="hair"/>
      <bottom style="hair"/>
      <diagonal style="thin"/>
    </border>
    <border diagonalUp="1">
      <left>
        <color indexed="63"/>
      </left>
      <right style="thin"/>
      <top style="hair"/>
      <bottom style="thin"/>
      <diagonal style="thin"/>
    </border>
    <border>
      <left>
        <color indexed="63"/>
      </left>
      <right>
        <color indexed="63"/>
      </right>
      <top style="thin"/>
      <bottom style="hair"/>
    </border>
    <border diagonalUp="1">
      <left>
        <color indexed="63"/>
      </left>
      <right style="thin"/>
      <top style="thin"/>
      <bottom style="hair"/>
      <diagonal style="thin"/>
    </border>
    <border diagonalUp="1">
      <left>
        <color indexed="63"/>
      </left>
      <right style="thin"/>
      <top style="hair"/>
      <bottom style="medium"/>
      <diagonal style="thin"/>
    </border>
    <border diagonalUp="1">
      <left style="thin"/>
      <right style="thin"/>
      <top style="hair"/>
      <bottom style="medium"/>
      <diagonal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medium"/>
      <bottom style="thin">
        <color indexed="8"/>
      </bottom>
    </border>
    <border>
      <left style="thin">
        <color indexed="8"/>
      </left>
      <right>
        <color indexed="63"/>
      </right>
      <top style="medium"/>
      <bottom>
        <color indexed="63"/>
      </bottom>
    </border>
    <border>
      <left style="thin">
        <color indexed="8"/>
      </left>
      <right style="thin">
        <color indexed="8"/>
      </right>
      <top style="medium">
        <color indexed="8"/>
      </top>
      <bottom>
        <color indexed="63"/>
      </bottom>
    </border>
    <border>
      <left style="thin"/>
      <right style="thin"/>
      <top>
        <color indexed="63"/>
      </top>
      <bottom>
        <color indexed="63"/>
      </botto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double">
        <color indexed="8"/>
      </bottom>
    </border>
    <border>
      <left style="thin">
        <color indexed="8"/>
      </left>
      <right>
        <color indexed="63"/>
      </right>
      <top>
        <color indexed="63"/>
      </top>
      <bottom style="double">
        <color indexed="8"/>
      </bottom>
    </border>
    <border>
      <left style="thin"/>
      <right style="thin"/>
      <top style="double">
        <color indexed="8"/>
      </top>
      <bottom style="double"/>
    </border>
    <border>
      <left style="thin">
        <color indexed="8"/>
      </left>
      <right>
        <color indexed="63"/>
      </right>
      <top>
        <color indexed="63"/>
      </top>
      <bottom>
        <color indexed="63"/>
      </bottom>
    </border>
    <border>
      <left style="thin">
        <color indexed="8"/>
      </left>
      <right style="thin">
        <color indexed="8"/>
      </right>
      <top style="dashed">
        <color indexed="8"/>
      </top>
      <bottom style="dashed">
        <color indexed="8"/>
      </bottom>
    </border>
    <border>
      <left style="thin">
        <color indexed="8"/>
      </left>
      <right>
        <color indexed="63"/>
      </right>
      <top style="dashed">
        <color indexed="8"/>
      </top>
      <bottom style="dashed">
        <color indexed="8"/>
      </bottom>
    </border>
    <border>
      <left style="thin"/>
      <right style="thin"/>
      <top style="dashed"/>
      <bottom style="dashed"/>
    </border>
    <border>
      <left style="thin">
        <color indexed="8"/>
      </left>
      <right style="thin">
        <color indexed="8"/>
      </right>
      <top style="dashed">
        <color indexed="8"/>
      </top>
      <bottom style="dotted">
        <color indexed="8"/>
      </bottom>
    </border>
    <border>
      <left style="thin">
        <color indexed="8"/>
      </left>
      <right>
        <color indexed="63"/>
      </right>
      <top style="dashed">
        <color indexed="8"/>
      </top>
      <bottom style="dotted">
        <color indexed="8"/>
      </bottom>
    </border>
    <border>
      <left style="thin"/>
      <right style="thin">
        <color indexed="8"/>
      </right>
      <top>
        <color indexed="63"/>
      </top>
      <bottom style="dashed">
        <color indexed="8"/>
      </bottom>
    </border>
    <border>
      <left style="thin">
        <color indexed="8"/>
      </left>
      <right>
        <color indexed="63"/>
      </right>
      <top>
        <color indexed="63"/>
      </top>
      <bottom style="dashed">
        <color indexed="8"/>
      </bottom>
    </border>
    <border>
      <left style="thin"/>
      <right style="thin">
        <color indexed="8"/>
      </right>
      <top style="dotted">
        <color indexed="8"/>
      </top>
      <bottom style="medium"/>
    </border>
    <border>
      <left style="thin">
        <color indexed="8"/>
      </left>
      <right>
        <color indexed="63"/>
      </right>
      <top style="dotted">
        <color indexed="8"/>
      </top>
      <bottom style="medium"/>
    </border>
    <border>
      <left style="thin"/>
      <right style="thin"/>
      <top style="medium"/>
      <bottom style="thin">
        <color indexed="8"/>
      </bottom>
    </border>
    <border>
      <left>
        <color indexed="63"/>
      </left>
      <right style="thin">
        <color indexed="8"/>
      </right>
      <top style="medium"/>
      <bottom style="thin">
        <color indexed="8"/>
      </bottom>
    </border>
    <border>
      <left style="thin"/>
      <right style="thin"/>
      <top style="thin">
        <color indexed="8"/>
      </top>
      <bottom>
        <color indexed="63"/>
      </bottom>
    </border>
    <border>
      <left>
        <color indexed="63"/>
      </left>
      <right style="thin">
        <color indexed="8"/>
      </right>
      <top style="thin">
        <color indexed="8"/>
      </top>
      <bottom>
        <color indexed="63"/>
      </bottom>
    </border>
    <border>
      <left style="thin"/>
      <right style="thin"/>
      <top style="double"/>
      <bottom style="double"/>
    </border>
    <border>
      <left>
        <color indexed="63"/>
      </left>
      <right style="thin">
        <color indexed="8"/>
      </right>
      <top style="double"/>
      <bottom style="double"/>
    </border>
    <border>
      <left style="thin">
        <color indexed="8"/>
      </left>
      <right style="thin">
        <color indexed="8"/>
      </right>
      <top style="double"/>
      <bottom style="double"/>
    </border>
    <border>
      <left>
        <color indexed="63"/>
      </left>
      <right style="thin">
        <color indexed="8"/>
      </right>
      <top style="dashed"/>
      <bottom style="dashed"/>
    </border>
    <border>
      <left style="thin">
        <color indexed="8"/>
      </left>
      <right style="thin">
        <color indexed="8"/>
      </right>
      <top style="dashed"/>
      <bottom style="dashed"/>
    </border>
    <border>
      <left style="thin">
        <color indexed="8"/>
      </left>
      <right style="thin"/>
      <top style="dashed"/>
      <bottom style="dashed"/>
    </border>
    <border>
      <left style="thin"/>
      <right style="thin"/>
      <top style="dashed"/>
      <bottom style="dotted">
        <color indexed="8"/>
      </bottom>
    </border>
    <border>
      <left style="thin"/>
      <right style="thin"/>
      <top>
        <color indexed="63"/>
      </top>
      <bottom style="dotted">
        <color indexed="8"/>
      </bottom>
    </border>
    <border>
      <left>
        <color indexed="63"/>
      </left>
      <right style="thin">
        <color indexed="8"/>
      </right>
      <top>
        <color indexed="63"/>
      </top>
      <bottom style="dotted">
        <color indexed="8"/>
      </bottom>
    </border>
    <border>
      <left style="thin">
        <color indexed="8"/>
      </left>
      <right style="thin">
        <color indexed="8"/>
      </right>
      <top>
        <color indexed="63"/>
      </top>
      <bottom style="dotted">
        <color indexed="8"/>
      </bottom>
    </border>
    <border>
      <left style="thin"/>
      <right style="thin"/>
      <top>
        <color indexed="63"/>
      </top>
      <bottom style="dashed"/>
    </border>
    <border>
      <left style="thin"/>
      <right style="thin"/>
      <top style="dashed"/>
      <bottom style="dotted"/>
    </border>
    <border>
      <left>
        <color indexed="63"/>
      </left>
      <right style="thin">
        <color indexed="8"/>
      </right>
      <top style="dashed"/>
      <bottom style="dotted"/>
    </border>
    <border>
      <left style="thin">
        <color indexed="8"/>
      </left>
      <right style="thin">
        <color indexed="8"/>
      </right>
      <top style="dashed"/>
      <bottom style="dotted"/>
    </border>
    <border>
      <left style="thin"/>
      <right style="thin">
        <color indexed="8"/>
      </right>
      <top style="dotted">
        <color indexed="8"/>
      </top>
      <bottom style="thin"/>
    </border>
    <border>
      <left style="thin"/>
      <right style="thin"/>
      <top style="dotted"/>
      <bottom style="thin"/>
    </border>
    <border>
      <left>
        <color indexed="63"/>
      </left>
      <right style="thin">
        <color indexed="8"/>
      </right>
      <top style="dotted"/>
      <bottom style="thin"/>
    </border>
    <border>
      <left style="thin">
        <color indexed="8"/>
      </left>
      <right style="thin">
        <color indexed="8"/>
      </right>
      <top style="dotted"/>
      <bottom style="thin"/>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color indexed="63"/>
      </right>
      <top>
        <color indexed="63"/>
      </top>
      <bottom style="medium"/>
    </border>
    <border>
      <left>
        <color indexed="63"/>
      </left>
      <right style="thin">
        <color indexed="8"/>
      </right>
      <top>
        <color indexed="63"/>
      </top>
      <bottom style="medium"/>
    </border>
    <border>
      <left>
        <color indexed="63"/>
      </left>
      <right style="thin"/>
      <top style="thin"/>
      <bottom style="thin">
        <color indexed="22"/>
      </bottom>
    </border>
    <border>
      <left style="thin"/>
      <right style="thin"/>
      <top style="thin"/>
      <bottom style="thin">
        <color indexed="22"/>
      </bottom>
    </border>
    <border>
      <left style="thin"/>
      <right>
        <color indexed="63"/>
      </right>
      <top style="double">
        <color indexed="8"/>
      </top>
      <bottom style="double"/>
    </border>
    <border>
      <left>
        <color indexed="63"/>
      </left>
      <right>
        <color indexed="63"/>
      </right>
      <top style="double">
        <color indexed="8"/>
      </top>
      <bottom style="double"/>
    </border>
    <border>
      <left>
        <color indexed="63"/>
      </left>
      <right style="thin"/>
      <top style="double">
        <color indexed="8"/>
      </top>
      <bottom style="double"/>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color indexed="63"/>
      </top>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thin">
        <color indexed="45"/>
      </bottom>
    </border>
    <border>
      <left style="thin"/>
      <right style="thin"/>
      <top>
        <color indexed="63"/>
      </top>
      <bottom style="thin">
        <color indexed="45"/>
      </bottom>
    </border>
    <border>
      <left>
        <color indexed="63"/>
      </left>
      <right>
        <color indexed="63"/>
      </right>
      <top>
        <color indexed="63"/>
      </top>
      <bottom style="thin">
        <color indexed="45"/>
      </bottom>
    </border>
    <border>
      <left>
        <color indexed="63"/>
      </left>
      <right style="thin"/>
      <top>
        <color indexed="63"/>
      </top>
      <bottom style="thin">
        <color indexed="45"/>
      </bottom>
    </border>
    <border>
      <left style="thin">
        <color indexed="8"/>
      </left>
      <right style="medium"/>
      <top style="double">
        <color indexed="8"/>
      </top>
      <bottom style="double">
        <color indexed="8"/>
      </bottom>
    </border>
    <border>
      <left style="thin"/>
      <right style="medium"/>
      <top>
        <color indexed="63"/>
      </top>
      <bottom>
        <color indexed="63"/>
      </bottom>
    </border>
    <border>
      <left style="thin"/>
      <right style="medium"/>
      <top style="dotted"/>
      <bottom style="dotted"/>
    </border>
    <border>
      <left style="thin">
        <color indexed="8"/>
      </left>
      <right style="medium"/>
      <top>
        <color indexed="63"/>
      </top>
      <bottom style="thin">
        <color indexed="8"/>
      </bottom>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right style="thin">
        <color indexed="8"/>
      </right>
      <top>
        <color indexed="63"/>
      </top>
      <bottom style="medium"/>
    </border>
    <border>
      <left style="thin">
        <color indexed="8"/>
      </left>
      <right style="thin">
        <color indexed="8"/>
      </right>
      <top style="medium"/>
      <bottom>
        <color indexed="63"/>
      </bottom>
    </border>
    <border>
      <left>
        <color indexed="63"/>
      </left>
      <right style="thin">
        <color indexed="8"/>
      </right>
      <top style="medium"/>
      <bottom>
        <color indexed="63"/>
      </bottom>
    </border>
    <border>
      <left>
        <color indexed="63"/>
      </left>
      <right style="thin">
        <color indexed="8"/>
      </right>
      <top>
        <color indexed="63"/>
      </top>
      <bottom style="thin">
        <color indexed="8"/>
      </bottom>
    </border>
    <border>
      <left style="medium"/>
      <right style="thin">
        <color indexed="8"/>
      </right>
      <top style="medium"/>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style="thin"/>
      <top style="medium"/>
      <bottom>
        <color indexed="63"/>
      </bottom>
    </border>
    <border>
      <left>
        <color indexed="63"/>
      </left>
      <right>
        <color indexed="63"/>
      </right>
      <top>
        <color indexed="63"/>
      </top>
      <bottom style="thin"/>
    </border>
    <border>
      <left style="medium"/>
      <right style="thin">
        <color indexed="8"/>
      </right>
      <top style="double"/>
      <bottom>
        <color indexed="63"/>
      </bottom>
    </border>
    <border>
      <left style="medium"/>
      <right style="thin">
        <color indexed="8"/>
      </right>
      <top>
        <color indexed="63"/>
      </top>
      <bottom style="double"/>
    </border>
    <border>
      <left style="medium"/>
      <right style="thin"/>
      <top>
        <color indexed="63"/>
      </top>
      <bottom style="thin"/>
    </border>
    <border>
      <left style="medium"/>
      <right style="thin"/>
      <top style="thin"/>
      <bottom style="thin"/>
    </border>
    <border>
      <left style="thin">
        <color indexed="8"/>
      </left>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protection/>
    </xf>
    <xf numFmtId="0" fontId="61" fillId="0" borderId="0">
      <alignment/>
      <protection/>
    </xf>
    <xf numFmtId="0" fontId="37" fillId="0" borderId="0">
      <alignment/>
      <protection/>
    </xf>
    <xf numFmtId="0" fontId="37" fillId="0" borderId="0">
      <alignment/>
      <protection/>
    </xf>
    <xf numFmtId="0" fontId="4" fillId="0" borderId="0" applyNumberFormat="0" applyFill="0" applyBorder="0" applyAlignment="0" applyProtection="0"/>
    <xf numFmtId="0" fontId="106" fillId="32" borderId="0" applyNumberFormat="0" applyBorder="0" applyAlignment="0" applyProtection="0"/>
  </cellStyleXfs>
  <cellXfs count="466">
    <xf numFmtId="0" fontId="0" fillId="0" borderId="0" xfId="0" applyAlignment="1">
      <alignment/>
    </xf>
    <xf numFmtId="0" fontId="2" fillId="0" borderId="0" xfId="0" applyFont="1" applyAlignment="1">
      <alignment horizontal="left"/>
    </xf>
    <xf numFmtId="0" fontId="5" fillId="0" borderId="0" xfId="0" applyFont="1" applyAlignment="1">
      <alignment/>
    </xf>
    <xf numFmtId="0" fontId="2" fillId="0" borderId="0" xfId="0" applyFont="1" applyAlignment="1">
      <alignment/>
    </xf>
    <xf numFmtId="0" fontId="9" fillId="0" borderId="0" xfId="0" applyFont="1" applyAlignment="1">
      <alignment/>
    </xf>
    <xf numFmtId="0" fontId="7" fillId="0" borderId="0" xfId="0" applyFont="1" applyAlignment="1">
      <alignment/>
    </xf>
    <xf numFmtId="0" fontId="5"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2" fillId="0" borderId="0" xfId="0" applyFont="1" applyAlignment="1">
      <alignment horizontal="right"/>
    </xf>
    <xf numFmtId="0" fontId="11" fillId="0" borderId="0" xfId="0" applyFont="1" applyAlignment="1">
      <alignment/>
    </xf>
    <xf numFmtId="0" fontId="8"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33" borderId="20" xfId="0" applyFill="1" applyBorder="1" applyAlignment="1">
      <alignment/>
    </xf>
    <xf numFmtId="0" fontId="0" fillId="33" borderId="21" xfId="0" applyFill="1" applyBorder="1" applyAlignment="1">
      <alignment/>
    </xf>
    <xf numFmtId="0" fontId="8" fillId="0" borderId="22" xfId="0" applyFont="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0" fillId="33" borderId="25" xfId="0" applyFill="1" applyBorder="1" applyAlignment="1">
      <alignment/>
    </xf>
    <xf numFmtId="0" fontId="0" fillId="33" borderId="26" xfId="0" applyFill="1" applyBorder="1" applyAlignment="1">
      <alignment/>
    </xf>
    <xf numFmtId="0" fontId="24" fillId="0" borderId="0" xfId="0" applyFont="1" applyAlignment="1">
      <alignment/>
    </xf>
    <xf numFmtId="0" fontId="1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25" fillId="0" borderId="0" xfId="0" applyFont="1" applyAlignment="1">
      <alignment/>
    </xf>
    <xf numFmtId="209" fontId="0" fillId="0" borderId="11" xfId="0" applyNumberFormat="1" applyBorder="1" applyAlignment="1">
      <alignment/>
    </xf>
    <xf numFmtId="176" fontId="0" fillId="0" borderId="11" xfId="0" applyNumberFormat="1" applyBorder="1" applyAlignment="1">
      <alignment/>
    </xf>
    <xf numFmtId="186" fontId="0" fillId="0" borderId="11" xfId="0" applyNumberFormat="1" applyBorder="1" applyAlignment="1">
      <alignment/>
    </xf>
    <xf numFmtId="0" fontId="16" fillId="0" borderId="11" xfId="0" applyFont="1" applyBorder="1" applyAlignment="1">
      <alignment horizontal="center"/>
    </xf>
    <xf numFmtId="0" fontId="26" fillId="0" borderId="33" xfId="0" applyFont="1" applyBorder="1" applyAlignment="1">
      <alignment horizontal="center" vertical="center"/>
    </xf>
    <xf numFmtId="0" fontId="27" fillId="0" borderId="34" xfId="0" applyFont="1" applyBorder="1" applyAlignment="1">
      <alignment horizontal="center" vertical="center"/>
    </xf>
    <xf numFmtId="181" fontId="16" fillId="34" borderId="11" xfId="0" applyNumberFormat="1" applyFont="1" applyFill="1" applyBorder="1" applyAlignment="1">
      <alignment/>
    </xf>
    <xf numFmtId="185" fontId="26" fillId="0" borderId="35" xfId="0" applyNumberFormat="1" applyFont="1" applyFill="1" applyBorder="1" applyAlignment="1">
      <alignment/>
    </xf>
    <xf numFmtId="185" fontId="27" fillId="0" borderId="36" xfId="0" applyNumberFormat="1" applyFont="1" applyFill="1" applyBorder="1" applyAlignment="1">
      <alignment/>
    </xf>
    <xf numFmtId="193" fontId="26" fillId="0" borderId="37" xfId="0" applyNumberFormat="1" applyFont="1" applyBorder="1" applyAlignment="1">
      <alignment vertical="center"/>
    </xf>
    <xf numFmtId="193" fontId="27" fillId="0" borderId="38" xfId="0" applyNumberFormat="1" applyFont="1" applyBorder="1" applyAlignment="1">
      <alignment vertical="center"/>
    </xf>
    <xf numFmtId="0" fontId="23" fillId="0" borderId="0" xfId="0" applyFont="1" applyAlignment="1">
      <alignment/>
    </xf>
    <xf numFmtId="0" fontId="16" fillId="0" borderId="0" xfId="0" applyFont="1" applyAlignment="1">
      <alignment/>
    </xf>
    <xf numFmtId="0" fontId="16" fillId="0" borderId="0" xfId="0" applyFont="1" applyAlignment="1">
      <alignment horizontal="right"/>
    </xf>
    <xf numFmtId="0" fontId="13" fillId="0" borderId="0" xfId="0" applyFont="1" applyAlignment="1">
      <alignment/>
    </xf>
    <xf numFmtId="193" fontId="26" fillId="0" borderId="39" xfId="0" applyNumberFormat="1" applyFont="1" applyBorder="1" applyAlignment="1">
      <alignment vertical="center"/>
    </xf>
    <xf numFmtId="193" fontId="27" fillId="0" borderId="40" xfId="0" applyNumberFormat="1" applyFont="1" applyBorder="1" applyAlignment="1">
      <alignment vertical="center"/>
    </xf>
    <xf numFmtId="0" fontId="16" fillId="0" borderId="35" xfId="0" applyFont="1" applyBorder="1" applyAlignment="1">
      <alignment horizontal="center"/>
    </xf>
    <xf numFmtId="188" fontId="16" fillId="0" borderId="33" xfId="0" applyNumberFormat="1" applyFont="1" applyBorder="1" applyAlignment="1">
      <alignment/>
    </xf>
    <xf numFmtId="188" fontId="16" fillId="0" borderId="34" xfId="0" applyNumberFormat="1" applyFont="1" applyBorder="1" applyAlignment="1">
      <alignment/>
    </xf>
    <xf numFmtId="188" fontId="16" fillId="0" borderId="16" xfId="0" applyNumberFormat="1" applyFont="1" applyBorder="1" applyAlignment="1">
      <alignment/>
    </xf>
    <xf numFmtId="188" fontId="16" fillId="0" borderId="11" xfId="0" applyNumberFormat="1" applyFont="1" applyBorder="1" applyAlignment="1">
      <alignment/>
    </xf>
    <xf numFmtId="188" fontId="16" fillId="0" borderId="41" xfId="0" applyNumberFormat="1" applyFont="1" applyBorder="1" applyAlignment="1">
      <alignment/>
    </xf>
    <xf numFmtId="188" fontId="16" fillId="0" borderId="12" xfId="0" applyNumberFormat="1" applyFont="1" applyBorder="1" applyAlignment="1">
      <alignment/>
    </xf>
    <xf numFmtId="188" fontId="16" fillId="0" borderId="14" xfId="0" applyNumberFormat="1" applyFont="1" applyBorder="1" applyAlignment="1">
      <alignment/>
    </xf>
    <xf numFmtId="188" fontId="16" fillId="0" borderId="0" xfId="0" applyNumberFormat="1" applyFont="1" applyBorder="1" applyAlignment="1">
      <alignment/>
    </xf>
    <xf numFmtId="188" fontId="16" fillId="0" borderId="42" xfId="0" applyNumberFormat="1" applyFont="1" applyBorder="1" applyAlignment="1">
      <alignment/>
    </xf>
    <xf numFmtId="0" fontId="29" fillId="0" borderId="0" xfId="0" applyFont="1" applyAlignment="1">
      <alignment/>
    </xf>
    <xf numFmtId="0" fontId="30" fillId="0" borderId="0" xfId="0" applyFont="1" applyAlignment="1">
      <alignment/>
    </xf>
    <xf numFmtId="185" fontId="33" fillId="0" borderId="43" xfId="0" applyNumberFormat="1" applyFont="1" applyBorder="1" applyAlignment="1">
      <alignment horizontal="center" vertical="center" wrapText="1"/>
    </xf>
    <xf numFmtId="185" fontId="33" fillId="0" borderId="44" xfId="0" applyNumberFormat="1" applyFont="1" applyBorder="1" applyAlignment="1">
      <alignment horizontal="center" vertical="center" wrapText="1"/>
    </xf>
    <xf numFmtId="185" fontId="33" fillId="0" borderId="45" xfId="0" applyNumberFormat="1" applyFont="1" applyBorder="1" applyAlignment="1">
      <alignment horizontal="center" vertical="center" wrapText="1"/>
    </xf>
    <xf numFmtId="185" fontId="33" fillId="0" borderId="46" xfId="0" applyNumberFormat="1" applyFont="1" applyBorder="1" applyAlignment="1">
      <alignment horizontal="center" vertical="center" wrapText="1"/>
    </xf>
    <xf numFmtId="185" fontId="33" fillId="0" borderId="47" xfId="0" applyNumberFormat="1" applyFont="1" applyBorder="1" applyAlignment="1">
      <alignment horizontal="center" vertical="center" wrapText="1"/>
    </xf>
    <xf numFmtId="0" fontId="8" fillId="0" borderId="48" xfId="0" applyFont="1" applyBorder="1" applyAlignment="1">
      <alignment horizontal="center" vertical="center" wrapText="1"/>
    </xf>
    <xf numFmtId="185" fontId="33" fillId="0" borderId="49" xfId="0" applyNumberFormat="1"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185" fontId="33" fillId="0" borderId="52" xfId="0" applyNumberFormat="1" applyFont="1" applyBorder="1" applyAlignment="1">
      <alignment horizontal="center" vertical="center" wrapText="1"/>
    </xf>
    <xf numFmtId="185" fontId="33" fillId="0" borderId="53" xfId="0" applyNumberFormat="1" applyFont="1" applyBorder="1" applyAlignment="1">
      <alignment horizontal="center" vertical="center" wrapText="1"/>
    </xf>
    <xf numFmtId="0" fontId="8" fillId="0" borderId="54" xfId="0" applyFont="1" applyBorder="1" applyAlignment="1">
      <alignment horizontal="center" vertical="center" wrapText="1"/>
    </xf>
    <xf numFmtId="0" fontId="18" fillId="0" borderId="0" xfId="0" applyFont="1" applyBorder="1" applyAlignment="1">
      <alignment horizontal="left"/>
    </xf>
    <xf numFmtId="0" fontId="0" fillId="0" borderId="55" xfId="0" applyBorder="1" applyAlignment="1">
      <alignment/>
    </xf>
    <xf numFmtId="0" fontId="0" fillId="0" borderId="33" xfId="0" applyBorder="1" applyAlignment="1">
      <alignment/>
    </xf>
    <xf numFmtId="0" fontId="0" fillId="0" borderId="34" xfId="0" applyBorder="1" applyAlignment="1">
      <alignment/>
    </xf>
    <xf numFmtId="209" fontId="0" fillId="0" borderId="41" xfId="0" applyNumberFormat="1" applyBorder="1" applyAlignment="1">
      <alignment/>
    </xf>
    <xf numFmtId="209" fontId="0" fillId="0" borderId="12" xfId="0" applyNumberFormat="1" applyBorder="1" applyAlignment="1">
      <alignment/>
    </xf>
    <xf numFmtId="209" fontId="0" fillId="0" borderId="14" xfId="0" applyNumberFormat="1" applyBorder="1" applyAlignment="1">
      <alignment/>
    </xf>
    <xf numFmtId="186" fontId="0" fillId="0" borderId="41" xfId="0" applyNumberFormat="1" applyBorder="1" applyAlignment="1">
      <alignment/>
    </xf>
    <xf numFmtId="186" fontId="0" fillId="0" borderId="12" xfId="0" applyNumberFormat="1" applyBorder="1" applyAlignment="1">
      <alignment/>
    </xf>
    <xf numFmtId="186" fontId="0" fillId="0" borderId="14" xfId="0" applyNumberFormat="1" applyBorder="1" applyAlignment="1">
      <alignment/>
    </xf>
    <xf numFmtId="176" fontId="0" fillId="0" borderId="41" xfId="0" applyNumberFormat="1" applyBorder="1" applyAlignment="1">
      <alignment/>
    </xf>
    <xf numFmtId="176" fontId="0" fillId="0" borderId="12" xfId="0" applyNumberFormat="1" applyBorder="1" applyAlignment="1">
      <alignment/>
    </xf>
    <xf numFmtId="176" fontId="0" fillId="0" borderId="14" xfId="0" applyNumberFormat="1" applyBorder="1" applyAlignment="1">
      <alignment/>
    </xf>
    <xf numFmtId="181" fontId="19" fillId="0" borderId="56" xfId="0" applyNumberFormat="1" applyFont="1" applyFill="1" applyBorder="1" applyAlignment="1">
      <alignment horizontal="right" vertical="center"/>
    </xf>
    <xf numFmtId="181" fontId="20" fillId="0" borderId="32" xfId="0" applyNumberFormat="1" applyFont="1" applyFill="1" applyBorder="1" applyAlignment="1">
      <alignment horizontal="right" vertical="center"/>
    </xf>
    <xf numFmtId="181" fontId="21" fillId="0" borderId="32" xfId="0" applyNumberFormat="1" applyFont="1" applyFill="1" applyBorder="1" applyAlignment="1">
      <alignment horizontal="right" vertical="center"/>
    </xf>
    <xf numFmtId="181" fontId="19" fillId="0" borderId="32" xfId="0" applyNumberFormat="1" applyFont="1" applyFill="1" applyBorder="1" applyAlignment="1">
      <alignment horizontal="right" vertical="center"/>
    </xf>
    <xf numFmtId="181" fontId="21" fillId="0" borderId="57" xfId="0" applyNumberFormat="1" applyFont="1" applyFill="1" applyBorder="1" applyAlignment="1">
      <alignment horizontal="right" vertical="center"/>
    </xf>
    <xf numFmtId="181" fontId="21" fillId="0" borderId="58" xfId="0" applyNumberFormat="1" applyFont="1" applyFill="1" applyBorder="1" applyAlignment="1">
      <alignment horizontal="right" vertical="center"/>
    </xf>
    <xf numFmtId="181" fontId="19" fillId="0" borderId="24" xfId="0" applyNumberFormat="1" applyFont="1" applyFill="1" applyBorder="1" applyAlignment="1">
      <alignment horizontal="right" vertical="center"/>
    </xf>
    <xf numFmtId="181" fontId="20" fillId="0" borderId="59" xfId="0" applyNumberFormat="1" applyFont="1" applyFill="1" applyBorder="1" applyAlignment="1">
      <alignment horizontal="right" vertical="center"/>
    </xf>
    <xf numFmtId="181" fontId="21" fillId="0" borderId="59" xfId="0" applyNumberFormat="1" applyFont="1" applyFill="1" applyBorder="1" applyAlignment="1">
      <alignment horizontal="right" vertical="center"/>
    </xf>
    <xf numFmtId="181" fontId="19" fillId="0" borderId="59" xfId="0" applyNumberFormat="1" applyFont="1" applyFill="1" applyBorder="1" applyAlignment="1">
      <alignment horizontal="right" vertical="center"/>
    </xf>
    <xf numFmtId="181" fontId="22" fillId="0" borderId="59" xfId="0" applyNumberFormat="1" applyFont="1" applyFill="1" applyBorder="1" applyAlignment="1">
      <alignment vertical="center"/>
    </xf>
    <xf numFmtId="181" fontId="23" fillId="0" borderId="60" xfId="0" applyNumberFormat="1" applyFont="1" applyFill="1" applyBorder="1" applyAlignment="1">
      <alignment vertical="center"/>
    </xf>
    <xf numFmtId="193" fontId="19" fillId="0" borderId="61" xfId="0" applyNumberFormat="1" applyFont="1" applyFill="1" applyBorder="1" applyAlignment="1">
      <alignment horizontal="right" vertical="center"/>
    </xf>
    <xf numFmtId="193" fontId="20" fillId="0" borderId="29" xfId="0" applyNumberFormat="1" applyFont="1" applyFill="1" applyBorder="1" applyAlignment="1">
      <alignment horizontal="right" vertical="center"/>
    </xf>
    <xf numFmtId="193" fontId="21" fillId="0" borderId="29" xfId="0" applyNumberFormat="1" applyFont="1" applyFill="1" applyBorder="1" applyAlignment="1">
      <alignment horizontal="right" vertical="center"/>
    </xf>
    <xf numFmtId="193" fontId="19" fillId="0" borderId="29" xfId="0" applyNumberFormat="1" applyFont="1" applyFill="1" applyBorder="1" applyAlignment="1">
      <alignment horizontal="right" vertical="center"/>
    </xf>
    <xf numFmtId="193" fontId="21" fillId="0" borderId="21" xfId="0" applyNumberFormat="1" applyFont="1" applyFill="1" applyBorder="1" applyAlignment="1">
      <alignment horizontal="right" vertical="center"/>
    </xf>
    <xf numFmtId="193" fontId="21" fillId="0" borderId="62" xfId="0" applyNumberFormat="1" applyFont="1" applyFill="1" applyBorder="1" applyAlignment="1">
      <alignment horizontal="right" vertical="center"/>
    </xf>
    <xf numFmtId="185" fontId="19" fillId="0" borderId="63" xfId="0" applyNumberFormat="1" applyFont="1" applyFill="1" applyBorder="1" applyAlignment="1">
      <alignment horizontal="right" vertical="center"/>
    </xf>
    <xf numFmtId="185" fontId="20" fillId="0" borderId="47" xfId="0" applyNumberFormat="1" applyFont="1" applyFill="1" applyBorder="1" applyAlignment="1">
      <alignment horizontal="right" vertical="center"/>
    </xf>
    <xf numFmtId="185" fontId="21" fillId="0" borderId="47" xfId="0" applyNumberFormat="1" applyFont="1" applyFill="1" applyBorder="1" applyAlignment="1">
      <alignment horizontal="right" vertical="center"/>
    </xf>
    <xf numFmtId="184" fontId="19" fillId="0" borderId="47" xfId="0" applyNumberFormat="1" applyFont="1" applyFill="1" applyBorder="1" applyAlignment="1">
      <alignment horizontal="right" vertical="center"/>
    </xf>
    <xf numFmtId="184" fontId="20" fillId="0" borderId="47" xfId="0" applyNumberFormat="1" applyFont="1" applyFill="1" applyBorder="1" applyAlignment="1">
      <alignment horizontal="right" vertical="center"/>
    </xf>
    <xf numFmtId="184" fontId="21" fillId="0" borderId="47" xfId="0" applyNumberFormat="1" applyFont="1" applyFill="1" applyBorder="1" applyAlignment="1">
      <alignment horizontal="right" vertical="center"/>
    </xf>
    <xf numFmtId="185" fontId="19" fillId="0" borderId="47" xfId="0" applyNumberFormat="1" applyFont="1" applyFill="1" applyBorder="1" applyAlignment="1">
      <alignment horizontal="right" vertical="center"/>
    </xf>
    <xf numFmtId="184" fontId="21" fillId="0" borderId="64" xfId="0" applyNumberFormat="1" applyFont="1" applyFill="1" applyBorder="1" applyAlignment="1">
      <alignment horizontal="right" vertical="center"/>
    </xf>
    <xf numFmtId="184" fontId="19" fillId="0" borderId="63" xfId="0" applyNumberFormat="1" applyFont="1" applyFill="1" applyBorder="1" applyAlignment="1">
      <alignment horizontal="right" vertical="center"/>
    </xf>
    <xf numFmtId="184" fontId="19" fillId="0" borderId="65" xfId="0" applyNumberFormat="1" applyFont="1" applyFill="1" applyBorder="1" applyAlignment="1">
      <alignment horizontal="right" vertical="center"/>
    </xf>
    <xf numFmtId="185" fontId="21" fillId="0" borderId="64" xfId="0" applyNumberFormat="1" applyFont="1" applyFill="1" applyBorder="1" applyAlignment="1">
      <alignment horizontal="right" vertical="center"/>
    </xf>
    <xf numFmtId="181" fontId="19" fillId="0" borderId="66" xfId="0" applyNumberFormat="1" applyFont="1" applyFill="1" applyBorder="1" applyAlignment="1">
      <alignment horizontal="right" vertical="center"/>
    </xf>
    <xf numFmtId="181" fontId="20" fillId="0" borderId="67" xfId="0" applyNumberFormat="1" applyFont="1" applyFill="1" applyBorder="1" applyAlignment="1">
      <alignment horizontal="right" vertical="center"/>
    </xf>
    <xf numFmtId="181" fontId="21" fillId="0" borderId="67" xfId="0" applyNumberFormat="1" applyFont="1" applyFill="1" applyBorder="1" applyAlignment="1">
      <alignment horizontal="right" vertical="center"/>
    </xf>
    <xf numFmtId="181" fontId="19" fillId="0" borderId="67" xfId="0" applyNumberFormat="1" applyFont="1" applyFill="1" applyBorder="1" applyAlignment="1">
      <alignment horizontal="right" vertical="center"/>
    </xf>
    <xf numFmtId="181" fontId="21" fillId="0" borderId="68" xfId="0" applyNumberFormat="1" applyFont="1" applyFill="1" applyBorder="1" applyAlignment="1">
      <alignment horizontal="right" vertical="center"/>
    </xf>
    <xf numFmtId="181" fontId="21" fillId="0" borderId="69" xfId="0" applyNumberFormat="1" applyFont="1" applyFill="1" applyBorder="1" applyAlignment="1">
      <alignment horizontal="right" vertical="center"/>
    </xf>
    <xf numFmtId="181" fontId="19" fillId="0" borderId="70" xfId="0" applyNumberFormat="1" applyFont="1" applyFill="1" applyBorder="1" applyAlignment="1">
      <alignment horizontal="right" vertical="center"/>
    </xf>
    <xf numFmtId="181" fontId="20" fillId="0" borderId="71" xfId="0" applyNumberFormat="1" applyFont="1" applyFill="1" applyBorder="1" applyAlignment="1">
      <alignment horizontal="right" vertical="center"/>
    </xf>
    <xf numFmtId="181" fontId="21" fillId="0" borderId="71" xfId="0" applyNumberFormat="1" applyFont="1" applyFill="1" applyBorder="1" applyAlignment="1">
      <alignment horizontal="right" vertical="center"/>
    </xf>
    <xf numFmtId="181" fontId="19" fillId="0" borderId="71" xfId="0" applyNumberFormat="1" applyFont="1" applyFill="1" applyBorder="1" applyAlignment="1">
      <alignment horizontal="right" vertical="center"/>
    </xf>
    <xf numFmtId="181" fontId="22" fillId="0" borderId="71" xfId="0" applyNumberFormat="1" applyFont="1" applyFill="1" applyBorder="1" applyAlignment="1">
      <alignment vertical="center"/>
    </xf>
    <xf numFmtId="181" fontId="23" fillId="0" borderId="72" xfId="0" applyNumberFormat="1" applyFont="1" applyFill="1" applyBorder="1" applyAlignment="1">
      <alignment vertical="center"/>
    </xf>
    <xf numFmtId="185" fontId="19" fillId="0" borderId="73" xfId="0" applyNumberFormat="1" applyFont="1" applyFill="1" applyBorder="1" applyAlignment="1">
      <alignment horizontal="right" vertical="center"/>
    </xf>
    <xf numFmtId="185" fontId="20" fillId="0" borderId="74" xfId="0" applyNumberFormat="1" applyFont="1" applyFill="1" applyBorder="1" applyAlignment="1">
      <alignment horizontal="right" vertical="center"/>
    </xf>
    <xf numFmtId="185" fontId="21" fillId="0" borderId="74" xfId="0" applyNumberFormat="1" applyFont="1" applyFill="1" applyBorder="1" applyAlignment="1">
      <alignment horizontal="right" vertical="center"/>
    </xf>
    <xf numFmtId="184" fontId="19" fillId="0" borderId="74" xfId="0" applyNumberFormat="1" applyFont="1" applyFill="1" applyBorder="1" applyAlignment="1">
      <alignment horizontal="right" vertical="center"/>
    </xf>
    <xf numFmtId="184" fontId="20" fillId="0" borderId="74" xfId="0" applyNumberFormat="1" applyFont="1" applyFill="1" applyBorder="1" applyAlignment="1">
      <alignment horizontal="right" vertical="center"/>
    </xf>
    <xf numFmtId="184" fontId="21" fillId="0" borderId="74" xfId="0" applyNumberFormat="1" applyFont="1" applyFill="1" applyBorder="1" applyAlignment="1">
      <alignment horizontal="right" vertical="center"/>
    </xf>
    <xf numFmtId="185" fontId="19" fillId="0" borderId="74" xfId="0" applyNumberFormat="1" applyFont="1" applyFill="1" applyBorder="1" applyAlignment="1">
      <alignment horizontal="right" vertical="center"/>
    </xf>
    <xf numFmtId="184" fontId="21" fillId="0" borderId="75" xfId="0" applyNumberFormat="1" applyFont="1" applyFill="1" applyBorder="1" applyAlignment="1">
      <alignment horizontal="right" vertical="center"/>
    </xf>
    <xf numFmtId="185" fontId="21" fillId="0" borderId="76" xfId="0" applyNumberFormat="1" applyFont="1" applyFill="1" applyBorder="1" applyAlignment="1">
      <alignment horizontal="right" vertical="center"/>
    </xf>
    <xf numFmtId="184" fontId="19" fillId="0" borderId="77" xfId="0" applyNumberFormat="1" applyFont="1" applyFill="1" applyBorder="1" applyAlignment="1">
      <alignment horizontal="right" vertical="center"/>
    </xf>
    <xf numFmtId="184" fontId="21" fillId="0" borderId="78" xfId="0" applyNumberFormat="1" applyFont="1" applyFill="1" applyBorder="1" applyAlignment="1">
      <alignment horizontal="right" vertical="center"/>
    </xf>
    <xf numFmtId="185" fontId="19" fillId="0" borderId="79" xfId="0" applyNumberFormat="1" applyFont="1" applyFill="1" applyBorder="1" applyAlignment="1">
      <alignment horizontal="right" vertical="center"/>
    </xf>
    <xf numFmtId="184" fontId="19" fillId="0" borderId="73" xfId="0" applyNumberFormat="1" applyFont="1" applyFill="1" applyBorder="1" applyAlignment="1">
      <alignment horizontal="right" vertical="center"/>
    </xf>
    <xf numFmtId="184" fontId="19" fillId="0" borderId="79" xfId="0" applyNumberFormat="1" applyFont="1" applyFill="1" applyBorder="1" applyAlignment="1">
      <alignment horizontal="right" vertical="center"/>
    </xf>
    <xf numFmtId="185" fontId="21" fillId="0" borderId="75" xfId="0" applyNumberFormat="1" applyFont="1" applyFill="1" applyBorder="1" applyAlignment="1">
      <alignment horizontal="right" vertical="center"/>
    </xf>
    <xf numFmtId="181" fontId="19" fillId="0" borderId="80" xfId="0" applyNumberFormat="1" applyFont="1" applyFill="1" applyBorder="1" applyAlignment="1">
      <alignment horizontal="right" vertical="center"/>
    </xf>
    <xf numFmtId="181" fontId="20" fillId="0" borderId="31" xfId="0" applyNumberFormat="1" applyFont="1" applyFill="1" applyBorder="1" applyAlignment="1">
      <alignment horizontal="right" vertical="center"/>
    </xf>
    <xf numFmtId="181" fontId="21" fillId="0" borderId="31" xfId="0" applyNumberFormat="1" applyFont="1" applyFill="1" applyBorder="1" applyAlignment="1">
      <alignment horizontal="right" vertical="center"/>
    </xf>
    <xf numFmtId="181" fontId="19" fillId="0" borderId="31" xfId="0" applyNumberFormat="1" applyFont="1" applyFill="1" applyBorder="1" applyAlignment="1">
      <alignment horizontal="right" vertical="center"/>
    </xf>
    <xf numFmtId="181" fontId="21" fillId="0" borderId="81" xfId="0" applyNumberFormat="1" applyFont="1" applyFill="1" applyBorder="1" applyAlignment="1">
      <alignment horizontal="right" vertical="center"/>
    </xf>
    <xf numFmtId="181" fontId="21" fillId="0" borderId="82" xfId="0" applyNumberFormat="1" applyFont="1" applyFill="1" applyBorder="1" applyAlignment="1">
      <alignment horizontal="right" vertical="center"/>
    </xf>
    <xf numFmtId="181" fontId="19" fillId="0" borderId="23" xfId="0" applyNumberFormat="1" applyFont="1" applyFill="1" applyBorder="1" applyAlignment="1">
      <alignment horizontal="right" vertical="center"/>
    </xf>
    <xf numFmtId="181" fontId="20" fillId="0" borderId="83" xfId="0" applyNumberFormat="1" applyFont="1" applyFill="1" applyBorder="1" applyAlignment="1">
      <alignment horizontal="right" vertical="center"/>
    </xf>
    <xf numFmtId="181" fontId="21" fillId="0" borderId="83" xfId="0" applyNumberFormat="1" applyFont="1" applyFill="1" applyBorder="1" applyAlignment="1">
      <alignment horizontal="right" vertical="center"/>
    </xf>
    <xf numFmtId="181" fontId="19" fillId="0" borderId="83" xfId="0" applyNumberFormat="1" applyFont="1" applyFill="1" applyBorder="1" applyAlignment="1">
      <alignment horizontal="right" vertical="center"/>
    </xf>
    <xf numFmtId="181" fontId="22" fillId="0" borderId="83" xfId="0" applyNumberFormat="1" applyFont="1" applyFill="1" applyBorder="1" applyAlignment="1">
      <alignment vertical="center"/>
    </xf>
    <xf numFmtId="181" fontId="23" fillId="0" borderId="84" xfId="0" applyNumberFormat="1" applyFont="1" applyFill="1" applyBorder="1" applyAlignment="1">
      <alignment vertical="center"/>
    </xf>
    <xf numFmtId="185" fontId="19" fillId="0" borderId="85" xfId="0" applyNumberFormat="1" applyFont="1" applyFill="1" applyBorder="1" applyAlignment="1">
      <alignment horizontal="right" vertical="center"/>
    </xf>
    <xf numFmtId="185" fontId="20" fillId="0" borderId="86" xfId="0" applyNumberFormat="1" applyFont="1" applyFill="1" applyBorder="1" applyAlignment="1">
      <alignment horizontal="right" vertical="center"/>
    </xf>
    <xf numFmtId="185" fontId="21" fillId="0" borderId="86" xfId="0" applyNumberFormat="1" applyFont="1" applyFill="1" applyBorder="1" applyAlignment="1">
      <alignment horizontal="right" vertical="center"/>
    </xf>
    <xf numFmtId="184" fontId="19" fillId="0" borderId="86" xfId="0" applyNumberFormat="1" applyFont="1" applyFill="1" applyBorder="1" applyAlignment="1">
      <alignment horizontal="right" vertical="center"/>
    </xf>
    <xf numFmtId="184" fontId="20" fillId="0" borderId="86" xfId="0" applyNumberFormat="1" applyFont="1" applyFill="1" applyBorder="1" applyAlignment="1">
      <alignment horizontal="right" vertical="center"/>
    </xf>
    <xf numFmtId="184" fontId="21" fillId="0" borderId="86" xfId="0" applyNumberFormat="1" applyFont="1" applyFill="1" applyBorder="1" applyAlignment="1">
      <alignment horizontal="right" vertical="center"/>
    </xf>
    <xf numFmtId="185" fontId="19" fillId="0" borderId="86" xfId="0" applyNumberFormat="1" applyFont="1" applyFill="1" applyBorder="1" applyAlignment="1">
      <alignment horizontal="right" vertical="center"/>
    </xf>
    <xf numFmtId="184" fontId="21" fillId="0" borderId="87" xfId="0" applyNumberFormat="1" applyFont="1" applyFill="1" applyBorder="1" applyAlignment="1">
      <alignment horizontal="right" vertical="center"/>
    </xf>
    <xf numFmtId="184" fontId="19" fillId="0" borderId="85" xfId="0" applyNumberFormat="1" applyFont="1" applyFill="1" applyBorder="1" applyAlignment="1">
      <alignment horizontal="right" vertical="center"/>
    </xf>
    <xf numFmtId="184" fontId="19" fillId="0" borderId="88" xfId="0" applyNumberFormat="1" applyFont="1" applyFill="1" applyBorder="1" applyAlignment="1">
      <alignment horizontal="right" vertical="center"/>
    </xf>
    <xf numFmtId="185" fontId="21" fillId="0" borderId="87" xfId="0" applyNumberFormat="1" applyFont="1" applyFill="1" applyBorder="1" applyAlignment="1">
      <alignment horizontal="right" vertical="center"/>
    </xf>
    <xf numFmtId="185" fontId="19" fillId="0" borderId="89" xfId="0" applyNumberFormat="1" applyFont="1" applyFill="1" applyBorder="1" applyAlignment="1">
      <alignment horizontal="right" vertical="center"/>
    </xf>
    <xf numFmtId="185" fontId="20" fillId="0" borderId="90" xfId="0" applyNumberFormat="1" applyFont="1" applyFill="1" applyBorder="1" applyAlignment="1">
      <alignment horizontal="right" vertical="center"/>
    </xf>
    <xf numFmtId="185" fontId="21" fillId="0" borderId="90" xfId="0" applyNumberFormat="1" applyFont="1" applyFill="1" applyBorder="1" applyAlignment="1">
      <alignment horizontal="right" vertical="center"/>
    </xf>
    <xf numFmtId="184" fontId="19" fillId="0" borderId="90" xfId="0" applyNumberFormat="1" applyFont="1" applyFill="1" applyBorder="1" applyAlignment="1">
      <alignment horizontal="right" vertical="center"/>
    </xf>
    <xf numFmtId="184" fontId="20" fillId="0" borderId="90" xfId="0" applyNumberFormat="1" applyFont="1" applyFill="1" applyBorder="1" applyAlignment="1">
      <alignment horizontal="right" vertical="center"/>
    </xf>
    <xf numFmtId="184" fontId="21" fillId="0" borderId="90" xfId="0" applyNumberFormat="1" applyFont="1" applyFill="1" applyBorder="1" applyAlignment="1">
      <alignment horizontal="right" vertical="center"/>
    </xf>
    <xf numFmtId="185" fontId="19" fillId="0" borderId="90" xfId="0" applyNumberFormat="1" applyFont="1" applyFill="1" applyBorder="1" applyAlignment="1">
      <alignment horizontal="right" vertical="center"/>
    </xf>
    <xf numFmtId="184" fontId="21" fillId="0" borderId="91" xfId="0" applyNumberFormat="1" applyFont="1" applyFill="1" applyBorder="1" applyAlignment="1">
      <alignment horizontal="right" vertical="center"/>
    </xf>
    <xf numFmtId="184" fontId="19" fillId="0" borderId="89" xfId="0" applyNumberFormat="1" applyFont="1" applyFill="1" applyBorder="1" applyAlignment="1">
      <alignment horizontal="right" vertical="center"/>
    </xf>
    <xf numFmtId="184" fontId="19" fillId="0" borderId="92" xfId="0" applyNumberFormat="1" applyFont="1" applyFill="1" applyBorder="1" applyAlignment="1">
      <alignment horizontal="right" vertical="center"/>
    </xf>
    <xf numFmtId="185" fontId="21" fillId="0" borderId="91" xfId="0" applyNumberFormat="1" applyFont="1" applyFill="1" applyBorder="1" applyAlignment="1">
      <alignment horizontal="right" vertical="center"/>
    </xf>
    <xf numFmtId="0" fontId="18" fillId="0" borderId="0" xfId="0" applyFont="1" applyFill="1" applyBorder="1" applyAlignment="1">
      <alignment horizontal="left"/>
    </xf>
    <xf numFmtId="181" fontId="21" fillId="0" borderId="24" xfId="0" applyNumberFormat="1" applyFont="1" applyFill="1" applyBorder="1" applyAlignment="1">
      <alignment horizontal="right" vertical="center"/>
    </xf>
    <xf numFmtId="193" fontId="21" fillId="0" borderId="0" xfId="0" applyNumberFormat="1" applyFont="1" applyFill="1" applyBorder="1" applyAlignment="1">
      <alignment horizontal="right" vertical="center"/>
    </xf>
    <xf numFmtId="185" fontId="21" fillId="0" borderId="46" xfId="0" applyNumberFormat="1" applyFont="1" applyFill="1" applyBorder="1" applyAlignment="1">
      <alignment horizontal="right" vertical="center"/>
    </xf>
    <xf numFmtId="181" fontId="21" fillId="0" borderId="70" xfId="0" applyNumberFormat="1" applyFont="1" applyFill="1" applyBorder="1" applyAlignment="1">
      <alignment horizontal="right" vertical="center"/>
    </xf>
    <xf numFmtId="181" fontId="21" fillId="0" borderId="23" xfId="0" applyNumberFormat="1" applyFont="1" applyFill="1" applyBorder="1" applyAlignment="1">
      <alignment horizontal="right" vertical="center"/>
    </xf>
    <xf numFmtId="185" fontId="21" fillId="0" borderId="93" xfId="0" applyNumberFormat="1" applyFont="1" applyFill="1" applyBorder="1" applyAlignment="1">
      <alignment horizontal="right" vertical="center"/>
    </xf>
    <xf numFmtId="185" fontId="21" fillId="0" borderId="94" xfId="0" applyNumberFormat="1" applyFont="1" applyFill="1" applyBorder="1" applyAlignment="1">
      <alignment horizontal="right" vertical="center"/>
    </xf>
    <xf numFmtId="181" fontId="20" fillId="0" borderId="31" xfId="0" applyNumberFormat="1" applyFont="1" applyFill="1" applyBorder="1" applyAlignment="1" applyProtection="1">
      <alignment horizontal="right" vertical="center"/>
      <protection/>
    </xf>
    <xf numFmtId="181" fontId="19" fillId="0" borderId="31" xfId="0" applyNumberFormat="1" applyFont="1" applyFill="1" applyBorder="1" applyAlignment="1" applyProtection="1">
      <alignment horizontal="right" vertical="center"/>
      <protection/>
    </xf>
    <xf numFmtId="181" fontId="21" fillId="0" borderId="23" xfId="0" applyNumberFormat="1" applyFont="1" applyFill="1" applyBorder="1" applyAlignment="1" applyProtection="1">
      <alignment horizontal="right" vertical="center"/>
      <protection/>
    </xf>
    <xf numFmtId="181" fontId="20" fillId="0" borderId="95" xfId="0" applyNumberFormat="1" applyFont="1" applyFill="1" applyBorder="1" applyAlignment="1">
      <alignment horizontal="right" vertical="center"/>
    </xf>
    <xf numFmtId="193" fontId="20" fillId="0" borderId="96" xfId="0" applyNumberFormat="1" applyFont="1" applyFill="1" applyBorder="1" applyAlignment="1">
      <alignment horizontal="right" vertical="center"/>
    </xf>
    <xf numFmtId="184" fontId="20" fillId="0" borderId="97" xfId="0" applyNumberFormat="1" applyFont="1" applyFill="1" applyBorder="1" applyAlignment="1">
      <alignment horizontal="right" vertical="center"/>
    </xf>
    <xf numFmtId="181" fontId="20" fillId="0" borderId="98" xfId="0" applyNumberFormat="1" applyFont="1" applyFill="1" applyBorder="1" applyAlignment="1">
      <alignment horizontal="right" vertical="center"/>
    </xf>
    <xf numFmtId="181" fontId="20" fillId="0" borderId="99" xfId="0" applyNumberFormat="1" applyFont="1" applyFill="1" applyBorder="1" applyAlignment="1">
      <alignment horizontal="right" vertical="center"/>
    </xf>
    <xf numFmtId="184" fontId="20" fillId="0" borderId="100" xfId="0" applyNumberFormat="1" applyFont="1" applyFill="1" applyBorder="1" applyAlignment="1">
      <alignment horizontal="right" vertical="center"/>
    </xf>
    <xf numFmtId="181" fontId="20" fillId="0" borderId="101" xfId="0" applyNumberFormat="1" applyFont="1" applyFill="1" applyBorder="1" applyAlignment="1">
      <alignment horizontal="right" vertical="center"/>
    </xf>
    <xf numFmtId="0" fontId="5" fillId="0" borderId="0" xfId="0" applyFont="1" applyFill="1" applyAlignment="1">
      <alignment/>
    </xf>
    <xf numFmtId="0" fontId="6" fillId="0" borderId="0" xfId="0" applyFont="1" applyFill="1" applyAlignment="1">
      <alignment/>
    </xf>
    <xf numFmtId="0" fontId="11" fillId="0" borderId="0" xfId="0" applyFont="1" applyFill="1" applyAlignment="1">
      <alignment/>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9"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wrapText="1"/>
    </xf>
    <xf numFmtId="0" fontId="5" fillId="0" borderId="0" xfId="0" applyFont="1" applyFill="1" applyAlignment="1">
      <alignment horizontal="left" vertical="top" wrapText="1"/>
    </xf>
    <xf numFmtId="0" fontId="5" fillId="0" borderId="0" xfId="0" applyFont="1" applyFill="1" applyAlignment="1">
      <alignment vertical="center"/>
    </xf>
    <xf numFmtId="0" fontId="0" fillId="0" borderId="102" xfId="0" applyFill="1" applyBorder="1" applyAlignment="1">
      <alignment horizontal="right"/>
    </xf>
    <xf numFmtId="0" fontId="0" fillId="0" borderId="103" xfId="0" applyFill="1" applyBorder="1" applyAlignment="1">
      <alignment horizontal="right"/>
    </xf>
    <xf numFmtId="0" fontId="0" fillId="0" borderId="103" xfId="0" applyFill="1" applyBorder="1" applyAlignment="1">
      <alignment/>
    </xf>
    <xf numFmtId="0" fontId="0" fillId="0" borderId="104" xfId="0" applyFill="1" applyBorder="1" applyAlignment="1">
      <alignment/>
    </xf>
    <xf numFmtId="0" fontId="0" fillId="0" borderId="102" xfId="0" applyFill="1" applyBorder="1" applyAlignment="1">
      <alignment/>
    </xf>
    <xf numFmtId="181" fontId="20" fillId="0" borderId="105" xfId="0" applyNumberFormat="1" applyFont="1" applyFill="1" applyBorder="1" applyAlignment="1" applyProtection="1">
      <alignment horizontal="right" vertical="center"/>
      <protection/>
    </xf>
    <xf numFmtId="181" fontId="21" fillId="0" borderId="105" xfId="0" applyNumberFormat="1" applyFont="1" applyFill="1" applyBorder="1" applyAlignment="1" applyProtection="1">
      <alignment horizontal="right" vertical="center"/>
      <protection/>
    </xf>
    <xf numFmtId="181" fontId="19" fillId="0" borderId="105" xfId="0" applyNumberFormat="1" applyFont="1" applyFill="1" applyBorder="1" applyAlignment="1" applyProtection="1">
      <alignment horizontal="right" vertical="center"/>
      <protection/>
    </xf>
    <xf numFmtId="181" fontId="21" fillId="0" borderId="106" xfId="0" applyNumberFormat="1" applyFont="1" applyFill="1" applyBorder="1" applyAlignment="1" applyProtection="1">
      <alignment horizontal="right" vertical="center"/>
      <protection/>
    </xf>
    <xf numFmtId="181" fontId="19" fillId="0" borderId="107" xfId="0" applyNumberFormat="1" applyFont="1" applyFill="1" applyBorder="1" applyAlignment="1">
      <alignment horizontal="right" vertical="center"/>
    </xf>
    <xf numFmtId="184" fontId="19" fillId="0" borderId="108" xfId="0" applyNumberFormat="1" applyFont="1" applyFill="1" applyBorder="1" applyAlignment="1">
      <alignment horizontal="right" vertical="center"/>
    </xf>
    <xf numFmtId="193" fontId="19" fillId="0" borderId="109" xfId="0" applyNumberFormat="1" applyFont="1" applyFill="1" applyBorder="1" applyAlignment="1">
      <alignment horizontal="right" vertical="center"/>
    </xf>
    <xf numFmtId="181" fontId="19" fillId="0" borderId="110" xfId="0" applyNumberFormat="1" applyFont="1" applyFill="1" applyBorder="1" applyAlignment="1">
      <alignment horizontal="right" vertical="center"/>
    </xf>
    <xf numFmtId="193" fontId="19" fillId="0" borderId="111" xfId="0" applyNumberFormat="1" applyFont="1" applyFill="1" applyBorder="1" applyAlignment="1">
      <alignment horizontal="right" vertical="center"/>
    </xf>
    <xf numFmtId="185" fontId="63" fillId="0" borderId="97" xfId="0" applyNumberFormat="1" applyFont="1" applyFill="1" applyBorder="1" applyAlignment="1">
      <alignment horizontal="right" vertical="center"/>
    </xf>
    <xf numFmtId="185" fontId="19" fillId="0" borderId="112" xfId="0" applyNumberFormat="1" applyFont="1" applyFill="1" applyBorder="1" applyAlignment="1">
      <alignment horizontal="right" vertical="center"/>
    </xf>
    <xf numFmtId="184" fontId="20" fillId="0" borderId="113" xfId="0" applyNumberFormat="1" applyFont="1" applyFill="1" applyBorder="1" applyAlignment="1">
      <alignment horizontal="right" vertical="center"/>
    </xf>
    <xf numFmtId="181" fontId="19" fillId="0" borderId="114" xfId="0" applyNumberFormat="1" applyFont="1" applyFill="1" applyBorder="1" applyAlignment="1">
      <alignment horizontal="right" vertical="center"/>
    </xf>
    <xf numFmtId="193" fontId="19" fillId="0" borderId="115" xfId="0" applyNumberFormat="1" applyFont="1" applyFill="1" applyBorder="1" applyAlignment="1">
      <alignment horizontal="right" vertical="center"/>
    </xf>
    <xf numFmtId="184" fontId="20" fillId="0" borderId="116" xfId="0" applyNumberFormat="1" applyFont="1" applyFill="1" applyBorder="1" applyAlignment="1">
      <alignment horizontal="right" vertical="center"/>
    </xf>
    <xf numFmtId="181" fontId="21" fillId="0" borderId="117" xfId="0" applyNumberFormat="1" applyFont="1" applyFill="1" applyBorder="1" applyAlignment="1" applyProtection="1">
      <alignment horizontal="right" vertical="center"/>
      <protection/>
    </xf>
    <xf numFmtId="184" fontId="21" fillId="0" borderId="94" xfId="0" applyNumberFormat="1" applyFont="1" applyFill="1" applyBorder="1" applyAlignment="1">
      <alignment horizontal="right" vertical="center"/>
    </xf>
    <xf numFmtId="0" fontId="0" fillId="0" borderId="118" xfId="0" applyFill="1" applyBorder="1" applyAlignment="1">
      <alignment horizontal="right"/>
    </xf>
    <xf numFmtId="184" fontId="20" fillId="0" borderId="119" xfId="0" applyNumberFormat="1" applyFont="1" applyFill="1" applyBorder="1" applyAlignment="1">
      <alignment horizontal="right" vertical="center"/>
    </xf>
    <xf numFmtId="181" fontId="19" fillId="0" borderId="114" xfId="0" applyNumberFormat="1" applyFont="1" applyFill="1" applyBorder="1" applyAlignment="1" applyProtection="1">
      <alignment horizontal="right" vertical="center"/>
      <protection/>
    </xf>
    <xf numFmtId="184" fontId="19" fillId="0" borderId="120" xfId="0" applyNumberFormat="1" applyFont="1" applyFill="1" applyBorder="1" applyAlignment="1">
      <alignment horizontal="right" vertical="center"/>
    </xf>
    <xf numFmtId="0" fontId="13" fillId="35" borderId="121" xfId="0" applyFont="1" applyFill="1" applyBorder="1" applyAlignment="1">
      <alignment horizontal="center" vertical="center" wrapText="1"/>
    </xf>
    <xf numFmtId="0" fontId="13" fillId="35" borderId="122" xfId="0" applyFont="1" applyFill="1" applyBorder="1" applyAlignment="1">
      <alignment horizontal="center" vertical="center" wrapText="1"/>
    </xf>
    <xf numFmtId="0" fontId="9" fillId="35" borderId="123" xfId="0" applyFont="1" applyFill="1" applyBorder="1" applyAlignment="1">
      <alignment horizontal="center" vertical="center" wrapText="1"/>
    </xf>
    <xf numFmtId="3" fontId="15" fillId="35" borderId="124" xfId="0" applyNumberFormat="1" applyFont="1" applyFill="1" applyBorder="1" applyAlignment="1">
      <alignment horizontal="right" vertical="center"/>
    </xf>
    <xf numFmtId="190" fontId="15" fillId="35" borderId="125" xfId="62" applyNumberFormat="1" applyFont="1" applyFill="1" applyBorder="1" applyAlignment="1">
      <alignment vertical="center"/>
      <protection/>
    </xf>
    <xf numFmtId="0" fontId="12" fillId="35" borderId="125" xfId="0" applyFont="1" applyFill="1" applyBorder="1" applyAlignment="1">
      <alignment vertical="center"/>
    </xf>
    <xf numFmtId="38" fontId="15" fillId="35" borderId="125" xfId="49" applyFont="1" applyFill="1" applyBorder="1" applyAlignment="1">
      <alignment horizontal="right" vertical="center"/>
    </xf>
    <xf numFmtId="190" fontId="12" fillId="35" borderId="125" xfId="62" applyNumberFormat="1" applyFont="1" applyFill="1" applyBorder="1" applyAlignment="1">
      <alignment vertical="center"/>
      <protection/>
    </xf>
    <xf numFmtId="229" fontId="62" fillId="35" borderId="125" xfId="63" applyNumberFormat="1" applyFont="1" applyFill="1" applyBorder="1" applyAlignment="1" applyProtection="1">
      <alignment horizontal="right"/>
      <protection/>
    </xf>
    <xf numFmtId="230" fontId="107" fillId="35" borderId="125" xfId="63" applyNumberFormat="1" applyFont="1" applyFill="1" applyBorder="1" applyAlignment="1">
      <alignment/>
      <protection/>
    </xf>
    <xf numFmtId="231" fontId="107" fillId="35" borderId="125" xfId="63" applyNumberFormat="1" applyFont="1" applyFill="1" applyBorder="1" applyAlignment="1" applyProtection="1">
      <alignment horizontal="right"/>
      <protection/>
    </xf>
    <xf numFmtId="231" fontId="108" fillId="35" borderId="125" xfId="63" applyNumberFormat="1" applyFont="1" applyFill="1" applyBorder="1" applyAlignment="1" applyProtection="1">
      <alignment horizontal="right"/>
      <protection/>
    </xf>
    <xf numFmtId="227" fontId="35" fillId="35" borderId="126" xfId="62" applyNumberFormat="1" applyFont="1" applyFill="1" applyBorder="1">
      <alignment/>
      <protection/>
    </xf>
    <xf numFmtId="0" fontId="9" fillId="35" borderId="121" xfId="0" applyFont="1" applyFill="1" applyBorder="1" applyAlignment="1">
      <alignment horizontal="center" vertical="center" wrapText="1"/>
    </xf>
    <xf numFmtId="181" fontId="12" fillId="35" borderId="127" xfId="0" applyNumberFormat="1" applyFont="1" applyFill="1" applyBorder="1" applyAlignment="1">
      <alignment horizontal="right" vertical="center"/>
    </xf>
    <xf numFmtId="181" fontId="7" fillId="35" borderId="128" xfId="63" applyNumberFormat="1" applyFont="1" applyFill="1" applyBorder="1" applyAlignment="1" applyProtection="1">
      <alignment horizontal="right"/>
      <protection/>
    </xf>
    <xf numFmtId="0" fontId="9" fillId="35" borderId="129" xfId="0" applyFont="1" applyFill="1" applyBorder="1" applyAlignment="1">
      <alignment horizontal="center" vertical="center" wrapText="1"/>
    </xf>
    <xf numFmtId="181" fontId="16" fillId="35" borderId="130" xfId="0" applyNumberFormat="1" applyFont="1" applyFill="1" applyBorder="1" applyAlignment="1">
      <alignment horizontal="right" vertical="center"/>
    </xf>
    <xf numFmtId="181" fontId="16" fillId="35" borderId="131" xfId="0" applyNumberFormat="1" applyFont="1" applyFill="1" applyBorder="1" applyAlignment="1">
      <alignment horizontal="right" vertical="center"/>
    </xf>
    <xf numFmtId="0" fontId="9" fillId="35" borderId="48" xfId="0" applyFont="1" applyFill="1" applyBorder="1" applyAlignment="1">
      <alignment horizontal="center" vertical="center" wrapText="1"/>
    </xf>
    <xf numFmtId="181" fontId="16" fillId="35" borderId="132" xfId="0" applyNumberFormat="1" applyFont="1" applyFill="1" applyBorder="1" applyAlignment="1">
      <alignment horizontal="right" vertical="center"/>
    </xf>
    <xf numFmtId="181" fontId="16" fillId="35" borderId="126" xfId="0" applyNumberFormat="1" applyFont="1" applyFill="1" applyBorder="1" applyAlignment="1">
      <alignment horizontal="right" vertical="center"/>
    </xf>
    <xf numFmtId="0" fontId="32" fillId="35" borderId="133" xfId="0" applyFont="1" applyFill="1" applyBorder="1" applyAlignment="1">
      <alignment horizontal="center" vertical="center" wrapText="1"/>
    </xf>
    <xf numFmtId="181" fontId="16" fillId="35" borderId="134" xfId="0" applyNumberFormat="1" applyFont="1" applyFill="1" applyBorder="1" applyAlignment="1">
      <alignment horizontal="right" vertical="center"/>
    </xf>
    <xf numFmtId="181" fontId="16" fillId="35" borderId="135" xfId="0" applyNumberFormat="1" applyFont="1" applyFill="1" applyBorder="1" applyAlignment="1">
      <alignment horizontal="right" vertical="center"/>
    </xf>
    <xf numFmtId="0" fontId="32" fillId="35" borderId="48" xfId="0" applyFont="1" applyFill="1" applyBorder="1" applyAlignment="1">
      <alignment horizontal="center" vertical="center" wrapText="1"/>
    </xf>
    <xf numFmtId="0" fontId="9" fillId="35" borderId="136" xfId="0" applyFont="1" applyFill="1" applyBorder="1" applyAlignment="1">
      <alignment horizontal="center" vertical="center" wrapText="1"/>
    </xf>
    <xf numFmtId="181" fontId="16" fillId="35" borderId="137" xfId="0" applyNumberFormat="1" applyFont="1" applyFill="1" applyBorder="1" applyAlignment="1">
      <alignment horizontal="right" vertical="center"/>
    </xf>
    <xf numFmtId="0" fontId="9" fillId="35" borderId="138" xfId="0" applyFont="1" applyFill="1" applyBorder="1" applyAlignment="1">
      <alignment horizontal="center" vertical="center" wrapText="1"/>
    </xf>
    <xf numFmtId="181" fontId="16" fillId="35" borderId="139" xfId="0" applyNumberFormat="1" applyFont="1" applyFill="1" applyBorder="1" applyAlignment="1">
      <alignment horizontal="right" vertical="center"/>
    </xf>
    <xf numFmtId="0" fontId="9" fillId="35" borderId="51" xfId="0" applyFont="1" applyFill="1" applyBorder="1" applyAlignment="1">
      <alignment horizontal="center" vertical="center" wrapText="1"/>
    </xf>
    <xf numFmtId="0" fontId="9" fillId="35" borderId="140" xfId="0" applyFont="1" applyFill="1" applyBorder="1" applyAlignment="1">
      <alignment horizontal="center" vertical="center" wrapText="1"/>
    </xf>
    <xf numFmtId="181" fontId="16" fillId="35" borderId="141" xfId="0" applyNumberFormat="1" applyFont="1" applyFill="1" applyBorder="1" applyAlignment="1">
      <alignment horizontal="right" vertical="center"/>
    </xf>
    <xf numFmtId="181" fontId="16" fillId="35" borderId="39" xfId="0" applyNumberFormat="1" applyFont="1" applyFill="1" applyBorder="1" applyAlignment="1">
      <alignment horizontal="right" vertical="center"/>
    </xf>
    <xf numFmtId="185" fontId="16" fillId="35" borderId="33" xfId="0" applyNumberFormat="1" applyFont="1" applyFill="1" applyBorder="1" applyAlignment="1">
      <alignment horizontal="right" vertical="center"/>
    </xf>
    <xf numFmtId="226" fontId="16" fillId="35" borderId="142" xfId="0" applyNumberFormat="1" applyFont="1" applyFill="1" applyBorder="1" applyAlignment="1">
      <alignment horizontal="right" vertical="center"/>
    </xf>
    <xf numFmtId="185" fontId="16" fillId="35" borderId="143" xfId="0" applyNumberFormat="1" applyFont="1" applyFill="1" applyBorder="1" applyAlignment="1">
      <alignment horizontal="right" vertical="center"/>
    </xf>
    <xf numFmtId="185" fontId="16" fillId="35" borderId="123" xfId="0" applyNumberFormat="1" applyFont="1" applyFill="1" applyBorder="1" applyAlignment="1">
      <alignment horizontal="right" vertical="center"/>
    </xf>
    <xf numFmtId="184" fontId="16" fillId="35" borderId="123" xfId="0" applyNumberFormat="1" applyFont="1" applyFill="1" applyBorder="1" applyAlignment="1">
      <alignment horizontal="right" vertical="center"/>
    </xf>
    <xf numFmtId="209" fontId="16" fillId="35" borderId="34" xfId="0" applyNumberFormat="1" applyFont="1" applyFill="1" applyBorder="1" applyAlignment="1">
      <alignment vertical="center"/>
    </xf>
    <xf numFmtId="185" fontId="16" fillId="35" borderId="35" xfId="0" applyNumberFormat="1" applyFont="1" applyFill="1" applyBorder="1" applyAlignment="1">
      <alignment horizontal="right" vertical="center"/>
    </xf>
    <xf numFmtId="226" fontId="16" fillId="35" borderId="144" xfId="0" applyNumberFormat="1" applyFont="1" applyFill="1" applyBorder="1" applyAlignment="1">
      <alignment horizontal="right" vertical="center"/>
    </xf>
    <xf numFmtId="185" fontId="16" fillId="35" borderId="145" xfId="0" applyNumberFormat="1" applyFont="1" applyFill="1" applyBorder="1" applyAlignment="1">
      <alignment horizontal="right" vertical="center"/>
    </xf>
    <xf numFmtId="185" fontId="16" fillId="35" borderId="121" xfId="0" applyNumberFormat="1" applyFont="1" applyFill="1" applyBorder="1" applyAlignment="1">
      <alignment horizontal="right" vertical="center"/>
    </xf>
    <xf numFmtId="184" fontId="16" fillId="35" borderId="121" xfId="0" applyNumberFormat="1" applyFont="1" applyFill="1" applyBorder="1" applyAlignment="1">
      <alignment horizontal="right" vertical="center"/>
    </xf>
    <xf numFmtId="185" fontId="16" fillId="35" borderId="146" xfId="0" applyNumberFormat="1" applyFont="1" applyFill="1" applyBorder="1" applyAlignment="1">
      <alignment horizontal="right" vertical="center"/>
    </xf>
    <xf numFmtId="226" fontId="16" fillId="35" borderId="146" xfId="0" applyNumberFormat="1" applyFont="1" applyFill="1" applyBorder="1" applyAlignment="1">
      <alignment horizontal="right" vertical="center"/>
    </xf>
    <xf numFmtId="185" fontId="16" fillId="35" borderId="147" xfId="0" applyNumberFormat="1" applyFont="1" applyFill="1" applyBorder="1" applyAlignment="1">
      <alignment horizontal="right" vertical="center"/>
    </xf>
    <xf numFmtId="185" fontId="16" fillId="35" borderId="148" xfId="0" applyNumberFormat="1" applyFont="1" applyFill="1" applyBorder="1" applyAlignment="1">
      <alignment horizontal="right" vertical="center"/>
    </xf>
    <xf numFmtId="184" fontId="16" fillId="35" borderId="148" xfId="0" applyNumberFormat="1" applyFont="1" applyFill="1" applyBorder="1" applyAlignment="1">
      <alignment horizontal="right" vertical="center"/>
    </xf>
    <xf numFmtId="185" fontId="16" fillId="35" borderId="126" xfId="0" applyNumberFormat="1" applyFont="1" applyFill="1" applyBorder="1" applyAlignment="1">
      <alignment horizontal="right" vertical="center"/>
    </xf>
    <xf numFmtId="226" fontId="16" fillId="35" borderId="126" xfId="0" applyNumberFormat="1" applyFont="1" applyFill="1" applyBorder="1" applyAlignment="1">
      <alignment horizontal="right" vertical="center"/>
    </xf>
    <xf numFmtId="185" fontId="16" fillId="35" borderId="29" xfId="0" applyNumberFormat="1" applyFont="1" applyFill="1" applyBorder="1" applyAlignment="1">
      <alignment horizontal="right" vertical="center"/>
    </xf>
    <xf numFmtId="185" fontId="16" fillId="35" borderId="48" xfId="0" applyNumberFormat="1" applyFont="1" applyFill="1" applyBorder="1" applyAlignment="1">
      <alignment horizontal="right" vertical="center"/>
    </xf>
    <xf numFmtId="184" fontId="16" fillId="35" borderId="48" xfId="0" applyNumberFormat="1" applyFont="1" applyFill="1" applyBorder="1" applyAlignment="1">
      <alignment horizontal="right" vertical="center"/>
    </xf>
    <xf numFmtId="185" fontId="16" fillId="35" borderId="135" xfId="0" applyNumberFormat="1" applyFont="1" applyFill="1" applyBorder="1" applyAlignment="1">
      <alignment horizontal="right" vertical="center"/>
    </xf>
    <xf numFmtId="226" fontId="16" fillId="35" borderId="135" xfId="0" applyNumberFormat="1" applyFont="1" applyFill="1" applyBorder="1" applyAlignment="1">
      <alignment horizontal="right" vertical="center"/>
    </xf>
    <xf numFmtId="185" fontId="16" fillId="35" borderId="149" xfId="0" applyNumberFormat="1" applyFont="1" applyFill="1" applyBorder="1" applyAlignment="1">
      <alignment horizontal="right" vertical="center"/>
    </xf>
    <xf numFmtId="185" fontId="16" fillId="35" borderId="150" xfId="0" applyNumberFormat="1" applyFont="1" applyFill="1" applyBorder="1" applyAlignment="1">
      <alignment horizontal="right" vertical="center"/>
    </xf>
    <xf numFmtId="184" fontId="16" fillId="35" borderId="151" xfId="0" applyNumberFormat="1" applyFont="1" applyFill="1" applyBorder="1" applyAlignment="1">
      <alignment horizontal="right" vertical="center"/>
    </xf>
    <xf numFmtId="185" fontId="16" fillId="35" borderId="152" xfId="0" applyNumberFormat="1" applyFont="1" applyFill="1" applyBorder="1" applyAlignment="1">
      <alignment horizontal="right" vertical="center"/>
    </xf>
    <xf numFmtId="185" fontId="16" fillId="35" borderId="153" xfId="0" applyNumberFormat="1" applyFont="1" applyFill="1" applyBorder="1" applyAlignment="1">
      <alignment horizontal="right" vertical="center"/>
    </xf>
    <xf numFmtId="226" fontId="16" fillId="35" borderId="153" xfId="0" applyNumberFormat="1" applyFont="1" applyFill="1" applyBorder="1" applyAlignment="1">
      <alignment horizontal="right" vertical="center"/>
    </xf>
    <xf numFmtId="185" fontId="16" fillId="35" borderId="154" xfId="0" applyNumberFormat="1" applyFont="1" applyFill="1" applyBorder="1" applyAlignment="1">
      <alignment horizontal="right" vertical="center"/>
    </xf>
    <xf numFmtId="185" fontId="16" fillId="35" borderId="155" xfId="0" applyNumberFormat="1" applyFont="1" applyFill="1" applyBorder="1" applyAlignment="1">
      <alignment horizontal="right" vertical="center"/>
    </xf>
    <xf numFmtId="184" fontId="16" fillId="35" borderId="155" xfId="0" applyNumberFormat="1" applyFont="1" applyFill="1" applyBorder="1" applyAlignment="1">
      <alignment horizontal="right" vertical="center"/>
    </xf>
    <xf numFmtId="185" fontId="16" fillId="35" borderId="156" xfId="0" applyNumberFormat="1" applyFont="1" applyFill="1" applyBorder="1" applyAlignment="1">
      <alignment horizontal="right" vertical="center"/>
    </xf>
    <xf numFmtId="185" fontId="16" fillId="35" borderId="157" xfId="0" applyNumberFormat="1" applyFont="1" applyFill="1" applyBorder="1" applyAlignment="1">
      <alignment horizontal="right" vertical="center"/>
    </xf>
    <xf numFmtId="226" fontId="16" fillId="35" borderId="157" xfId="0" applyNumberFormat="1" applyFont="1" applyFill="1" applyBorder="1" applyAlignment="1">
      <alignment horizontal="right" vertical="center"/>
    </xf>
    <xf numFmtId="185" fontId="16" fillId="35" borderId="158" xfId="0" applyNumberFormat="1" applyFont="1" applyFill="1" applyBorder="1" applyAlignment="1">
      <alignment horizontal="right" vertical="center"/>
    </xf>
    <xf numFmtId="185" fontId="16" fillId="35" borderId="159" xfId="0" applyNumberFormat="1" applyFont="1" applyFill="1" applyBorder="1" applyAlignment="1">
      <alignment horizontal="right" vertical="center"/>
    </xf>
    <xf numFmtId="184" fontId="16" fillId="35" borderId="159" xfId="0" applyNumberFormat="1" applyFont="1" applyFill="1" applyBorder="1" applyAlignment="1">
      <alignment horizontal="right" vertical="center"/>
    </xf>
    <xf numFmtId="0" fontId="9" fillId="35" borderId="160" xfId="0" applyFont="1" applyFill="1" applyBorder="1" applyAlignment="1">
      <alignment horizontal="center" vertical="center" wrapText="1"/>
    </xf>
    <xf numFmtId="185" fontId="16" fillId="35" borderId="161" xfId="0" applyNumberFormat="1" applyFont="1" applyFill="1" applyBorder="1" applyAlignment="1">
      <alignment horizontal="right" vertical="center"/>
    </xf>
    <xf numFmtId="226" fontId="16" fillId="35" borderId="161" xfId="0" applyNumberFormat="1" applyFont="1" applyFill="1" applyBorder="1" applyAlignment="1">
      <alignment horizontal="right" vertical="center"/>
    </xf>
    <xf numFmtId="185" fontId="16" fillId="35" borderId="162" xfId="0" applyNumberFormat="1" applyFont="1" applyFill="1" applyBorder="1" applyAlignment="1">
      <alignment horizontal="right" vertical="center"/>
    </xf>
    <xf numFmtId="185" fontId="16" fillId="35" borderId="163" xfId="0" applyNumberFormat="1" applyFont="1" applyFill="1" applyBorder="1" applyAlignment="1">
      <alignment horizontal="right" vertical="center"/>
    </xf>
    <xf numFmtId="184" fontId="16" fillId="35" borderId="163" xfId="0" applyNumberFormat="1" applyFont="1" applyFill="1" applyBorder="1" applyAlignment="1">
      <alignment horizontal="right" vertical="center"/>
    </xf>
    <xf numFmtId="0" fontId="31" fillId="35" borderId="164" xfId="0" applyFont="1" applyFill="1" applyBorder="1" applyAlignment="1">
      <alignment horizontal="center" vertical="center" wrapText="1"/>
    </xf>
    <xf numFmtId="0" fontId="31" fillId="35" borderId="39" xfId="0" applyFont="1" applyFill="1" applyBorder="1" applyAlignment="1">
      <alignment horizontal="center" vertical="center" wrapText="1"/>
    </xf>
    <xf numFmtId="0" fontId="13" fillId="35" borderId="40" xfId="0" applyFont="1" applyFill="1" applyBorder="1" applyAlignment="1">
      <alignment/>
    </xf>
    <xf numFmtId="227" fontId="35" fillId="35" borderId="62" xfId="62" applyNumberFormat="1" applyFont="1" applyFill="1" applyBorder="1">
      <alignment/>
      <protection/>
    </xf>
    <xf numFmtId="0" fontId="31" fillId="35" borderId="165" xfId="0" applyFont="1" applyFill="1" applyBorder="1" applyAlignment="1">
      <alignment horizontal="center" vertical="center" wrapText="1"/>
    </xf>
    <xf numFmtId="0" fontId="31" fillId="35" borderId="166" xfId="0" applyFont="1" applyFill="1" applyBorder="1" applyAlignment="1">
      <alignment horizontal="center" vertical="center" wrapText="1"/>
    </xf>
    <xf numFmtId="0" fontId="31" fillId="35" borderId="167" xfId="0" applyFont="1" applyFill="1" applyBorder="1" applyAlignment="1">
      <alignment horizontal="center" vertical="center" wrapText="1"/>
    </xf>
    <xf numFmtId="0" fontId="0" fillId="35" borderId="0" xfId="0" applyFont="1" applyFill="1" applyAlignment="1">
      <alignment/>
    </xf>
    <xf numFmtId="0" fontId="0" fillId="35" borderId="0" xfId="0" applyFont="1" applyFill="1" applyAlignment="1">
      <alignment horizontal="center"/>
    </xf>
    <xf numFmtId="181" fontId="16" fillId="35" borderId="128" xfId="64" applyNumberFormat="1" applyFont="1" applyFill="1" applyBorder="1" applyAlignment="1">
      <alignment horizontal="right" wrapText="1"/>
      <protection/>
    </xf>
    <xf numFmtId="181" fontId="16" fillId="35" borderId="128" xfId="51" applyNumberFormat="1" applyFont="1" applyFill="1" applyBorder="1" applyAlignment="1">
      <alignment horizontal="right" wrapText="1"/>
    </xf>
    <xf numFmtId="181" fontId="12" fillId="35" borderId="128" xfId="51" applyNumberFormat="1" applyFont="1" applyFill="1" applyBorder="1" applyAlignment="1">
      <alignment horizontal="right" wrapText="1"/>
    </xf>
    <xf numFmtId="190" fontId="12" fillId="35" borderId="42" xfId="51" applyNumberFormat="1" applyFont="1" applyFill="1" applyBorder="1" applyAlignment="1">
      <alignment horizontal="right" wrapText="1"/>
    </xf>
    <xf numFmtId="0" fontId="12" fillId="35" borderId="168" xfId="65" applyFont="1" applyFill="1" applyBorder="1" applyAlignment="1">
      <alignment horizontal="right" wrapText="1"/>
      <protection/>
    </xf>
    <xf numFmtId="0" fontId="12" fillId="35" borderId="169" xfId="65" applyFont="1" applyFill="1" applyBorder="1" applyAlignment="1">
      <alignment horizontal="right" wrapText="1"/>
      <protection/>
    </xf>
    <xf numFmtId="181" fontId="16" fillId="35" borderId="170" xfId="51" applyNumberFormat="1" applyFont="1" applyFill="1" applyBorder="1" applyAlignment="1">
      <alignment horizontal="right" wrapText="1"/>
    </xf>
    <xf numFmtId="181" fontId="16" fillId="35" borderId="131" xfId="51" applyNumberFormat="1" applyFont="1" applyFill="1" applyBorder="1" applyAlignment="1">
      <alignment horizontal="right" wrapText="1"/>
    </xf>
    <xf numFmtId="181" fontId="16" fillId="35" borderId="171" xfId="51" applyNumberFormat="1" applyFont="1" applyFill="1" applyBorder="1" applyAlignment="1">
      <alignment horizontal="right" wrapText="1"/>
    </xf>
    <xf numFmtId="181" fontId="16" fillId="35" borderId="172" xfId="51" applyNumberFormat="1" applyFont="1" applyFill="1" applyBorder="1" applyAlignment="1">
      <alignment horizontal="right" wrapText="1"/>
    </xf>
    <xf numFmtId="190" fontId="12" fillId="35" borderId="146" xfId="51" applyNumberFormat="1" applyFont="1" applyFill="1" applyBorder="1" applyAlignment="1">
      <alignment horizontal="right" wrapText="1"/>
    </xf>
    <xf numFmtId="0" fontId="12" fillId="35" borderId="173" xfId="65" applyFont="1" applyFill="1" applyBorder="1" applyAlignment="1">
      <alignment horizontal="right" wrapText="1"/>
      <protection/>
    </xf>
    <xf numFmtId="0" fontId="12" fillId="35" borderId="174" xfId="65" applyFont="1" applyFill="1" applyBorder="1" applyAlignment="1">
      <alignment horizontal="right" wrapText="1"/>
      <protection/>
    </xf>
    <xf numFmtId="181" fontId="16" fillId="35" borderId="175" xfId="51" applyNumberFormat="1" applyFont="1" applyFill="1" applyBorder="1" applyAlignment="1">
      <alignment horizontal="right" wrapText="1"/>
    </xf>
    <xf numFmtId="181" fontId="16" fillId="35" borderId="126" xfId="51" applyNumberFormat="1" applyFont="1" applyFill="1" applyBorder="1" applyAlignment="1">
      <alignment horizontal="right" wrapText="1"/>
    </xf>
    <xf numFmtId="181" fontId="16" fillId="35" borderId="0" xfId="51" applyNumberFormat="1" applyFont="1" applyFill="1" applyBorder="1" applyAlignment="1">
      <alignment horizontal="right" wrapText="1"/>
    </xf>
    <xf numFmtId="181" fontId="16" fillId="35" borderId="62" xfId="51" applyNumberFormat="1" applyFont="1" applyFill="1" applyBorder="1" applyAlignment="1">
      <alignment horizontal="right" wrapText="1"/>
    </xf>
    <xf numFmtId="190" fontId="12" fillId="35" borderId="0" xfId="51" applyNumberFormat="1" applyFont="1" applyFill="1" applyBorder="1" applyAlignment="1">
      <alignment horizontal="right" wrapText="1"/>
    </xf>
    <xf numFmtId="181" fontId="16" fillId="35" borderId="176" xfId="51" applyNumberFormat="1" applyFont="1" applyFill="1" applyBorder="1" applyAlignment="1">
      <alignment horizontal="right" wrapText="1"/>
    </xf>
    <xf numFmtId="181" fontId="16" fillId="35" borderId="135" xfId="51" applyNumberFormat="1" applyFont="1" applyFill="1" applyBorder="1" applyAlignment="1">
      <alignment horizontal="right" wrapText="1"/>
    </xf>
    <xf numFmtId="181" fontId="16" fillId="35" borderId="177" xfId="51" applyNumberFormat="1" applyFont="1" applyFill="1" applyBorder="1" applyAlignment="1">
      <alignment horizontal="right" wrapText="1"/>
    </xf>
    <xf numFmtId="181" fontId="16" fillId="35" borderId="178" xfId="51" applyNumberFormat="1" applyFont="1" applyFill="1" applyBorder="1" applyAlignment="1">
      <alignment horizontal="right" wrapText="1"/>
    </xf>
    <xf numFmtId="181" fontId="16" fillId="35" borderId="177" xfId="51" applyNumberFormat="1" applyFont="1" applyFill="1" applyBorder="1" applyAlignment="1">
      <alignment horizontal="right"/>
    </xf>
    <xf numFmtId="181" fontId="16" fillId="35" borderId="135" xfId="51" applyNumberFormat="1" applyFont="1" applyFill="1" applyBorder="1" applyAlignment="1">
      <alignment horizontal="right"/>
    </xf>
    <xf numFmtId="190" fontId="12" fillId="35" borderId="135" xfId="51" applyNumberFormat="1" applyFont="1" applyFill="1" applyBorder="1" applyAlignment="1">
      <alignment horizontal="right" wrapText="1"/>
    </xf>
    <xf numFmtId="181" fontId="16" fillId="35" borderId="176" xfId="51" applyNumberFormat="1" applyFont="1" applyFill="1" applyBorder="1" applyAlignment="1">
      <alignment horizontal="right"/>
    </xf>
    <xf numFmtId="181" fontId="16" fillId="35" borderId="179" xfId="51" applyNumberFormat="1" applyFont="1" applyFill="1" applyBorder="1" applyAlignment="1">
      <alignment horizontal="right" wrapText="1"/>
    </xf>
    <xf numFmtId="181" fontId="16" fillId="35" borderId="180" xfId="51" applyNumberFormat="1" applyFont="1" applyFill="1" applyBorder="1" applyAlignment="1">
      <alignment horizontal="right" wrapText="1"/>
    </xf>
    <xf numFmtId="181" fontId="16" fillId="35" borderId="181" xfId="51" applyNumberFormat="1" applyFont="1" applyFill="1" applyBorder="1" applyAlignment="1">
      <alignment horizontal="right" wrapText="1"/>
    </xf>
    <xf numFmtId="181" fontId="16" fillId="35" borderId="182" xfId="51" applyNumberFormat="1" applyFont="1" applyFill="1" applyBorder="1" applyAlignment="1">
      <alignment horizontal="right" wrapText="1"/>
    </xf>
    <xf numFmtId="181" fontId="16" fillId="35" borderId="181" xfId="51" applyNumberFormat="1" applyFont="1" applyFill="1" applyBorder="1" applyAlignment="1">
      <alignment horizontal="right"/>
    </xf>
    <xf numFmtId="181" fontId="16" fillId="35" borderId="180" xfId="51" applyNumberFormat="1" applyFont="1" applyFill="1" applyBorder="1" applyAlignment="1">
      <alignment horizontal="right"/>
    </xf>
    <xf numFmtId="190" fontId="12" fillId="35" borderId="181" xfId="51" applyNumberFormat="1" applyFont="1" applyFill="1" applyBorder="1" applyAlignment="1">
      <alignment horizontal="right" wrapText="1"/>
    </xf>
    <xf numFmtId="181" fontId="16" fillId="35" borderId="179" xfId="51" applyNumberFormat="1" applyFont="1" applyFill="1" applyBorder="1" applyAlignment="1">
      <alignment horizontal="right"/>
    </xf>
    <xf numFmtId="209" fontId="12" fillId="35" borderId="36" xfId="64" applyNumberFormat="1" applyFont="1" applyFill="1" applyBorder="1" applyAlignment="1">
      <alignment horizontal="right" wrapText="1"/>
      <protection/>
    </xf>
    <xf numFmtId="209" fontId="12" fillId="35" borderId="183" xfId="64" applyNumberFormat="1" applyFont="1" applyFill="1" applyBorder="1" applyAlignment="1">
      <alignment horizontal="right" wrapText="1"/>
      <protection/>
    </xf>
    <xf numFmtId="209" fontId="12" fillId="35" borderId="184" xfId="64" applyNumberFormat="1" applyFont="1" applyFill="1" applyBorder="1" applyAlignment="1">
      <alignment horizontal="right" wrapText="1"/>
      <protection/>
    </xf>
    <xf numFmtId="209" fontId="12" fillId="35" borderId="185" xfId="64" applyNumberFormat="1" applyFont="1" applyFill="1" applyBorder="1" applyAlignment="1">
      <alignment horizontal="right" wrapText="1"/>
      <protection/>
    </xf>
    <xf numFmtId="209" fontId="12" fillId="35" borderId="186" xfId="64" applyNumberFormat="1" applyFont="1" applyFill="1" applyBorder="1" applyAlignment="1">
      <alignment horizontal="right" wrapText="1"/>
      <protection/>
    </xf>
    <xf numFmtId="0" fontId="0" fillId="0" borderId="0" xfId="0" applyFont="1" applyFill="1" applyAlignment="1">
      <alignment/>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14" fillId="35" borderId="166" xfId="0" applyFont="1" applyFill="1" applyBorder="1" applyAlignment="1">
      <alignment horizontal="left" vertical="top"/>
    </xf>
    <xf numFmtId="0" fontId="5" fillId="35" borderId="166" xfId="0" applyFont="1" applyFill="1" applyBorder="1" applyAlignment="1">
      <alignment vertical="top"/>
    </xf>
    <xf numFmtId="0" fontId="9" fillId="35" borderId="124" xfId="0" applyFont="1" applyFill="1" applyBorder="1" applyAlignment="1">
      <alignment horizontal="center" vertical="center" wrapText="1"/>
    </xf>
    <xf numFmtId="0" fontId="9" fillId="35" borderId="187" xfId="0" applyFont="1" applyFill="1" applyBorder="1" applyAlignment="1">
      <alignment horizontal="center" vertical="center" wrapText="1"/>
    </xf>
    <xf numFmtId="0" fontId="9" fillId="35" borderId="188" xfId="0" applyFont="1" applyFill="1" applyBorder="1" applyAlignment="1">
      <alignment horizontal="center" vertical="center" wrapText="1"/>
    </xf>
    <xf numFmtId="0" fontId="9" fillId="35" borderId="189" xfId="0" applyFont="1" applyFill="1" applyBorder="1" applyAlignment="1">
      <alignment horizontal="center" vertical="center" wrapText="1"/>
    </xf>
    <xf numFmtId="0" fontId="9" fillId="35" borderId="61" xfId="0" applyFont="1" applyFill="1" applyBorder="1" applyAlignment="1">
      <alignment vertical="center" wrapText="1"/>
    </xf>
    <xf numFmtId="0" fontId="9" fillId="35" borderId="20" xfId="0" applyFont="1" applyFill="1" applyBorder="1" applyAlignment="1">
      <alignment vertical="center" wrapText="1"/>
    </xf>
    <xf numFmtId="0" fontId="9" fillId="35" borderId="190" xfId="0" applyFont="1" applyFill="1" applyBorder="1" applyAlignment="1">
      <alignment vertical="center" wrapText="1"/>
    </xf>
    <xf numFmtId="0" fontId="5" fillId="35" borderId="165" xfId="0" applyFont="1" applyFill="1" applyBorder="1" applyAlignment="1">
      <alignment horizontal="center" vertical="center" wrapText="1"/>
    </xf>
    <xf numFmtId="0" fontId="5" fillId="35" borderId="167" xfId="0" applyFont="1" applyFill="1" applyBorder="1" applyAlignment="1">
      <alignment horizontal="center" vertical="center" wrapText="1"/>
    </xf>
    <xf numFmtId="0" fontId="5" fillId="35" borderId="191" xfId="0" applyFont="1" applyFill="1" applyBorder="1" applyAlignment="1">
      <alignment horizontal="center" vertical="center" wrapText="1"/>
    </xf>
    <xf numFmtId="0" fontId="5" fillId="35" borderId="48" xfId="0" applyFont="1" applyFill="1" applyBorder="1" applyAlignment="1">
      <alignment horizontal="center" vertical="center" wrapText="1"/>
    </xf>
    <xf numFmtId="0" fontId="5" fillId="35" borderId="124" xfId="0" applyFont="1" applyFill="1" applyBorder="1" applyAlignment="1">
      <alignment horizontal="center" vertical="center" wrapText="1"/>
    </xf>
    <xf numFmtId="0" fontId="5" fillId="35" borderId="187" xfId="0" applyFont="1" applyFill="1" applyBorder="1" applyAlignment="1">
      <alignment horizontal="center" vertical="center" wrapText="1"/>
    </xf>
    <xf numFmtId="0" fontId="5" fillId="35" borderId="192" xfId="0" applyFont="1" applyFill="1" applyBorder="1" applyAlignment="1">
      <alignment horizontal="center" vertical="center" wrapText="1"/>
    </xf>
    <xf numFmtId="0" fontId="5" fillId="35" borderId="188" xfId="0" applyFont="1" applyFill="1" applyBorder="1" applyAlignment="1">
      <alignment horizontal="center" vertical="center" wrapText="1"/>
    </xf>
    <xf numFmtId="0" fontId="5" fillId="35" borderId="189" xfId="0" applyFont="1" applyFill="1" applyBorder="1" applyAlignment="1">
      <alignment horizontal="center" vertical="center" wrapText="1"/>
    </xf>
    <xf numFmtId="0" fontId="5" fillId="35" borderId="193" xfId="0" applyFont="1" applyFill="1" applyBorder="1" applyAlignment="1">
      <alignment horizontal="center" vertical="center" wrapText="1"/>
    </xf>
    <xf numFmtId="0" fontId="5" fillId="35" borderId="194" xfId="0" applyFont="1" applyFill="1" applyBorder="1" applyAlignment="1">
      <alignment wrapText="1"/>
    </xf>
    <xf numFmtId="0" fontId="5" fillId="35" borderId="61" xfId="0" applyFont="1" applyFill="1" applyBorder="1" applyAlignment="1">
      <alignment wrapText="1"/>
    </xf>
    <xf numFmtId="0" fontId="13" fillId="35" borderId="33"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3" fillId="35" borderId="35"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5" fillId="35" borderId="33" xfId="0" applyFont="1" applyFill="1" applyBorder="1" applyAlignment="1">
      <alignment horizontal="center" vertical="center" wrapText="1"/>
    </xf>
    <xf numFmtId="180" fontId="16" fillId="35" borderId="195" xfId="0" applyNumberFormat="1" applyFont="1" applyFill="1" applyBorder="1" applyAlignment="1">
      <alignment horizontal="center" vertical="center"/>
    </xf>
    <xf numFmtId="180" fontId="16" fillId="35" borderId="196" xfId="0" applyNumberFormat="1" applyFont="1" applyFill="1" applyBorder="1" applyAlignment="1">
      <alignment horizontal="center" vertical="center"/>
    </xf>
    <xf numFmtId="0" fontId="9" fillId="35" borderId="194" xfId="0" applyFont="1" applyFill="1" applyBorder="1" applyAlignment="1">
      <alignment horizontal="center" vertical="center" wrapText="1"/>
    </xf>
    <xf numFmtId="0" fontId="9" fillId="35" borderId="61"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25" xfId="0" applyFont="1" applyFill="1" applyBorder="1" applyAlignment="1">
      <alignment horizontal="center" vertical="center" wrapText="1"/>
    </xf>
    <xf numFmtId="0" fontId="16" fillId="35" borderId="184" xfId="0" applyFont="1" applyFill="1" applyBorder="1" applyAlignment="1">
      <alignment horizontal="center" vertical="center"/>
    </xf>
    <xf numFmtId="0" fontId="16" fillId="35" borderId="40" xfId="0" applyFont="1" applyFill="1" applyBorder="1" applyAlignment="1">
      <alignment horizontal="center" vertical="center"/>
    </xf>
    <xf numFmtId="0" fontId="31" fillId="35" borderId="165" xfId="0" applyFont="1" applyFill="1" applyBorder="1" applyAlignment="1">
      <alignment horizontal="center" vertical="center" wrapText="1"/>
    </xf>
    <xf numFmtId="0" fontId="31" fillId="35" borderId="166"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35" xfId="0" applyFont="1" applyFill="1" applyBorder="1" applyAlignment="1">
      <alignment horizontal="center" vertical="center" wrapText="1"/>
    </xf>
    <xf numFmtId="180" fontId="16" fillId="35" borderId="197" xfId="0" applyNumberFormat="1" applyFont="1" applyFill="1" applyBorder="1" applyAlignment="1">
      <alignment horizontal="center" vertical="center"/>
    </xf>
    <xf numFmtId="0" fontId="7" fillId="35" borderId="33" xfId="0" applyFont="1" applyFill="1" applyBorder="1" applyAlignment="1">
      <alignment horizontal="center" vertical="center" wrapText="1"/>
    </xf>
    <xf numFmtId="0" fontId="13" fillId="35" borderId="0" xfId="0" applyFont="1" applyFill="1" applyBorder="1" applyAlignment="1">
      <alignment horizontal="left" vertical="top" wrapText="1"/>
    </xf>
    <xf numFmtId="0" fontId="0" fillId="35" borderId="0" xfId="0" applyFont="1" applyFill="1" applyAlignment="1">
      <alignment/>
    </xf>
    <xf numFmtId="0" fontId="0" fillId="35" borderId="0" xfId="0" applyFont="1" applyFill="1" applyBorder="1" applyAlignment="1">
      <alignment horizontal="center"/>
    </xf>
    <xf numFmtId="0" fontId="0" fillId="35" borderId="0" xfId="0" applyFont="1" applyFill="1" applyAlignment="1">
      <alignment horizontal="center"/>
    </xf>
    <xf numFmtId="0" fontId="9" fillId="35" borderId="34" xfId="0" applyFont="1" applyFill="1" applyBorder="1" applyAlignment="1">
      <alignment horizontal="center" vertical="center" wrapText="1"/>
    </xf>
    <xf numFmtId="0" fontId="9" fillId="35" borderId="41" xfId="0" applyFont="1" applyFill="1" applyBorder="1" applyAlignment="1">
      <alignment horizontal="center" vertical="center" wrapText="1"/>
    </xf>
    <xf numFmtId="0" fontId="9" fillId="35" borderId="36" xfId="0" applyFont="1" applyFill="1" applyBorder="1" applyAlignment="1">
      <alignment horizontal="center" vertical="center" wrapText="1"/>
    </xf>
    <xf numFmtId="0" fontId="31" fillId="35" borderId="167" xfId="0" applyFont="1" applyFill="1" applyBorder="1" applyAlignment="1">
      <alignment horizontal="center" vertical="center" wrapText="1"/>
    </xf>
    <xf numFmtId="0" fontId="5" fillId="35" borderId="0" xfId="0" applyFont="1" applyFill="1" applyBorder="1" applyAlignment="1">
      <alignment wrapText="1"/>
    </xf>
    <xf numFmtId="0" fontId="16" fillId="35" borderId="19" xfId="0" applyFont="1" applyFill="1" applyBorder="1" applyAlignment="1">
      <alignment horizontal="center" vertical="center"/>
    </xf>
    <xf numFmtId="0" fontId="16" fillId="35" borderId="21" xfId="0" applyFont="1" applyFill="1" applyBorder="1" applyAlignment="1">
      <alignment horizontal="center" vertical="center"/>
    </xf>
    <xf numFmtId="0" fontId="32" fillId="0" borderId="0" xfId="0" applyFont="1" applyAlignment="1">
      <alignment horizontal="center" vertical="center"/>
    </xf>
    <xf numFmtId="0" fontId="2" fillId="0" borderId="0" xfId="0" applyFont="1" applyAlignment="1">
      <alignment horizontal="center" vertical="center"/>
    </xf>
    <xf numFmtId="0" fontId="32" fillId="0" borderId="198" xfId="0" applyFont="1" applyBorder="1" applyAlignment="1">
      <alignment horizontal="center"/>
    </xf>
    <xf numFmtId="0" fontId="32" fillId="0" borderId="0" xfId="0" applyFont="1" applyAlignment="1">
      <alignment horizontal="center"/>
    </xf>
    <xf numFmtId="0" fontId="8" fillId="0" borderId="61"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0" borderId="199" xfId="0" applyFont="1" applyBorder="1" applyAlignment="1">
      <alignment horizontal="center" vertical="center" textRotation="255" wrapText="1"/>
    </xf>
    <xf numFmtId="0" fontId="8" fillId="0" borderId="200" xfId="0" applyFont="1" applyBorder="1" applyAlignment="1">
      <alignment horizontal="center" vertical="center" textRotation="255" wrapText="1"/>
    </xf>
    <xf numFmtId="0" fontId="8" fillId="0" borderId="201" xfId="0" applyFont="1" applyBorder="1" applyAlignment="1">
      <alignment horizontal="center" vertical="center" textRotation="255" wrapText="1"/>
    </xf>
    <xf numFmtId="0" fontId="8" fillId="0" borderId="202"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34" fillId="0" borderId="201" xfId="0" applyFont="1" applyBorder="1" applyAlignment="1">
      <alignment horizontal="center" vertical="center" textRotation="255" wrapText="1"/>
    </xf>
    <xf numFmtId="0" fontId="34" fillId="0" borderId="202" xfId="0" applyFont="1" applyBorder="1" applyAlignment="1">
      <alignment horizontal="center" vertical="center" textRotation="255" wrapText="1"/>
    </xf>
    <xf numFmtId="0" fontId="8" fillId="0" borderId="203" xfId="0" applyFont="1" applyBorder="1" applyAlignment="1">
      <alignment horizontal="center" vertical="center" wrapText="1"/>
    </xf>
    <xf numFmtId="0" fontId="8" fillId="0" borderId="204" xfId="0" applyFont="1" applyBorder="1" applyAlignment="1">
      <alignment horizontal="center" vertical="center" wrapText="1"/>
    </xf>
    <xf numFmtId="0" fontId="8" fillId="0" borderId="205" xfId="0" applyFont="1" applyBorder="1" applyAlignment="1">
      <alignment horizontal="center" vertical="center" wrapText="1"/>
    </xf>
    <xf numFmtId="0" fontId="8" fillId="0" borderId="206" xfId="0" applyFont="1" applyBorder="1" applyAlignment="1">
      <alignment horizontal="center" vertical="center" wrapText="1"/>
    </xf>
    <xf numFmtId="0" fontId="2" fillId="0" borderId="10" xfId="0" applyFont="1" applyBorder="1" applyAlignment="1">
      <alignment horizontal="center" wrapText="1"/>
    </xf>
    <xf numFmtId="0" fontId="2" fillId="0" borderId="207" xfId="0" applyFont="1" applyBorder="1" applyAlignment="1">
      <alignment horizontal="center" wrapText="1"/>
    </xf>
    <xf numFmtId="0" fontId="2" fillId="0" borderId="13" xfId="0" applyFont="1" applyBorder="1" applyAlignment="1">
      <alignment horizontal="center" wrapText="1"/>
    </xf>
    <xf numFmtId="0" fontId="2" fillId="0" borderId="27" xfId="0" applyFont="1" applyBorder="1" applyAlignment="1">
      <alignment horizontal="center" wrapText="1"/>
    </xf>
    <xf numFmtId="0" fontId="8" fillId="0" borderId="208" xfId="0" applyFont="1" applyBorder="1" applyAlignment="1">
      <alignment horizontal="center" vertical="center" wrapText="1"/>
    </xf>
    <xf numFmtId="0" fontId="8" fillId="0" borderId="207" xfId="0" applyFont="1" applyBorder="1" applyAlignment="1">
      <alignment horizontal="center" vertical="center" wrapText="1"/>
    </xf>
    <xf numFmtId="0" fontId="8" fillId="0" borderId="209"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2" fillId="0" borderId="20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8" fillId="0" borderId="3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5" xfId="0" applyFont="1" applyBorder="1" applyAlignment="1">
      <alignment horizontal="center" vertical="center" wrapText="1"/>
    </xf>
    <xf numFmtId="0" fontId="5" fillId="0" borderId="10"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1" xfId="0" applyFont="1" applyBorder="1" applyAlignment="1">
      <alignment horizontal="center" vertical="center"/>
    </xf>
    <xf numFmtId="0" fontId="5" fillId="0" borderId="41" xfId="0" applyFont="1" applyBorder="1" applyAlignment="1">
      <alignment horizontal="center" vertical="center"/>
    </xf>
    <xf numFmtId="0" fontId="7" fillId="0" borderId="11" xfId="0" applyFont="1" applyBorder="1" applyAlignment="1">
      <alignment horizontal="center" vertical="center"/>
    </xf>
    <xf numFmtId="0" fontId="13" fillId="0" borderId="202" xfId="0" applyFont="1" applyBorder="1" applyAlignment="1">
      <alignment horizontal="center" vertical="center"/>
    </xf>
    <xf numFmtId="0" fontId="13" fillId="0" borderId="11" xfId="0" applyFont="1" applyBorder="1" applyAlignment="1">
      <alignment horizontal="center" vertical="center"/>
    </xf>
    <xf numFmtId="0" fontId="5" fillId="0" borderId="202" xfId="0" applyFont="1" applyBorder="1" applyAlignment="1">
      <alignment horizontal="center" vertical="center"/>
    </xf>
    <xf numFmtId="0" fontId="8" fillId="0" borderId="210" xfId="0" applyFont="1" applyBorder="1" applyAlignment="1">
      <alignment horizontal="center" vertical="center" textRotation="255" wrapText="1"/>
    </xf>
    <xf numFmtId="0" fontId="16" fillId="0" borderId="11" xfId="0" applyFont="1" applyBorder="1" applyAlignment="1">
      <alignment horizontal="center"/>
    </xf>
    <xf numFmtId="0" fontId="16" fillId="0" borderId="55" xfId="0" applyFont="1" applyBorder="1" applyAlignment="1">
      <alignment horizontal="center"/>
    </xf>
    <xf numFmtId="0" fontId="5" fillId="0" borderId="13" xfId="0" applyFont="1" applyBorder="1" applyAlignment="1">
      <alignment horizontal="center" vertical="center"/>
    </xf>
    <xf numFmtId="0" fontId="16" fillId="0" borderId="42" xfId="0" applyFont="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5" xfId="63"/>
    <cellStyle name="標準_Sheet1" xfId="64"/>
    <cellStyle name="標準_第１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solidFill>
                <a:srgbClr val="000000"/>
              </a:solidFill>
            </a:defRPr>
          </a:pPr>
        </a:p>
      </c:txPr>
    </c:title>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62512096"/>
        <c:axId val="25737953"/>
      </c:barChart>
      <c:catAx>
        <c:axId val="6251209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5737953"/>
        <c:crosses val="autoZero"/>
        <c:auto val="1"/>
        <c:lblOffset val="100"/>
        <c:tickLblSkip val="1"/>
        <c:noMultiLvlLbl val="0"/>
      </c:catAx>
      <c:valAx>
        <c:axId val="25737953"/>
        <c:scaling>
          <c:orientation val="minMax"/>
          <c:max val="10"/>
        </c:scaling>
        <c:axPos val="b"/>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5" b="0" i="0" u="none" baseline="0">
                <a:solidFill>
                  <a:srgbClr val="000000"/>
                </a:solidFill>
              </a:defRPr>
            </a:pPr>
          </a:p>
        </c:txPr>
        <c:crossAx val="62512096"/>
        <c:crossesAt val="1"/>
        <c:crossBetween val="between"/>
        <c:dispUnits/>
        <c:majorUnit val="2.5"/>
      </c:valAx>
      <c:spPr>
        <a:noFill/>
        <a:ln w="12700">
          <a:solidFill>
            <a:srgbClr val="000000"/>
          </a:solidFill>
        </a:ln>
      </c:spPr>
    </c:plotArea>
    <c:plotVisOnly val="1"/>
    <c:dispBlanksAs val="gap"/>
    <c:showDLblsOverMax val="0"/>
  </c:chart>
  <c:spPr>
    <a:noFill/>
    <a:ln>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ＭＳ Ｐゴシック"/>
                <a:ea typeface="ＭＳ Ｐゴシック"/>
                <a:cs typeface="ＭＳ Ｐゴシック"/>
              </a:rPr>
              <a:t>将来人口推計（２０００年基準）</a:t>
            </a:r>
          </a:p>
        </c:rich>
      </c:tx>
      <c:layout/>
      <c:spPr>
        <a:noFill/>
        <a:ln>
          <a:noFill/>
        </a:ln>
      </c:spPr>
    </c:title>
    <c:view3D>
      <c:rotX val="15"/>
      <c:hPercent val="15"/>
      <c:rotY val="20"/>
      <c:depthPercent val="100"/>
      <c:rAngAx val="1"/>
    </c:view3D>
    <c:plotArea>
      <c:layout/>
      <c:bar3DChart>
        <c:barDir val="col"/>
        <c:grouping val="stacked"/>
        <c:varyColors val="0"/>
        <c:ser>
          <c:idx val="0"/>
          <c:order val="0"/>
          <c:tx>
            <c:strRef>
              <c:f>グラフ!#REF!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1"/>
          <c:order val="1"/>
          <c:tx>
            <c:strRef>
              <c:f>グラフ!#REF!</c:f>
              <c:strCache>
                <c:ptCount val="1"/>
                <c:pt idx="0">
                  <c:v>#REF!</c:v>
                </c:pt>
              </c:strCache>
            </c:strRef>
          </c:tx>
          <c:spPr>
            <a:pattFill prst="dkDn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2"/>
          <c:order val="2"/>
          <c:tx>
            <c:strRef>
              <c:f>グラフ!#REF!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overlap val="100"/>
        <c:gapDepth val="30"/>
        <c:shape val="box"/>
        <c:axId val="35519162"/>
        <c:axId val="51237003"/>
      </c:bar3DChart>
      <c:catAx>
        <c:axId val="35519162"/>
        <c:scaling>
          <c:orientation val="minMax"/>
        </c:scaling>
        <c:axPos val="b"/>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1237003"/>
        <c:crosses val="autoZero"/>
        <c:auto val="1"/>
        <c:lblOffset val="100"/>
        <c:tickLblSkip val="1"/>
        <c:noMultiLvlLbl val="0"/>
      </c:catAx>
      <c:valAx>
        <c:axId val="5123700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5519162"/>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CCCFF"/>
        </a:solidFill>
        <a:ln w="12700">
          <a:solidFill>
            <a:srgbClr val="808080"/>
          </a:solidFill>
        </a:ln>
      </c:spPr>
      <c:thickness val="0"/>
    </c:sideWall>
    <c:backWall>
      <c:spPr>
        <a:solidFill>
          <a:srgbClr val="CCCC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FF"/>
                </a:solidFill>
                <a:latin typeface="ＭＳ Ｐゴシック"/>
                <a:ea typeface="ＭＳ Ｐゴシック"/>
                <a:cs typeface="ＭＳ Ｐゴシック"/>
              </a:rPr>
              <a:t>（男性）</a:t>
            </a:r>
          </a:p>
        </c:rich>
      </c:tx>
      <c:layout>
        <c:manualLayout>
          <c:xMode val="factor"/>
          <c:yMode val="factor"/>
          <c:x val="0.38275"/>
          <c:y val="0.0115"/>
        </c:manualLayout>
      </c:layout>
      <c:spPr>
        <a:noFill/>
        <a:ln>
          <a:noFill/>
        </a:ln>
      </c:spPr>
    </c:title>
    <c:plotArea>
      <c:layout>
        <c:manualLayout>
          <c:xMode val="edge"/>
          <c:yMode val="edge"/>
          <c:x val="0.0305"/>
          <c:y val="0.17625"/>
          <c:w val="0.9695"/>
          <c:h val="0.77975"/>
        </c:manualLayout>
      </c:layout>
      <c:barChart>
        <c:barDir val="bar"/>
        <c:grouping val="clustered"/>
        <c:varyColors val="0"/>
        <c:ser>
          <c:idx val="0"/>
          <c:order val="0"/>
          <c:tx>
            <c:strRef>
              <c:f>グラフ!$M$20</c:f>
              <c:strCache>
                <c:ptCount val="1"/>
                <c:pt idx="0">
                  <c:v>三重県</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グラフ!$L$21:$L$25</c:f>
              <c:strCache/>
            </c:strRef>
          </c:cat>
          <c:val>
            <c:numRef>
              <c:f>グラフ!$M$21:$M$25</c:f>
              <c:numCache/>
            </c:numRef>
          </c:val>
        </c:ser>
        <c:ser>
          <c:idx val="1"/>
          <c:order val="1"/>
          <c:tx>
            <c:strRef>
              <c:f>グラフ!$N$20</c:f>
              <c:strCache>
                <c:ptCount val="1"/>
                <c:pt idx="0">
                  <c:v>桑名管内</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グラフ!$L$21:$L$25</c:f>
              <c:strCache/>
            </c:strRef>
          </c:cat>
          <c:val>
            <c:numRef>
              <c:f>グラフ!$N$21:$N$25</c:f>
              <c:numCache/>
            </c:numRef>
          </c:val>
        </c:ser>
        <c:gapWidth val="30"/>
        <c:axId val="58479844"/>
        <c:axId val="56556549"/>
      </c:barChart>
      <c:catAx>
        <c:axId val="58479844"/>
        <c:scaling>
          <c:orientation val="minMax"/>
        </c:scaling>
        <c:axPos val="r"/>
        <c:delete val="1"/>
        <c:majorTickMark val="out"/>
        <c:minorTickMark val="none"/>
        <c:tickLblPos val="nextTo"/>
        <c:crossAx val="56556549"/>
        <c:crosses val="autoZero"/>
        <c:auto val="1"/>
        <c:lblOffset val="100"/>
        <c:tickLblSkip val="1"/>
        <c:noMultiLvlLbl val="0"/>
      </c:catAx>
      <c:valAx>
        <c:axId val="56556549"/>
        <c:scaling>
          <c:orientation val="maxMin"/>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47984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ＭＳ Ｐゴシック"/>
                <a:ea typeface="ＭＳ Ｐゴシック"/>
                <a:cs typeface="ＭＳ Ｐゴシック"/>
              </a:rPr>
              <a:t>（女性）</a:t>
            </a:r>
          </a:p>
        </c:rich>
      </c:tx>
      <c:layout>
        <c:manualLayout>
          <c:xMode val="factor"/>
          <c:yMode val="factor"/>
          <c:x val="-0.04525"/>
          <c:y val="0.02575"/>
        </c:manualLayout>
      </c:layout>
      <c:spPr>
        <a:noFill/>
        <a:ln>
          <a:noFill/>
        </a:ln>
      </c:spPr>
    </c:title>
    <c:plotArea>
      <c:layout>
        <c:manualLayout>
          <c:xMode val="edge"/>
          <c:yMode val="edge"/>
          <c:x val="0.037"/>
          <c:y val="0.21025"/>
          <c:w val="0.91975"/>
          <c:h val="0.738"/>
        </c:manualLayout>
      </c:layout>
      <c:barChart>
        <c:barDir val="bar"/>
        <c:grouping val="clustered"/>
        <c:varyColors val="0"/>
        <c:ser>
          <c:idx val="0"/>
          <c:order val="0"/>
          <c:tx>
            <c:strRef>
              <c:f>グラフ!$M$27</c:f>
              <c:strCache>
                <c:ptCount val="1"/>
                <c:pt idx="0">
                  <c:v>三重県</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グラフ!$L$28:$L$32</c:f>
              <c:strCache/>
            </c:strRef>
          </c:cat>
          <c:val>
            <c:numRef>
              <c:f>グラフ!$M$28:$M$32</c:f>
              <c:numCache/>
            </c:numRef>
          </c:val>
        </c:ser>
        <c:ser>
          <c:idx val="1"/>
          <c:order val="1"/>
          <c:tx>
            <c:strRef>
              <c:f>グラフ!$N$27</c:f>
              <c:strCache>
                <c:ptCount val="1"/>
                <c:pt idx="0">
                  <c:v>桑名管内</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グラフ!$L$28:$L$32</c:f>
              <c:strCache/>
            </c:strRef>
          </c:cat>
          <c:val>
            <c:numRef>
              <c:f>グラフ!$N$28:$N$32</c:f>
              <c:numCache/>
            </c:numRef>
          </c:val>
        </c:ser>
        <c:gapWidth val="30"/>
        <c:axId val="39246894"/>
        <c:axId val="17677727"/>
      </c:barChart>
      <c:catAx>
        <c:axId val="39246894"/>
        <c:scaling>
          <c:orientation val="minMax"/>
        </c:scaling>
        <c:axPos val="l"/>
        <c:delete val="0"/>
        <c:numFmt formatCode="General" sourceLinked="1"/>
        <c:majorTickMark val="in"/>
        <c:minorTickMark val="none"/>
        <c:tickLblPos val="nextTo"/>
        <c:spPr>
          <a:ln w="3175">
            <a:solidFill>
              <a:srgbClr val="000000"/>
            </a:solidFill>
          </a:ln>
        </c:spPr>
        <c:crossAx val="17677727"/>
        <c:crosses val="autoZero"/>
        <c:auto val="1"/>
        <c:lblOffset val="100"/>
        <c:tickLblSkip val="1"/>
        <c:noMultiLvlLbl val="0"/>
      </c:catAx>
      <c:valAx>
        <c:axId val="17677727"/>
        <c:scaling>
          <c:orientation val="minMax"/>
          <c:max val="150"/>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246894"/>
        <c:crossesAt val="1"/>
        <c:crossBetween val="between"/>
        <c:dispUnits/>
      </c:valAx>
      <c:spPr>
        <a:noFill/>
        <a:ln w="12700">
          <a:solidFill>
            <a:srgbClr val="808080"/>
          </a:solidFill>
        </a:ln>
      </c:spPr>
    </c:plotArea>
    <c:legend>
      <c:legendPos val="r"/>
      <c:legendEntry>
        <c:idx val="1"/>
        <c:txPr>
          <a:bodyPr vert="horz" rot="0"/>
          <a:lstStyle/>
          <a:p>
            <a:pPr>
              <a:defRPr lang="en-US" cap="none" sz="825" b="0" i="0" u="none" baseline="0">
                <a:solidFill>
                  <a:srgbClr val="000000"/>
                </a:solidFill>
                <a:latin typeface="ＭＳ Ｐゴシック"/>
                <a:ea typeface="ＭＳ Ｐゴシック"/>
                <a:cs typeface="ＭＳ Ｐゴシック"/>
              </a:defRPr>
            </a:pPr>
          </a:p>
        </c:txPr>
      </c:legendEntry>
      <c:layout>
        <c:manualLayout>
          <c:xMode val="edge"/>
          <c:yMode val="edge"/>
          <c:x val="0"/>
          <c:y val="0.02225"/>
          <c:w val="0.3555"/>
          <c:h val="0.16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80"/>
                </a:solidFill>
                <a:latin typeface="ＭＳ Ｐゴシック"/>
                <a:ea typeface="ＭＳ Ｐゴシック"/>
                <a:cs typeface="ＭＳ Ｐゴシック"/>
              </a:rPr>
              <a:t>男性</a:t>
            </a:r>
          </a:p>
        </c:rich>
      </c:tx>
      <c:layout>
        <c:manualLayout>
          <c:xMode val="factor"/>
          <c:yMode val="factor"/>
          <c:x val="0.151"/>
          <c:y val="0.0405"/>
        </c:manualLayout>
      </c:layout>
      <c:spPr>
        <a:noFill/>
        <a:ln>
          <a:noFill/>
        </a:ln>
      </c:spPr>
    </c:title>
    <c:plotArea>
      <c:layout>
        <c:manualLayout>
          <c:xMode val="edge"/>
          <c:yMode val="edge"/>
          <c:x val="0"/>
          <c:y val="0"/>
          <c:w val="0.68725"/>
          <c:h val="1"/>
        </c:manualLayout>
      </c:layout>
      <c:lineChart>
        <c:grouping val="standard"/>
        <c:varyColors val="0"/>
        <c:ser>
          <c:idx val="0"/>
          <c:order val="0"/>
          <c:tx>
            <c:strRef>
              <c:f>グラフ!$K$37</c:f>
              <c:strCache>
                <c:ptCount val="1"/>
                <c:pt idx="0">
                  <c:v>悪性新生物</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cat>
            <c:strRef>
              <c:f>グラフ!$M$36:$Q$36</c:f>
              <c:strCache/>
            </c:strRef>
          </c:cat>
          <c:val>
            <c:numRef>
              <c:f>グラフ!$M$37:$Q$37</c:f>
              <c:numCache/>
            </c:numRef>
          </c:val>
          <c:smooth val="0"/>
        </c:ser>
        <c:ser>
          <c:idx val="1"/>
          <c:order val="1"/>
          <c:tx>
            <c:strRef>
              <c:f>グラフ!$K$38</c:f>
              <c:strCache>
                <c:ptCount val="1"/>
                <c:pt idx="0">
                  <c:v>心疾患</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000000"/>
                </a:solidFill>
              </a:ln>
            </c:spPr>
          </c:marker>
          <c:cat>
            <c:strRef>
              <c:f>グラフ!$M$36:$Q$36</c:f>
              <c:strCache/>
            </c:strRef>
          </c:cat>
          <c:val>
            <c:numRef>
              <c:f>グラフ!$M$38:$Q$38</c:f>
              <c:numCache/>
            </c:numRef>
          </c:val>
          <c:smooth val="0"/>
        </c:ser>
        <c:ser>
          <c:idx val="2"/>
          <c:order val="2"/>
          <c:tx>
            <c:strRef>
              <c:f>グラフ!$K$39</c:f>
              <c:strCache>
                <c:ptCount val="1"/>
                <c:pt idx="0">
                  <c:v>脳血管疾患</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FFFF00"/>
                </a:solidFill>
              </a:ln>
            </c:spPr>
          </c:marker>
          <c:cat>
            <c:strRef>
              <c:f>グラフ!$M$36:$Q$36</c:f>
              <c:strCache/>
            </c:strRef>
          </c:cat>
          <c:val>
            <c:numRef>
              <c:f>グラフ!$M$39:$Q$39</c:f>
              <c:numCache/>
            </c:numRef>
          </c:val>
          <c:smooth val="0"/>
        </c:ser>
        <c:ser>
          <c:idx val="3"/>
          <c:order val="3"/>
          <c:tx>
            <c:strRef>
              <c:f>グラフ!$K$40</c:f>
              <c:strCache>
                <c:ptCount val="1"/>
                <c:pt idx="0">
                  <c:v>肺炎</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グラフ!$M$36:$Q$36</c:f>
              <c:strCache/>
            </c:strRef>
          </c:cat>
          <c:val>
            <c:numRef>
              <c:f>グラフ!$M$40:$Q$40</c:f>
              <c:numCache/>
            </c:numRef>
          </c:val>
          <c:smooth val="0"/>
        </c:ser>
        <c:ser>
          <c:idx val="4"/>
          <c:order val="4"/>
          <c:tx>
            <c:strRef>
              <c:f>グラフ!$K$41</c:f>
              <c:strCache>
                <c:ptCount val="1"/>
                <c:pt idx="0">
                  <c:v>不慮の事故</c:v>
                </c:pt>
              </c:strCache>
            </c:strRef>
          </c:tx>
          <c:spPr>
            <a:ln w="12700">
              <a:solidFill>
                <a:srgbClr val="8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グラフ!$M$36:$Q$36</c:f>
              <c:strCache/>
            </c:strRef>
          </c:cat>
          <c:val>
            <c:numRef>
              <c:f>グラフ!$M$41:$Q$41</c:f>
              <c:numCache/>
            </c:numRef>
          </c:val>
          <c:smooth val="0"/>
        </c:ser>
        <c:marker val="1"/>
        <c:axId val="24881816"/>
        <c:axId val="22609753"/>
      </c:lineChart>
      <c:catAx>
        <c:axId val="24881816"/>
        <c:scaling>
          <c:orientation val="minMax"/>
        </c:scaling>
        <c:axPos val="b"/>
        <c:delete val="0"/>
        <c:numFmt formatCode="General" sourceLinked="1"/>
        <c:majorTickMark val="in"/>
        <c:minorTickMark val="none"/>
        <c:tickLblPos val="nextTo"/>
        <c:spPr>
          <a:ln w="3175">
            <a:solidFill>
              <a:srgbClr val="000000"/>
            </a:solidFill>
          </a:ln>
        </c:spPr>
        <c:crossAx val="22609753"/>
        <c:crosses val="autoZero"/>
        <c:auto val="1"/>
        <c:lblOffset val="100"/>
        <c:tickLblSkip val="1"/>
        <c:noMultiLvlLbl val="0"/>
      </c:catAx>
      <c:valAx>
        <c:axId val="2260975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881816"/>
        <c:crossesAt val="1"/>
        <c:crossBetween val="between"/>
        <c:dispUnits/>
      </c:valAx>
      <c:spPr>
        <a:noFill/>
        <a:ln w="12700">
          <a:solidFill>
            <a:srgbClr val="808080"/>
          </a:solidFill>
        </a:ln>
      </c:spPr>
    </c:plotArea>
    <c:legend>
      <c:legendPos val="r"/>
      <c:layout>
        <c:manualLayout>
          <c:xMode val="edge"/>
          <c:yMode val="edge"/>
          <c:x val="0.70725"/>
          <c:y val="0.12125"/>
          <c:w val="0.241"/>
          <c:h val="0.728"/>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0000"/>
                </a:solidFill>
                <a:latin typeface="ＭＳ Ｐゴシック"/>
                <a:ea typeface="ＭＳ Ｐゴシック"/>
                <a:cs typeface="ＭＳ Ｐゴシック"/>
              </a:rPr>
              <a:t>女性</a:t>
            </a:r>
          </a:p>
        </c:rich>
      </c:tx>
      <c:layout>
        <c:manualLayout>
          <c:xMode val="factor"/>
          <c:yMode val="factor"/>
          <c:x val="-0.135"/>
          <c:y val="0.02575"/>
        </c:manualLayout>
      </c:layout>
      <c:spPr>
        <a:noFill/>
        <a:ln>
          <a:noFill/>
        </a:ln>
      </c:spPr>
    </c:title>
    <c:plotArea>
      <c:layout>
        <c:manualLayout>
          <c:xMode val="edge"/>
          <c:yMode val="edge"/>
          <c:x val="0.144"/>
          <c:y val="0.325"/>
          <c:w val="0.80975"/>
          <c:h val="0.6615"/>
        </c:manualLayout>
      </c:layout>
      <c:lineChart>
        <c:grouping val="standard"/>
        <c:varyColors val="0"/>
        <c:ser>
          <c:idx val="0"/>
          <c:order val="0"/>
          <c:tx>
            <c:strRef>
              <c:f>グラフ!$K$45</c:f>
              <c:strCache>
                <c:ptCount val="1"/>
                <c:pt idx="0">
                  <c:v>悪性新生物</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cat>
            <c:strRef>
              <c:f>グラフ!$M$44:$Q$44</c:f>
              <c:strCache/>
            </c:strRef>
          </c:cat>
          <c:val>
            <c:numRef>
              <c:f>グラフ!$M$45:$Q$45</c:f>
              <c:numCache/>
            </c:numRef>
          </c:val>
          <c:smooth val="0"/>
        </c:ser>
        <c:ser>
          <c:idx val="1"/>
          <c:order val="1"/>
          <c:tx>
            <c:strRef>
              <c:f>グラフ!$K$46</c:f>
              <c:strCache>
                <c:ptCount val="1"/>
                <c:pt idx="0">
                  <c:v>心疾患</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000000"/>
                </a:solidFill>
              </a:ln>
            </c:spPr>
          </c:marker>
          <c:cat>
            <c:strRef>
              <c:f>グラフ!$M$44:$Q$44</c:f>
              <c:strCache/>
            </c:strRef>
          </c:cat>
          <c:val>
            <c:numRef>
              <c:f>グラフ!$M$46:$Q$46</c:f>
              <c:numCache/>
            </c:numRef>
          </c:val>
          <c:smooth val="0"/>
        </c:ser>
        <c:ser>
          <c:idx val="2"/>
          <c:order val="2"/>
          <c:tx>
            <c:strRef>
              <c:f>グラフ!$K$47</c:f>
              <c:strCache>
                <c:ptCount val="1"/>
                <c:pt idx="0">
                  <c:v>脳血管疾患</c:v>
                </c:pt>
              </c:strCache>
            </c:strRef>
          </c:tx>
          <c:spPr>
            <a:ln w="25400">
              <a:solidFill>
                <a:srgbClr val="00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FFFF00"/>
                </a:solidFill>
              </a:ln>
            </c:spPr>
          </c:marker>
          <c:cat>
            <c:strRef>
              <c:f>グラフ!$M$44:$Q$44</c:f>
              <c:strCache/>
            </c:strRef>
          </c:cat>
          <c:val>
            <c:numRef>
              <c:f>グラフ!$M$47:$Q$47</c:f>
              <c:numCache/>
            </c:numRef>
          </c:val>
          <c:smooth val="0"/>
        </c:ser>
        <c:ser>
          <c:idx val="3"/>
          <c:order val="3"/>
          <c:tx>
            <c:strRef>
              <c:f>グラフ!$K$48</c:f>
              <c:strCache>
                <c:ptCount val="1"/>
                <c:pt idx="0">
                  <c:v>肺炎</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グラフ!$M$44:$Q$44</c:f>
              <c:strCache/>
            </c:strRef>
          </c:cat>
          <c:val>
            <c:numRef>
              <c:f>グラフ!$M$48:$Q$48</c:f>
              <c:numCache/>
            </c:numRef>
          </c:val>
          <c:smooth val="0"/>
        </c:ser>
        <c:ser>
          <c:idx val="4"/>
          <c:order val="4"/>
          <c:tx>
            <c:strRef>
              <c:f>グラフ!$K$49</c:f>
              <c:strCache>
                <c:ptCount val="1"/>
                <c:pt idx="0">
                  <c:v>不慮の事故</c:v>
                </c:pt>
              </c:strCache>
            </c:strRef>
          </c:tx>
          <c:spPr>
            <a:ln w="12700">
              <a:solidFill>
                <a:srgbClr val="8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グラフ!$M$44:$Q$44</c:f>
              <c:strCache/>
            </c:strRef>
          </c:cat>
          <c:val>
            <c:numRef>
              <c:f>グラフ!$M$49:$Q$49</c:f>
              <c:numCache/>
            </c:numRef>
          </c:val>
          <c:smooth val="0"/>
        </c:ser>
        <c:marker val="1"/>
        <c:axId val="2161186"/>
        <c:axId val="19450675"/>
      </c:lineChart>
      <c:catAx>
        <c:axId val="216118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450675"/>
        <c:crosses val="autoZero"/>
        <c:auto val="1"/>
        <c:lblOffset val="100"/>
        <c:tickLblSkip val="1"/>
        <c:noMultiLvlLbl val="0"/>
      </c:catAx>
      <c:valAx>
        <c:axId val="19450675"/>
        <c:scaling>
          <c:orientation val="minMax"/>
          <c:max val="1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61186"/>
        <c:crossesAt val="1"/>
        <c:crossBetween val="between"/>
        <c:dispUnits/>
        <c:majorUnit val="50"/>
      </c:valAx>
      <c:spPr>
        <a:noFill/>
        <a:ln w="12700">
          <a:solidFill>
            <a:srgbClr val="808080"/>
          </a:solidFill>
        </a:ln>
      </c:spPr>
    </c:plotArea>
    <c:plotVisOnly val="1"/>
    <c:dispBlanksAs val="gap"/>
    <c:showDLblsOverMax val="0"/>
  </c:chart>
  <c:spPr>
    <a:noFill/>
    <a:ln>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ＭＳ Ｐゴシック"/>
                <a:ea typeface="ＭＳ Ｐゴシック"/>
                <a:cs typeface="ＭＳ Ｐゴシック"/>
              </a:rPr>
              <a:t>合計特殊出生率の推移</a:t>
            </a:r>
          </a:p>
        </c:rich>
      </c:tx>
      <c:layout>
        <c:manualLayout>
          <c:xMode val="factor"/>
          <c:yMode val="factor"/>
          <c:x val="-0.1035"/>
          <c:y val="0.0605"/>
        </c:manualLayout>
      </c:layout>
      <c:spPr>
        <a:noFill/>
        <a:ln>
          <a:noFill/>
        </a:ln>
      </c:spPr>
    </c:title>
    <c:plotArea>
      <c:layout>
        <c:manualLayout>
          <c:xMode val="edge"/>
          <c:yMode val="edge"/>
          <c:x val="0.0035"/>
          <c:y val="0.22125"/>
          <c:w val="0.895"/>
          <c:h val="0.662"/>
        </c:manualLayout>
      </c:layout>
      <c:lineChart>
        <c:grouping val="standard"/>
        <c:varyColors val="0"/>
        <c:ser>
          <c:idx val="0"/>
          <c:order val="0"/>
          <c:tx>
            <c:strRef>
              <c:f>グラフ!$K$3</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グラフ!$L$2:$P$2</c:f>
              <c:strCache/>
            </c:strRef>
          </c:cat>
          <c:val>
            <c:numRef>
              <c:f>グラフ!$L$3:$P$3</c:f>
              <c:numCache/>
            </c:numRef>
          </c:val>
          <c:smooth val="0"/>
        </c:ser>
        <c:ser>
          <c:idx val="1"/>
          <c:order val="1"/>
          <c:tx>
            <c:strRef>
              <c:f>グラフ!$K$4</c:f>
              <c:strCache>
                <c:ptCount val="1"/>
                <c:pt idx="0">
                  <c:v>三重県</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80"/>
                </a:solidFill>
              </a:ln>
            </c:spPr>
          </c:marker>
          <c:cat>
            <c:strRef>
              <c:f>グラフ!$L$2:$P$2</c:f>
              <c:strCache/>
            </c:strRef>
          </c:cat>
          <c:val>
            <c:numRef>
              <c:f>グラフ!$L$4:$P$4</c:f>
              <c:numCache/>
            </c:numRef>
          </c:val>
          <c:smooth val="0"/>
        </c:ser>
        <c:marker val="1"/>
        <c:axId val="40838348"/>
        <c:axId val="32000813"/>
      </c:lineChart>
      <c:catAx>
        <c:axId val="40838348"/>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a:t>
                </a:r>
              </a:p>
            </c:rich>
          </c:tx>
          <c:layout>
            <c:manualLayout>
              <c:xMode val="factor"/>
              <c:yMode val="factor"/>
              <c:x val="-0.0115"/>
              <c:y val="0.1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2000813"/>
        <c:crossesAt val="0"/>
        <c:auto val="1"/>
        <c:lblOffset val="100"/>
        <c:tickLblSkip val="1"/>
        <c:noMultiLvlLbl val="0"/>
      </c:catAx>
      <c:valAx>
        <c:axId val="32000813"/>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
                </a:r>
              </a:p>
            </c:rich>
          </c:tx>
          <c:layout>
            <c:manualLayout>
              <c:xMode val="factor"/>
              <c:yMode val="factor"/>
              <c:x val="0.03375"/>
              <c:y val="-0.003"/>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crossAx val="40838348"/>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乳児死亡率の推移</a:t>
            </a:r>
          </a:p>
        </c:rich>
      </c:tx>
      <c:layout>
        <c:manualLayout>
          <c:xMode val="factor"/>
          <c:yMode val="factor"/>
          <c:x val="-0.138"/>
          <c:y val="0.07025"/>
        </c:manualLayout>
      </c:layout>
      <c:spPr>
        <a:noFill/>
        <a:ln>
          <a:noFill/>
        </a:ln>
      </c:spPr>
    </c:title>
    <c:plotArea>
      <c:layout>
        <c:manualLayout>
          <c:xMode val="edge"/>
          <c:yMode val="edge"/>
          <c:x val="0.1365"/>
          <c:y val="0.21375"/>
          <c:w val="0.83225"/>
          <c:h val="0.66775"/>
        </c:manualLayout>
      </c:layout>
      <c:lineChart>
        <c:grouping val="standard"/>
        <c:varyColors val="0"/>
        <c:ser>
          <c:idx val="0"/>
          <c:order val="0"/>
          <c:tx>
            <c:strRef>
              <c:f>グラフ!$R$3</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dLbl>
              <c:idx val="2"/>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グラフ!$S$2:$W$2</c:f>
              <c:strCache/>
            </c:strRef>
          </c:cat>
          <c:val>
            <c:numRef>
              <c:f>グラフ!$S$3:$W$3</c:f>
              <c:numCache/>
            </c:numRef>
          </c:val>
          <c:smooth val="0"/>
        </c:ser>
        <c:ser>
          <c:idx val="1"/>
          <c:order val="1"/>
          <c:tx>
            <c:strRef>
              <c:f>グラフ!$R$4</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FF"/>
                </a:solidFill>
              </a:ln>
            </c:spPr>
          </c:marker>
          <c:cat>
            <c:strRef>
              <c:f>グラフ!$S$2:$W$2</c:f>
              <c:strCache/>
            </c:strRef>
          </c:cat>
          <c:val>
            <c:numRef>
              <c:f>グラフ!$S$4:$W$4</c:f>
              <c:numCache/>
            </c:numRef>
          </c:val>
          <c:smooth val="0"/>
        </c:ser>
        <c:marker val="1"/>
        <c:axId val="19571862"/>
        <c:axId val="41929031"/>
      </c:lineChart>
      <c:catAx>
        <c:axId val="1957186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a:t>
                </a:r>
              </a:p>
            </c:rich>
          </c:tx>
          <c:layout>
            <c:manualLayout>
              <c:xMode val="factor"/>
              <c:yMode val="factor"/>
              <c:x val="-0.01375"/>
              <c:y val="0.121"/>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41929031"/>
        <c:crossesAt val="0"/>
        <c:auto val="1"/>
        <c:lblOffset val="100"/>
        <c:tickLblSkip val="1"/>
        <c:noMultiLvlLbl val="0"/>
      </c:catAx>
      <c:valAx>
        <c:axId val="4192903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千対</a:t>
                </a:r>
                <a:r>
                  <a:rPr lang="en-US" cap="none" sz="800" b="0" i="0" u="none" baseline="0">
                    <a:solidFill>
                      <a:srgbClr val="000000"/>
                    </a:solidFill>
                    <a:latin typeface="ＭＳ Ｐゴシック"/>
                    <a:ea typeface="ＭＳ Ｐゴシック"/>
                    <a:cs typeface="ＭＳ Ｐゴシック"/>
                  </a:rPr>
                  <a:t>
</a:t>
                </a:r>
              </a:p>
            </c:rich>
          </c:tx>
          <c:layout>
            <c:manualLayout>
              <c:xMode val="factor"/>
              <c:yMode val="factor"/>
              <c:x val="0.0365"/>
              <c:y val="-0.16"/>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crossAx val="19571862"/>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出生率・低体重児出生率の推移</a:t>
            </a:r>
          </a:p>
        </c:rich>
      </c:tx>
      <c:layout>
        <c:manualLayout>
          <c:xMode val="factor"/>
          <c:yMode val="factor"/>
          <c:x val="-0.15875"/>
          <c:y val="0.23575"/>
        </c:manualLayout>
      </c:layout>
      <c:spPr>
        <a:noFill/>
        <a:ln>
          <a:noFill/>
        </a:ln>
      </c:spPr>
    </c:title>
    <c:plotArea>
      <c:layout>
        <c:manualLayout>
          <c:xMode val="edge"/>
          <c:yMode val="edge"/>
          <c:x val="0.00275"/>
          <c:y val="0.32925"/>
          <c:w val="0.65525"/>
          <c:h val="0.54675"/>
        </c:manualLayout>
      </c:layout>
      <c:barChart>
        <c:barDir val="col"/>
        <c:grouping val="clustered"/>
        <c:varyColors val="0"/>
        <c:ser>
          <c:idx val="1"/>
          <c:order val="0"/>
          <c:tx>
            <c:strRef>
              <c:f>グラフ!$K$7</c:f>
              <c:strCache>
                <c:ptCount val="1"/>
                <c:pt idx="0">
                  <c:v>桑名管内</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グラフ!$L$6:$P$6</c:f>
              <c:strCache/>
            </c:strRef>
          </c:cat>
          <c:val>
            <c:numRef>
              <c:f>グラフ!$L$7:$P$7</c:f>
              <c:numCache/>
            </c:numRef>
          </c:val>
        </c:ser>
        <c:ser>
          <c:idx val="0"/>
          <c:order val="1"/>
          <c:tx>
            <c:strRef>
              <c:f>グラフ!$K$8</c:f>
              <c:strCache>
                <c:ptCount val="1"/>
                <c:pt idx="0">
                  <c:v>三重県</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グラフ!$L$6:$P$6</c:f>
              <c:strCache/>
            </c:strRef>
          </c:cat>
          <c:val>
            <c:numRef>
              <c:f>グラフ!$L$8:$P$8</c:f>
              <c:numCache/>
            </c:numRef>
          </c:val>
        </c:ser>
        <c:gapWidth val="30"/>
        <c:axId val="41816960"/>
        <c:axId val="40808321"/>
      </c:barChart>
      <c:lineChart>
        <c:grouping val="standard"/>
        <c:varyColors val="0"/>
        <c:ser>
          <c:idx val="2"/>
          <c:order val="2"/>
          <c:tx>
            <c:strRef>
              <c:f>グラフ!$K$9</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dLbl>
              <c:idx val="1"/>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グラフ!$L$6:$P$6</c:f>
              <c:strCache/>
            </c:strRef>
          </c:cat>
          <c:val>
            <c:numRef>
              <c:f>グラフ!$L$9:$P$9</c:f>
              <c:numCache/>
            </c:numRef>
          </c:val>
          <c:smooth val="0"/>
        </c:ser>
        <c:ser>
          <c:idx val="3"/>
          <c:order val="3"/>
          <c:tx>
            <c:strRef>
              <c:f>グラフ!$K$10</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グラフ!$L$6:$P$6</c:f>
              <c:strCache/>
            </c:strRef>
          </c:cat>
          <c:val>
            <c:numRef>
              <c:f>グラフ!$L$10:$P$10</c:f>
              <c:numCache/>
            </c:numRef>
          </c:val>
          <c:smooth val="0"/>
        </c:ser>
        <c:axId val="31730570"/>
        <c:axId val="17139675"/>
      </c:lineChart>
      <c:catAx>
        <c:axId val="41816960"/>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a:t>
                </a:r>
              </a:p>
            </c:rich>
          </c:tx>
          <c:layout>
            <c:manualLayout>
              <c:xMode val="factor"/>
              <c:yMode val="factor"/>
              <c:x val="0.014"/>
              <c:y val="0.13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0808321"/>
        <c:crosses val="autoZero"/>
        <c:auto val="1"/>
        <c:lblOffset val="100"/>
        <c:tickLblSkip val="1"/>
        <c:noMultiLvlLbl val="0"/>
      </c:catAx>
      <c:valAx>
        <c:axId val="408083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1816960"/>
        <c:crossesAt val="1"/>
        <c:crossBetween val="between"/>
        <c:dispUnits/>
        <c:minorUnit val="0.4"/>
      </c:valAx>
      <c:catAx>
        <c:axId val="31730570"/>
        <c:scaling>
          <c:orientation val="minMax"/>
        </c:scaling>
        <c:axPos val="b"/>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千対</a:t>
                </a:r>
              </a:p>
            </c:rich>
          </c:tx>
          <c:layout>
            <c:manualLayout>
              <c:xMode val="factor"/>
              <c:yMode val="factor"/>
              <c:x val="0.094"/>
              <c:y val="-0.15375"/>
            </c:manualLayout>
          </c:layout>
          <c:overlay val="0"/>
          <c:spPr>
            <a:noFill/>
            <a:ln>
              <a:noFill/>
            </a:ln>
          </c:spPr>
        </c:title>
        <c:delete val="1"/>
        <c:majorTickMark val="out"/>
        <c:minorTickMark val="none"/>
        <c:tickLblPos val="nextTo"/>
        <c:crossAx val="17139675"/>
        <c:crosses val="autoZero"/>
        <c:auto val="1"/>
        <c:lblOffset val="100"/>
        <c:tickLblSkip val="1"/>
        <c:noMultiLvlLbl val="0"/>
      </c:catAx>
      <c:valAx>
        <c:axId val="1713967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百対</a:t>
                </a:r>
              </a:p>
            </c:rich>
          </c:tx>
          <c:layout>
            <c:manualLayout>
              <c:xMode val="factor"/>
              <c:yMode val="factor"/>
              <c:x val="0.241"/>
              <c:y val="-0.15575"/>
            </c:manualLayout>
          </c:layout>
          <c:overlay val="0"/>
          <c:spPr>
            <a:noFill/>
            <a:ln>
              <a:noFill/>
            </a:ln>
          </c:spPr>
        </c:title>
        <c:delete val="1"/>
        <c:majorTickMark val="out"/>
        <c:minorTickMark val="none"/>
        <c:tickLblPos val="nextTo"/>
        <c:crossAx val="31730570"/>
        <c:crosses val="max"/>
        <c:crossBetween val="between"/>
        <c:dispUnits/>
      </c:valAx>
      <c:spPr>
        <a:noFill/>
        <a:ln w="12700">
          <a:solidFill>
            <a:srgbClr val="000000"/>
          </a:solidFill>
        </a:ln>
      </c:spPr>
    </c:plotArea>
    <c:legend>
      <c:legendPos val="r"/>
      <c:legendEntry>
        <c:idx val="0"/>
        <c:txPr>
          <a:bodyPr vert="horz" rot="0"/>
          <a:lstStyle/>
          <a:p>
            <a:pPr>
              <a:defRPr lang="en-US" cap="none" sz="735"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735" b="0" i="0" u="none" baseline="0">
                <a:solidFill>
                  <a:srgbClr val="000000"/>
                </a:solidFill>
                <a:latin typeface="ＭＳ Ｐゴシック"/>
                <a:ea typeface="ＭＳ Ｐゴシック"/>
                <a:cs typeface="ＭＳ Ｐゴシック"/>
              </a:defRPr>
            </a:pPr>
          </a:p>
        </c:txPr>
      </c:legendEntry>
      <c:legendEntry>
        <c:idx val="2"/>
        <c:txPr>
          <a:bodyPr vert="horz" rot="0"/>
          <a:lstStyle/>
          <a:p>
            <a:pPr>
              <a:defRPr lang="en-US" cap="none" sz="735" b="0" i="0" u="none" baseline="0">
                <a:solidFill>
                  <a:srgbClr val="000000"/>
                </a:solidFill>
                <a:latin typeface="ＭＳ Ｐゴシック"/>
                <a:ea typeface="ＭＳ Ｐゴシック"/>
                <a:cs typeface="ＭＳ Ｐゴシック"/>
              </a:defRPr>
            </a:pPr>
          </a:p>
        </c:txPr>
      </c:legendEntry>
      <c:legendEntry>
        <c:idx val="3"/>
        <c:txPr>
          <a:bodyPr vert="horz" rot="0"/>
          <a:lstStyle/>
          <a:p>
            <a:pPr>
              <a:defRPr lang="en-US" cap="none" sz="735" b="0" i="0" u="none" baseline="0">
                <a:solidFill>
                  <a:srgbClr val="000000"/>
                </a:solidFill>
                <a:latin typeface="ＭＳ Ｐゴシック"/>
                <a:ea typeface="ＭＳ Ｐゴシック"/>
                <a:cs typeface="ＭＳ Ｐゴシック"/>
              </a:defRPr>
            </a:pPr>
          </a:p>
        </c:txPr>
      </c:legendEntry>
      <c:layout>
        <c:manualLayout>
          <c:xMode val="edge"/>
          <c:yMode val="edge"/>
          <c:x val="0.674"/>
          <c:y val="0.12875"/>
          <c:w val="0.26075"/>
          <c:h val="0.196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周産期死亡率の推移</a:t>
            </a:r>
            <a:r>
              <a:rPr lang="en-US" cap="none" sz="1200" b="1" i="0" u="none" baseline="0">
                <a:solidFill>
                  <a:srgbClr val="000000"/>
                </a:solidFill>
                <a:latin typeface="ＭＳ Ｐゴシック"/>
                <a:ea typeface="ＭＳ Ｐゴシック"/>
                <a:cs typeface="ＭＳ Ｐゴシック"/>
              </a:rPr>
              <a:t>
</a:t>
            </a:r>
            <a:r>
              <a:rPr lang="en-US" cap="none" sz="875" b="0" i="0" u="none" baseline="0">
                <a:solidFill>
                  <a:srgbClr val="000000"/>
                </a:solidFill>
                <a:latin typeface="ＭＳ Ｐゴシック"/>
                <a:ea typeface="ＭＳ Ｐゴシック"/>
                <a:cs typeface="ＭＳ Ｐゴシック"/>
              </a:rPr>
              <a:t>（出産千対）</a:t>
            </a:r>
          </a:p>
        </c:rich>
      </c:tx>
      <c:layout>
        <c:manualLayout>
          <c:xMode val="factor"/>
          <c:yMode val="factor"/>
          <c:x val="-0.0565"/>
          <c:y val="0.009"/>
        </c:manualLayout>
      </c:layout>
      <c:spPr>
        <a:noFill/>
        <a:ln>
          <a:noFill/>
        </a:ln>
      </c:spPr>
    </c:title>
    <c:plotArea>
      <c:layout>
        <c:manualLayout>
          <c:xMode val="edge"/>
          <c:yMode val="edge"/>
          <c:x val="0.06975"/>
          <c:y val="0.22525"/>
          <c:w val="0.8925"/>
          <c:h val="0.65575"/>
        </c:manualLayout>
      </c:layout>
      <c:lineChart>
        <c:grouping val="standard"/>
        <c:varyColors val="0"/>
        <c:ser>
          <c:idx val="0"/>
          <c:order val="0"/>
          <c:tx>
            <c:strRef>
              <c:f>グラフ!$R$7</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グラフ!$S$6:$W$6</c:f>
              <c:strCache/>
            </c:strRef>
          </c:cat>
          <c:val>
            <c:numRef>
              <c:f>グラフ!$S$7:$W$7</c:f>
              <c:numCache/>
            </c:numRef>
          </c:val>
          <c:smooth val="0"/>
        </c:ser>
        <c:ser>
          <c:idx val="1"/>
          <c:order val="1"/>
          <c:tx>
            <c:strRef>
              <c:f>グラフ!$R$8</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FF"/>
                </a:solidFill>
              </a:ln>
            </c:spPr>
          </c:marker>
          <c:cat>
            <c:strRef>
              <c:f>グラフ!$S$6:$W$6</c:f>
              <c:strCache/>
            </c:strRef>
          </c:cat>
          <c:val>
            <c:numRef>
              <c:f>グラフ!$S$8:$W$8</c:f>
              <c:numCache/>
            </c:numRef>
          </c:val>
          <c:smooth val="0"/>
        </c:ser>
        <c:marker val="1"/>
        <c:axId val="20039348"/>
        <c:axId val="46136405"/>
      </c:lineChart>
      <c:catAx>
        <c:axId val="20039348"/>
        <c:scaling>
          <c:orientation val="minMax"/>
        </c:scaling>
        <c:axPos val="b"/>
        <c:title>
          <c:tx>
            <c:rich>
              <a:bodyPr vert="horz" rot="0" anchor="ctr"/>
              <a:lstStyle/>
              <a:p>
                <a:pPr algn="ctr">
                  <a:defRPr/>
                </a:pPr>
                <a:r>
                  <a:rPr lang="en-US" cap="none" sz="825" b="0" i="0" u="none" baseline="0">
                    <a:solidFill>
                      <a:srgbClr val="000000"/>
                    </a:solidFill>
                    <a:latin typeface="ＭＳ Ｐゴシック"/>
                    <a:ea typeface="ＭＳ Ｐゴシック"/>
                    <a:cs typeface="ＭＳ Ｐゴシック"/>
                  </a:rPr>
                  <a:t>年</a:t>
                </a:r>
              </a:p>
            </c:rich>
          </c:tx>
          <c:layout>
            <c:manualLayout>
              <c:xMode val="factor"/>
              <c:yMode val="factor"/>
              <c:x val="0.00925"/>
              <c:y val="0.12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6136405"/>
        <c:crossesAt val="0"/>
        <c:auto val="1"/>
        <c:lblOffset val="100"/>
        <c:tickLblSkip val="1"/>
        <c:noMultiLvlLbl val="0"/>
      </c:catAx>
      <c:valAx>
        <c:axId val="46136405"/>
        <c:scaling>
          <c:orientation val="minMax"/>
        </c:scaling>
        <c:axPos val="l"/>
        <c:title>
          <c:tx>
            <c:rich>
              <a:bodyPr vert="wordArtVert" rot="0" anchor="ctr"/>
              <a:lstStyle/>
              <a:p>
                <a:pPr algn="ctr">
                  <a:defRPr/>
                </a:pPr>
                <a:r>
                  <a:rPr lang="en-US" cap="none" sz="825" b="0" i="0" u="none" baseline="0">
                    <a:solidFill>
                      <a:srgbClr val="000000"/>
                    </a:solidFill>
                    <a:latin typeface="ＭＳ Ｐゴシック"/>
                    <a:ea typeface="ＭＳ Ｐゴシック"/>
                    <a:cs typeface="ＭＳ Ｐゴシック"/>
                  </a:rPr>
                  <a:t>千対</a:t>
                </a:r>
                <a:r>
                  <a:rPr lang="en-US" cap="none" sz="825" b="0" i="0" u="none" baseline="0">
                    <a:solidFill>
                      <a:srgbClr val="000000"/>
                    </a:solidFill>
                    <a:latin typeface="ＭＳ Ｐゴシック"/>
                    <a:ea typeface="ＭＳ Ｐゴシック"/>
                    <a:cs typeface="ＭＳ Ｐゴシック"/>
                  </a:rPr>
                  <a:t>
</a:t>
                </a:r>
              </a:p>
            </c:rich>
          </c:tx>
          <c:layout>
            <c:manualLayout>
              <c:xMode val="factor"/>
              <c:yMode val="factor"/>
              <c:x val="0.038"/>
              <c:y val="-0.161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039348"/>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FF0000"/>
                </a:solidFill>
              </a:rPr>
              <a:t>女</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30314986"/>
        <c:axId val="4399419"/>
      </c:barChart>
      <c:catAx>
        <c:axId val="30314986"/>
        <c:scaling>
          <c:orientation val="minMax"/>
        </c:scaling>
        <c:axPos val="r"/>
        <c:delete val="1"/>
        <c:majorTickMark val="out"/>
        <c:minorTickMark val="none"/>
        <c:tickLblPos val="nextTo"/>
        <c:crossAx val="4399419"/>
        <c:crosses val="autoZero"/>
        <c:auto val="1"/>
        <c:lblOffset val="100"/>
        <c:tickLblSkip val="1"/>
        <c:noMultiLvlLbl val="0"/>
      </c:catAx>
      <c:valAx>
        <c:axId val="4399419"/>
        <c:scaling>
          <c:orientation val="maxMin"/>
          <c:max val="10"/>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30314986"/>
        <c:crossesAt val="1"/>
        <c:crossBetween val="between"/>
        <c:dispUnits/>
        <c:majorUnit val="2.5"/>
      </c:valAx>
      <c:spPr>
        <a:noFill/>
        <a:ln w="12700">
          <a:solidFill>
            <a:srgbClr val="000000"/>
          </a:solidFill>
        </a:ln>
      </c:spPr>
    </c:plotArea>
    <c:plotVisOnly val="1"/>
    <c:dispBlanksAs val="gap"/>
    <c:showDLblsOverMax val="0"/>
  </c:chart>
  <c:spPr>
    <a:noFill/>
    <a:ln>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solidFill>
                <a:srgbClr val="000000"/>
              </a:solidFill>
            </a:defRPr>
          </a:pPr>
        </a:p>
      </c:txPr>
    </c:title>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39594772"/>
        <c:axId val="20808629"/>
      </c:barChart>
      <c:catAx>
        <c:axId val="3959477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200" b="0" i="0" u="none" baseline="0">
                <a:solidFill>
                  <a:srgbClr val="000000"/>
                </a:solidFill>
              </a:defRPr>
            </a:pPr>
          </a:p>
        </c:txPr>
        <c:crossAx val="20808629"/>
        <c:crosses val="autoZero"/>
        <c:auto val="1"/>
        <c:lblOffset val="100"/>
        <c:tickLblSkip val="1"/>
        <c:noMultiLvlLbl val="0"/>
      </c:catAx>
      <c:valAx>
        <c:axId val="20808629"/>
        <c:scaling>
          <c:orientation val="minMax"/>
          <c:max val="10"/>
        </c:scaling>
        <c:axPos val="b"/>
        <c:title>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25" b="0" i="0" u="none" baseline="0">
                <a:solidFill>
                  <a:srgbClr val="000000"/>
                </a:solidFill>
              </a:defRPr>
            </a:pPr>
          </a:p>
        </c:txPr>
        <c:crossAx val="39594772"/>
        <c:crossesAt val="1"/>
        <c:crossBetween val="between"/>
        <c:dispUnits/>
        <c:majorUnit val="2.5"/>
      </c:valAx>
      <c:spPr>
        <a:noFill/>
        <a:ln w="12700">
          <a:solidFill>
            <a:srgbClr val="000000"/>
          </a:solidFill>
        </a:ln>
      </c:spPr>
    </c:plotArea>
    <c:plotVisOnly val="1"/>
    <c:dispBlanksAs val="gap"/>
    <c:showDLblsOverMax val="0"/>
  </c:chart>
  <c:spPr>
    <a:noFill/>
    <a:ln>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FF0000"/>
                </a:solidFill>
              </a:rPr>
              <a:t>女</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53059934"/>
        <c:axId val="7777359"/>
      </c:barChart>
      <c:catAx>
        <c:axId val="53059934"/>
        <c:scaling>
          <c:orientation val="minMax"/>
        </c:scaling>
        <c:axPos val="r"/>
        <c:delete val="1"/>
        <c:majorTickMark val="out"/>
        <c:minorTickMark val="none"/>
        <c:tickLblPos val="nextTo"/>
        <c:crossAx val="7777359"/>
        <c:crosses val="autoZero"/>
        <c:auto val="1"/>
        <c:lblOffset val="100"/>
        <c:tickLblSkip val="1"/>
        <c:noMultiLvlLbl val="0"/>
      </c:catAx>
      <c:valAx>
        <c:axId val="7777359"/>
        <c:scaling>
          <c:orientation val="maxMin"/>
          <c:max val="10"/>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3059934"/>
        <c:crossesAt val="1"/>
        <c:crossBetween val="between"/>
        <c:dispUnits/>
        <c:majorUnit val="2.5"/>
      </c:valAx>
      <c:spPr>
        <a:noFill/>
        <a:ln w="12700">
          <a:solidFill>
            <a:srgbClr val="000000"/>
          </a:solidFill>
        </a:ln>
      </c:spPr>
    </c:plotArea>
    <c:plotVisOnly val="1"/>
    <c:dispBlanksAs val="gap"/>
    <c:showDLblsOverMax val="0"/>
  </c:chart>
  <c:spPr>
    <a:noFill/>
    <a:ln>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ＭＳ Ｐゴシック"/>
                <a:ea typeface="ＭＳ Ｐゴシック"/>
                <a:cs typeface="ＭＳ Ｐゴシック"/>
              </a:rPr>
              <a:t>３区分別割合の推移</a:t>
            </a:r>
          </a:p>
        </c:rich>
      </c:tx>
      <c:layout/>
      <c:spPr>
        <a:noFill/>
        <a:ln>
          <a:noFill/>
        </a:ln>
      </c:spPr>
    </c:title>
    <c:view3D>
      <c:rotX val="15"/>
      <c:hPercent val="15"/>
      <c:rotY val="20"/>
      <c:depthPercent val="100"/>
      <c:rAngAx val="1"/>
    </c:view3D>
    <c:plotArea>
      <c:layout/>
      <c:bar3DChart>
        <c:barDir val="col"/>
        <c:grouping val="stacked"/>
        <c:varyColors val="0"/>
        <c:ser>
          <c:idx val="0"/>
          <c:order val="0"/>
          <c:tx>
            <c:strRef>
              <c:f>グラフ!#REF!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1"/>
          <c:order val="1"/>
          <c:tx>
            <c:strRef>
              <c:f>グラフ!#REF!</c:f>
              <c:strCache>
                <c:ptCount val="1"/>
                <c:pt idx="0">
                  <c:v>#REF!</c:v>
                </c:pt>
              </c:strCache>
            </c:strRef>
          </c:tx>
          <c:spPr>
            <a:pattFill prst="dkDn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2"/>
          <c:order val="2"/>
          <c:tx>
            <c:strRef>
              <c:f>グラフ!#REF!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overlap val="100"/>
        <c:gapDepth val="30"/>
        <c:shape val="box"/>
        <c:axId val="2887368"/>
        <c:axId val="25986313"/>
      </c:bar3DChart>
      <c:catAx>
        <c:axId val="2887368"/>
        <c:scaling>
          <c:orientation val="minMax"/>
        </c:scaling>
        <c:axPos val="b"/>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25986313"/>
        <c:crosses val="autoZero"/>
        <c:auto val="1"/>
        <c:lblOffset val="100"/>
        <c:tickLblSkip val="1"/>
        <c:noMultiLvlLbl val="0"/>
      </c:catAx>
      <c:valAx>
        <c:axId val="25986313"/>
        <c:scaling>
          <c:orientation val="minMax"/>
        </c:scaling>
        <c:axPos val="l"/>
        <c:title>
          <c:tx>
            <c:rich>
              <a:bodyPr vert="wordArtVert" rot="0" anchor="ctr"/>
              <a:lstStyle/>
              <a:p>
                <a:pPr algn="ctr">
                  <a:defRPr/>
                </a:pPr>
                <a:r>
                  <a:rPr lang="en-US" cap="none" sz="325" b="0" i="0" u="none" baseline="0">
                    <a:solidFill>
                      <a:srgbClr val="000000"/>
                    </a:solidFill>
                    <a:latin typeface="ＭＳ Ｐゴシック"/>
                    <a:ea typeface="ＭＳ Ｐゴシック"/>
                    <a:cs typeface="ＭＳ Ｐゴシック"/>
                  </a:rPr>
                  <a:t>千人</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325" b="0" i="0" u="none" baseline="0">
                <a:solidFill>
                  <a:srgbClr val="000000"/>
                </a:solidFill>
                <a:latin typeface="ＭＳ Ｐゴシック"/>
                <a:ea typeface="ＭＳ Ｐゴシック"/>
                <a:cs typeface="ＭＳ Ｐゴシック"/>
              </a:defRPr>
            </a:pPr>
          </a:p>
        </c:txPr>
        <c:crossAx val="2887368"/>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legend>
    <c:floor>
      <c:spPr>
        <a:solidFill>
          <a:srgbClr val="C0C0C0"/>
        </a:solidFill>
        <a:ln w="3175">
          <a:solidFill>
            <a:srgbClr val="000000"/>
          </a:solidFill>
        </a:ln>
      </c:spPr>
      <c:thickness val="0"/>
    </c:floor>
    <c:sideWall>
      <c:spPr>
        <a:solidFill>
          <a:srgbClr val="CCCCFF"/>
        </a:solidFill>
        <a:ln w="12700">
          <a:solidFill>
            <a:srgbClr val="808080"/>
          </a:solidFill>
        </a:ln>
      </c:spPr>
      <c:thickness val="0"/>
    </c:sideWall>
    <c:backWall>
      <c:spPr>
        <a:solidFill>
          <a:srgbClr val="CCCC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FF0000"/>
                </a:solidFill>
                <a:latin typeface="ＭＳ Ｐゴシック"/>
                <a:ea typeface="ＭＳ Ｐゴシック"/>
                <a:cs typeface="ＭＳ Ｐゴシック"/>
              </a:rPr>
              <a:t>女性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32550226"/>
        <c:axId val="24516579"/>
      </c:barChart>
      <c:catAx>
        <c:axId val="32550226"/>
        <c:scaling>
          <c:orientation val="minMax"/>
        </c:scaling>
        <c:axPos val="l"/>
        <c:delete val="1"/>
        <c:majorTickMark val="out"/>
        <c:minorTickMark val="none"/>
        <c:tickLblPos val="nextTo"/>
        <c:crossAx val="24516579"/>
        <c:crosses val="autoZero"/>
        <c:auto val="1"/>
        <c:lblOffset val="100"/>
        <c:tickLblSkip val="1"/>
        <c:noMultiLvlLbl val="0"/>
      </c:catAx>
      <c:valAx>
        <c:axId val="24516579"/>
        <c:scaling>
          <c:orientation val="minMax"/>
          <c:max val="10"/>
        </c:scaling>
        <c:axPos val="b"/>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crossAx val="32550226"/>
        <c:crossesAt val="1"/>
        <c:crossBetween val="between"/>
        <c:dispUnits/>
        <c:majorUnit val="2"/>
        <c:minorUnit val="2"/>
      </c:valAx>
      <c:spPr>
        <a:noFill/>
        <a:ln w="12700">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rPr>
              <a:t>男性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19322620"/>
        <c:axId val="39685853"/>
      </c:barChart>
      <c:catAx>
        <c:axId val="19322620"/>
        <c:scaling>
          <c:orientation val="minMax"/>
        </c:scaling>
        <c:axPos val="r"/>
        <c:delete val="0"/>
        <c:numFmt formatCode="General" sourceLinked="1"/>
        <c:majorTickMark val="in"/>
        <c:minorTickMark val="none"/>
        <c:tickLblPos val="nextTo"/>
        <c:spPr>
          <a:ln w="3175">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crossAx val="39685853"/>
        <c:crosses val="autoZero"/>
        <c:auto val="1"/>
        <c:lblOffset val="100"/>
        <c:tickLblSkip val="1"/>
        <c:noMultiLvlLbl val="0"/>
      </c:catAx>
      <c:valAx>
        <c:axId val="39685853"/>
        <c:scaling>
          <c:orientation val="maxMin"/>
          <c:max val="10"/>
        </c:scaling>
        <c:axPos val="b"/>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19322620"/>
        <c:crossesAt val="1"/>
        <c:crossBetween val="between"/>
        <c:dispUnits/>
        <c:majorUnit val="2"/>
        <c:minorUnit val="2"/>
      </c:valAx>
      <c:spPr>
        <a:noFill/>
        <a:ln w="12700">
          <a:solidFill>
            <a:srgbClr val="000000"/>
          </a:solidFill>
        </a:ln>
      </c:spPr>
    </c:plotArea>
    <c:plotVisOnly val="1"/>
    <c:dispBlanksAs val="gap"/>
    <c:showDLblsOverMax val="0"/>
  </c:chart>
  <c:spPr>
    <a:noFill/>
    <a:ln>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rPr>
              <a:t>男性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21628358"/>
        <c:axId val="60437495"/>
      </c:barChart>
      <c:catAx>
        <c:axId val="21628358"/>
        <c:scaling>
          <c:orientation val="minMax"/>
        </c:scaling>
        <c:axPos val="r"/>
        <c:delete val="0"/>
        <c:numFmt formatCode="General" sourceLinked="1"/>
        <c:majorTickMark val="in"/>
        <c:minorTickMark val="none"/>
        <c:tickLblPos val="nextTo"/>
        <c:spPr>
          <a:ln w="3175">
            <a:no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0437495"/>
        <c:crosses val="autoZero"/>
        <c:auto val="1"/>
        <c:lblOffset val="100"/>
        <c:tickLblSkip val="1"/>
        <c:noMultiLvlLbl val="0"/>
      </c:catAx>
      <c:valAx>
        <c:axId val="60437495"/>
        <c:scaling>
          <c:orientation val="maxMin"/>
          <c:max val="10"/>
        </c:scaling>
        <c:axPos val="b"/>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25" b="0" i="0" u="none" baseline="0">
                <a:solidFill>
                  <a:srgbClr val="000000"/>
                </a:solidFill>
              </a:defRPr>
            </a:pPr>
          </a:p>
        </c:txPr>
        <c:crossAx val="21628358"/>
        <c:crossesAt val="1"/>
        <c:crossBetween val="between"/>
        <c:dispUnits/>
        <c:majorUnit val="2"/>
        <c:minorUnit val="2"/>
      </c:valAx>
      <c:spPr>
        <a:noFill/>
        <a:ln w="12700">
          <a:solidFill>
            <a:srgbClr val="000000"/>
          </a:solidFill>
        </a:ln>
      </c:spPr>
    </c:plotArea>
    <c:plotVisOnly val="1"/>
    <c:dispBlanksAs val="gap"/>
    <c:showDLblsOverMax val="0"/>
  </c:chart>
  <c:spPr>
    <a:noFill/>
    <a:ln>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FF0000"/>
                </a:solidFill>
                <a:latin typeface="ＭＳ Ｐゴシック"/>
                <a:ea typeface="ＭＳ Ｐゴシック"/>
                <a:cs typeface="ＭＳ Ｐゴシック"/>
              </a:rPr>
              <a:t>女性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7066544"/>
        <c:axId val="63598897"/>
      </c:barChart>
      <c:catAx>
        <c:axId val="7066544"/>
        <c:scaling>
          <c:orientation val="minMax"/>
        </c:scaling>
        <c:axPos val="l"/>
        <c:delete val="1"/>
        <c:majorTickMark val="out"/>
        <c:minorTickMark val="none"/>
        <c:tickLblPos val="nextTo"/>
        <c:crossAx val="63598897"/>
        <c:crosses val="autoZero"/>
        <c:auto val="1"/>
        <c:lblOffset val="100"/>
        <c:tickLblSkip val="1"/>
        <c:noMultiLvlLbl val="0"/>
      </c:catAx>
      <c:valAx>
        <c:axId val="63598897"/>
        <c:scaling>
          <c:orientation val="minMax"/>
          <c:max val="10"/>
        </c:scaling>
        <c:axPos val="b"/>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crossAx val="7066544"/>
        <c:crossesAt val="1"/>
        <c:crossBetween val="between"/>
        <c:dispUnits/>
        <c:majorUnit val="2"/>
        <c:minorUnit val="2"/>
      </c:valAx>
      <c:spPr>
        <a:noFill/>
        <a:ln w="12700">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xdr:row>
      <xdr:rowOff>209550</xdr:rowOff>
    </xdr:from>
    <xdr:ext cx="295275" cy="266700"/>
    <xdr:sp fLocksText="0">
      <xdr:nvSpPr>
        <xdr:cNvPr id="1" name="テキスト ボックス 2"/>
        <xdr:cNvSpPr txBox="1">
          <a:spLocks noChangeArrowheads="1"/>
        </xdr:cNvSpPr>
      </xdr:nvSpPr>
      <xdr:spPr>
        <a:xfrm>
          <a:off x="0" y="400050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0</xdr:rowOff>
    </xdr:from>
    <xdr:to>
      <xdr:col>5</xdr:col>
      <xdr:colOff>952500</xdr:colOff>
      <xdr:row>0</xdr:row>
      <xdr:rowOff>0</xdr:rowOff>
    </xdr:to>
    <xdr:grpSp>
      <xdr:nvGrpSpPr>
        <xdr:cNvPr id="1" name="Group 1"/>
        <xdr:cNvGrpSpPr>
          <a:grpSpLocks/>
        </xdr:cNvGrpSpPr>
      </xdr:nvGrpSpPr>
      <xdr:grpSpPr>
        <a:xfrm>
          <a:off x="342900" y="0"/>
          <a:ext cx="3009900" cy="0"/>
          <a:chOff x="36" y="652"/>
          <a:chExt cx="316" cy="364"/>
        </a:xfrm>
        <a:solidFill>
          <a:srgbClr val="FFFFFF"/>
        </a:solidFill>
      </xdr:grpSpPr>
      <xdr:graphicFrame>
        <xdr:nvGraphicFramePr>
          <xdr:cNvPr id="2" name="グラフ 2"/>
          <xdr:cNvGraphicFramePr/>
        </xdr:nvGraphicFramePr>
        <xdr:xfrm>
          <a:off x="176" y="654"/>
          <a:ext cx="176" cy="362"/>
        </xdr:xfrm>
        <a:graphic>
          <a:graphicData uri="http://schemas.openxmlformats.org/drawingml/2006/chart">
            <c:chart xmlns:c="http://schemas.openxmlformats.org/drawingml/2006/chart" r:id="rId1"/>
          </a:graphicData>
        </a:graphic>
      </xdr:graphicFrame>
      <xdr:graphicFrame>
        <xdr:nvGraphicFramePr>
          <xdr:cNvPr id="3" name="グラフ 3"/>
          <xdr:cNvGraphicFramePr/>
        </xdr:nvGraphicFramePr>
        <xdr:xfrm>
          <a:off x="36" y="652"/>
          <a:ext cx="154" cy="362"/>
        </xdr:xfrm>
        <a:graphic>
          <a:graphicData uri="http://schemas.openxmlformats.org/drawingml/2006/chart">
            <c:chart xmlns:c="http://schemas.openxmlformats.org/drawingml/2006/chart" r:id="rId2"/>
          </a:graphicData>
        </a:graphic>
      </xdr:graphicFrame>
    </xdr:grpSp>
    <xdr:clientData/>
  </xdr:twoCellAnchor>
  <xdr:twoCellAnchor>
    <xdr:from>
      <xdr:col>5</xdr:col>
      <xdr:colOff>866775</xdr:colOff>
      <xdr:row>0</xdr:row>
      <xdr:rowOff>0</xdr:rowOff>
    </xdr:from>
    <xdr:to>
      <xdr:col>8</xdr:col>
      <xdr:colOff>942975</xdr:colOff>
      <xdr:row>0</xdr:row>
      <xdr:rowOff>0</xdr:rowOff>
    </xdr:to>
    <xdr:grpSp>
      <xdr:nvGrpSpPr>
        <xdr:cNvPr id="4" name="Group 4"/>
        <xdr:cNvGrpSpPr>
          <a:grpSpLocks/>
        </xdr:cNvGrpSpPr>
      </xdr:nvGrpSpPr>
      <xdr:grpSpPr>
        <a:xfrm>
          <a:off x="3267075" y="0"/>
          <a:ext cx="3076575" cy="0"/>
          <a:chOff x="343" y="655"/>
          <a:chExt cx="323" cy="363"/>
        </a:xfrm>
        <a:solidFill>
          <a:srgbClr val="FFFFFF"/>
        </a:solidFill>
      </xdr:grpSpPr>
      <xdr:graphicFrame>
        <xdr:nvGraphicFramePr>
          <xdr:cNvPr id="5" name="グラフ 5"/>
          <xdr:cNvGraphicFramePr/>
        </xdr:nvGraphicFramePr>
        <xdr:xfrm>
          <a:off x="486" y="655"/>
          <a:ext cx="180" cy="362"/>
        </xdr:xfrm>
        <a:graphic>
          <a:graphicData uri="http://schemas.openxmlformats.org/drawingml/2006/chart">
            <c:chart xmlns:c="http://schemas.openxmlformats.org/drawingml/2006/chart" r:id="rId3"/>
          </a:graphicData>
        </a:graphic>
      </xdr:graphicFrame>
      <xdr:graphicFrame>
        <xdr:nvGraphicFramePr>
          <xdr:cNvPr id="6" name="グラフ 6"/>
          <xdr:cNvGraphicFramePr/>
        </xdr:nvGraphicFramePr>
        <xdr:xfrm>
          <a:off x="343" y="656"/>
          <a:ext cx="164" cy="362"/>
        </xdr:xfrm>
        <a:graphic>
          <a:graphicData uri="http://schemas.openxmlformats.org/drawingml/2006/chart">
            <c:chart xmlns:c="http://schemas.openxmlformats.org/drawingml/2006/chart" r:id="rId4"/>
          </a:graphicData>
        </a:graphic>
      </xdr:graphicFrame>
    </xdr:grpSp>
    <xdr:clientData/>
  </xdr:twoCellAnchor>
  <xdr:twoCellAnchor>
    <xdr:from>
      <xdr:col>0</xdr:col>
      <xdr:colOff>0</xdr:colOff>
      <xdr:row>0</xdr:row>
      <xdr:rowOff>0</xdr:rowOff>
    </xdr:from>
    <xdr:to>
      <xdr:col>6</xdr:col>
      <xdr:colOff>352425</xdr:colOff>
      <xdr:row>0</xdr:row>
      <xdr:rowOff>0</xdr:rowOff>
    </xdr:to>
    <xdr:graphicFrame>
      <xdr:nvGraphicFramePr>
        <xdr:cNvPr id="7" name="グラフ 7"/>
        <xdr:cNvGraphicFramePr/>
      </xdr:nvGraphicFramePr>
      <xdr:xfrm>
        <a:off x="0" y="0"/>
        <a:ext cx="3752850" cy="0"/>
      </xdr:xfrm>
      <a:graphic>
        <a:graphicData uri="http://schemas.openxmlformats.org/drawingml/2006/chart">
          <c:chart xmlns:c="http://schemas.openxmlformats.org/drawingml/2006/chart" r:id="rId5"/>
        </a:graphicData>
      </a:graphic>
    </xdr:graphicFrame>
    <xdr:clientData/>
  </xdr:twoCellAnchor>
  <xdr:twoCellAnchor>
    <xdr:from>
      <xdr:col>4</xdr:col>
      <xdr:colOff>390525</xdr:colOff>
      <xdr:row>0</xdr:row>
      <xdr:rowOff>0</xdr:rowOff>
    </xdr:from>
    <xdr:to>
      <xdr:col>5</xdr:col>
      <xdr:colOff>752475</xdr:colOff>
      <xdr:row>0</xdr:row>
      <xdr:rowOff>0</xdr:rowOff>
    </xdr:to>
    <xdr:graphicFrame>
      <xdr:nvGraphicFramePr>
        <xdr:cNvPr id="8" name="グラフ 8"/>
        <xdr:cNvGraphicFramePr/>
      </xdr:nvGraphicFramePr>
      <xdr:xfrm>
        <a:off x="1790700" y="0"/>
        <a:ext cx="1362075" cy="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0</xdr:row>
      <xdr:rowOff>0</xdr:rowOff>
    </xdr:from>
    <xdr:to>
      <xdr:col>4</xdr:col>
      <xdr:colOff>609600</xdr:colOff>
      <xdr:row>0</xdr:row>
      <xdr:rowOff>0</xdr:rowOff>
    </xdr:to>
    <xdr:graphicFrame>
      <xdr:nvGraphicFramePr>
        <xdr:cNvPr id="9" name="グラフ 9"/>
        <xdr:cNvGraphicFramePr/>
      </xdr:nvGraphicFramePr>
      <xdr:xfrm>
        <a:off x="152400" y="0"/>
        <a:ext cx="1857375" cy="0"/>
      </xdr:xfrm>
      <a:graphic>
        <a:graphicData uri="http://schemas.openxmlformats.org/drawingml/2006/chart">
          <c:chart xmlns:c="http://schemas.openxmlformats.org/drawingml/2006/chart" r:id="rId7"/>
        </a:graphicData>
      </a:graphic>
    </xdr:graphicFrame>
    <xdr:clientData/>
  </xdr:twoCellAnchor>
  <xdr:twoCellAnchor>
    <xdr:from>
      <xdr:col>5</xdr:col>
      <xdr:colOff>857250</xdr:colOff>
      <xdr:row>0</xdr:row>
      <xdr:rowOff>0</xdr:rowOff>
    </xdr:from>
    <xdr:to>
      <xdr:col>7</xdr:col>
      <xdr:colOff>723900</xdr:colOff>
      <xdr:row>0</xdr:row>
      <xdr:rowOff>0</xdr:rowOff>
    </xdr:to>
    <xdr:graphicFrame>
      <xdr:nvGraphicFramePr>
        <xdr:cNvPr id="10" name="グラフ 10"/>
        <xdr:cNvGraphicFramePr/>
      </xdr:nvGraphicFramePr>
      <xdr:xfrm>
        <a:off x="3257550" y="0"/>
        <a:ext cx="1866900" cy="0"/>
      </xdr:xfrm>
      <a:graphic>
        <a:graphicData uri="http://schemas.openxmlformats.org/drawingml/2006/chart">
          <c:chart xmlns:c="http://schemas.openxmlformats.org/drawingml/2006/chart" r:id="rId8"/>
        </a:graphicData>
      </a:graphic>
    </xdr:graphicFrame>
    <xdr:clientData/>
  </xdr:twoCellAnchor>
  <xdr:twoCellAnchor>
    <xdr:from>
      <xdr:col>7</xdr:col>
      <xdr:colOff>552450</xdr:colOff>
      <xdr:row>0</xdr:row>
      <xdr:rowOff>0</xdr:rowOff>
    </xdr:from>
    <xdr:to>
      <xdr:col>8</xdr:col>
      <xdr:colOff>923925</xdr:colOff>
      <xdr:row>0</xdr:row>
      <xdr:rowOff>0</xdr:rowOff>
    </xdr:to>
    <xdr:graphicFrame>
      <xdr:nvGraphicFramePr>
        <xdr:cNvPr id="11" name="グラフ 11"/>
        <xdr:cNvGraphicFramePr/>
      </xdr:nvGraphicFramePr>
      <xdr:xfrm>
        <a:off x="4953000" y="0"/>
        <a:ext cx="1371600" cy="0"/>
      </xdr:xfrm>
      <a:graphic>
        <a:graphicData uri="http://schemas.openxmlformats.org/drawingml/2006/chart">
          <c:chart xmlns:c="http://schemas.openxmlformats.org/drawingml/2006/chart" r:id="rId9"/>
        </a:graphicData>
      </a:graphic>
    </xdr:graphicFrame>
    <xdr:clientData/>
  </xdr:twoCellAnchor>
  <xdr:twoCellAnchor>
    <xdr:from>
      <xdr:col>5</xdr:col>
      <xdr:colOff>790575</xdr:colOff>
      <xdr:row>0</xdr:row>
      <xdr:rowOff>0</xdr:rowOff>
    </xdr:from>
    <xdr:to>
      <xdr:col>8</xdr:col>
      <xdr:colOff>914400</xdr:colOff>
      <xdr:row>0</xdr:row>
      <xdr:rowOff>0</xdr:rowOff>
    </xdr:to>
    <xdr:graphicFrame>
      <xdr:nvGraphicFramePr>
        <xdr:cNvPr id="12" name="グラフ 12"/>
        <xdr:cNvGraphicFramePr/>
      </xdr:nvGraphicFramePr>
      <xdr:xfrm>
        <a:off x="3190875" y="0"/>
        <a:ext cx="31242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30</xdr:row>
      <xdr:rowOff>0</xdr:rowOff>
    </xdr:from>
    <xdr:to>
      <xdr:col>8</xdr:col>
      <xdr:colOff>800100</xdr:colOff>
      <xdr:row>42</xdr:row>
      <xdr:rowOff>142875</xdr:rowOff>
    </xdr:to>
    <xdr:grpSp>
      <xdr:nvGrpSpPr>
        <xdr:cNvPr id="13" name="Group 13"/>
        <xdr:cNvGrpSpPr>
          <a:grpSpLocks/>
        </xdr:cNvGrpSpPr>
      </xdr:nvGrpSpPr>
      <xdr:grpSpPr>
        <a:xfrm>
          <a:off x="0" y="5229225"/>
          <a:ext cx="6200775" cy="2238375"/>
          <a:chOff x="0" y="559"/>
          <a:chExt cx="651" cy="231"/>
        </a:xfrm>
        <a:solidFill>
          <a:srgbClr val="FFFFFF"/>
        </a:solidFill>
      </xdr:grpSpPr>
      <xdr:graphicFrame>
        <xdr:nvGraphicFramePr>
          <xdr:cNvPr id="14" name="グラフ 14"/>
          <xdr:cNvGraphicFramePr/>
        </xdr:nvGraphicFramePr>
        <xdr:xfrm>
          <a:off x="0" y="564"/>
          <a:ext cx="365" cy="225"/>
        </xdr:xfrm>
        <a:graphic>
          <a:graphicData uri="http://schemas.openxmlformats.org/drawingml/2006/chart">
            <c:chart xmlns:c="http://schemas.openxmlformats.org/drawingml/2006/chart" r:id="rId11"/>
          </a:graphicData>
        </a:graphic>
      </xdr:graphicFrame>
      <xdr:graphicFrame>
        <xdr:nvGraphicFramePr>
          <xdr:cNvPr id="15" name="グラフ 15"/>
          <xdr:cNvGraphicFramePr/>
        </xdr:nvGraphicFramePr>
        <xdr:xfrm>
          <a:off x="345" y="559"/>
          <a:ext cx="306" cy="231"/>
        </xdr:xfrm>
        <a:graphic>
          <a:graphicData uri="http://schemas.openxmlformats.org/drawingml/2006/chart">
            <c:chart xmlns:c="http://schemas.openxmlformats.org/drawingml/2006/chart" r:id="rId12"/>
          </a:graphicData>
        </a:graphic>
      </xdr:graphicFrame>
    </xdr:grpSp>
    <xdr:clientData/>
  </xdr:twoCellAnchor>
  <xdr:twoCellAnchor>
    <xdr:from>
      <xdr:col>0</xdr:col>
      <xdr:colOff>0</xdr:colOff>
      <xdr:row>42</xdr:row>
      <xdr:rowOff>38100</xdr:rowOff>
    </xdr:from>
    <xdr:to>
      <xdr:col>8</xdr:col>
      <xdr:colOff>923925</xdr:colOff>
      <xdr:row>55</xdr:row>
      <xdr:rowOff>47625</xdr:rowOff>
    </xdr:to>
    <xdr:grpSp>
      <xdr:nvGrpSpPr>
        <xdr:cNvPr id="16" name="Group 16"/>
        <xdr:cNvGrpSpPr>
          <a:grpSpLocks/>
        </xdr:cNvGrpSpPr>
      </xdr:nvGrpSpPr>
      <xdr:grpSpPr>
        <a:xfrm>
          <a:off x="0" y="7362825"/>
          <a:ext cx="6324600" cy="2257425"/>
          <a:chOff x="0" y="787"/>
          <a:chExt cx="664" cy="235"/>
        </a:xfrm>
        <a:solidFill>
          <a:srgbClr val="FFFFFF"/>
        </a:solidFill>
      </xdr:grpSpPr>
      <xdr:graphicFrame>
        <xdr:nvGraphicFramePr>
          <xdr:cNvPr id="17" name="グラフ 17"/>
          <xdr:cNvGraphicFramePr/>
        </xdr:nvGraphicFramePr>
        <xdr:xfrm>
          <a:off x="0" y="787"/>
          <a:ext cx="407" cy="232"/>
        </xdr:xfrm>
        <a:graphic>
          <a:graphicData uri="http://schemas.openxmlformats.org/drawingml/2006/chart">
            <c:chart xmlns:c="http://schemas.openxmlformats.org/drawingml/2006/chart" r:id="rId13"/>
          </a:graphicData>
        </a:graphic>
      </xdr:graphicFrame>
      <xdr:graphicFrame>
        <xdr:nvGraphicFramePr>
          <xdr:cNvPr id="18" name="グラフ 18"/>
          <xdr:cNvGraphicFramePr/>
        </xdr:nvGraphicFramePr>
        <xdr:xfrm>
          <a:off x="330" y="790"/>
          <a:ext cx="334" cy="232"/>
        </xdr:xfrm>
        <a:graphic>
          <a:graphicData uri="http://schemas.openxmlformats.org/drawingml/2006/chart">
            <c:chart xmlns:c="http://schemas.openxmlformats.org/drawingml/2006/chart" r:id="rId14"/>
          </a:graphicData>
        </a:graphic>
      </xdr:graphicFrame>
    </xdr:grpSp>
    <xdr:clientData/>
  </xdr:twoCellAnchor>
  <xdr:twoCellAnchor>
    <xdr:from>
      <xdr:col>0</xdr:col>
      <xdr:colOff>9525</xdr:colOff>
      <xdr:row>1</xdr:row>
      <xdr:rowOff>0</xdr:rowOff>
    </xdr:from>
    <xdr:to>
      <xdr:col>5</xdr:col>
      <xdr:colOff>657225</xdr:colOff>
      <xdr:row>14</xdr:row>
      <xdr:rowOff>152400</xdr:rowOff>
    </xdr:to>
    <xdr:graphicFrame>
      <xdr:nvGraphicFramePr>
        <xdr:cNvPr id="19" name="グラフ 19"/>
        <xdr:cNvGraphicFramePr/>
      </xdr:nvGraphicFramePr>
      <xdr:xfrm>
        <a:off x="9525" y="228600"/>
        <a:ext cx="3048000" cy="2333625"/>
      </xdr:xfrm>
      <a:graphic>
        <a:graphicData uri="http://schemas.openxmlformats.org/drawingml/2006/chart">
          <c:chart xmlns:c="http://schemas.openxmlformats.org/drawingml/2006/chart" r:id="rId15"/>
        </a:graphicData>
      </a:graphic>
    </xdr:graphicFrame>
    <xdr:clientData/>
  </xdr:twoCellAnchor>
  <xdr:twoCellAnchor>
    <xdr:from>
      <xdr:col>5</xdr:col>
      <xdr:colOff>723900</xdr:colOff>
      <xdr:row>1</xdr:row>
      <xdr:rowOff>0</xdr:rowOff>
    </xdr:from>
    <xdr:to>
      <xdr:col>8</xdr:col>
      <xdr:colOff>895350</xdr:colOff>
      <xdr:row>15</xdr:row>
      <xdr:rowOff>0</xdr:rowOff>
    </xdr:to>
    <xdr:graphicFrame>
      <xdr:nvGraphicFramePr>
        <xdr:cNvPr id="20" name="グラフ 20"/>
        <xdr:cNvGraphicFramePr/>
      </xdr:nvGraphicFramePr>
      <xdr:xfrm>
        <a:off x="3124200" y="228600"/>
        <a:ext cx="3171825" cy="2352675"/>
      </xdr:xfrm>
      <a:graphic>
        <a:graphicData uri="http://schemas.openxmlformats.org/drawingml/2006/chart">
          <c:chart xmlns:c="http://schemas.openxmlformats.org/drawingml/2006/chart" r:id="rId16"/>
        </a:graphicData>
      </a:graphic>
    </xdr:graphicFrame>
    <xdr:clientData/>
  </xdr:twoCellAnchor>
  <xdr:twoCellAnchor>
    <xdr:from>
      <xdr:col>0</xdr:col>
      <xdr:colOff>28575</xdr:colOff>
      <xdr:row>10</xdr:row>
      <xdr:rowOff>104775</xdr:rowOff>
    </xdr:from>
    <xdr:to>
      <xdr:col>8</xdr:col>
      <xdr:colOff>971550</xdr:colOff>
      <xdr:row>31</xdr:row>
      <xdr:rowOff>133350</xdr:rowOff>
    </xdr:to>
    <xdr:grpSp>
      <xdr:nvGrpSpPr>
        <xdr:cNvPr id="21" name="Group 21"/>
        <xdr:cNvGrpSpPr>
          <a:grpSpLocks/>
        </xdr:cNvGrpSpPr>
      </xdr:nvGrpSpPr>
      <xdr:grpSpPr>
        <a:xfrm>
          <a:off x="28575" y="1828800"/>
          <a:ext cx="6343650" cy="3714750"/>
          <a:chOff x="1" y="214"/>
          <a:chExt cx="666" cy="376"/>
        </a:xfrm>
        <a:solidFill>
          <a:srgbClr val="FFFFFF"/>
        </a:solidFill>
      </xdr:grpSpPr>
      <xdr:graphicFrame>
        <xdr:nvGraphicFramePr>
          <xdr:cNvPr id="22" name="グラフ 22"/>
          <xdr:cNvGraphicFramePr/>
        </xdr:nvGraphicFramePr>
        <xdr:xfrm>
          <a:off x="1" y="214"/>
          <a:ext cx="421" cy="376"/>
        </xdr:xfrm>
        <a:graphic>
          <a:graphicData uri="http://schemas.openxmlformats.org/drawingml/2006/chart">
            <c:chart xmlns:c="http://schemas.openxmlformats.org/drawingml/2006/chart" r:id="rId17"/>
          </a:graphicData>
        </a:graphic>
      </xdr:graphicFrame>
      <xdr:graphicFrame>
        <xdr:nvGraphicFramePr>
          <xdr:cNvPr id="23" name="グラフ 23"/>
          <xdr:cNvGraphicFramePr/>
        </xdr:nvGraphicFramePr>
        <xdr:xfrm>
          <a:off x="341" y="303"/>
          <a:ext cx="326" cy="275"/>
        </xdr:xfrm>
        <a:graphic>
          <a:graphicData uri="http://schemas.openxmlformats.org/drawingml/2006/chart">
            <c:chart xmlns:c="http://schemas.openxmlformats.org/drawingml/2006/chart" r:id="rId18"/>
          </a:graphicData>
        </a:graphic>
      </xdr:graphicFrame>
    </xdr:grpSp>
    <xdr:clientData/>
  </xdr:twoCellAnchor>
  <xdr:twoCellAnchor>
    <xdr:from>
      <xdr:col>5</xdr:col>
      <xdr:colOff>381000</xdr:colOff>
      <xdr:row>22</xdr:row>
      <xdr:rowOff>133350</xdr:rowOff>
    </xdr:from>
    <xdr:to>
      <xdr:col>6</xdr:col>
      <xdr:colOff>47625</xdr:colOff>
      <xdr:row>24</xdr:row>
      <xdr:rowOff>152400</xdr:rowOff>
    </xdr:to>
    <xdr:sp>
      <xdr:nvSpPr>
        <xdr:cNvPr id="24" name="AutoShape 24"/>
        <xdr:cNvSpPr>
          <a:spLocks/>
        </xdr:cNvSpPr>
      </xdr:nvSpPr>
      <xdr:spPr>
        <a:xfrm>
          <a:off x="2781300" y="3981450"/>
          <a:ext cx="666750" cy="361950"/>
        </a:xfrm>
        <a:prstGeom prst="wedgeRectCallout">
          <a:avLst>
            <a:gd name="adj1" fmla="val -98569"/>
            <a:gd name="adj2" fmla="val -6315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出生率（人口千対）</a:t>
          </a:r>
        </a:p>
      </xdr:txBody>
    </xdr:sp>
    <xdr:clientData/>
  </xdr:twoCellAnchor>
  <xdr:twoCellAnchor>
    <xdr:from>
      <xdr:col>5</xdr:col>
      <xdr:colOff>409575</xdr:colOff>
      <xdr:row>19</xdr:row>
      <xdr:rowOff>38100</xdr:rowOff>
    </xdr:from>
    <xdr:to>
      <xdr:col>6</xdr:col>
      <xdr:colOff>85725</xdr:colOff>
      <xdr:row>21</xdr:row>
      <xdr:rowOff>19050</xdr:rowOff>
    </xdr:to>
    <xdr:sp>
      <xdr:nvSpPr>
        <xdr:cNvPr id="25" name="AutoShape 25"/>
        <xdr:cNvSpPr>
          <a:spLocks/>
        </xdr:cNvSpPr>
      </xdr:nvSpPr>
      <xdr:spPr>
        <a:xfrm>
          <a:off x="2809875" y="3343275"/>
          <a:ext cx="676275" cy="352425"/>
        </a:xfrm>
        <a:prstGeom prst="wedgeRectCallout">
          <a:avLst>
            <a:gd name="adj1" fmla="val -91666"/>
            <a:gd name="adj2" fmla="val -12162"/>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低体重児（出生百対）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6"/>
  <sheetViews>
    <sheetView tabSelected="1" view="pageBreakPreview" zoomScaleSheetLayoutView="100" zoomScalePageLayoutView="0" workbookViewId="0" topLeftCell="A1">
      <selection activeCell="A1" sqref="A1"/>
    </sheetView>
  </sheetViews>
  <sheetFormatPr defaultColWidth="9.00390625" defaultRowHeight="13.5"/>
  <cols>
    <col min="1" max="3" width="1.625" style="362" customWidth="1"/>
    <col min="4" max="4" width="2.75390625" style="362" customWidth="1"/>
    <col min="5" max="5" width="3.875" style="362" customWidth="1"/>
    <col min="6" max="6" width="8.00390625" style="362" customWidth="1"/>
    <col min="7" max="7" width="9.00390625" style="362" customWidth="1"/>
    <col min="8" max="9" width="8.25390625" style="362" customWidth="1"/>
    <col min="10" max="10" width="7.75390625" style="362" customWidth="1"/>
    <col min="11" max="11" width="8.375" style="362" customWidth="1"/>
    <col min="12" max="12" width="8.875" style="362" customWidth="1"/>
    <col min="13" max="13" width="7.625" style="362" customWidth="1"/>
    <col min="14" max="14" width="7.50390625" style="362" customWidth="1"/>
    <col min="15" max="16384" width="9.00390625" style="362" customWidth="1"/>
  </cols>
  <sheetData>
    <row r="1" spans="1:14" ht="14.25">
      <c r="A1" s="200"/>
      <c r="B1" s="201" t="s">
        <v>132</v>
      </c>
      <c r="C1" s="200"/>
      <c r="D1" s="200"/>
      <c r="E1" s="200"/>
      <c r="F1" s="200"/>
      <c r="G1" s="200"/>
      <c r="I1" s="200"/>
      <c r="J1" s="200"/>
      <c r="K1" s="200"/>
      <c r="L1" s="200"/>
      <c r="M1" s="200"/>
      <c r="N1" s="200"/>
    </row>
    <row r="2" spans="1:14" ht="24.75" customHeight="1">
      <c r="A2" s="200"/>
      <c r="B2" s="200"/>
      <c r="C2" s="202" t="s">
        <v>137</v>
      </c>
      <c r="D2" s="203"/>
      <c r="E2" s="204"/>
      <c r="F2" s="204"/>
      <c r="G2" s="204"/>
      <c r="H2" s="205"/>
      <c r="I2" s="204"/>
      <c r="J2" s="204"/>
      <c r="K2" s="204"/>
      <c r="L2" s="204"/>
      <c r="M2" s="204"/>
      <c r="N2" s="204"/>
    </row>
    <row r="3" spans="1:14" ht="21" customHeight="1">
      <c r="A3" s="200"/>
      <c r="B3" s="200"/>
      <c r="C3" s="200"/>
      <c r="D3" s="204" t="s">
        <v>156</v>
      </c>
      <c r="E3" s="204"/>
      <c r="F3" s="204"/>
      <c r="G3" s="204"/>
      <c r="H3" s="204"/>
      <c r="I3" s="204"/>
      <c r="J3" s="204"/>
      <c r="K3" s="204"/>
      <c r="L3" s="204"/>
      <c r="M3" s="204"/>
      <c r="N3" s="204"/>
    </row>
    <row r="4" spans="1:14" ht="40.5" customHeight="1">
      <c r="A4" s="200"/>
      <c r="B4" s="200"/>
      <c r="C4" s="200"/>
      <c r="D4" s="363" t="s">
        <v>134</v>
      </c>
      <c r="E4" s="363"/>
      <c r="F4" s="363"/>
      <c r="G4" s="363"/>
      <c r="H4" s="363"/>
      <c r="I4" s="363"/>
      <c r="J4" s="363"/>
      <c r="K4" s="363"/>
      <c r="L4" s="363"/>
      <c r="M4" s="363"/>
      <c r="N4" s="363"/>
    </row>
    <row r="5" spans="1:14" ht="18.75" customHeight="1">
      <c r="A5" s="200"/>
      <c r="B5" s="200"/>
      <c r="C5" s="200"/>
      <c r="D5" s="206" t="s">
        <v>8</v>
      </c>
      <c r="E5" s="200"/>
      <c r="F5" s="200"/>
      <c r="G5" s="200"/>
      <c r="H5" s="200"/>
      <c r="I5" s="200"/>
      <c r="J5" s="200"/>
      <c r="K5" s="200"/>
      <c r="L5" s="200"/>
      <c r="M5" s="200"/>
      <c r="N5" s="200"/>
    </row>
    <row r="6" spans="1:14" ht="42.75" customHeight="1">
      <c r="A6" s="200"/>
      <c r="B6" s="200"/>
      <c r="C6" s="207"/>
      <c r="D6" s="363" t="s">
        <v>157</v>
      </c>
      <c r="E6" s="363"/>
      <c r="F6" s="363"/>
      <c r="G6" s="363"/>
      <c r="H6" s="363"/>
      <c r="I6" s="363"/>
      <c r="J6" s="363"/>
      <c r="K6" s="363"/>
      <c r="L6" s="363"/>
      <c r="M6" s="363"/>
      <c r="N6" s="363"/>
    </row>
    <row r="7" spans="1:14" ht="14.25" customHeight="1">
      <c r="A7" s="200"/>
      <c r="B7" s="200"/>
      <c r="C7" s="200"/>
      <c r="D7" s="206" t="s">
        <v>138</v>
      </c>
      <c r="E7" s="200"/>
      <c r="F7" s="200"/>
      <c r="G7" s="200"/>
      <c r="H7" s="200"/>
      <c r="I7" s="200"/>
      <c r="J7" s="200"/>
      <c r="K7" s="200"/>
      <c r="L7" s="200"/>
      <c r="M7" s="200"/>
      <c r="N7" s="200"/>
    </row>
    <row r="8" spans="1:14" ht="35.25" customHeight="1">
      <c r="A8" s="200"/>
      <c r="B8" s="200"/>
      <c r="C8" s="200"/>
      <c r="D8" s="363" t="s">
        <v>158</v>
      </c>
      <c r="E8" s="364"/>
      <c r="F8" s="364"/>
      <c r="G8" s="364"/>
      <c r="H8" s="364"/>
      <c r="I8" s="364"/>
      <c r="J8" s="364"/>
      <c r="K8" s="364"/>
      <c r="L8" s="364"/>
      <c r="M8" s="364"/>
      <c r="N8" s="364"/>
    </row>
    <row r="9" spans="1:14" ht="18.75" customHeight="1">
      <c r="A9" s="200"/>
      <c r="B9" s="200"/>
      <c r="C9" s="200"/>
      <c r="D9" s="200" t="s">
        <v>139</v>
      </c>
      <c r="E9" s="208"/>
      <c r="F9" s="208"/>
      <c r="G9" s="208"/>
      <c r="H9" s="208"/>
      <c r="I9" s="208"/>
      <c r="J9" s="208"/>
      <c r="K9" s="208"/>
      <c r="L9" s="208"/>
      <c r="M9" s="208"/>
      <c r="N9" s="208"/>
    </row>
    <row r="10" spans="1:14" ht="62.25" customHeight="1">
      <c r="A10" s="200"/>
      <c r="B10" s="200"/>
      <c r="C10" s="200"/>
      <c r="D10" s="363" t="s">
        <v>159</v>
      </c>
      <c r="E10" s="363"/>
      <c r="F10" s="363"/>
      <c r="G10" s="363"/>
      <c r="H10" s="363"/>
      <c r="I10" s="363"/>
      <c r="J10" s="363"/>
      <c r="K10" s="363"/>
      <c r="L10" s="363"/>
      <c r="M10" s="363"/>
      <c r="N10" s="363"/>
    </row>
    <row r="11" spans="1:14" ht="12.75">
      <c r="A11" s="200"/>
      <c r="B11" s="200"/>
      <c r="C11" s="200"/>
      <c r="D11" s="206" t="s">
        <v>140</v>
      </c>
      <c r="E11" s="200"/>
      <c r="F11" s="200"/>
      <c r="G11" s="200"/>
      <c r="H11" s="200"/>
      <c r="I11" s="200"/>
      <c r="J11" s="200"/>
      <c r="K11" s="200"/>
      <c r="L11" s="200"/>
      <c r="M11" s="200"/>
      <c r="N11" s="200"/>
    </row>
    <row r="12" spans="1:14" ht="48.75" customHeight="1">
      <c r="A12" s="200"/>
      <c r="B12" s="200"/>
      <c r="C12" s="200"/>
      <c r="D12" s="363" t="s">
        <v>160</v>
      </c>
      <c r="E12" s="363"/>
      <c r="F12" s="363"/>
      <c r="G12" s="363"/>
      <c r="H12" s="363"/>
      <c r="I12" s="363"/>
      <c r="J12" s="363"/>
      <c r="K12" s="363"/>
      <c r="L12" s="363"/>
      <c r="M12" s="363"/>
      <c r="N12" s="363"/>
    </row>
    <row r="13" spans="1:14" ht="20.25" customHeight="1">
      <c r="A13" s="200"/>
      <c r="B13" s="200"/>
      <c r="C13" s="200"/>
      <c r="D13" s="206" t="s">
        <v>141</v>
      </c>
      <c r="E13" s="208"/>
      <c r="F13" s="208"/>
      <c r="G13" s="208"/>
      <c r="H13" s="208"/>
      <c r="I13" s="208"/>
      <c r="J13" s="208"/>
      <c r="K13" s="208"/>
      <c r="L13" s="208"/>
      <c r="M13" s="208"/>
      <c r="N13" s="208"/>
    </row>
    <row r="14" spans="1:14" ht="41.25" customHeight="1">
      <c r="A14" s="200"/>
      <c r="B14" s="200"/>
      <c r="C14" s="200"/>
      <c r="D14" s="363" t="s">
        <v>161</v>
      </c>
      <c r="E14" s="363"/>
      <c r="F14" s="363"/>
      <c r="G14" s="363"/>
      <c r="H14" s="363"/>
      <c r="I14" s="363"/>
      <c r="J14" s="363"/>
      <c r="K14" s="363"/>
      <c r="L14" s="363"/>
      <c r="M14" s="363"/>
      <c r="N14" s="363"/>
    </row>
    <row r="15" spans="1:14" ht="21.75" customHeight="1">
      <c r="A15" s="200"/>
      <c r="B15" s="200"/>
      <c r="C15" s="200"/>
      <c r="D15" s="204" t="s">
        <v>142</v>
      </c>
      <c r="E15" s="203"/>
      <c r="F15" s="203"/>
      <c r="G15" s="203"/>
      <c r="H15" s="203"/>
      <c r="I15" s="203"/>
      <c r="J15" s="203"/>
      <c r="K15" s="203"/>
      <c r="L15" s="203"/>
      <c r="M15" s="203"/>
      <c r="N15" s="203"/>
    </row>
    <row r="16" spans="1:14" ht="63.75" customHeight="1">
      <c r="A16" s="200"/>
      <c r="B16" s="200"/>
      <c r="C16" s="200"/>
      <c r="D16" s="363" t="s">
        <v>162</v>
      </c>
      <c r="E16" s="364"/>
      <c r="F16" s="364"/>
      <c r="G16" s="364"/>
      <c r="H16" s="364"/>
      <c r="I16" s="364"/>
      <c r="J16" s="364"/>
      <c r="K16" s="364"/>
      <c r="L16" s="364"/>
      <c r="M16" s="364"/>
      <c r="N16" s="364"/>
    </row>
    <row r="17" spans="1:14" ht="23.25" customHeight="1">
      <c r="A17" s="200"/>
      <c r="B17" s="200"/>
      <c r="C17" s="200"/>
      <c r="D17" s="204" t="s">
        <v>143</v>
      </c>
      <c r="E17" s="204"/>
      <c r="F17" s="204"/>
      <c r="G17" s="204"/>
      <c r="H17" s="204"/>
      <c r="I17" s="204"/>
      <c r="J17" s="204"/>
      <c r="K17" s="204"/>
      <c r="L17" s="204"/>
      <c r="M17" s="204"/>
      <c r="N17" s="204"/>
    </row>
    <row r="18" spans="1:14" ht="23.25" customHeight="1">
      <c r="A18" s="200"/>
      <c r="B18" s="200"/>
      <c r="C18" s="200"/>
      <c r="D18" s="363" t="s">
        <v>163</v>
      </c>
      <c r="E18" s="363"/>
      <c r="F18" s="363"/>
      <c r="G18" s="363"/>
      <c r="H18" s="363"/>
      <c r="I18" s="363"/>
      <c r="J18" s="363"/>
      <c r="K18" s="363"/>
      <c r="L18" s="363"/>
      <c r="M18" s="363"/>
      <c r="N18" s="363"/>
    </row>
    <row r="19" spans="1:14" ht="12.75">
      <c r="A19" s="200"/>
      <c r="B19" s="200"/>
      <c r="C19" s="200"/>
      <c r="D19" s="200"/>
      <c r="E19" s="200"/>
      <c r="F19" s="200"/>
      <c r="G19" s="200"/>
      <c r="H19" s="200"/>
      <c r="I19" s="200"/>
      <c r="J19" s="200"/>
      <c r="K19" s="200"/>
      <c r="L19" s="200"/>
      <c r="M19" s="200"/>
      <c r="N19" s="200"/>
    </row>
    <row r="20" spans="1:14" ht="12.75">
      <c r="A20" s="200"/>
      <c r="B20" s="200"/>
      <c r="C20" s="202" t="s">
        <v>144</v>
      </c>
      <c r="D20" s="200"/>
      <c r="E20" s="200"/>
      <c r="F20" s="200"/>
      <c r="G20" s="205"/>
      <c r="H20" s="200"/>
      <c r="I20" s="200"/>
      <c r="J20" s="200"/>
      <c r="K20" s="200"/>
      <c r="L20" s="200"/>
      <c r="M20" s="200"/>
      <c r="N20" s="200"/>
    </row>
    <row r="21" spans="2:14" ht="19.5" customHeight="1">
      <c r="B21" s="200"/>
      <c r="C21" s="200"/>
      <c r="D21" s="209" t="s">
        <v>9</v>
      </c>
      <c r="E21" s="200"/>
      <c r="F21" s="200"/>
      <c r="G21" s="200"/>
      <c r="H21" s="200"/>
      <c r="I21" s="200"/>
      <c r="J21" s="200"/>
      <c r="K21" s="200"/>
      <c r="L21" s="200"/>
      <c r="M21" s="200"/>
      <c r="N21" s="200"/>
    </row>
    <row r="22" spans="2:14" ht="34.5" customHeight="1">
      <c r="B22" s="200"/>
      <c r="C22" s="200"/>
      <c r="D22" s="363" t="s">
        <v>164</v>
      </c>
      <c r="E22" s="363"/>
      <c r="F22" s="363"/>
      <c r="G22" s="363"/>
      <c r="H22" s="363"/>
      <c r="I22" s="363"/>
      <c r="J22" s="363"/>
      <c r="K22" s="363"/>
      <c r="L22" s="363"/>
      <c r="M22" s="363"/>
      <c r="N22" s="363"/>
    </row>
    <row r="23" spans="2:14" ht="45" customHeight="1">
      <c r="B23" s="200"/>
      <c r="C23" s="200"/>
      <c r="D23" s="363" t="s">
        <v>165</v>
      </c>
      <c r="E23" s="363"/>
      <c r="F23" s="363"/>
      <c r="G23" s="363"/>
      <c r="H23" s="363"/>
      <c r="I23" s="363"/>
      <c r="J23" s="363"/>
      <c r="K23" s="363"/>
      <c r="L23" s="363"/>
      <c r="M23" s="363"/>
      <c r="N23" s="363"/>
    </row>
    <row r="24" spans="2:14" ht="9" customHeight="1">
      <c r="B24" s="200"/>
      <c r="C24" s="200"/>
      <c r="D24" s="200"/>
      <c r="E24" s="200"/>
      <c r="F24" s="200"/>
      <c r="G24" s="200"/>
      <c r="H24" s="200"/>
      <c r="I24" s="200"/>
      <c r="J24" s="200"/>
      <c r="K24" s="200"/>
      <c r="L24" s="200"/>
      <c r="M24" s="200"/>
      <c r="N24" s="200"/>
    </row>
    <row r="25" spans="2:14" ht="12.75">
      <c r="B25" s="200"/>
      <c r="C25" s="202" t="s">
        <v>10</v>
      </c>
      <c r="D25" s="200"/>
      <c r="E25" s="200"/>
      <c r="F25" s="200"/>
      <c r="G25" s="200"/>
      <c r="H25" s="200"/>
      <c r="I25" s="200"/>
      <c r="J25" s="200"/>
      <c r="K25" s="200"/>
      <c r="L25" s="200"/>
      <c r="M25" s="200"/>
      <c r="N25" s="200"/>
    </row>
    <row r="26" spans="2:14" ht="36" customHeight="1">
      <c r="B26" s="200"/>
      <c r="C26" s="200"/>
      <c r="D26" s="363" t="s">
        <v>166</v>
      </c>
      <c r="E26" s="363"/>
      <c r="F26" s="363"/>
      <c r="G26" s="363"/>
      <c r="H26" s="363"/>
      <c r="I26" s="363"/>
      <c r="J26" s="363"/>
      <c r="K26" s="363"/>
      <c r="L26" s="363"/>
      <c r="M26" s="363"/>
      <c r="N26" s="363"/>
    </row>
  </sheetData>
  <sheetProtection/>
  <mergeCells count="11">
    <mergeCell ref="D26:N26"/>
    <mergeCell ref="D18:N18"/>
    <mergeCell ref="D8:N8"/>
    <mergeCell ref="D6:N6"/>
    <mergeCell ref="D16:N16"/>
    <mergeCell ref="D12:N12"/>
    <mergeCell ref="D14:N14"/>
    <mergeCell ref="D10:N10"/>
    <mergeCell ref="D4:N4"/>
    <mergeCell ref="D22:N22"/>
    <mergeCell ref="D23:N23"/>
  </mergeCells>
  <printOptions/>
  <pageMargins left="0.7874015748031497" right="0.7874015748031497" top="0.984251968503937" bottom="0.984251968503937" header="0.5118110236220472" footer="0.5118110236220472"/>
  <pageSetup firstPageNumber="8" useFirstPageNumber="1" horizontalDpi="600" verticalDpi="600" orientation="portrait" paperSize="9"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dimension ref="A1:AB28"/>
  <sheetViews>
    <sheetView view="pageBreakPreview" zoomScaleSheetLayoutView="100" zoomScalePageLayoutView="0" workbookViewId="0" topLeftCell="A1">
      <selection activeCell="A1" sqref="A1:O1"/>
    </sheetView>
  </sheetViews>
  <sheetFormatPr defaultColWidth="9.00390625" defaultRowHeight="13.5"/>
  <cols>
    <col min="1" max="1" width="2.625" style="321" customWidth="1"/>
    <col min="2" max="2" width="6.25390625" style="321" customWidth="1"/>
    <col min="3" max="3" width="9.00390625" style="321" bestFit="1" customWidth="1"/>
    <col min="4" max="4" width="7.00390625" style="321" customWidth="1"/>
    <col min="5" max="5" width="6.25390625" style="321" customWidth="1"/>
    <col min="6" max="7" width="5.875" style="321" customWidth="1"/>
    <col min="8" max="8" width="5.375" style="321" customWidth="1"/>
    <col min="9" max="9" width="6.375" style="321" customWidth="1"/>
    <col min="10" max="10" width="7.50390625" style="321" bestFit="1" customWidth="1"/>
    <col min="11" max="12" width="7.00390625" style="321" bestFit="1" customWidth="1"/>
    <col min="13" max="13" width="4.50390625" style="321" customWidth="1"/>
    <col min="14" max="14" width="5.50390625" style="321" bestFit="1" customWidth="1"/>
    <col min="15" max="15" width="4.625" style="321" customWidth="1"/>
    <col min="16" max="16" width="4.50390625" style="321" customWidth="1"/>
    <col min="17" max="17" width="9.25390625" style="321" bestFit="1" customWidth="1"/>
    <col min="18" max="20" width="6.50390625" style="321" bestFit="1" customWidth="1"/>
    <col min="21" max="21" width="5.00390625" style="321" customWidth="1"/>
    <col min="22" max="22" width="5.125" style="321" customWidth="1"/>
    <col min="23" max="23" width="5.00390625" style="321" customWidth="1"/>
    <col min="24" max="24" width="6.125" style="321" customWidth="1"/>
    <col min="25" max="25" width="6.00390625" style="321" customWidth="1"/>
    <col min="26" max="26" width="4.625" style="321" customWidth="1"/>
    <col min="27" max="27" width="18.50390625" style="321" customWidth="1"/>
    <col min="28" max="28" width="17.125" style="321" customWidth="1"/>
    <col min="29" max="16384" width="9.00390625" style="321" customWidth="1"/>
  </cols>
  <sheetData>
    <row r="1" spans="1:24" ht="26.25" customHeight="1" thickBot="1">
      <c r="A1" s="365" t="s">
        <v>11</v>
      </c>
      <c r="B1" s="366"/>
      <c r="C1" s="366"/>
      <c r="D1" s="366"/>
      <c r="E1" s="366"/>
      <c r="F1" s="366"/>
      <c r="G1" s="366"/>
      <c r="H1" s="366"/>
      <c r="I1" s="366"/>
      <c r="J1" s="366"/>
      <c r="K1" s="366"/>
      <c r="L1" s="366"/>
      <c r="M1" s="366"/>
      <c r="N1" s="366"/>
      <c r="O1" s="366"/>
      <c r="X1" s="321" t="s">
        <v>149</v>
      </c>
    </row>
    <row r="2" spans="1:26" ht="15.75" customHeight="1">
      <c r="A2" s="384"/>
      <c r="B2" s="376" t="s">
        <v>112</v>
      </c>
      <c r="C2" s="376" t="s">
        <v>12</v>
      </c>
      <c r="D2" s="378" t="s">
        <v>13</v>
      </c>
      <c r="E2" s="379"/>
      <c r="F2" s="380"/>
      <c r="G2" s="378" t="s">
        <v>14</v>
      </c>
      <c r="H2" s="379"/>
      <c r="I2" s="380"/>
      <c r="J2" s="378" t="s">
        <v>15</v>
      </c>
      <c r="K2" s="379"/>
      <c r="L2" s="380"/>
      <c r="M2" s="367" t="s">
        <v>16</v>
      </c>
      <c r="N2" s="368"/>
      <c r="O2" s="368"/>
      <c r="P2" s="405" t="s">
        <v>17</v>
      </c>
      <c r="Q2" s="386" t="s">
        <v>22</v>
      </c>
      <c r="R2" s="391" t="s">
        <v>18</v>
      </c>
      <c r="S2" s="391"/>
      <c r="T2" s="391"/>
      <c r="U2" s="391" t="s">
        <v>19</v>
      </c>
      <c r="V2" s="391"/>
      <c r="W2" s="391"/>
      <c r="X2" s="391" t="s">
        <v>20</v>
      </c>
      <c r="Y2" s="391" t="s">
        <v>21</v>
      </c>
      <c r="Z2" s="410" t="s">
        <v>23</v>
      </c>
    </row>
    <row r="3" spans="1:28" ht="15.75" customHeight="1">
      <c r="A3" s="385"/>
      <c r="B3" s="377"/>
      <c r="C3" s="377"/>
      <c r="D3" s="381"/>
      <c r="E3" s="382"/>
      <c r="F3" s="383"/>
      <c r="G3" s="381"/>
      <c r="H3" s="382"/>
      <c r="I3" s="383"/>
      <c r="J3" s="381"/>
      <c r="K3" s="382"/>
      <c r="L3" s="383"/>
      <c r="M3" s="369"/>
      <c r="N3" s="370"/>
      <c r="O3" s="370"/>
      <c r="P3" s="402"/>
      <c r="Q3" s="387"/>
      <c r="R3" s="389" t="s">
        <v>2</v>
      </c>
      <c r="S3" s="389" t="s">
        <v>24</v>
      </c>
      <c r="T3" s="389" t="s">
        <v>25</v>
      </c>
      <c r="U3" s="389" t="s">
        <v>2</v>
      </c>
      <c r="V3" s="402" t="s">
        <v>115</v>
      </c>
      <c r="W3" s="402" t="s">
        <v>148</v>
      </c>
      <c r="X3" s="389"/>
      <c r="Y3" s="389"/>
      <c r="Z3" s="411"/>
      <c r="AA3" s="408" t="s">
        <v>26</v>
      </c>
      <c r="AB3" s="409"/>
    </row>
    <row r="4" spans="1:28" ht="34.5" customHeight="1" thickBot="1">
      <c r="A4" s="385"/>
      <c r="B4" s="377"/>
      <c r="C4" s="377"/>
      <c r="D4" s="236" t="s">
        <v>2</v>
      </c>
      <c r="E4" s="236" t="s">
        <v>0</v>
      </c>
      <c r="F4" s="236" t="s">
        <v>1</v>
      </c>
      <c r="G4" s="236" t="s">
        <v>2</v>
      </c>
      <c r="H4" s="236" t="s">
        <v>0</v>
      </c>
      <c r="I4" s="236" t="s">
        <v>1</v>
      </c>
      <c r="J4" s="236" t="s">
        <v>2</v>
      </c>
      <c r="K4" s="236" t="s">
        <v>0</v>
      </c>
      <c r="L4" s="236" t="s">
        <v>1</v>
      </c>
      <c r="M4" s="236" t="s">
        <v>2</v>
      </c>
      <c r="N4" s="236" t="s">
        <v>0</v>
      </c>
      <c r="O4" s="237" t="s">
        <v>1</v>
      </c>
      <c r="P4" s="403"/>
      <c r="Q4" s="388"/>
      <c r="R4" s="390"/>
      <c r="S4" s="390"/>
      <c r="T4" s="390"/>
      <c r="U4" s="390"/>
      <c r="V4" s="403"/>
      <c r="W4" s="403"/>
      <c r="X4" s="390"/>
      <c r="Y4" s="390"/>
      <c r="Z4" s="412"/>
      <c r="AA4" s="322" t="s">
        <v>4</v>
      </c>
      <c r="AB4" s="322" t="s">
        <v>3</v>
      </c>
    </row>
    <row r="5" spans="1:28" ht="18.75" customHeight="1">
      <c r="A5" s="394" t="s">
        <v>27</v>
      </c>
      <c r="B5" s="238" t="s">
        <v>28</v>
      </c>
      <c r="C5" s="239">
        <f>+AA5+AB5</f>
        <v>126180000</v>
      </c>
      <c r="D5" s="240">
        <v>1050806</v>
      </c>
      <c r="E5" s="240">
        <v>538271</v>
      </c>
      <c r="F5" s="240">
        <v>512535</v>
      </c>
      <c r="G5" s="241">
        <v>100378</v>
      </c>
      <c r="H5" s="241">
        <v>45633</v>
      </c>
      <c r="I5" s="242">
        <v>54745</v>
      </c>
      <c r="J5" s="240">
        <v>1253066</v>
      </c>
      <c r="K5" s="243">
        <v>656540</v>
      </c>
      <c r="L5" s="243">
        <v>596526</v>
      </c>
      <c r="M5" s="244">
        <v>2463</v>
      </c>
      <c r="N5" s="244">
        <v>1269</v>
      </c>
      <c r="O5" s="244">
        <v>1194</v>
      </c>
      <c r="P5" s="244">
        <v>1147</v>
      </c>
      <c r="Q5" s="245">
        <v>-202260</v>
      </c>
      <c r="R5" s="246">
        <v>25751</v>
      </c>
      <c r="S5" s="246">
        <v>11940</v>
      </c>
      <c r="T5" s="246">
        <v>13811</v>
      </c>
      <c r="U5" s="246">
        <v>4315</v>
      </c>
      <c r="V5" s="246">
        <v>3491</v>
      </c>
      <c r="W5" s="246">
        <v>824</v>
      </c>
      <c r="X5" s="247">
        <v>661895</v>
      </c>
      <c r="Y5" s="247">
        <v>235719</v>
      </c>
      <c r="Z5" s="415"/>
      <c r="AA5" s="317">
        <v>61453000</v>
      </c>
      <c r="AB5" s="248">
        <v>64727000</v>
      </c>
    </row>
    <row r="6" spans="1:28" ht="18.75" customHeight="1" thickBot="1">
      <c r="A6" s="395"/>
      <c r="B6" s="249" t="s">
        <v>6</v>
      </c>
      <c r="C6" s="250">
        <f>+AA6+AB6</f>
        <v>1848107</v>
      </c>
      <c r="D6" s="251">
        <v>15080</v>
      </c>
      <c r="E6" s="251">
        <v>7742</v>
      </c>
      <c r="F6" s="251">
        <v>7338</v>
      </c>
      <c r="G6" s="323">
        <v>1353</v>
      </c>
      <c r="H6" s="323">
        <v>614</v>
      </c>
      <c r="I6" s="323">
        <v>739</v>
      </c>
      <c r="J6" s="324">
        <v>19271</v>
      </c>
      <c r="K6" s="325">
        <v>10038</v>
      </c>
      <c r="L6" s="324">
        <v>9233</v>
      </c>
      <c r="M6" s="324">
        <v>37</v>
      </c>
      <c r="N6" s="324">
        <v>15</v>
      </c>
      <c r="O6" s="324">
        <v>22</v>
      </c>
      <c r="P6" s="324">
        <v>16</v>
      </c>
      <c r="Q6" s="326">
        <v>-4191</v>
      </c>
      <c r="R6" s="324">
        <v>333</v>
      </c>
      <c r="S6" s="324">
        <v>167</v>
      </c>
      <c r="T6" s="324">
        <v>166</v>
      </c>
      <c r="U6" s="324">
        <v>67</v>
      </c>
      <c r="V6" s="324">
        <v>57</v>
      </c>
      <c r="W6" s="324">
        <v>10</v>
      </c>
      <c r="X6" s="324">
        <v>8947</v>
      </c>
      <c r="Y6" s="324">
        <v>3264</v>
      </c>
      <c r="Z6" s="416"/>
      <c r="AA6" s="327">
        <v>899880</v>
      </c>
      <c r="AB6" s="328">
        <v>948227</v>
      </c>
    </row>
    <row r="7" spans="1:28" ht="18.75" customHeight="1" thickBot="1" thickTop="1">
      <c r="A7" s="395"/>
      <c r="B7" s="252" t="s">
        <v>5</v>
      </c>
      <c r="C7" s="253">
        <f>+AA7+AB7</f>
        <v>282896</v>
      </c>
      <c r="D7" s="329">
        <v>2419</v>
      </c>
      <c r="E7" s="329">
        <v>1249</v>
      </c>
      <c r="F7" s="330">
        <v>1170</v>
      </c>
      <c r="G7" s="254">
        <v>214</v>
      </c>
      <c r="H7" s="254">
        <v>87</v>
      </c>
      <c r="I7" s="254">
        <v>127</v>
      </c>
      <c r="J7" s="331">
        <v>2480</v>
      </c>
      <c r="K7" s="330">
        <v>1256</v>
      </c>
      <c r="L7" s="332">
        <v>1224</v>
      </c>
      <c r="M7" s="331">
        <v>6</v>
      </c>
      <c r="N7" s="330">
        <v>2</v>
      </c>
      <c r="O7" s="331">
        <v>4</v>
      </c>
      <c r="P7" s="330">
        <v>2</v>
      </c>
      <c r="Q7" s="333">
        <v>-61</v>
      </c>
      <c r="R7" s="330">
        <v>50</v>
      </c>
      <c r="S7" s="331">
        <v>19</v>
      </c>
      <c r="T7" s="330">
        <v>31</v>
      </c>
      <c r="U7" s="331">
        <v>8</v>
      </c>
      <c r="V7" s="329">
        <v>8</v>
      </c>
      <c r="W7" s="330">
        <v>0</v>
      </c>
      <c r="X7" s="332">
        <v>1417</v>
      </c>
      <c r="Y7" s="332">
        <v>463</v>
      </c>
      <c r="Z7" s="416"/>
      <c r="AA7" s="334">
        <v>139792</v>
      </c>
      <c r="AB7" s="335">
        <v>143104</v>
      </c>
    </row>
    <row r="8" spans="1:28" ht="18.75" customHeight="1" thickTop="1">
      <c r="A8" s="395"/>
      <c r="B8" s="255" t="s">
        <v>116</v>
      </c>
      <c r="C8" s="256">
        <f>+AA8+AB8</f>
        <v>140603</v>
      </c>
      <c r="D8" s="336">
        <v>1197</v>
      </c>
      <c r="E8" s="336">
        <v>625</v>
      </c>
      <c r="F8" s="337">
        <v>572</v>
      </c>
      <c r="G8" s="257">
        <v>104</v>
      </c>
      <c r="H8" s="257">
        <v>45</v>
      </c>
      <c r="I8" s="257">
        <v>59</v>
      </c>
      <c r="J8" s="338">
        <v>1164</v>
      </c>
      <c r="K8" s="337">
        <v>586</v>
      </c>
      <c r="L8" s="339">
        <v>578</v>
      </c>
      <c r="M8" s="338">
        <v>3</v>
      </c>
      <c r="N8" s="337">
        <v>1</v>
      </c>
      <c r="O8" s="338">
        <v>2</v>
      </c>
      <c r="P8" s="337">
        <v>2</v>
      </c>
      <c r="Q8" s="340">
        <v>33</v>
      </c>
      <c r="R8" s="337">
        <v>25</v>
      </c>
      <c r="S8" s="338">
        <v>12</v>
      </c>
      <c r="T8" s="337">
        <v>13</v>
      </c>
      <c r="U8" s="338">
        <v>6</v>
      </c>
      <c r="V8" s="336">
        <v>6</v>
      </c>
      <c r="W8" s="337">
        <v>0</v>
      </c>
      <c r="X8" s="339">
        <v>701</v>
      </c>
      <c r="Y8" s="339">
        <v>221</v>
      </c>
      <c r="Z8" s="416"/>
      <c r="AA8" s="334">
        <v>69077</v>
      </c>
      <c r="AB8" s="335">
        <v>71526</v>
      </c>
    </row>
    <row r="9" spans="1:28" ht="18.75" customHeight="1">
      <c r="A9" s="395"/>
      <c r="B9" s="258" t="s">
        <v>117</v>
      </c>
      <c r="C9" s="259">
        <f aca="true" t="shared" si="0" ref="C9:C14">+AA9+AB9</f>
        <v>45709</v>
      </c>
      <c r="D9" s="341">
        <v>349</v>
      </c>
      <c r="E9" s="341">
        <v>177</v>
      </c>
      <c r="F9" s="342">
        <v>172</v>
      </c>
      <c r="G9" s="260">
        <v>36</v>
      </c>
      <c r="H9" s="260">
        <v>13</v>
      </c>
      <c r="I9" s="260">
        <v>23</v>
      </c>
      <c r="J9" s="343">
        <v>491</v>
      </c>
      <c r="K9" s="342">
        <v>251</v>
      </c>
      <c r="L9" s="344">
        <v>240</v>
      </c>
      <c r="M9" s="343">
        <v>1</v>
      </c>
      <c r="N9" s="342">
        <v>0</v>
      </c>
      <c r="O9" s="345">
        <v>1</v>
      </c>
      <c r="P9" s="346">
        <v>0</v>
      </c>
      <c r="Q9" s="347">
        <v>-142</v>
      </c>
      <c r="R9" s="342">
        <v>7</v>
      </c>
      <c r="S9" s="343">
        <v>2</v>
      </c>
      <c r="T9" s="342">
        <v>5</v>
      </c>
      <c r="U9" s="343">
        <v>1</v>
      </c>
      <c r="V9" s="341">
        <v>1</v>
      </c>
      <c r="W9" s="346">
        <v>0</v>
      </c>
      <c r="X9" s="344">
        <v>222</v>
      </c>
      <c r="Y9" s="344">
        <v>62</v>
      </c>
      <c r="Z9" s="416"/>
      <c r="AA9" s="334">
        <v>23118</v>
      </c>
      <c r="AB9" s="335">
        <v>22591</v>
      </c>
    </row>
    <row r="10" spans="1:28" ht="18.75" customHeight="1">
      <c r="A10" s="395"/>
      <c r="B10" s="261" t="s">
        <v>118</v>
      </c>
      <c r="C10" s="256">
        <f t="shared" si="0"/>
        <v>6835</v>
      </c>
      <c r="D10" s="341">
        <v>37</v>
      </c>
      <c r="E10" s="341">
        <v>18</v>
      </c>
      <c r="F10" s="342">
        <v>19</v>
      </c>
      <c r="G10" s="260">
        <v>0</v>
      </c>
      <c r="H10" s="260">
        <v>0</v>
      </c>
      <c r="I10" s="260">
        <v>0</v>
      </c>
      <c r="J10" s="343">
        <v>49</v>
      </c>
      <c r="K10" s="342">
        <v>26</v>
      </c>
      <c r="L10" s="344">
        <v>23</v>
      </c>
      <c r="M10" s="345">
        <v>0</v>
      </c>
      <c r="N10" s="346">
        <v>0</v>
      </c>
      <c r="O10" s="345">
        <v>0</v>
      </c>
      <c r="P10" s="346">
        <v>0</v>
      </c>
      <c r="Q10" s="347">
        <v>-12</v>
      </c>
      <c r="R10" s="342">
        <v>2</v>
      </c>
      <c r="S10" s="343">
        <v>1</v>
      </c>
      <c r="T10" s="342">
        <v>1</v>
      </c>
      <c r="U10" s="345">
        <v>0</v>
      </c>
      <c r="V10" s="348">
        <v>0</v>
      </c>
      <c r="W10" s="346">
        <v>0</v>
      </c>
      <c r="X10" s="344">
        <v>25</v>
      </c>
      <c r="Y10" s="344">
        <v>14</v>
      </c>
      <c r="Z10" s="416"/>
      <c r="AA10" s="334">
        <v>3432</v>
      </c>
      <c r="AB10" s="335">
        <v>3403</v>
      </c>
    </row>
    <row r="11" spans="1:28" ht="18.75" customHeight="1">
      <c r="A11" s="395"/>
      <c r="B11" s="262" t="s">
        <v>119</v>
      </c>
      <c r="C11" s="263">
        <f>+AA11+AB11</f>
        <v>25631</v>
      </c>
      <c r="D11" s="341">
        <v>179</v>
      </c>
      <c r="E11" s="341">
        <v>89</v>
      </c>
      <c r="F11" s="342">
        <v>90</v>
      </c>
      <c r="G11" s="260">
        <v>17</v>
      </c>
      <c r="H11" s="260">
        <v>6</v>
      </c>
      <c r="I11" s="260">
        <v>11</v>
      </c>
      <c r="J11" s="343">
        <v>209</v>
      </c>
      <c r="K11" s="342">
        <v>101</v>
      </c>
      <c r="L11" s="344">
        <v>108</v>
      </c>
      <c r="M11" s="345">
        <v>1</v>
      </c>
      <c r="N11" s="346">
        <v>0</v>
      </c>
      <c r="O11" s="345">
        <v>1</v>
      </c>
      <c r="P11" s="346">
        <v>0</v>
      </c>
      <c r="Q11" s="347">
        <v>-30</v>
      </c>
      <c r="R11" s="342">
        <v>3</v>
      </c>
      <c r="S11" s="343">
        <v>1</v>
      </c>
      <c r="T11" s="342">
        <v>2</v>
      </c>
      <c r="U11" s="345">
        <v>0</v>
      </c>
      <c r="V11" s="348">
        <v>0</v>
      </c>
      <c r="W11" s="346">
        <v>0</v>
      </c>
      <c r="X11" s="344">
        <v>119</v>
      </c>
      <c r="Y11" s="344">
        <v>40</v>
      </c>
      <c r="Z11" s="416"/>
      <c r="AA11" s="334">
        <v>12513</v>
      </c>
      <c r="AB11" s="335">
        <v>13118</v>
      </c>
    </row>
    <row r="12" spans="1:28" ht="18.75" customHeight="1">
      <c r="A12" s="396"/>
      <c r="B12" s="264" t="s">
        <v>120</v>
      </c>
      <c r="C12" s="265">
        <f>+AA12+AB12</f>
        <v>40078</v>
      </c>
      <c r="D12" s="341">
        <v>365</v>
      </c>
      <c r="E12" s="341">
        <v>183</v>
      </c>
      <c r="F12" s="342">
        <v>182</v>
      </c>
      <c r="G12" s="260">
        <v>32</v>
      </c>
      <c r="H12" s="260">
        <v>16</v>
      </c>
      <c r="I12" s="260">
        <v>16</v>
      </c>
      <c r="J12" s="343">
        <v>403</v>
      </c>
      <c r="K12" s="342">
        <v>206</v>
      </c>
      <c r="L12" s="344">
        <v>197</v>
      </c>
      <c r="M12" s="345">
        <v>0</v>
      </c>
      <c r="N12" s="346">
        <v>0</v>
      </c>
      <c r="O12" s="345">
        <v>0</v>
      </c>
      <c r="P12" s="346">
        <v>0</v>
      </c>
      <c r="Q12" s="347">
        <v>-38</v>
      </c>
      <c r="R12" s="342">
        <v>9</v>
      </c>
      <c r="S12" s="343">
        <v>0</v>
      </c>
      <c r="T12" s="342">
        <v>9</v>
      </c>
      <c r="U12" s="343">
        <v>0</v>
      </c>
      <c r="V12" s="341">
        <v>0</v>
      </c>
      <c r="W12" s="346">
        <v>0</v>
      </c>
      <c r="X12" s="344">
        <v>195</v>
      </c>
      <c r="Y12" s="344">
        <v>69</v>
      </c>
      <c r="Z12" s="398"/>
      <c r="AA12" s="334">
        <v>19500</v>
      </c>
      <c r="AB12" s="335">
        <v>20578</v>
      </c>
    </row>
    <row r="13" spans="1:28" ht="18.75" customHeight="1">
      <c r="A13" s="396"/>
      <c r="B13" s="266" t="s">
        <v>121</v>
      </c>
      <c r="C13" s="256">
        <f t="shared" si="0"/>
        <v>9831</v>
      </c>
      <c r="D13" s="341">
        <v>132</v>
      </c>
      <c r="E13" s="341">
        <v>74</v>
      </c>
      <c r="F13" s="342">
        <v>58</v>
      </c>
      <c r="G13" s="260">
        <v>11</v>
      </c>
      <c r="H13" s="260">
        <v>4</v>
      </c>
      <c r="I13" s="260">
        <v>7</v>
      </c>
      <c r="J13" s="343">
        <v>53</v>
      </c>
      <c r="K13" s="342">
        <v>28</v>
      </c>
      <c r="L13" s="344">
        <v>25</v>
      </c>
      <c r="M13" s="345">
        <v>0</v>
      </c>
      <c r="N13" s="346">
        <v>0</v>
      </c>
      <c r="O13" s="345">
        <v>0</v>
      </c>
      <c r="P13" s="346">
        <v>0</v>
      </c>
      <c r="Q13" s="347">
        <v>79</v>
      </c>
      <c r="R13" s="342">
        <v>3</v>
      </c>
      <c r="S13" s="343">
        <v>2</v>
      </c>
      <c r="T13" s="342">
        <v>1</v>
      </c>
      <c r="U13" s="345">
        <v>0</v>
      </c>
      <c r="V13" s="348">
        <v>0</v>
      </c>
      <c r="W13" s="346">
        <v>0</v>
      </c>
      <c r="X13" s="344">
        <v>55</v>
      </c>
      <c r="Y13" s="344">
        <v>14</v>
      </c>
      <c r="Z13" s="398"/>
      <c r="AA13" s="334">
        <v>4920</v>
      </c>
      <c r="AB13" s="335">
        <v>4911</v>
      </c>
    </row>
    <row r="14" spans="1:28" ht="18.75" customHeight="1" thickBot="1">
      <c r="A14" s="397"/>
      <c r="B14" s="267" t="s">
        <v>122</v>
      </c>
      <c r="C14" s="268">
        <f t="shared" si="0"/>
        <v>14209</v>
      </c>
      <c r="D14" s="349">
        <v>160</v>
      </c>
      <c r="E14" s="349">
        <v>83</v>
      </c>
      <c r="F14" s="350">
        <v>77</v>
      </c>
      <c r="G14" s="269">
        <v>14</v>
      </c>
      <c r="H14" s="269">
        <v>3</v>
      </c>
      <c r="I14" s="269">
        <v>11</v>
      </c>
      <c r="J14" s="351">
        <v>111</v>
      </c>
      <c r="K14" s="350">
        <v>58</v>
      </c>
      <c r="L14" s="352">
        <v>53</v>
      </c>
      <c r="M14" s="353">
        <v>1</v>
      </c>
      <c r="N14" s="354">
        <v>1</v>
      </c>
      <c r="O14" s="353">
        <v>0</v>
      </c>
      <c r="P14" s="354">
        <v>0</v>
      </c>
      <c r="Q14" s="355">
        <v>49</v>
      </c>
      <c r="R14" s="350">
        <v>1</v>
      </c>
      <c r="S14" s="351">
        <v>1</v>
      </c>
      <c r="T14" s="350">
        <v>0</v>
      </c>
      <c r="U14" s="353">
        <v>1</v>
      </c>
      <c r="V14" s="356">
        <v>1</v>
      </c>
      <c r="W14" s="354">
        <v>0</v>
      </c>
      <c r="X14" s="352">
        <v>100</v>
      </c>
      <c r="Y14" s="352">
        <v>43</v>
      </c>
      <c r="Z14" s="399"/>
      <c r="AA14" s="334">
        <v>7232</v>
      </c>
      <c r="AB14" s="335">
        <v>6977</v>
      </c>
    </row>
    <row r="15" spans="1:26" ht="18.75" customHeight="1">
      <c r="A15" s="371" t="s">
        <v>29</v>
      </c>
      <c r="B15" s="238" t="s">
        <v>28</v>
      </c>
      <c r="C15" s="404"/>
      <c r="D15" s="270">
        <f aca="true" t="shared" si="1" ref="D15:D24">+D5/C5*1000</f>
        <v>8.32783325408147</v>
      </c>
      <c r="E15" s="270">
        <f aca="true" t="shared" si="2" ref="E15:F18">+E5/AA5*1000</f>
        <v>8.759067905553838</v>
      </c>
      <c r="F15" s="270">
        <f t="shared" si="2"/>
        <v>7.918411173080786</v>
      </c>
      <c r="G15" s="270">
        <f aca="true" t="shared" si="3" ref="G15:I18">+G5/D5*1000</f>
        <v>95.52476860619372</v>
      </c>
      <c r="H15" s="270">
        <f t="shared" si="3"/>
        <v>84.77699894662726</v>
      </c>
      <c r="I15" s="270">
        <f t="shared" si="3"/>
        <v>106.8122177022057</v>
      </c>
      <c r="J15" s="270">
        <f aca="true" t="shared" si="4" ref="J15:J24">+J5/C5*1000</f>
        <v>9.93078142336345</v>
      </c>
      <c r="K15" s="270">
        <f aca="true" t="shared" si="5" ref="K15:K24">+K5/AA5*1000</f>
        <v>10.683611865978879</v>
      </c>
      <c r="L15" s="270">
        <f aca="true" t="shared" si="6" ref="L15:L24">+L5/AB5*1000</f>
        <v>9.216030404622492</v>
      </c>
      <c r="M15" s="270">
        <f aca="true" t="shared" si="7" ref="M15:M24">+M5/D5*1000</f>
        <v>2.343915051874466</v>
      </c>
      <c r="N15" s="270">
        <f aca="true" t="shared" si="8" ref="N15:N24">+N5/E5*1000</f>
        <v>2.3575485210981086</v>
      </c>
      <c r="O15" s="270">
        <f aca="true" t="shared" si="9" ref="O15:O24">+O5/F5*1000</f>
        <v>2.3295970031314934</v>
      </c>
      <c r="P15" s="270">
        <f aca="true" t="shared" si="10" ref="P15:P24">+P5/D5*1000</f>
        <v>1.0915430631343939</v>
      </c>
      <c r="Q15" s="271">
        <f aca="true" t="shared" si="11" ref="Q15:Q24">+Q5/C5*1000</f>
        <v>-1.602948169281978</v>
      </c>
      <c r="R15" s="272">
        <f aca="true" t="shared" si="12" ref="R15:R24">+R5/(D5+R5)*1000</f>
        <v>23.91977387170396</v>
      </c>
      <c r="S15" s="273">
        <f aca="true" t="shared" si="13" ref="S15:S24">+S5/(D5+R5)*1000</f>
        <v>11.090912975346406</v>
      </c>
      <c r="T15" s="273">
        <f aca="true" t="shared" si="14" ref="T15:T24">+T5/(D5+R5)*1000</f>
        <v>12.828860896357556</v>
      </c>
      <c r="U15" s="273">
        <f aca="true" t="shared" si="15" ref="U15:U24">+U5/(D5+V5)*1000</f>
        <v>4.092774616640282</v>
      </c>
      <c r="V15" s="273">
        <f aca="true" t="shared" si="16" ref="V15:V24">+V5/(D5+V5)*1000</f>
        <v>3.3112111672517326</v>
      </c>
      <c r="W15" s="273">
        <f aca="true" t="shared" si="17" ref="W15:W24">+W5/(D5+V5)*1000</f>
        <v>0.7815634493885499</v>
      </c>
      <c r="X15" s="273">
        <f aca="true" t="shared" si="18" ref="X15:X24">+X5/C5*1000</f>
        <v>5.2456411475669675</v>
      </c>
      <c r="Y15" s="274">
        <f aca="true" t="shared" si="19" ref="Y15:Y24">+Y5/C5*1000</f>
        <v>1.8681169757489302</v>
      </c>
      <c r="Z15" s="275">
        <v>1.39</v>
      </c>
    </row>
    <row r="16" spans="1:26" ht="18.75" customHeight="1" thickBot="1">
      <c r="A16" s="371"/>
      <c r="B16" s="249" t="s">
        <v>6</v>
      </c>
      <c r="C16" s="392"/>
      <c r="D16" s="276">
        <v>8.3</v>
      </c>
      <c r="E16" s="276">
        <f t="shared" si="2"/>
        <v>8.603369338133973</v>
      </c>
      <c r="F16" s="276">
        <f t="shared" si="2"/>
        <v>7.73865329715353</v>
      </c>
      <c r="G16" s="276">
        <f t="shared" si="3"/>
        <v>89.72148541114058</v>
      </c>
      <c r="H16" s="276">
        <f t="shared" si="3"/>
        <v>79.30767243606303</v>
      </c>
      <c r="I16" s="276">
        <f t="shared" si="3"/>
        <v>100.70863995639138</v>
      </c>
      <c r="J16" s="276">
        <v>10.6</v>
      </c>
      <c r="K16" s="276">
        <f t="shared" si="5"/>
        <v>11.154820642752366</v>
      </c>
      <c r="L16" s="276">
        <f t="shared" si="6"/>
        <v>9.737119909051314</v>
      </c>
      <c r="M16" s="276">
        <f t="shared" si="7"/>
        <v>2.453580901856764</v>
      </c>
      <c r="N16" s="276">
        <f t="shared" si="8"/>
        <v>1.9374838543012143</v>
      </c>
      <c r="O16" s="276">
        <f t="shared" si="9"/>
        <v>2.998092123194331</v>
      </c>
      <c r="P16" s="276">
        <f t="shared" si="10"/>
        <v>1.0610079575596816</v>
      </c>
      <c r="Q16" s="277">
        <f t="shared" si="11"/>
        <v>-2.2677258405492755</v>
      </c>
      <c r="R16" s="278">
        <f t="shared" si="12"/>
        <v>21.60513851943165</v>
      </c>
      <c r="S16" s="279">
        <f t="shared" si="13"/>
        <v>10.835009407642898</v>
      </c>
      <c r="T16" s="279">
        <f t="shared" si="14"/>
        <v>10.77012911178875</v>
      </c>
      <c r="U16" s="279">
        <f t="shared" si="15"/>
        <v>4.426240338244037</v>
      </c>
      <c r="V16" s="279">
        <f t="shared" si="16"/>
        <v>3.7656074519389575</v>
      </c>
      <c r="W16" s="279">
        <f t="shared" si="17"/>
        <v>0.6606328863050803</v>
      </c>
      <c r="X16" s="279">
        <f t="shared" si="18"/>
        <v>4.841169910616648</v>
      </c>
      <c r="Y16" s="280">
        <f t="shared" si="19"/>
        <v>1.7661315064549834</v>
      </c>
      <c r="Z16" s="357">
        <v>1.47</v>
      </c>
    </row>
    <row r="17" spans="1:26" ht="18.75" customHeight="1" thickBot="1" thickTop="1">
      <c r="A17" s="371"/>
      <c r="B17" s="252" t="s">
        <v>5</v>
      </c>
      <c r="C17" s="392"/>
      <c r="D17" s="281">
        <f t="shared" si="1"/>
        <v>8.55084554041061</v>
      </c>
      <c r="E17" s="281">
        <f t="shared" si="2"/>
        <v>8.93470298729541</v>
      </c>
      <c r="F17" s="281">
        <f t="shared" si="2"/>
        <v>8.175872093023257</v>
      </c>
      <c r="G17" s="281">
        <f t="shared" si="3"/>
        <v>88.46630839189748</v>
      </c>
      <c r="H17" s="281">
        <f t="shared" si="3"/>
        <v>69.65572457966374</v>
      </c>
      <c r="I17" s="281">
        <f t="shared" si="3"/>
        <v>108.54700854700855</v>
      </c>
      <c r="J17" s="281">
        <f t="shared" si="4"/>
        <v>8.766472484587977</v>
      </c>
      <c r="K17" s="281">
        <f t="shared" si="5"/>
        <v>8.98477738354126</v>
      </c>
      <c r="L17" s="281">
        <f t="shared" si="6"/>
        <v>8.553220035778176</v>
      </c>
      <c r="M17" s="281">
        <f t="shared" si="7"/>
        <v>2.4803637866887143</v>
      </c>
      <c r="N17" s="281">
        <f t="shared" si="8"/>
        <v>1.6012810248198557</v>
      </c>
      <c r="O17" s="281">
        <f t="shared" si="9"/>
        <v>3.4188034188034186</v>
      </c>
      <c r="P17" s="281">
        <f t="shared" si="10"/>
        <v>0.8267879288962381</v>
      </c>
      <c r="Q17" s="282">
        <f t="shared" si="11"/>
        <v>-0.21562694417736553</v>
      </c>
      <c r="R17" s="283">
        <f t="shared" si="12"/>
        <v>20.25111381125962</v>
      </c>
      <c r="S17" s="284">
        <f t="shared" si="13"/>
        <v>7.695423248278655</v>
      </c>
      <c r="T17" s="284">
        <f t="shared" si="14"/>
        <v>12.555690562980963</v>
      </c>
      <c r="U17" s="284">
        <f t="shared" si="15"/>
        <v>3.296250515039143</v>
      </c>
      <c r="V17" s="284">
        <f t="shared" si="16"/>
        <v>3.296250515039143</v>
      </c>
      <c r="W17" s="284">
        <f t="shared" si="17"/>
        <v>0</v>
      </c>
      <c r="X17" s="284">
        <f t="shared" si="18"/>
        <v>5.008907867202081</v>
      </c>
      <c r="Y17" s="285">
        <f t="shared" si="19"/>
        <v>1.6366438549855777</v>
      </c>
      <c r="Z17" s="358">
        <v>1.453018373088362</v>
      </c>
    </row>
    <row r="18" spans="1:26" ht="18.75" customHeight="1" thickTop="1">
      <c r="A18" s="371"/>
      <c r="B18" s="255" t="s">
        <v>116</v>
      </c>
      <c r="C18" s="392"/>
      <c r="D18" s="286">
        <f t="shared" si="1"/>
        <v>8.513331863473752</v>
      </c>
      <c r="E18" s="286">
        <f t="shared" si="2"/>
        <v>9.047874111498762</v>
      </c>
      <c r="F18" s="286">
        <f t="shared" si="2"/>
        <v>7.997091966557615</v>
      </c>
      <c r="G18" s="286">
        <f t="shared" si="3"/>
        <v>86.88387635756057</v>
      </c>
      <c r="H18" s="286">
        <f t="shared" si="3"/>
        <v>72</v>
      </c>
      <c r="I18" s="286">
        <f t="shared" si="3"/>
        <v>103.14685314685315</v>
      </c>
      <c r="J18" s="286">
        <f t="shared" si="4"/>
        <v>8.278628478766457</v>
      </c>
      <c r="K18" s="286">
        <f t="shared" si="5"/>
        <v>8.483286766941239</v>
      </c>
      <c r="L18" s="286">
        <f t="shared" si="6"/>
        <v>8.080977546626402</v>
      </c>
      <c r="M18" s="286">
        <f t="shared" si="7"/>
        <v>2.506265664160401</v>
      </c>
      <c r="N18" s="286">
        <f t="shared" si="8"/>
        <v>1.6</v>
      </c>
      <c r="O18" s="286">
        <f t="shared" si="9"/>
        <v>3.4965034965034967</v>
      </c>
      <c r="P18" s="286">
        <f t="shared" si="10"/>
        <v>1.670843776106934</v>
      </c>
      <c r="Q18" s="287">
        <f t="shared" si="11"/>
        <v>0.23470338470729643</v>
      </c>
      <c r="R18" s="288">
        <f t="shared" si="12"/>
        <v>20.458265139116204</v>
      </c>
      <c r="S18" s="289">
        <f t="shared" si="13"/>
        <v>9.819967266775777</v>
      </c>
      <c r="T18" s="289">
        <f t="shared" si="14"/>
        <v>10.638297872340425</v>
      </c>
      <c r="U18" s="289">
        <f t="shared" si="15"/>
        <v>4.987531172069826</v>
      </c>
      <c r="V18" s="289">
        <f t="shared" si="16"/>
        <v>4.987531172069826</v>
      </c>
      <c r="W18" s="289">
        <f t="shared" si="17"/>
        <v>0</v>
      </c>
      <c r="X18" s="289">
        <f t="shared" si="18"/>
        <v>4.9856688690852975</v>
      </c>
      <c r="Y18" s="290">
        <f t="shared" si="19"/>
        <v>1.5718014551609851</v>
      </c>
      <c r="Z18" s="359">
        <v>1.4380852655824796</v>
      </c>
    </row>
    <row r="19" spans="1:26" ht="18.75" customHeight="1">
      <c r="A19" s="371"/>
      <c r="B19" s="258" t="s">
        <v>117</v>
      </c>
      <c r="C19" s="392"/>
      <c r="D19" s="291">
        <f t="shared" si="1"/>
        <v>7.63525782668621</v>
      </c>
      <c r="E19" s="291">
        <f aca="true" t="shared" si="20" ref="E19:F24">+E9/AA9*1000</f>
        <v>7.656371658447962</v>
      </c>
      <c r="F19" s="291">
        <f t="shared" si="20"/>
        <v>7.613651454118897</v>
      </c>
      <c r="G19" s="291">
        <f aca="true" t="shared" si="21" ref="G19:I24">+G9/D9*1000</f>
        <v>103.15186246418338</v>
      </c>
      <c r="H19" s="291">
        <f t="shared" si="21"/>
        <v>73.44632768361582</v>
      </c>
      <c r="I19" s="291">
        <f t="shared" si="21"/>
        <v>133.72093023255812</v>
      </c>
      <c r="J19" s="291">
        <f t="shared" si="4"/>
        <v>10.741867028375156</v>
      </c>
      <c r="K19" s="291">
        <f t="shared" si="5"/>
        <v>10.85734060039796</v>
      </c>
      <c r="L19" s="291">
        <f t="shared" si="6"/>
        <v>10.623699703421718</v>
      </c>
      <c r="M19" s="291">
        <f t="shared" si="7"/>
        <v>2.865329512893983</v>
      </c>
      <c r="N19" s="291">
        <f t="shared" si="8"/>
        <v>0</v>
      </c>
      <c r="O19" s="291">
        <f t="shared" si="9"/>
        <v>5.813953488372093</v>
      </c>
      <c r="P19" s="291">
        <f t="shared" si="10"/>
        <v>0</v>
      </c>
      <c r="Q19" s="292">
        <f t="shared" si="11"/>
        <v>-3.1066092016889453</v>
      </c>
      <c r="R19" s="293">
        <f t="shared" si="12"/>
        <v>19.662921348314605</v>
      </c>
      <c r="S19" s="294">
        <f t="shared" si="13"/>
        <v>5.617977528089887</v>
      </c>
      <c r="T19" s="294">
        <f t="shared" si="14"/>
        <v>14.044943820224718</v>
      </c>
      <c r="U19" s="294">
        <f t="shared" si="15"/>
        <v>2.857142857142857</v>
      </c>
      <c r="V19" s="294">
        <f t="shared" si="16"/>
        <v>2.857142857142857</v>
      </c>
      <c r="W19" s="294">
        <f t="shared" si="17"/>
        <v>0</v>
      </c>
      <c r="X19" s="294">
        <f t="shared" si="18"/>
        <v>4.856811568837647</v>
      </c>
      <c r="Y19" s="295">
        <f t="shared" si="19"/>
        <v>1.3564068345402436</v>
      </c>
      <c r="Z19" s="360">
        <v>1.3966340312656553</v>
      </c>
    </row>
    <row r="20" spans="1:26" ht="18.75" customHeight="1">
      <c r="A20" s="371"/>
      <c r="B20" s="261" t="s">
        <v>118</v>
      </c>
      <c r="C20" s="392"/>
      <c r="D20" s="291">
        <f t="shared" si="1"/>
        <v>5.413313825896123</v>
      </c>
      <c r="E20" s="291">
        <f t="shared" si="20"/>
        <v>5.244755244755245</v>
      </c>
      <c r="F20" s="291">
        <f t="shared" si="20"/>
        <v>5.583308845136644</v>
      </c>
      <c r="G20" s="291">
        <f t="shared" si="21"/>
        <v>0</v>
      </c>
      <c r="H20" s="291">
        <f t="shared" si="21"/>
        <v>0</v>
      </c>
      <c r="I20" s="291">
        <f t="shared" si="21"/>
        <v>0</v>
      </c>
      <c r="J20" s="291">
        <f t="shared" si="4"/>
        <v>7.168983174835406</v>
      </c>
      <c r="K20" s="291">
        <f t="shared" si="5"/>
        <v>7.575757575757576</v>
      </c>
      <c r="L20" s="291">
        <f t="shared" si="6"/>
        <v>6.758742286218043</v>
      </c>
      <c r="M20" s="291">
        <f t="shared" si="7"/>
        <v>0</v>
      </c>
      <c r="N20" s="291">
        <f t="shared" si="8"/>
        <v>0</v>
      </c>
      <c r="O20" s="291">
        <f t="shared" si="9"/>
        <v>0</v>
      </c>
      <c r="P20" s="291">
        <f t="shared" si="10"/>
        <v>0</v>
      </c>
      <c r="Q20" s="292">
        <f t="shared" si="11"/>
        <v>-1.7556693489392832</v>
      </c>
      <c r="R20" s="293">
        <f t="shared" si="12"/>
        <v>51.28205128205128</v>
      </c>
      <c r="S20" s="294">
        <f t="shared" si="13"/>
        <v>25.64102564102564</v>
      </c>
      <c r="T20" s="294">
        <f t="shared" si="14"/>
        <v>25.64102564102564</v>
      </c>
      <c r="U20" s="294">
        <f t="shared" si="15"/>
        <v>0</v>
      </c>
      <c r="V20" s="294">
        <f t="shared" si="16"/>
        <v>0</v>
      </c>
      <c r="W20" s="294">
        <f t="shared" si="17"/>
        <v>0</v>
      </c>
      <c r="X20" s="294">
        <f t="shared" si="18"/>
        <v>3.6576444769568397</v>
      </c>
      <c r="Y20" s="295">
        <f t="shared" si="19"/>
        <v>2.04828090709583</v>
      </c>
      <c r="Z20" s="360">
        <v>1.0311873593585597</v>
      </c>
    </row>
    <row r="21" spans="1:26" ht="18.75" customHeight="1">
      <c r="A21" s="371"/>
      <c r="B21" s="262" t="s">
        <v>119</v>
      </c>
      <c r="C21" s="392"/>
      <c r="D21" s="296">
        <f t="shared" si="1"/>
        <v>6.983730638679724</v>
      </c>
      <c r="E21" s="296">
        <f>+E11/AA11*1000</f>
        <v>7.11260289299129</v>
      </c>
      <c r="F21" s="296">
        <f t="shared" si="20"/>
        <v>6.860801951517</v>
      </c>
      <c r="G21" s="296">
        <f t="shared" si="21"/>
        <v>94.97206703910614</v>
      </c>
      <c r="H21" s="296">
        <f t="shared" si="21"/>
        <v>67.41573033707866</v>
      </c>
      <c r="I21" s="296">
        <f t="shared" si="21"/>
        <v>122.22222222222221</v>
      </c>
      <c r="J21" s="297">
        <f t="shared" si="4"/>
        <v>8.15418828762046</v>
      </c>
      <c r="K21" s="297">
        <f>+K11/AA11*1000</f>
        <v>8.071605530248542</v>
      </c>
      <c r="L21" s="297">
        <f t="shared" si="6"/>
        <v>8.2329623418204</v>
      </c>
      <c r="M21" s="297">
        <f t="shared" si="7"/>
        <v>5.58659217877095</v>
      </c>
      <c r="N21" s="297">
        <f t="shared" si="8"/>
        <v>0</v>
      </c>
      <c r="O21" s="297">
        <f t="shared" si="9"/>
        <v>11.11111111111111</v>
      </c>
      <c r="P21" s="297">
        <f t="shared" si="10"/>
        <v>0</v>
      </c>
      <c r="Q21" s="298">
        <f t="shared" si="11"/>
        <v>-1.1704576489407357</v>
      </c>
      <c r="R21" s="299">
        <f t="shared" si="12"/>
        <v>16.483516483516485</v>
      </c>
      <c r="S21" s="300">
        <f t="shared" si="13"/>
        <v>5.4945054945054945</v>
      </c>
      <c r="T21" s="300">
        <f t="shared" si="14"/>
        <v>10.989010989010989</v>
      </c>
      <c r="U21" s="300">
        <f t="shared" si="15"/>
        <v>0</v>
      </c>
      <c r="V21" s="300">
        <f t="shared" si="16"/>
        <v>0</v>
      </c>
      <c r="W21" s="300">
        <f t="shared" si="17"/>
        <v>0</v>
      </c>
      <c r="X21" s="300">
        <f t="shared" si="18"/>
        <v>4.642815340798252</v>
      </c>
      <c r="Y21" s="301">
        <f t="shared" si="19"/>
        <v>1.5606101985876477</v>
      </c>
      <c r="Z21" s="360">
        <v>1.214424902859146</v>
      </c>
    </row>
    <row r="22" spans="1:26" ht="18.75" customHeight="1">
      <c r="A22" s="372"/>
      <c r="B22" s="264" t="s">
        <v>120</v>
      </c>
      <c r="C22" s="392"/>
      <c r="D22" s="302">
        <f t="shared" si="1"/>
        <v>9.107240880283447</v>
      </c>
      <c r="E22" s="302">
        <f>+E12/AA12*1000</f>
        <v>9.384615384615385</v>
      </c>
      <c r="F22" s="302">
        <f t="shared" si="20"/>
        <v>8.844396928758869</v>
      </c>
      <c r="G22" s="302">
        <f t="shared" si="21"/>
        <v>87.67123287671232</v>
      </c>
      <c r="H22" s="302">
        <f t="shared" si="21"/>
        <v>87.43169398907104</v>
      </c>
      <c r="I22" s="302">
        <f t="shared" si="21"/>
        <v>87.91208791208791</v>
      </c>
      <c r="J22" s="286">
        <f t="shared" si="4"/>
        <v>10.055391985628026</v>
      </c>
      <c r="K22" s="286">
        <f>+K12/AA12*1000</f>
        <v>10.564102564102564</v>
      </c>
      <c r="L22" s="286">
        <f t="shared" si="6"/>
        <v>9.573330741568666</v>
      </c>
      <c r="M22" s="286">
        <f t="shared" si="7"/>
        <v>0</v>
      </c>
      <c r="N22" s="286">
        <f t="shared" si="8"/>
        <v>0</v>
      </c>
      <c r="O22" s="286">
        <f t="shared" si="9"/>
        <v>0</v>
      </c>
      <c r="P22" s="286">
        <f t="shared" si="10"/>
        <v>0</v>
      </c>
      <c r="Q22" s="287">
        <f t="shared" si="11"/>
        <v>-0.948151105344578</v>
      </c>
      <c r="R22" s="288">
        <f t="shared" si="12"/>
        <v>24.06417112299465</v>
      </c>
      <c r="S22" s="289">
        <f t="shared" si="13"/>
        <v>0</v>
      </c>
      <c r="T22" s="289">
        <f t="shared" si="14"/>
        <v>24.06417112299465</v>
      </c>
      <c r="U22" s="289">
        <f t="shared" si="15"/>
        <v>0</v>
      </c>
      <c r="V22" s="289">
        <f t="shared" si="16"/>
        <v>0</v>
      </c>
      <c r="W22" s="289">
        <f t="shared" si="17"/>
        <v>0</v>
      </c>
      <c r="X22" s="289">
        <f t="shared" si="18"/>
        <v>4.865512251110334</v>
      </c>
      <c r="Y22" s="290">
        <f t="shared" si="19"/>
        <v>1.721642796546734</v>
      </c>
      <c r="Z22" s="360">
        <v>1.6407483170980417</v>
      </c>
    </row>
    <row r="23" spans="1:26" ht="18.75" customHeight="1">
      <c r="A23" s="372"/>
      <c r="B23" s="266" t="s">
        <v>121</v>
      </c>
      <c r="C23" s="392"/>
      <c r="D23" s="303">
        <f t="shared" si="1"/>
        <v>13.426914861153493</v>
      </c>
      <c r="E23" s="303">
        <f t="shared" si="20"/>
        <v>15.040650406504065</v>
      </c>
      <c r="F23" s="303">
        <f t="shared" si="20"/>
        <v>11.810221950722868</v>
      </c>
      <c r="G23" s="303">
        <f t="shared" si="21"/>
        <v>83.33333333333333</v>
      </c>
      <c r="H23" s="303">
        <f t="shared" si="21"/>
        <v>54.054054054054056</v>
      </c>
      <c r="I23" s="303">
        <f t="shared" si="21"/>
        <v>120.6896551724138</v>
      </c>
      <c r="J23" s="303">
        <f t="shared" si="4"/>
        <v>5.3911097548570845</v>
      </c>
      <c r="K23" s="303">
        <f t="shared" si="5"/>
        <v>5.691056910569106</v>
      </c>
      <c r="L23" s="303">
        <f t="shared" si="6"/>
        <v>5.09061290979434</v>
      </c>
      <c r="M23" s="303">
        <f t="shared" si="7"/>
        <v>0</v>
      </c>
      <c r="N23" s="303">
        <f t="shared" si="8"/>
        <v>0</v>
      </c>
      <c r="O23" s="303">
        <f t="shared" si="9"/>
        <v>0</v>
      </c>
      <c r="P23" s="303">
        <f t="shared" si="10"/>
        <v>0</v>
      </c>
      <c r="Q23" s="304">
        <f t="shared" si="11"/>
        <v>8.03580510629641</v>
      </c>
      <c r="R23" s="305">
        <f t="shared" si="12"/>
        <v>22.22222222222222</v>
      </c>
      <c r="S23" s="306">
        <f t="shared" si="13"/>
        <v>14.814814814814815</v>
      </c>
      <c r="T23" s="306">
        <f t="shared" si="14"/>
        <v>7.407407407407407</v>
      </c>
      <c r="U23" s="306">
        <f t="shared" si="15"/>
        <v>0</v>
      </c>
      <c r="V23" s="306">
        <f t="shared" si="16"/>
        <v>0</v>
      </c>
      <c r="W23" s="306">
        <f t="shared" si="17"/>
        <v>0</v>
      </c>
      <c r="X23" s="306">
        <f t="shared" si="18"/>
        <v>5.594547858813955</v>
      </c>
      <c r="Y23" s="307">
        <f t="shared" si="19"/>
        <v>1.4240667276980978</v>
      </c>
      <c r="Z23" s="360">
        <v>1.749314188254656</v>
      </c>
    </row>
    <row r="24" spans="1:26" ht="18.75" customHeight="1">
      <c r="A24" s="372"/>
      <c r="B24" s="308" t="s">
        <v>122</v>
      </c>
      <c r="C24" s="393"/>
      <c r="D24" s="309">
        <f t="shared" si="1"/>
        <v>11.260468717010346</v>
      </c>
      <c r="E24" s="309">
        <f t="shared" si="20"/>
        <v>11.476769911504425</v>
      </c>
      <c r="F24" s="309">
        <f t="shared" si="20"/>
        <v>11.036262003726529</v>
      </c>
      <c r="G24" s="309">
        <f t="shared" si="21"/>
        <v>87.5</v>
      </c>
      <c r="H24" s="309">
        <f t="shared" si="21"/>
        <v>36.144578313253014</v>
      </c>
      <c r="I24" s="309">
        <f t="shared" si="21"/>
        <v>142.85714285714286</v>
      </c>
      <c r="J24" s="309">
        <f t="shared" si="4"/>
        <v>7.811950172425927</v>
      </c>
      <c r="K24" s="309">
        <f t="shared" si="5"/>
        <v>8.01991150442478</v>
      </c>
      <c r="L24" s="309">
        <f t="shared" si="6"/>
        <v>7.596388132435145</v>
      </c>
      <c r="M24" s="309">
        <f t="shared" si="7"/>
        <v>6.25</v>
      </c>
      <c r="N24" s="309">
        <f t="shared" si="8"/>
        <v>12.048192771084338</v>
      </c>
      <c r="O24" s="309">
        <f t="shared" si="9"/>
        <v>0</v>
      </c>
      <c r="P24" s="309">
        <f t="shared" si="10"/>
        <v>0</v>
      </c>
      <c r="Q24" s="310">
        <f t="shared" si="11"/>
        <v>3.448518544584418</v>
      </c>
      <c r="R24" s="311">
        <f t="shared" si="12"/>
        <v>6.211180124223602</v>
      </c>
      <c r="S24" s="312">
        <f t="shared" si="13"/>
        <v>6.211180124223602</v>
      </c>
      <c r="T24" s="312">
        <f t="shared" si="14"/>
        <v>0</v>
      </c>
      <c r="U24" s="312">
        <f t="shared" si="15"/>
        <v>6.211180124223602</v>
      </c>
      <c r="V24" s="312">
        <f t="shared" si="16"/>
        <v>6.211180124223602</v>
      </c>
      <c r="W24" s="312">
        <f t="shared" si="17"/>
        <v>0</v>
      </c>
      <c r="X24" s="312">
        <f t="shared" si="18"/>
        <v>7.037792948131466</v>
      </c>
      <c r="Y24" s="313">
        <f t="shared" si="19"/>
        <v>3.0262509676965306</v>
      </c>
      <c r="Z24" s="361">
        <v>1.5874177280298487</v>
      </c>
    </row>
    <row r="25" spans="1:26" ht="38.25" customHeight="1" thickBot="1">
      <c r="A25" s="373"/>
      <c r="B25" s="374" t="s">
        <v>30</v>
      </c>
      <c r="C25" s="375"/>
      <c r="D25" s="314" t="s">
        <v>31</v>
      </c>
      <c r="E25" s="314" t="s">
        <v>32</v>
      </c>
      <c r="F25" s="314" t="s">
        <v>33</v>
      </c>
      <c r="G25" s="314" t="s">
        <v>34</v>
      </c>
      <c r="H25" s="314" t="s">
        <v>35</v>
      </c>
      <c r="I25" s="314" t="s">
        <v>36</v>
      </c>
      <c r="J25" s="314" t="s">
        <v>31</v>
      </c>
      <c r="K25" s="314" t="s">
        <v>32</v>
      </c>
      <c r="L25" s="314" t="s">
        <v>33</v>
      </c>
      <c r="M25" s="314" t="s">
        <v>34</v>
      </c>
      <c r="N25" s="318" t="s">
        <v>35</v>
      </c>
      <c r="O25" s="315" t="s">
        <v>36</v>
      </c>
      <c r="P25" s="320" t="s">
        <v>34</v>
      </c>
      <c r="Q25" s="319" t="s">
        <v>113</v>
      </c>
      <c r="R25" s="400" t="s">
        <v>37</v>
      </c>
      <c r="S25" s="401"/>
      <c r="T25" s="413"/>
      <c r="U25" s="400" t="s">
        <v>123</v>
      </c>
      <c r="V25" s="401"/>
      <c r="W25" s="413"/>
      <c r="X25" s="400" t="s">
        <v>114</v>
      </c>
      <c r="Y25" s="401"/>
      <c r="Z25" s="316"/>
    </row>
    <row r="26" spans="1:15" ht="19.5" customHeight="1">
      <c r="A26" s="414" t="s">
        <v>38</v>
      </c>
      <c r="B26" s="414"/>
      <c r="C26" s="414"/>
      <c r="D26" s="414"/>
      <c r="E26" s="414"/>
      <c r="F26" s="414"/>
      <c r="G26" s="414"/>
      <c r="H26" s="414"/>
      <c r="I26" s="414"/>
      <c r="J26" s="414"/>
      <c r="K26" s="414"/>
      <c r="L26" s="414"/>
      <c r="M26" s="414"/>
      <c r="N26" s="414"/>
      <c r="O26" s="414"/>
    </row>
    <row r="27" spans="2:26" ht="36" customHeight="1">
      <c r="B27" s="406" t="s">
        <v>167</v>
      </c>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row>
    <row r="28" spans="2:26" ht="12.75">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row>
  </sheetData>
  <sheetProtection/>
  <mergeCells count="34">
    <mergeCell ref="B27:Z28"/>
    <mergeCell ref="AA3:AB3"/>
    <mergeCell ref="X2:X4"/>
    <mergeCell ref="Z2:Z4"/>
    <mergeCell ref="Y2:Y4"/>
    <mergeCell ref="S3:S4"/>
    <mergeCell ref="R25:T25"/>
    <mergeCell ref="U25:W25"/>
    <mergeCell ref="A26:O26"/>
    <mergeCell ref="Z5:Z11"/>
    <mergeCell ref="Z12:Z14"/>
    <mergeCell ref="X25:Y25"/>
    <mergeCell ref="V3:V4"/>
    <mergeCell ref="W3:W4"/>
    <mergeCell ref="U2:W2"/>
    <mergeCell ref="C15:C21"/>
    <mergeCell ref="G2:I3"/>
    <mergeCell ref="J2:L3"/>
    <mergeCell ref="U3:U4"/>
    <mergeCell ref="P2:P4"/>
    <mergeCell ref="Q2:Q4"/>
    <mergeCell ref="T3:T4"/>
    <mergeCell ref="R2:T2"/>
    <mergeCell ref="R3:R4"/>
    <mergeCell ref="C22:C24"/>
    <mergeCell ref="A5:A14"/>
    <mergeCell ref="A1:O1"/>
    <mergeCell ref="M2:O3"/>
    <mergeCell ref="A15:A25"/>
    <mergeCell ref="B25:C25"/>
    <mergeCell ref="C2:C4"/>
    <mergeCell ref="D2:F3"/>
    <mergeCell ref="A2:A4"/>
    <mergeCell ref="B2:B4"/>
  </mergeCells>
  <printOptions/>
  <pageMargins left="0.4724409448818898" right="0.1968503937007874" top="0.5511811023622047" bottom="0.1968503937007874" header="0.4330708661417323" footer="0.31496062992125984"/>
  <pageSetup firstPageNumber="9" useFirstPageNumber="1" horizontalDpi="600" verticalDpi="600" orientation="landscape" paperSize="9" scale="89" r:id="rId2"/>
  <headerFooter alignWithMargins="0">
    <oddFooter>&amp;L- &amp;P -
</oddFooter>
  </headerFooter>
  <drawing r:id="rId1"/>
</worksheet>
</file>

<file path=xl/worksheets/sheet3.xml><?xml version="1.0" encoding="utf-8"?>
<worksheet xmlns="http://schemas.openxmlformats.org/spreadsheetml/2006/main" xmlns:r="http://schemas.openxmlformats.org/officeDocument/2006/relationships">
  <dimension ref="A1:BA35"/>
  <sheetViews>
    <sheetView view="pageBreakPreview" zoomScaleSheetLayoutView="100" zoomScalePageLayoutView="0" workbookViewId="0" topLeftCell="A1">
      <pane xSplit="5" ySplit="4" topLeftCell="AK5" activePane="bottomRight" state="frozen"/>
      <selection pane="topLeft" activeCell="I16" sqref="I16"/>
      <selection pane="topRight" activeCell="I16" sqref="I16"/>
      <selection pane="bottomLeft" activeCell="I16" sqref="I16"/>
      <selection pane="bottomRight" activeCell="C2" sqref="C2"/>
    </sheetView>
  </sheetViews>
  <sheetFormatPr defaultColWidth="9.00390625" defaultRowHeight="13.5"/>
  <cols>
    <col min="1" max="1" width="3.625" style="0" customWidth="1"/>
    <col min="2" max="2" width="10.00390625" style="0" customWidth="1"/>
    <col min="3" max="15" width="8.125" style="0" customWidth="1"/>
    <col min="16" max="16" width="7.75390625" style="0" customWidth="1"/>
    <col min="17" max="28" width="8.125" style="0" customWidth="1"/>
    <col min="29" max="29" width="7.625" style="0" customWidth="1"/>
    <col min="30" max="31" width="8.125" style="0" customWidth="1"/>
    <col min="32" max="32" width="7.625" style="0" customWidth="1"/>
    <col min="33" max="33" width="6.875" style="0" customWidth="1"/>
    <col min="34" max="34" width="6.50390625" style="0" customWidth="1"/>
    <col min="35" max="35" width="6.375" style="0" customWidth="1"/>
    <col min="36" max="37" width="6.875" style="0" customWidth="1"/>
    <col min="38" max="38" width="6.25390625" style="0" customWidth="1"/>
    <col min="39" max="49" width="6.875" style="0" customWidth="1"/>
    <col min="50" max="50" width="6.125" style="0" customWidth="1"/>
  </cols>
  <sheetData>
    <row r="1" spans="1:48" ht="12.75">
      <c r="A1" t="s">
        <v>126</v>
      </c>
      <c r="B1" s="2"/>
      <c r="C1" s="1" t="s">
        <v>88</v>
      </c>
      <c r="D1" s="2"/>
      <c r="E1" s="2"/>
      <c r="F1" s="2" t="s">
        <v>89</v>
      </c>
      <c r="H1" s="2"/>
      <c r="I1" s="2"/>
      <c r="J1" s="2"/>
      <c r="K1" s="2"/>
      <c r="L1" s="2"/>
      <c r="M1" s="2"/>
      <c r="N1" s="2"/>
      <c r="O1" s="2"/>
      <c r="P1" s="2"/>
      <c r="Q1" s="2"/>
      <c r="R1" s="2"/>
      <c r="S1" s="2" t="s">
        <v>127</v>
      </c>
      <c r="T1" s="2"/>
      <c r="U1" s="2"/>
      <c r="V1" s="2"/>
      <c r="W1" s="2"/>
      <c r="X1" s="2"/>
      <c r="Y1" s="2"/>
      <c r="Z1" s="2"/>
      <c r="AA1" s="2"/>
      <c r="AB1" s="2"/>
      <c r="AC1" s="2"/>
      <c r="AD1" s="2"/>
      <c r="AE1" s="2"/>
      <c r="AF1" s="2"/>
      <c r="AG1" s="2"/>
      <c r="AH1" s="2" t="s">
        <v>128</v>
      </c>
      <c r="AI1" s="2"/>
      <c r="AJ1" s="2"/>
      <c r="AK1" s="2"/>
      <c r="AL1" s="2"/>
      <c r="AM1" s="2"/>
      <c r="AN1" s="2"/>
      <c r="AO1" s="2"/>
      <c r="AP1" s="2"/>
      <c r="AQ1" s="2"/>
      <c r="AR1" s="2"/>
      <c r="AS1" s="2"/>
      <c r="AT1" s="2"/>
      <c r="AU1" s="2"/>
      <c r="AV1" s="2"/>
    </row>
    <row r="2" spans="2:48" ht="13.5" thickBot="1">
      <c r="B2" s="2"/>
      <c r="C2" s="3" t="s">
        <v>90</v>
      </c>
      <c r="D2" s="2"/>
      <c r="E2" s="2"/>
      <c r="F2" s="2"/>
      <c r="G2" s="2"/>
      <c r="H2" s="2"/>
      <c r="I2" s="2"/>
      <c r="J2" s="2"/>
      <c r="K2" s="2"/>
      <c r="L2" s="2"/>
      <c r="M2" s="2"/>
      <c r="N2" s="2"/>
      <c r="O2" s="79" t="s">
        <v>150</v>
      </c>
      <c r="P2" s="2"/>
      <c r="Q2" s="2"/>
      <c r="R2" s="2"/>
      <c r="S2" s="2"/>
      <c r="T2" s="2"/>
      <c r="U2" s="2"/>
      <c r="V2" s="2"/>
      <c r="W2" s="2"/>
      <c r="X2" s="2"/>
      <c r="Y2" s="2"/>
      <c r="Z2" s="2"/>
      <c r="AA2" s="2"/>
      <c r="AB2" s="2"/>
      <c r="AC2" s="2"/>
      <c r="AD2" s="79" t="s">
        <v>150</v>
      </c>
      <c r="AE2" s="2"/>
      <c r="AF2" s="2"/>
      <c r="AG2" s="2"/>
      <c r="AH2" s="2"/>
      <c r="AI2" s="2"/>
      <c r="AJ2" s="2"/>
      <c r="AK2" s="2"/>
      <c r="AL2" s="2"/>
      <c r="AM2" s="2"/>
      <c r="AN2" s="2"/>
      <c r="AO2" s="2"/>
      <c r="AP2" s="2"/>
      <c r="AQ2" s="2"/>
      <c r="AR2" s="2"/>
      <c r="AS2" s="2"/>
      <c r="AT2" s="2"/>
      <c r="AU2" s="2"/>
      <c r="AV2" s="182" t="s">
        <v>150</v>
      </c>
    </row>
    <row r="3" spans="1:53" ht="24" customHeight="1">
      <c r="A3" s="434"/>
      <c r="B3" s="435"/>
      <c r="C3" s="433" t="s">
        <v>2</v>
      </c>
      <c r="D3" s="431"/>
      <c r="E3" s="432"/>
      <c r="F3" s="430" t="s">
        <v>39</v>
      </c>
      <c r="G3" s="431"/>
      <c r="H3" s="432"/>
      <c r="I3" s="430" t="s">
        <v>40</v>
      </c>
      <c r="J3" s="431"/>
      <c r="K3" s="432"/>
      <c r="L3" s="430" t="s">
        <v>41</v>
      </c>
      <c r="M3" s="431"/>
      <c r="N3" s="432"/>
      <c r="O3" s="430" t="s">
        <v>42</v>
      </c>
      <c r="P3" s="431"/>
      <c r="Q3" s="440"/>
      <c r="R3" s="433" t="s">
        <v>129</v>
      </c>
      <c r="S3" s="431"/>
      <c r="T3" s="432"/>
      <c r="U3" s="430" t="s">
        <v>43</v>
      </c>
      <c r="V3" s="431"/>
      <c r="W3" s="432"/>
      <c r="X3" s="430" t="s">
        <v>91</v>
      </c>
      <c r="Y3" s="431"/>
      <c r="Z3" s="432"/>
      <c r="AA3" s="430" t="s">
        <v>44</v>
      </c>
      <c r="AB3" s="431"/>
      <c r="AC3" s="432"/>
      <c r="AD3" s="430" t="s">
        <v>45</v>
      </c>
      <c r="AE3" s="431"/>
      <c r="AF3" s="440"/>
      <c r="AG3" s="433" t="s">
        <v>46</v>
      </c>
      <c r="AH3" s="431"/>
      <c r="AI3" s="438"/>
      <c r="AJ3" s="431" t="s">
        <v>47</v>
      </c>
      <c r="AK3" s="431"/>
      <c r="AL3" s="432"/>
      <c r="AM3" s="430" t="s">
        <v>48</v>
      </c>
      <c r="AN3" s="431"/>
      <c r="AO3" s="432"/>
      <c r="AP3" s="430" t="s">
        <v>49</v>
      </c>
      <c r="AQ3" s="431"/>
      <c r="AR3" s="432"/>
      <c r="AS3" s="430" t="s">
        <v>50</v>
      </c>
      <c r="AT3" s="431"/>
      <c r="AU3" s="438"/>
      <c r="AV3" s="439" t="s">
        <v>51</v>
      </c>
      <c r="AW3" s="431"/>
      <c r="AX3" s="440"/>
      <c r="AY3" s="441" t="s">
        <v>26</v>
      </c>
      <c r="AZ3" s="442"/>
      <c r="BA3" s="442"/>
    </row>
    <row r="4" spans="1:53" ht="16.5" customHeight="1" thickBot="1">
      <c r="A4" s="436"/>
      <c r="B4" s="437"/>
      <c r="C4" s="11" t="s">
        <v>7</v>
      </c>
      <c r="D4" s="12" t="s">
        <v>4</v>
      </c>
      <c r="E4" s="13" t="s">
        <v>3</v>
      </c>
      <c r="F4" s="8" t="s">
        <v>7</v>
      </c>
      <c r="G4" s="12" t="s">
        <v>4</v>
      </c>
      <c r="H4" s="13" t="s">
        <v>3</v>
      </c>
      <c r="I4" s="8" t="s">
        <v>7</v>
      </c>
      <c r="J4" s="12" t="s">
        <v>4</v>
      </c>
      <c r="K4" s="13" t="s">
        <v>3</v>
      </c>
      <c r="L4" s="8" t="s">
        <v>7</v>
      </c>
      <c r="M4" s="12" t="s">
        <v>4</v>
      </c>
      <c r="N4" s="13" t="s">
        <v>3</v>
      </c>
      <c r="O4" s="8" t="s">
        <v>7</v>
      </c>
      <c r="P4" s="12" t="s">
        <v>4</v>
      </c>
      <c r="Q4" s="14" t="s">
        <v>3</v>
      </c>
      <c r="R4" s="11" t="s">
        <v>7</v>
      </c>
      <c r="S4" s="12" t="s">
        <v>4</v>
      </c>
      <c r="T4" s="13" t="s">
        <v>3</v>
      </c>
      <c r="U4" s="8" t="s">
        <v>7</v>
      </c>
      <c r="V4" s="12" t="s">
        <v>4</v>
      </c>
      <c r="W4" s="13" t="s">
        <v>3</v>
      </c>
      <c r="X4" s="8" t="s">
        <v>7</v>
      </c>
      <c r="Y4" s="12" t="s">
        <v>4</v>
      </c>
      <c r="Z4" s="13" t="s">
        <v>3</v>
      </c>
      <c r="AA4" s="8" t="s">
        <v>7</v>
      </c>
      <c r="AB4" s="12" t="s">
        <v>4</v>
      </c>
      <c r="AC4" s="13" t="s">
        <v>3</v>
      </c>
      <c r="AD4" s="8" t="s">
        <v>7</v>
      </c>
      <c r="AE4" s="12" t="s">
        <v>4</v>
      </c>
      <c r="AF4" s="14" t="s">
        <v>3</v>
      </c>
      <c r="AG4" s="11" t="s">
        <v>7</v>
      </c>
      <c r="AH4" s="12" t="s">
        <v>4</v>
      </c>
      <c r="AI4" s="13" t="s">
        <v>3</v>
      </c>
      <c r="AJ4" s="15" t="s">
        <v>7</v>
      </c>
      <c r="AK4" s="12" t="s">
        <v>4</v>
      </c>
      <c r="AL4" s="13" t="s">
        <v>3</v>
      </c>
      <c r="AM4" s="8" t="s">
        <v>7</v>
      </c>
      <c r="AN4" s="12" t="s">
        <v>4</v>
      </c>
      <c r="AO4" s="13" t="s">
        <v>3</v>
      </c>
      <c r="AP4" s="8" t="s">
        <v>7</v>
      </c>
      <c r="AQ4" s="12" t="s">
        <v>4</v>
      </c>
      <c r="AR4" s="13" t="s">
        <v>3</v>
      </c>
      <c r="AS4" s="8" t="s">
        <v>7</v>
      </c>
      <c r="AT4" s="12" t="s">
        <v>4</v>
      </c>
      <c r="AU4" s="13" t="s">
        <v>3</v>
      </c>
      <c r="AV4" s="8" t="s">
        <v>7</v>
      </c>
      <c r="AW4" s="12" t="s">
        <v>4</v>
      </c>
      <c r="AX4" s="14" t="s">
        <v>3</v>
      </c>
      <c r="AY4" s="16" t="s">
        <v>7</v>
      </c>
      <c r="AZ4" s="7" t="s">
        <v>4</v>
      </c>
      <c r="BA4" s="7" t="s">
        <v>3</v>
      </c>
    </row>
    <row r="5" spans="1:50" ht="17.25" customHeight="1" thickBot="1">
      <c r="A5" s="421" t="s">
        <v>6</v>
      </c>
      <c r="B5" s="17" t="s">
        <v>52</v>
      </c>
      <c r="C5" s="92">
        <v>19271</v>
      </c>
      <c r="D5" s="93">
        <v>10038</v>
      </c>
      <c r="E5" s="94">
        <v>9233</v>
      </c>
      <c r="F5" s="95">
        <v>30</v>
      </c>
      <c r="G5" s="93">
        <v>21</v>
      </c>
      <c r="H5" s="94">
        <v>9</v>
      </c>
      <c r="I5" s="95">
        <v>5218</v>
      </c>
      <c r="J5" s="93">
        <v>3206</v>
      </c>
      <c r="K5" s="94">
        <v>2012</v>
      </c>
      <c r="L5" s="95">
        <v>246</v>
      </c>
      <c r="M5" s="93">
        <v>128</v>
      </c>
      <c r="N5" s="94">
        <v>118</v>
      </c>
      <c r="O5" s="95">
        <v>114</v>
      </c>
      <c r="P5" s="93">
        <v>37</v>
      </c>
      <c r="Q5" s="96">
        <v>77</v>
      </c>
      <c r="R5" s="92">
        <v>2841</v>
      </c>
      <c r="S5" s="93">
        <v>1350</v>
      </c>
      <c r="T5" s="94">
        <v>1491</v>
      </c>
      <c r="U5" s="95">
        <v>1966</v>
      </c>
      <c r="V5" s="93">
        <v>898</v>
      </c>
      <c r="W5" s="94">
        <v>1068</v>
      </c>
      <c r="X5" s="95">
        <v>264</v>
      </c>
      <c r="Y5" s="93">
        <v>149</v>
      </c>
      <c r="Z5" s="94">
        <v>115</v>
      </c>
      <c r="AA5" s="95">
        <v>1867</v>
      </c>
      <c r="AB5" s="93">
        <v>1012</v>
      </c>
      <c r="AC5" s="94">
        <v>855</v>
      </c>
      <c r="AD5" s="95">
        <v>287</v>
      </c>
      <c r="AE5" s="93">
        <v>234</v>
      </c>
      <c r="AF5" s="96">
        <v>53</v>
      </c>
      <c r="AG5" s="92">
        <v>32</v>
      </c>
      <c r="AH5" s="93">
        <v>17</v>
      </c>
      <c r="AI5" s="97">
        <v>15</v>
      </c>
      <c r="AJ5" s="95">
        <v>200</v>
      </c>
      <c r="AK5" s="93">
        <v>116</v>
      </c>
      <c r="AL5" s="94">
        <v>84</v>
      </c>
      <c r="AM5" s="95">
        <v>384</v>
      </c>
      <c r="AN5" s="93">
        <v>184</v>
      </c>
      <c r="AO5" s="94">
        <v>200</v>
      </c>
      <c r="AP5" s="95">
        <v>1196</v>
      </c>
      <c r="AQ5" s="93">
        <v>306</v>
      </c>
      <c r="AR5" s="94">
        <v>890</v>
      </c>
      <c r="AS5" s="98">
        <v>818</v>
      </c>
      <c r="AT5" s="99">
        <v>478</v>
      </c>
      <c r="AU5" s="100">
        <v>340</v>
      </c>
      <c r="AV5" s="101">
        <v>359</v>
      </c>
      <c r="AW5" s="102">
        <v>259</v>
      </c>
      <c r="AX5" s="103">
        <v>100</v>
      </c>
    </row>
    <row r="6" spans="1:53" ht="17.25" customHeight="1">
      <c r="A6" s="421"/>
      <c r="B6" s="18" t="s">
        <v>53</v>
      </c>
      <c r="C6" s="104">
        <f>+C5/$AY$6*100000</f>
        <v>1042.742655051899</v>
      </c>
      <c r="D6" s="105">
        <f>+D5/$AZ$6*100000</f>
        <v>1115.4820642752366</v>
      </c>
      <c r="E6" s="106">
        <f>+E5/$BA$6*100000</f>
        <v>973.7119909051314</v>
      </c>
      <c r="F6" s="107">
        <f>+F5/$AY$6*100000</f>
        <v>1.6232826346093596</v>
      </c>
      <c r="G6" s="105">
        <f>+G5/$AZ$6*100000</f>
        <v>2.3336444859314573</v>
      </c>
      <c r="H6" s="106">
        <f>+H5/$BA$6*100000</f>
        <v>0.9491398156770477</v>
      </c>
      <c r="I6" s="107">
        <f>+I5/$AY$6*100000</f>
        <v>282.3429595797213</v>
      </c>
      <c r="J6" s="105">
        <f>+J5/$AZ$6*100000</f>
        <v>356.2697248522025</v>
      </c>
      <c r="K6" s="106">
        <f>+K5/$BA$6*100000</f>
        <v>212.18547879358002</v>
      </c>
      <c r="L6" s="107">
        <f>+L5/$AY$6*100000</f>
        <v>13.310917603796751</v>
      </c>
      <c r="M6" s="105">
        <f>+M5/$AZ$6*100000</f>
        <v>14.224118771391742</v>
      </c>
      <c r="N6" s="106">
        <f>+N5/$BA$6*100000</f>
        <v>12.444277583321293</v>
      </c>
      <c r="O6" s="107">
        <f>+O5/$AY$6*100000</f>
        <v>6.168474011515567</v>
      </c>
      <c r="P6" s="105">
        <f>+P5/$AZ$6*100000</f>
        <v>4.111659332355425</v>
      </c>
      <c r="Q6" s="108">
        <f>+Q5/$BA$6*100000</f>
        <v>8.120418423014742</v>
      </c>
      <c r="R6" s="104">
        <f>+R5/$AY$6*100000</f>
        <v>153.72486549750639</v>
      </c>
      <c r="S6" s="105">
        <f>+S5/$AZ$6*100000</f>
        <v>150.02000266702225</v>
      </c>
      <c r="T6" s="106">
        <f>+T5/$BA$6*100000</f>
        <v>157.24082946383092</v>
      </c>
      <c r="U6" s="107">
        <f>+U5/$AY$6*100000</f>
        <v>106.37912198806671</v>
      </c>
      <c r="V6" s="105">
        <f>+V5/$AZ$6*100000</f>
        <v>99.79108325554517</v>
      </c>
      <c r="W6" s="106">
        <f>+W5/$BA$6*100000</f>
        <v>112.63125812700967</v>
      </c>
      <c r="X6" s="107">
        <f>+X5/$AY$6*100000</f>
        <v>14.284887184562367</v>
      </c>
      <c r="Y6" s="105">
        <f>+Y5/$AZ$6*100000</f>
        <v>16.5577632573232</v>
      </c>
      <c r="Z6" s="106">
        <f>+Z5/$BA$6*100000</f>
        <v>12.127897644762278</v>
      </c>
      <c r="AA6" s="107">
        <f>+AA5/$AY$6*100000</f>
        <v>101.02228929385582</v>
      </c>
      <c r="AB6" s="105">
        <f>+AB5/$AZ$6*100000</f>
        <v>112.45943903631596</v>
      </c>
      <c r="AC6" s="106">
        <f>+AC5/$BA$6*100000</f>
        <v>90.16828248931954</v>
      </c>
      <c r="AD6" s="107">
        <f>+AD5/$AY$6*100000</f>
        <v>15.529403871096209</v>
      </c>
      <c r="AE6" s="105">
        <f>+AE5/$AZ$6*100000</f>
        <v>26.00346712895053</v>
      </c>
      <c r="AF6" s="108">
        <f>+AF5/$BA$6*100000</f>
        <v>5.589378914542614</v>
      </c>
      <c r="AG6" s="104">
        <f>+AG5/$AY$6*100000</f>
        <v>1.7315014769166504</v>
      </c>
      <c r="AH6" s="105">
        <f>+AH5/$AZ$6*100000</f>
        <v>1.8891407743254656</v>
      </c>
      <c r="AI6" s="109">
        <f>+AI5/$BA$6*100000</f>
        <v>1.5818996927950795</v>
      </c>
      <c r="AJ6" s="107">
        <f>+AJ5/$AY$6*100000</f>
        <v>10.821884230729065</v>
      </c>
      <c r="AK6" s="105">
        <f>+AK5/$AZ$6*100000</f>
        <v>12.890607636573765</v>
      </c>
      <c r="AL6" s="106">
        <f>+AL5/$BA$6*100000</f>
        <v>8.858638279652446</v>
      </c>
      <c r="AM6" s="107">
        <f>+AM5/$AY$6*100000</f>
        <v>20.778017722999806</v>
      </c>
      <c r="AN6" s="105">
        <f>+AN5/$AZ$6*100000</f>
        <v>20.447170733875627</v>
      </c>
      <c r="AO6" s="106">
        <f>+AO5/$BA$6*100000</f>
        <v>21.091995903934396</v>
      </c>
      <c r="AP6" s="107">
        <f>+AP5/$AY$6*100000</f>
        <v>64.71486769975981</v>
      </c>
      <c r="AQ6" s="105">
        <f>+AQ5/$AZ$6*100000</f>
        <v>34.00453393785838</v>
      </c>
      <c r="AR6" s="106">
        <f>+AR5/$BA$6*100000</f>
        <v>93.85938177250806</v>
      </c>
      <c r="AS6" s="107">
        <f>+AS5/$AY$6*100000</f>
        <v>44.26150650368187</v>
      </c>
      <c r="AT6" s="105">
        <f>+AT5/$AZ$6*100000</f>
        <v>53.11819353691603</v>
      </c>
      <c r="AU6" s="106">
        <f>+AU5/$BA$6*100000</f>
        <v>35.85639303668847</v>
      </c>
      <c r="AV6" s="107">
        <f>+AV5/$AY$6*100000</f>
        <v>19.425282194158672</v>
      </c>
      <c r="AW6" s="105">
        <f>+AW5/$AZ$6*100000</f>
        <v>28.781615326487977</v>
      </c>
      <c r="AX6" s="108">
        <f>+AX5/$BA$6*100000</f>
        <v>10.545997951967198</v>
      </c>
      <c r="AY6">
        <f>SUM(AZ6:BA6)</f>
        <v>1848107</v>
      </c>
      <c r="AZ6" s="19">
        <f>+'人口動態1'!AA6</f>
        <v>899880</v>
      </c>
      <c r="BA6" s="20">
        <f>+'人口動態1'!AB6</f>
        <v>948227</v>
      </c>
    </row>
    <row r="7" spans="1:53" ht="17.25" customHeight="1" thickBot="1">
      <c r="A7" s="422"/>
      <c r="B7" s="70" t="s">
        <v>130</v>
      </c>
      <c r="C7" s="110">
        <v>393.2762826403338</v>
      </c>
      <c r="D7" s="111">
        <v>540.0229650544641</v>
      </c>
      <c r="E7" s="112">
        <v>277.13811755157826</v>
      </c>
      <c r="F7" s="113">
        <v>0.48028462455601695</v>
      </c>
      <c r="G7" s="114">
        <v>0.9393626427669083</v>
      </c>
      <c r="H7" s="115">
        <v>0.1828364696646057</v>
      </c>
      <c r="I7" s="116">
        <v>123.74630121826013</v>
      </c>
      <c r="J7" s="111">
        <v>176.35975957069417</v>
      </c>
      <c r="K7" s="112">
        <v>83.11800542469929</v>
      </c>
      <c r="L7" s="113">
        <v>5.013061093448015</v>
      </c>
      <c r="M7" s="114">
        <v>6.857607718946981</v>
      </c>
      <c r="N7" s="115">
        <v>3.362559547622789</v>
      </c>
      <c r="O7" s="113">
        <v>1.773587448263484</v>
      </c>
      <c r="P7" s="114">
        <v>1.8963469064714487</v>
      </c>
      <c r="Q7" s="117">
        <v>1.5294074450374655</v>
      </c>
      <c r="R7" s="110">
        <v>53.28996338412197</v>
      </c>
      <c r="S7" s="111">
        <v>72.14253351550609</v>
      </c>
      <c r="T7" s="112">
        <v>37.025444249241175</v>
      </c>
      <c r="U7" s="116">
        <v>35.51053709332497</v>
      </c>
      <c r="V7" s="111">
        <v>45.42815269543336</v>
      </c>
      <c r="W7" s="112">
        <v>27.411879721300014</v>
      </c>
      <c r="X7" s="113">
        <v>5.116215964849236</v>
      </c>
      <c r="Y7" s="114">
        <v>7.455835813967056</v>
      </c>
      <c r="Z7" s="115">
        <v>3.4474909729896392</v>
      </c>
      <c r="AA7" s="116">
        <v>29.112957183967843</v>
      </c>
      <c r="AB7" s="111">
        <v>44.778545317494086</v>
      </c>
      <c r="AC7" s="112">
        <v>19.542497894099284</v>
      </c>
      <c r="AD7" s="113">
        <v>4.832137366141991</v>
      </c>
      <c r="AE7" s="114">
        <v>10.364926234568564</v>
      </c>
      <c r="AF7" s="117">
        <v>1.3021128356368772</v>
      </c>
      <c r="AG7" s="118">
        <v>0.5894595174972079</v>
      </c>
      <c r="AH7" s="114">
        <v>0.9009848400143715</v>
      </c>
      <c r="AI7" s="115">
        <v>0.34765050602727193</v>
      </c>
      <c r="AJ7" s="119">
        <v>5.223505213601289</v>
      </c>
      <c r="AK7" s="114">
        <v>7.308826531845813</v>
      </c>
      <c r="AL7" s="115">
        <v>3.2997700090903006</v>
      </c>
      <c r="AM7" s="113">
        <v>6.4790195896091305</v>
      </c>
      <c r="AN7" s="114">
        <v>8.661566059951246</v>
      </c>
      <c r="AO7" s="115">
        <v>4.897506078532356</v>
      </c>
      <c r="AP7" s="116">
        <v>13.773326450182143</v>
      </c>
      <c r="AQ7" s="111">
        <v>11.898063893760352</v>
      </c>
      <c r="AR7" s="112">
        <v>14.404678401958158</v>
      </c>
      <c r="AS7" s="116">
        <v>20.453436165642195</v>
      </c>
      <c r="AT7" s="111">
        <v>30.16936407599412</v>
      </c>
      <c r="AU7" s="112">
        <v>12.28160768397874</v>
      </c>
      <c r="AV7" s="116">
        <v>17.301701176657808</v>
      </c>
      <c r="AW7" s="111">
        <v>25.8483865460594</v>
      </c>
      <c r="AX7" s="120">
        <v>8.93749505452012</v>
      </c>
      <c r="AZ7" s="21"/>
      <c r="BA7" s="22"/>
    </row>
    <row r="8" spans="1:53" ht="17.25" customHeight="1" thickTop="1">
      <c r="A8" s="423" t="s">
        <v>5</v>
      </c>
      <c r="B8" s="23" t="s">
        <v>52</v>
      </c>
      <c r="C8" s="121">
        <v>2480</v>
      </c>
      <c r="D8" s="122">
        <v>1256</v>
      </c>
      <c r="E8" s="123">
        <v>1224</v>
      </c>
      <c r="F8" s="124">
        <v>4</v>
      </c>
      <c r="G8" s="122">
        <v>3</v>
      </c>
      <c r="H8" s="123">
        <v>1</v>
      </c>
      <c r="I8" s="124">
        <v>680</v>
      </c>
      <c r="J8" s="122">
        <v>411</v>
      </c>
      <c r="K8" s="123">
        <v>269</v>
      </c>
      <c r="L8" s="124">
        <v>27</v>
      </c>
      <c r="M8" s="122">
        <v>12</v>
      </c>
      <c r="N8" s="123">
        <v>15</v>
      </c>
      <c r="O8" s="124">
        <v>11</v>
      </c>
      <c r="P8" s="122">
        <v>3</v>
      </c>
      <c r="Q8" s="125">
        <v>8</v>
      </c>
      <c r="R8" s="121">
        <v>383</v>
      </c>
      <c r="S8" s="122">
        <v>198</v>
      </c>
      <c r="T8" s="123">
        <v>185</v>
      </c>
      <c r="U8" s="124">
        <v>246</v>
      </c>
      <c r="V8" s="122">
        <v>101</v>
      </c>
      <c r="W8" s="123">
        <v>145</v>
      </c>
      <c r="X8" s="124">
        <v>27</v>
      </c>
      <c r="Y8" s="122">
        <v>15</v>
      </c>
      <c r="Z8" s="123">
        <v>12</v>
      </c>
      <c r="AA8" s="124">
        <v>245</v>
      </c>
      <c r="AB8" s="122">
        <v>133</v>
      </c>
      <c r="AC8" s="123">
        <v>112</v>
      </c>
      <c r="AD8" s="124">
        <v>45</v>
      </c>
      <c r="AE8" s="122">
        <v>41</v>
      </c>
      <c r="AF8" s="125">
        <v>4</v>
      </c>
      <c r="AG8" s="121">
        <v>7</v>
      </c>
      <c r="AH8" s="122">
        <v>2</v>
      </c>
      <c r="AI8" s="126">
        <v>5</v>
      </c>
      <c r="AJ8" s="124">
        <v>24</v>
      </c>
      <c r="AK8" s="122">
        <v>10</v>
      </c>
      <c r="AL8" s="123">
        <v>14</v>
      </c>
      <c r="AM8" s="124">
        <v>33</v>
      </c>
      <c r="AN8" s="122">
        <v>14</v>
      </c>
      <c r="AO8" s="123">
        <v>19</v>
      </c>
      <c r="AP8" s="124">
        <v>161</v>
      </c>
      <c r="AQ8" s="122">
        <v>35</v>
      </c>
      <c r="AR8" s="123">
        <v>126</v>
      </c>
      <c r="AS8" s="127">
        <v>93</v>
      </c>
      <c r="AT8" s="128">
        <v>47</v>
      </c>
      <c r="AU8" s="129">
        <v>46</v>
      </c>
      <c r="AV8" s="130">
        <v>41</v>
      </c>
      <c r="AW8" s="131">
        <v>27</v>
      </c>
      <c r="AX8" s="132">
        <v>14</v>
      </c>
      <c r="AZ8" s="21"/>
      <c r="BA8" s="22"/>
    </row>
    <row r="9" spans="1:53" ht="17.25" customHeight="1">
      <c r="A9" s="421"/>
      <c r="B9" s="18" t="s">
        <v>53</v>
      </c>
      <c r="C9" s="104">
        <f>+C8/$AY$9*100000</f>
        <v>876.6472484587977</v>
      </c>
      <c r="D9" s="105">
        <f>+D8/$AZ$9*100000</f>
        <v>898.477738354126</v>
      </c>
      <c r="E9" s="106">
        <f>+E8/$BA$9*100000</f>
        <v>855.3220035778176</v>
      </c>
      <c r="F9" s="107">
        <f>+F8/$AY$9*100000</f>
        <v>1.4139471749335446</v>
      </c>
      <c r="G9" s="105">
        <f>+G8/$AZ$9*100000</f>
        <v>2.1460455533936136</v>
      </c>
      <c r="H9" s="106">
        <f>+H8/$BA$9*100000</f>
        <v>0.6987924865831843</v>
      </c>
      <c r="I9" s="107">
        <f>+I8/$AY$9*100000</f>
        <v>240.37101973870256</v>
      </c>
      <c r="J9" s="105">
        <f>+J8/$AZ$9*100000</f>
        <v>294.00824081492505</v>
      </c>
      <c r="K9" s="106">
        <f>+K8/$BA$9*100000</f>
        <v>187.97517889087655</v>
      </c>
      <c r="L9" s="107">
        <f>+L8/$AY$9*100000</f>
        <v>9.544143430801427</v>
      </c>
      <c r="M9" s="105">
        <f>+M8/$AZ$9*100000</f>
        <v>8.584182213574454</v>
      </c>
      <c r="N9" s="106">
        <f>+N8/$BA$9*100000</f>
        <v>10.481887298747763</v>
      </c>
      <c r="O9" s="107">
        <f>+O8/$AY$9*100000</f>
        <v>3.8883547310672473</v>
      </c>
      <c r="P9" s="105">
        <f>+P8/$AZ$9*100000</f>
        <v>2.1460455533936136</v>
      </c>
      <c r="Q9" s="108">
        <f>+Q8/$BA$9*100000</f>
        <v>5.590339892665474</v>
      </c>
      <c r="R9" s="104">
        <f>+R8/$AY$9*100000</f>
        <v>135.3854419998869</v>
      </c>
      <c r="S9" s="105">
        <f>+S8/$AZ$9*100000</f>
        <v>141.63900652397848</v>
      </c>
      <c r="T9" s="106">
        <f>+T8/$BA$9*100000</f>
        <v>129.27661001788908</v>
      </c>
      <c r="U9" s="107">
        <f>+U8/$AY$9*100000</f>
        <v>86.95775125841298</v>
      </c>
      <c r="V9" s="105">
        <f>+V8/$AZ$9*100000</f>
        <v>72.25020029758498</v>
      </c>
      <c r="W9" s="106">
        <f>+W8/$BA$9*100000</f>
        <v>101.32491055456171</v>
      </c>
      <c r="X9" s="107">
        <f>+X8/$AY$9*100000</f>
        <v>9.544143430801427</v>
      </c>
      <c r="Y9" s="105">
        <f>+Y8/$AZ$9*100000</f>
        <v>10.730227766968067</v>
      </c>
      <c r="Z9" s="106">
        <f>+Z8/$BA$9*100000</f>
        <v>8.38550983899821</v>
      </c>
      <c r="AA9" s="107">
        <f>+AA8/$AY$9*100000</f>
        <v>86.6042644646796</v>
      </c>
      <c r="AB9" s="105">
        <f>+AB8/$AZ$9*100000</f>
        <v>95.14135286711686</v>
      </c>
      <c r="AC9" s="106">
        <f>+AC8/$BA$9*100000</f>
        <v>78.26475849731663</v>
      </c>
      <c r="AD9" s="107">
        <f>+AD8/$AY$9*100000</f>
        <v>15.906905718002376</v>
      </c>
      <c r="AE9" s="105">
        <f>+AE8/$AZ$9*100000</f>
        <v>29.329289229712714</v>
      </c>
      <c r="AF9" s="108">
        <f>+AF8/$BA$9*100000</f>
        <v>2.795169946332737</v>
      </c>
      <c r="AG9" s="104">
        <f>+AG8/$AY$9*100000</f>
        <v>2.474407556133703</v>
      </c>
      <c r="AH9" s="105">
        <f>+AH8/$AZ$9*100000</f>
        <v>1.4306970355957422</v>
      </c>
      <c r="AI9" s="109">
        <f>+AI8/$BA$9*100000</f>
        <v>3.493962432915921</v>
      </c>
      <c r="AJ9" s="107">
        <f>+AJ8/$AY$9*100000</f>
        <v>8.483683049601266</v>
      </c>
      <c r="AK9" s="105">
        <f>+AK8/$AZ$9*100000</f>
        <v>7.153485177978711</v>
      </c>
      <c r="AL9" s="106">
        <f>+AL8/$BA$9*100000</f>
        <v>9.78309481216458</v>
      </c>
      <c r="AM9" s="107">
        <f>+AM8/$AY$9*100000</f>
        <v>11.665064193201742</v>
      </c>
      <c r="AN9" s="105">
        <f>+AN8/$AZ$9*100000</f>
        <v>10.014879249170196</v>
      </c>
      <c r="AO9" s="106">
        <f>+AO8/$BA$9*100000</f>
        <v>13.277057245080501</v>
      </c>
      <c r="AP9" s="107">
        <f>+AP8/$AY$9*100000</f>
        <v>56.91137379107517</v>
      </c>
      <c r="AQ9" s="105">
        <f>+AQ8/$AZ$9*100000</f>
        <v>25.037198122925492</v>
      </c>
      <c r="AR9" s="106">
        <f>+AR8/$BA$9*100000</f>
        <v>88.04785330948121</v>
      </c>
      <c r="AS9" s="107">
        <f>+AS8/$AY$9*100000</f>
        <v>32.87427181720491</v>
      </c>
      <c r="AT9" s="105">
        <f>+AT8/$AZ$9*100000</f>
        <v>33.621380336499946</v>
      </c>
      <c r="AU9" s="106">
        <f>+AU8/$BA$9*100000</f>
        <v>32.144454382826474</v>
      </c>
      <c r="AV9" s="107">
        <f>+AV8/$AY$9*100000</f>
        <v>14.492958543068829</v>
      </c>
      <c r="AW9" s="105">
        <f>+AW8/$AZ$9*100000</f>
        <v>19.31440998054252</v>
      </c>
      <c r="AX9" s="108">
        <f>+AX8/$BA$9*100000</f>
        <v>9.78309481216458</v>
      </c>
      <c r="AY9">
        <f>SUM(AZ9:BA9)</f>
        <v>282896</v>
      </c>
      <c r="AZ9" s="24">
        <f>+'人口動態1'!AA7</f>
        <v>139792</v>
      </c>
      <c r="BA9" s="25">
        <f>+'人口動態1'!AB7</f>
        <v>143104</v>
      </c>
    </row>
    <row r="10" spans="1:53" ht="17.25" customHeight="1" thickBot="1">
      <c r="A10" s="424"/>
      <c r="B10" s="69" t="s">
        <v>130</v>
      </c>
      <c r="C10" s="133">
        <v>369.573550004253</v>
      </c>
      <c r="D10" s="134">
        <v>485.84364324292494</v>
      </c>
      <c r="E10" s="135">
        <v>278.67456233195264</v>
      </c>
      <c r="F10" s="136">
        <v>0.5072483008522696</v>
      </c>
      <c r="G10" s="137">
        <v>0.9850991327877188</v>
      </c>
      <c r="H10" s="138">
        <v>0.2216289564997182</v>
      </c>
      <c r="I10" s="139">
        <v>119.00730868620603</v>
      </c>
      <c r="J10" s="134">
        <v>163.36609289176602</v>
      </c>
      <c r="K10" s="135">
        <v>84.69955214088043</v>
      </c>
      <c r="L10" s="136">
        <v>3.3663244904968224</v>
      </c>
      <c r="M10" s="137">
        <v>4.121505197653076</v>
      </c>
      <c r="N10" s="138">
        <v>2.827253920033564</v>
      </c>
      <c r="O10" s="136">
        <v>1.25489754010102</v>
      </c>
      <c r="P10" s="137">
        <v>1.450913384846519</v>
      </c>
      <c r="Q10" s="140">
        <v>0.8497711942284407</v>
      </c>
      <c r="R10" s="133">
        <v>53.12222582785127</v>
      </c>
      <c r="S10" s="134">
        <v>76.62029122693193</v>
      </c>
      <c r="T10" s="135">
        <v>33.42899656883006</v>
      </c>
      <c r="U10" s="139">
        <v>34.34341917619375</v>
      </c>
      <c r="V10" s="134">
        <v>38.10861431351779</v>
      </c>
      <c r="W10" s="141">
        <v>31.303009619601283</v>
      </c>
      <c r="X10" s="142">
        <v>3.430627707116287</v>
      </c>
      <c r="Y10" s="137">
        <v>4.972711153737037</v>
      </c>
      <c r="Z10" s="143">
        <v>2.6185443399331594</v>
      </c>
      <c r="AA10" s="144">
        <v>28.587389186318177</v>
      </c>
      <c r="AB10" s="134">
        <v>44.08977090034603</v>
      </c>
      <c r="AC10" s="135">
        <v>19.069185336584077</v>
      </c>
      <c r="AD10" s="136">
        <v>5.899963941617747</v>
      </c>
      <c r="AE10" s="137">
        <v>13.999864394353452</v>
      </c>
      <c r="AF10" s="140">
        <v>0.6994462949705644</v>
      </c>
      <c r="AG10" s="145">
        <v>0.8264126153083446</v>
      </c>
      <c r="AH10" s="137">
        <v>0.6357743359148839</v>
      </c>
      <c r="AI10" s="138">
        <v>0.9413578336789801</v>
      </c>
      <c r="AJ10" s="146">
        <v>4.302519070889359</v>
      </c>
      <c r="AK10" s="137">
        <v>4.484202581182607</v>
      </c>
      <c r="AL10" s="138">
        <v>3.912610870175237</v>
      </c>
      <c r="AM10" s="136">
        <v>3.5297720049596233</v>
      </c>
      <c r="AN10" s="137">
        <v>4.5436737263685965</v>
      </c>
      <c r="AO10" s="138">
        <v>2.8184256786562587</v>
      </c>
      <c r="AP10" s="139">
        <v>13.610559922148262</v>
      </c>
      <c r="AQ10" s="134">
        <v>10.207116136757687</v>
      </c>
      <c r="AR10" s="135">
        <v>15.23915237348851</v>
      </c>
      <c r="AS10" s="139">
        <v>17.278677378882676</v>
      </c>
      <c r="AT10" s="134">
        <v>20.737271762420757</v>
      </c>
      <c r="AU10" s="135">
        <v>14.473798541941278</v>
      </c>
      <c r="AV10" s="139">
        <v>13.784930318124873</v>
      </c>
      <c r="AW10" s="134">
        <v>17.661386033262737</v>
      </c>
      <c r="AX10" s="147">
        <v>9.874829856664817</v>
      </c>
      <c r="AZ10" s="21"/>
      <c r="BA10" s="22"/>
    </row>
    <row r="11" spans="1:53" ht="17.25" customHeight="1" thickTop="1">
      <c r="A11" s="425" t="s">
        <v>116</v>
      </c>
      <c r="B11" s="26" t="s">
        <v>52</v>
      </c>
      <c r="C11" s="148">
        <v>1164</v>
      </c>
      <c r="D11" s="149">
        <v>586</v>
      </c>
      <c r="E11" s="150">
        <v>578</v>
      </c>
      <c r="F11" s="151">
        <v>3</v>
      </c>
      <c r="G11" s="149">
        <v>3</v>
      </c>
      <c r="H11" s="150">
        <v>0</v>
      </c>
      <c r="I11" s="151">
        <v>313</v>
      </c>
      <c r="J11" s="149">
        <v>192</v>
      </c>
      <c r="K11" s="150">
        <v>121</v>
      </c>
      <c r="L11" s="151">
        <v>13</v>
      </c>
      <c r="M11" s="149">
        <v>5</v>
      </c>
      <c r="N11" s="150">
        <v>8</v>
      </c>
      <c r="O11" s="151">
        <v>7</v>
      </c>
      <c r="P11" s="149">
        <v>2</v>
      </c>
      <c r="Q11" s="152">
        <v>5</v>
      </c>
      <c r="R11" s="148">
        <v>180</v>
      </c>
      <c r="S11" s="149">
        <v>95</v>
      </c>
      <c r="T11" s="150">
        <v>85</v>
      </c>
      <c r="U11" s="151">
        <v>125</v>
      </c>
      <c r="V11" s="149">
        <v>44</v>
      </c>
      <c r="W11" s="150">
        <v>81</v>
      </c>
      <c r="X11" s="151">
        <v>11</v>
      </c>
      <c r="Y11" s="149">
        <v>9</v>
      </c>
      <c r="Z11" s="150">
        <v>2</v>
      </c>
      <c r="AA11" s="151">
        <v>120</v>
      </c>
      <c r="AB11" s="149">
        <v>67</v>
      </c>
      <c r="AC11" s="150">
        <v>53</v>
      </c>
      <c r="AD11" s="151">
        <v>22</v>
      </c>
      <c r="AE11" s="149">
        <v>20</v>
      </c>
      <c r="AF11" s="152">
        <v>2</v>
      </c>
      <c r="AG11" s="148">
        <v>4</v>
      </c>
      <c r="AH11" s="149">
        <v>2</v>
      </c>
      <c r="AI11" s="153">
        <v>2</v>
      </c>
      <c r="AJ11" s="151">
        <v>10</v>
      </c>
      <c r="AK11" s="149">
        <v>3</v>
      </c>
      <c r="AL11" s="150">
        <v>7</v>
      </c>
      <c r="AM11" s="151">
        <v>17</v>
      </c>
      <c r="AN11" s="149">
        <v>6</v>
      </c>
      <c r="AO11" s="150">
        <v>11</v>
      </c>
      <c r="AP11" s="151">
        <v>63</v>
      </c>
      <c r="AQ11" s="149">
        <v>14</v>
      </c>
      <c r="AR11" s="150">
        <v>49</v>
      </c>
      <c r="AS11" s="154">
        <v>45</v>
      </c>
      <c r="AT11" s="155">
        <v>21</v>
      </c>
      <c r="AU11" s="156">
        <v>24</v>
      </c>
      <c r="AV11" s="157">
        <v>19</v>
      </c>
      <c r="AW11" s="158">
        <v>12</v>
      </c>
      <c r="AX11" s="159">
        <v>7</v>
      </c>
      <c r="AZ11" s="21"/>
      <c r="BA11" s="22"/>
    </row>
    <row r="12" spans="1:53" ht="17.25" customHeight="1">
      <c r="A12" s="426"/>
      <c r="B12" s="18" t="s">
        <v>53</v>
      </c>
      <c r="C12" s="104">
        <f>+C11/$AY$12*100000</f>
        <v>827.8628478766457</v>
      </c>
      <c r="D12" s="105">
        <f>+D11/$AZ$12*100000</f>
        <v>848.3286766941239</v>
      </c>
      <c r="E12" s="106">
        <f>+E11/$BA$12*100000</f>
        <v>808.0977546626402</v>
      </c>
      <c r="F12" s="107">
        <f>+F11/$AY$12*100000</f>
        <v>2.1336671337026947</v>
      </c>
      <c r="G12" s="105">
        <f>+G11/$AZ$12*100000</f>
        <v>4.342979573519406</v>
      </c>
      <c r="H12" s="106">
        <f>+H11/$BA$12*100000</f>
        <v>0</v>
      </c>
      <c r="I12" s="107">
        <f>+I11/$AY$12*100000</f>
        <v>222.61260428298115</v>
      </c>
      <c r="J12" s="105">
        <f>+J11/$AZ$12*100000</f>
        <v>277.950692705242</v>
      </c>
      <c r="K12" s="106">
        <f>+K11/$BA$12*100000</f>
        <v>169.16925313871877</v>
      </c>
      <c r="L12" s="107">
        <f>+L11/$AY$12*100000</f>
        <v>9.245890912711676</v>
      </c>
      <c r="M12" s="105">
        <f>+M11/$AZ$12*100000</f>
        <v>7.23829928919901</v>
      </c>
      <c r="N12" s="106">
        <f>+N11/$BA$12*100000</f>
        <v>11.18474400917149</v>
      </c>
      <c r="O12" s="107">
        <f>+O11/$AY$12*100000</f>
        <v>4.978556645306288</v>
      </c>
      <c r="P12" s="105">
        <f>+P11/$AZ$12*100000</f>
        <v>2.895319715679604</v>
      </c>
      <c r="Q12" s="108">
        <f>+Q11/$BA$12*100000</f>
        <v>6.990465005732181</v>
      </c>
      <c r="R12" s="104">
        <f>+R11/$AY$12*100000</f>
        <v>128.02002802216168</v>
      </c>
      <c r="S12" s="105">
        <f>+S11/$AZ$12*100000</f>
        <v>137.5276864947812</v>
      </c>
      <c r="T12" s="106">
        <f>+T11/$BA$12*100000</f>
        <v>118.83790509744708</v>
      </c>
      <c r="U12" s="107">
        <f>+U11/$AY$12*100000</f>
        <v>88.90279723761229</v>
      </c>
      <c r="V12" s="105">
        <f>+V11/$AZ$12*100000</f>
        <v>63.697033744951284</v>
      </c>
      <c r="W12" s="106">
        <f>+W11/$BA$12*100000</f>
        <v>113.24553309286134</v>
      </c>
      <c r="X12" s="107">
        <f>+X11/$AY$12*100000</f>
        <v>7.823446156909881</v>
      </c>
      <c r="Y12" s="105">
        <f>+Y11/$AZ$12*100000</f>
        <v>13.028938720558218</v>
      </c>
      <c r="Z12" s="106">
        <f>+Z11/$BA$12*100000</f>
        <v>2.7961860022928726</v>
      </c>
      <c r="AA12" s="107">
        <f>+AA11/$AY$12*100000</f>
        <v>85.34668534810778</v>
      </c>
      <c r="AB12" s="105">
        <f>+AB11/$AZ$12*100000</f>
        <v>96.99321047526674</v>
      </c>
      <c r="AC12" s="106">
        <f>+AC11/$BA$12*100000</f>
        <v>74.09892906076112</v>
      </c>
      <c r="AD12" s="107">
        <f>+AD11/$AY$12*100000</f>
        <v>15.646892313819762</v>
      </c>
      <c r="AE12" s="105">
        <f>+AE11/$AZ$12*100000</f>
        <v>28.95319715679604</v>
      </c>
      <c r="AF12" s="108">
        <f>+AF11/$BA$12*100000</f>
        <v>2.7961860022928726</v>
      </c>
      <c r="AG12" s="104">
        <f>+AG11/$AY$12*100000</f>
        <v>2.844889511603593</v>
      </c>
      <c r="AH12" s="105">
        <f>+AH11/$AZ$12*100000</f>
        <v>2.895319715679604</v>
      </c>
      <c r="AI12" s="109">
        <f>+AI11/$BA$12*100000</f>
        <v>2.7961860022928726</v>
      </c>
      <c r="AJ12" s="107">
        <f>+AJ11/$AY$12*100000</f>
        <v>7.112223779008983</v>
      </c>
      <c r="AK12" s="105">
        <f>+AK11/$AZ$12*100000</f>
        <v>4.342979573519406</v>
      </c>
      <c r="AL12" s="106">
        <f>+AL11/$BA$12*100000</f>
        <v>9.786651008025053</v>
      </c>
      <c r="AM12" s="107">
        <f>+AM11/$AY$12*100000</f>
        <v>12.09078042431527</v>
      </c>
      <c r="AN12" s="105">
        <f>+AN11/$AZ$12*100000</f>
        <v>8.685959147038812</v>
      </c>
      <c r="AO12" s="106">
        <f>+AO11/$BA$12*100000</f>
        <v>15.379023012610798</v>
      </c>
      <c r="AP12" s="107">
        <f>+AP11/$AY$12*100000</f>
        <v>44.80700980775659</v>
      </c>
      <c r="AQ12" s="105">
        <f>+AQ11/$AZ$12*100000</f>
        <v>20.26723800975723</v>
      </c>
      <c r="AR12" s="106">
        <f>+AR11/$BA$12*100000</f>
        <v>68.50655705617538</v>
      </c>
      <c r="AS12" s="107">
        <f>+AS11/$AY$12*100000</f>
        <v>32.00500700554042</v>
      </c>
      <c r="AT12" s="105">
        <f>+AT11/$AZ$12*100000</f>
        <v>30.400857014635843</v>
      </c>
      <c r="AU12" s="106">
        <f>+AU11/$BA$12*100000</f>
        <v>33.55423202751447</v>
      </c>
      <c r="AV12" s="107">
        <f>+AV11/$AY$12*100000</f>
        <v>13.513225180117068</v>
      </c>
      <c r="AW12" s="105">
        <f>+AW11/$AZ$12*100000</f>
        <v>17.371918294077624</v>
      </c>
      <c r="AX12" s="108">
        <f>+AX11/$BA$12*100000</f>
        <v>9.786651008025053</v>
      </c>
      <c r="AY12">
        <f>SUM(AZ12:BA12)</f>
        <v>140603</v>
      </c>
      <c r="AZ12" s="24">
        <f>+'人口動態1'!AA8</f>
        <v>69077</v>
      </c>
      <c r="BA12" s="25">
        <f>+'人口動態1'!AB8</f>
        <v>71526</v>
      </c>
    </row>
    <row r="13" spans="1:53" ht="17.25" customHeight="1">
      <c r="A13" s="426"/>
      <c r="B13" s="68" t="s">
        <v>130</v>
      </c>
      <c r="C13" s="160">
        <v>357.4757096982623</v>
      </c>
      <c r="D13" s="161">
        <v>459.3597868398722</v>
      </c>
      <c r="E13" s="162">
        <v>280.4026398543126</v>
      </c>
      <c r="F13" s="163">
        <v>0.7621440774235042</v>
      </c>
      <c r="G13" s="164">
        <v>1.9787122035586981</v>
      </c>
      <c r="H13" s="165">
        <v>0</v>
      </c>
      <c r="I13" s="166">
        <v>109.79546469246536</v>
      </c>
      <c r="J13" s="161">
        <v>153.61289252120284</v>
      </c>
      <c r="K13" s="162">
        <v>75.64252049380332</v>
      </c>
      <c r="L13" s="163">
        <v>2.9225348391947383</v>
      </c>
      <c r="M13" s="164">
        <v>3.4269867420406843</v>
      </c>
      <c r="N13" s="165">
        <v>2.3611401839282844</v>
      </c>
      <c r="O13" s="163">
        <v>1.9316796384575083</v>
      </c>
      <c r="P13" s="164">
        <v>2.339967083331113</v>
      </c>
      <c r="Q13" s="167">
        <v>1.1482989886772625</v>
      </c>
      <c r="R13" s="160">
        <v>52.94969948134615</v>
      </c>
      <c r="S13" s="161">
        <v>76.16981229483179</v>
      </c>
      <c r="T13" s="162">
        <v>33.239703843221434</v>
      </c>
      <c r="U13" s="166">
        <v>38.14464454867824</v>
      </c>
      <c r="V13" s="161">
        <v>36.31000728596919</v>
      </c>
      <c r="W13" s="162">
        <v>39.387218676788294</v>
      </c>
      <c r="X13" s="163">
        <v>2.9587883863744064</v>
      </c>
      <c r="Y13" s="164">
        <v>6.140298789137805</v>
      </c>
      <c r="Z13" s="165">
        <v>1.0425370110171848</v>
      </c>
      <c r="AA13" s="166">
        <v>28.36903027413583</v>
      </c>
      <c r="AB13" s="161">
        <v>43.31117120934162</v>
      </c>
      <c r="AC13" s="162">
        <v>20.486126972072665</v>
      </c>
      <c r="AD13" s="163">
        <v>5.797284300651182</v>
      </c>
      <c r="AE13" s="164">
        <v>13.88007159445621</v>
      </c>
      <c r="AF13" s="167">
        <v>0.9831813975155699</v>
      </c>
      <c r="AG13" s="168">
        <v>0.9671198688545312</v>
      </c>
      <c r="AH13" s="164">
        <v>1.2746686113189902</v>
      </c>
      <c r="AI13" s="165">
        <v>0.689845276703765</v>
      </c>
      <c r="AJ13" s="169">
        <v>3.993120819468675</v>
      </c>
      <c r="AK13" s="164">
        <v>3.2047448282894044</v>
      </c>
      <c r="AL13" s="165">
        <v>4.372714433004649</v>
      </c>
      <c r="AM13" s="163">
        <v>4.0562902432408245</v>
      </c>
      <c r="AN13" s="164">
        <v>3.8907151205371835</v>
      </c>
      <c r="AO13" s="165">
        <v>4.094388355146642</v>
      </c>
      <c r="AP13" s="166">
        <v>11.13442144202161</v>
      </c>
      <c r="AQ13" s="161">
        <v>8.372031652769598</v>
      </c>
      <c r="AR13" s="162">
        <v>12.405958495201471</v>
      </c>
      <c r="AS13" s="166">
        <v>16.887014914764194</v>
      </c>
      <c r="AT13" s="161">
        <v>17.486481569907234</v>
      </c>
      <c r="AU13" s="162">
        <v>17.43148925885529</v>
      </c>
      <c r="AV13" s="166">
        <v>13.188304860705822</v>
      </c>
      <c r="AW13" s="161">
        <v>17.2971104570916</v>
      </c>
      <c r="AX13" s="170">
        <v>9.105107018912747</v>
      </c>
      <c r="AZ13" s="24"/>
      <c r="BA13" s="25"/>
    </row>
    <row r="14" spans="1:53" ht="17.25" customHeight="1">
      <c r="A14" s="428" t="s">
        <v>117</v>
      </c>
      <c r="B14" s="26" t="s">
        <v>52</v>
      </c>
      <c r="C14" s="148">
        <v>491</v>
      </c>
      <c r="D14" s="149">
        <v>251</v>
      </c>
      <c r="E14" s="150">
        <v>240</v>
      </c>
      <c r="F14" s="151">
        <v>0</v>
      </c>
      <c r="G14" s="149">
        <v>0</v>
      </c>
      <c r="H14" s="150">
        <v>0</v>
      </c>
      <c r="I14" s="151">
        <v>128</v>
      </c>
      <c r="J14" s="149">
        <v>79</v>
      </c>
      <c r="K14" s="150">
        <v>49</v>
      </c>
      <c r="L14" s="151">
        <v>3</v>
      </c>
      <c r="M14" s="149">
        <v>2</v>
      </c>
      <c r="N14" s="150">
        <v>1</v>
      </c>
      <c r="O14" s="151">
        <v>1</v>
      </c>
      <c r="P14" s="149">
        <v>1</v>
      </c>
      <c r="Q14" s="152">
        <v>0</v>
      </c>
      <c r="R14" s="148">
        <v>92</v>
      </c>
      <c r="S14" s="149">
        <v>41</v>
      </c>
      <c r="T14" s="150">
        <v>51</v>
      </c>
      <c r="U14" s="151">
        <v>47</v>
      </c>
      <c r="V14" s="149">
        <v>25</v>
      </c>
      <c r="W14" s="150">
        <v>22</v>
      </c>
      <c r="X14" s="151">
        <v>5</v>
      </c>
      <c r="Y14" s="149">
        <v>4</v>
      </c>
      <c r="Z14" s="150">
        <v>1</v>
      </c>
      <c r="AA14" s="151">
        <v>43</v>
      </c>
      <c r="AB14" s="149">
        <v>20</v>
      </c>
      <c r="AC14" s="150">
        <v>23</v>
      </c>
      <c r="AD14" s="151">
        <v>10</v>
      </c>
      <c r="AE14" s="149">
        <v>8</v>
      </c>
      <c r="AF14" s="152">
        <v>2</v>
      </c>
      <c r="AG14" s="148">
        <v>1</v>
      </c>
      <c r="AH14" s="149">
        <v>0</v>
      </c>
      <c r="AI14" s="153">
        <v>1</v>
      </c>
      <c r="AJ14" s="151">
        <v>4</v>
      </c>
      <c r="AK14" s="149">
        <v>3</v>
      </c>
      <c r="AL14" s="150">
        <v>1</v>
      </c>
      <c r="AM14" s="151">
        <v>5</v>
      </c>
      <c r="AN14" s="149">
        <v>2</v>
      </c>
      <c r="AO14" s="150">
        <v>3</v>
      </c>
      <c r="AP14" s="151">
        <v>39</v>
      </c>
      <c r="AQ14" s="149">
        <v>4</v>
      </c>
      <c r="AR14" s="150">
        <v>35</v>
      </c>
      <c r="AS14" s="154">
        <v>17</v>
      </c>
      <c r="AT14" s="155">
        <v>11</v>
      </c>
      <c r="AU14" s="156">
        <v>6</v>
      </c>
      <c r="AV14" s="157">
        <v>8</v>
      </c>
      <c r="AW14" s="158">
        <v>7</v>
      </c>
      <c r="AX14" s="159">
        <v>1</v>
      </c>
      <c r="AZ14" s="24"/>
      <c r="BA14" s="25"/>
    </row>
    <row r="15" spans="1:53" ht="17.25" customHeight="1">
      <c r="A15" s="429"/>
      <c r="B15" s="18" t="s">
        <v>53</v>
      </c>
      <c r="C15" s="104">
        <f>+C14/$AY$15*100000</f>
        <v>1074.1867028375154</v>
      </c>
      <c r="D15" s="105">
        <f>+D14/$AZ$15*100000</f>
        <v>1085.7340600397958</v>
      </c>
      <c r="E15" s="106">
        <f>+E14/$BA$15*100000</f>
        <v>1062.3699703421717</v>
      </c>
      <c r="F15" s="107">
        <f>+F14/$AY$15*100000</f>
        <v>0</v>
      </c>
      <c r="G15" s="105">
        <f>+G14/$AZ$15*100000</f>
        <v>0</v>
      </c>
      <c r="H15" s="106">
        <f>+H14/$BA$15*100000</f>
        <v>0</v>
      </c>
      <c r="I15" s="107">
        <f>+I14/$AY$15*100000</f>
        <v>280.03237874379226</v>
      </c>
      <c r="J15" s="105">
        <f>+J14/$AZ$15*100000</f>
        <v>341.7250627216887</v>
      </c>
      <c r="K15" s="106">
        <f>+K14/$BA$15*100000</f>
        <v>216.9005356115267</v>
      </c>
      <c r="L15" s="107">
        <f>+L14/$AY$15*100000</f>
        <v>6.563258876807631</v>
      </c>
      <c r="M15" s="105">
        <f>+M14/$AZ$15*100000</f>
        <v>8.651267410675663</v>
      </c>
      <c r="N15" s="106">
        <f>+N14/$BA$15*100000</f>
        <v>4.426541543092382</v>
      </c>
      <c r="O15" s="107">
        <f>+O14/$AY$15*100000</f>
        <v>2.187752958935877</v>
      </c>
      <c r="P15" s="105">
        <f>+P14/$AZ$15*100000</f>
        <v>4.3256337053378315</v>
      </c>
      <c r="Q15" s="108">
        <f>+Q14/$BA$15*100000</f>
        <v>0</v>
      </c>
      <c r="R15" s="104">
        <f>+R14/$AY$15*100000</f>
        <v>201.27327222210067</v>
      </c>
      <c r="S15" s="105">
        <f>+S14/$AZ$15*100000</f>
        <v>177.3509819188511</v>
      </c>
      <c r="T15" s="106">
        <f>+T14/$BA$15*100000</f>
        <v>225.7536186977115</v>
      </c>
      <c r="U15" s="107">
        <f>+U14/$AY$15*100000</f>
        <v>102.82438906998622</v>
      </c>
      <c r="V15" s="105">
        <f>+V14/$AZ$15*100000</f>
        <v>108.1408426334458</v>
      </c>
      <c r="W15" s="106">
        <f>+W14/$BA$15*100000</f>
        <v>97.3839139480324</v>
      </c>
      <c r="X15" s="107">
        <f>+X14/$AY$15*100000</f>
        <v>10.938764794679384</v>
      </c>
      <c r="Y15" s="105">
        <f>+Y14/$AZ$15*100000</f>
        <v>17.302534821351326</v>
      </c>
      <c r="Z15" s="106">
        <f>+Z14/$BA$15*100000</f>
        <v>4.426541543092382</v>
      </c>
      <c r="AA15" s="107">
        <f>+AA14/$AY$15*100000</f>
        <v>94.07337723424271</v>
      </c>
      <c r="AB15" s="105">
        <f>+AB14/$AZ$15*100000</f>
        <v>86.51267410675663</v>
      </c>
      <c r="AC15" s="106">
        <f>+AC14/$BA$15*100000</f>
        <v>101.81045549112477</v>
      </c>
      <c r="AD15" s="107">
        <f>+AD14/$AY$15*100000</f>
        <v>21.87752958935877</v>
      </c>
      <c r="AE15" s="105">
        <f>+AE14/$AZ$15*100000</f>
        <v>34.60506964270265</v>
      </c>
      <c r="AF15" s="108">
        <f>+AF14/$BA$15*100000</f>
        <v>8.853083086184764</v>
      </c>
      <c r="AG15" s="104">
        <f>+AG14/$AY$15*100000</f>
        <v>2.187752958935877</v>
      </c>
      <c r="AH15" s="105">
        <f>+AH14/$AZ$15*100000</f>
        <v>0</v>
      </c>
      <c r="AI15" s="109">
        <f>+AI14/$BA$15*100000</f>
        <v>4.426541543092382</v>
      </c>
      <c r="AJ15" s="107">
        <f>+AJ14/$AY$15*100000</f>
        <v>8.751011835743508</v>
      </c>
      <c r="AK15" s="105">
        <f>+AK14/$AZ$15*100000</f>
        <v>12.976901116013495</v>
      </c>
      <c r="AL15" s="106">
        <f>+AL14/$BA$15*100000</f>
        <v>4.426541543092382</v>
      </c>
      <c r="AM15" s="107">
        <f>+AM14/$AY$15*100000</f>
        <v>10.938764794679384</v>
      </c>
      <c r="AN15" s="105">
        <f>+AN14/$AZ$15*100000</f>
        <v>8.651267410675663</v>
      </c>
      <c r="AO15" s="106">
        <f>+AO14/$BA$15*100000</f>
        <v>13.279624629277146</v>
      </c>
      <c r="AP15" s="107">
        <f>+AP14/$AY$15*100000</f>
        <v>85.3223653984992</v>
      </c>
      <c r="AQ15" s="105">
        <f>+AQ14/$AZ$15*100000</f>
        <v>17.302534821351326</v>
      </c>
      <c r="AR15" s="106">
        <f>+AR14/$BA$15*100000</f>
        <v>154.92895400823335</v>
      </c>
      <c r="AS15" s="107">
        <f>+AS14/$AY$15*100000</f>
        <v>37.19180030190991</v>
      </c>
      <c r="AT15" s="105">
        <f>+AT14/$AZ$15*100000</f>
        <v>47.58197075871615</v>
      </c>
      <c r="AU15" s="106">
        <f>+AU14/$BA$15*100000</f>
        <v>26.559249258554292</v>
      </c>
      <c r="AV15" s="107">
        <f>+AV14/$AY$15*100000</f>
        <v>17.502023671487017</v>
      </c>
      <c r="AW15" s="105">
        <f>+AW14/$AZ$15*100000</f>
        <v>30.279435937364823</v>
      </c>
      <c r="AX15" s="108">
        <f>+AX14/$BA$15*100000</f>
        <v>4.426541543092382</v>
      </c>
      <c r="AY15">
        <f>SUM(AZ15:BA15)</f>
        <v>45709</v>
      </c>
      <c r="AZ15" s="21">
        <f>+'人口動態1'!AA9</f>
        <v>23118</v>
      </c>
      <c r="BA15" s="22">
        <f>+'人口動態1'!AB9</f>
        <v>22591</v>
      </c>
    </row>
    <row r="16" spans="1:53" ht="17.25" customHeight="1">
      <c r="A16" s="429"/>
      <c r="B16" s="68" t="s">
        <v>130</v>
      </c>
      <c r="C16" s="160">
        <v>397.43680167248175</v>
      </c>
      <c r="D16" s="161">
        <v>539.0444952238552</v>
      </c>
      <c r="E16" s="162">
        <v>276.8654868641753</v>
      </c>
      <c r="F16" s="163">
        <v>0</v>
      </c>
      <c r="G16" s="164">
        <v>0</v>
      </c>
      <c r="H16" s="165">
        <v>0</v>
      </c>
      <c r="I16" s="166">
        <v>132.04585585756783</v>
      </c>
      <c r="J16" s="161">
        <v>185.53249686334053</v>
      </c>
      <c r="K16" s="162">
        <v>86.98036914077807</v>
      </c>
      <c r="L16" s="163">
        <v>2.660651205102771</v>
      </c>
      <c r="M16" s="164">
        <v>3.5985385713607556</v>
      </c>
      <c r="N16" s="165">
        <v>2.564315658361505</v>
      </c>
      <c r="O16" s="163">
        <v>0.4020817433517669</v>
      </c>
      <c r="P16" s="164">
        <v>1.4046864352870994</v>
      </c>
      <c r="Q16" s="167">
        <v>0</v>
      </c>
      <c r="R16" s="160">
        <v>58.22641315708877</v>
      </c>
      <c r="S16" s="161">
        <v>77.32462988900525</v>
      </c>
      <c r="T16" s="162">
        <v>43.20735505164008</v>
      </c>
      <c r="U16" s="166">
        <v>36.09958405519132</v>
      </c>
      <c r="V16" s="161">
        <v>49.03603985698878</v>
      </c>
      <c r="W16" s="162">
        <v>26.83966664174209</v>
      </c>
      <c r="X16" s="163">
        <v>2.8948886015701927</v>
      </c>
      <c r="Y16" s="164">
        <v>6.407911441934954</v>
      </c>
      <c r="Z16" s="165">
        <v>1.1700411577372514</v>
      </c>
      <c r="AA16" s="166">
        <v>27.755852463958714</v>
      </c>
      <c r="AB16" s="161">
        <v>37.40720641016392</v>
      </c>
      <c r="AC16" s="162">
        <v>20.07907911763906</v>
      </c>
      <c r="AD16" s="163">
        <v>7.037332796352623</v>
      </c>
      <c r="AE16" s="164">
        <v>15.127380216942322</v>
      </c>
      <c r="AF16" s="167">
        <v>1.1266629316736632</v>
      </c>
      <c r="AG16" s="168">
        <v>1.2652688127700291</v>
      </c>
      <c r="AH16" s="164">
        <v>0</v>
      </c>
      <c r="AI16" s="165">
        <v>2.564315658361505</v>
      </c>
      <c r="AJ16" s="169">
        <v>3.334701112243592</v>
      </c>
      <c r="AK16" s="164">
        <v>6.399962224814711</v>
      </c>
      <c r="AL16" s="165">
        <v>0.5633314658368316</v>
      </c>
      <c r="AM16" s="163">
        <v>2.303669695940984</v>
      </c>
      <c r="AN16" s="164">
        <v>3.118573702998997</v>
      </c>
      <c r="AO16" s="165">
        <v>1.6899943975104943</v>
      </c>
      <c r="AP16" s="166">
        <v>18.84560635629991</v>
      </c>
      <c r="AQ16" s="161">
        <v>5.9279465735731955</v>
      </c>
      <c r="AR16" s="162">
        <v>25.743045032954562</v>
      </c>
      <c r="AS16" s="166">
        <v>13.83314044194358</v>
      </c>
      <c r="AT16" s="161">
        <v>21.70893662516329</v>
      </c>
      <c r="AU16" s="162">
        <v>8.12078133832274</v>
      </c>
      <c r="AV16" s="166">
        <v>14.91123774757778</v>
      </c>
      <c r="AW16" s="161">
        <v>23.79984544373491</v>
      </c>
      <c r="AX16" s="170">
        <v>6.154148215539836</v>
      </c>
      <c r="AZ16" s="24"/>
      <c r="BA16" s="25"/>
    </row>
    <row r="17" spans="1:53" ht="17.25" customHeight="1">
      <c r="A17" s="428" t="s">
        <v>131</v>
      </c>
      <c r="B17" s="26" t="s">
        <v>52</v>
      </c>
      <c r="C17" s="148">
        <v>49</v>
      </c>
      <c r="D17" s="149">
        <v>26</v>
      </c>
      <c r="E17" s="150">
        <v>23</v>
      </c>
      <c r="F17" s="151">
        <v>0</v>
      </c>
      <c r="G17" s="149">
        <v>0</v>
      </c>
      <c r="H17" s="150">
        <v>0</v>
      </c>
      <c r="I17" s="151">
        <v>12</v>
      </c>
      <c r="J17" s="149">
        <v>5</v>
      </c>
      <c r="K17" s="150">
        <v>7</v>
      </c>
      <c r="L17" s="151">
        <v>0</v>
      </c>
      <c r="M17" s="149">
        <v>0</v>
      </c>
      <c r="N17" s="150">
        <v>0</v>
      </c>
      <c r="O17" s="151">
        <v>0</v>
      </c>
      <c r="P17" s="149">
        <v>0</v>
      </c>
      <c r="Q17" s="152">
        <v>0</v>
      </c>
      <c r="R17" s="148">
        <v>9</v>
      </c>
      <c r="S17" s="149">
        <v>5</v>
      </c>
      <c r="T17" s="150">
        <v>4</v>
      </c>
      <c r="U17" s="151">
        <v>4</v>
      </c>
      <c r="V17" s="149">
        <v>2</v>
      </c>
      <c r="W17" s="150">
        <v>2</v>
      </c>
      <c r="X17" s="151">
        <v>0</v>
      </c>
      <c r="Y17" s="149">
        <v>0</v>
      </c>
      <c r="Z17" s="150">
        <v>0</v>
      </c>
      <c r="AA17" s="151">
        <v>5</v>
      </c>
      <c r="AB17" s="149">
        <v>2</v>
      </c>
      <c r="AC17" s="150">
        <v>3</v>
      </c>
      <c r="AD17" s="151">
        <v>1</v>
      </c>
      <c r="AE17" s="149">
        <v>1</v>
      </c>
      <c r="AF17" s="152">
        <v>0</v>
      </c>
      <c r="AG17" s="148">
        <v>0</v>
      </c>
      <c r="AH17" s="149">
        <v>0</v>
      </c>
      <c r="AI17" s="153">
        <v>0</v>
      </c>
      <c r="AJ17" s="151">
        <v>3</v>
      </c>
      <c r="AK17" s="149">
        <v>1</v>
      </c>
      <c r="AL17" s="150">
        <v>2</v>
      </c>
      <c r="AM17" s="151">
        <v>0</v>
      </c>
      <c r="AN17" s="149">
        <v>0</v>
      </c>
      <c r="AO17" s="150">
        <v>0</v>
      </c>
      <c r="AP17" s="151">
        <v>0</v>
      </c>
      <c r="AQ17" s="149">
        <v>0</v>
      </c>
      <c r="AR17" s="150">
        <v>0</v>
      </c>
      <c r="AS17" s="154">
        <v>3</v>
      </c>
      <c r="AT17" s="155">
        <v>2</v>
      </c>
      <c r="AU17" s="156">
        <v>1</v>
      </c>
      <c r="AV17" s="157">
        <v>2</v>
      </c>
      <c r="AW17" s="158">
        <v>2</v>
      </c>
      <c r="AX17" s="159">
        <v>0</v>
      </c>
      <c r="AZ17" s="24"/>
      <c r="BA17" s="25"/>
    </row>
    <row r="18" spans="1:53" ht="17.25" customHeight="1">
      <c r="A18" s="429"/>
      <c r="B18" s="18" t="s">
        <v>53</v>
      </c>
      <c r="C18" s="104">
        <f>+C17/$AY$18*100000</f>
        <v>716.8983174835406</v>
      </c>
      <c r="D18" s="105">
        <f>+D17/$AZ$18*100000</f>
        <v>757.5757575757576</v>
      </c>
      <c r="E18" s="106">
        <f>+E17/$BA$18*100000</f>
        <v>675.8742286218043</v>
      </c>
      <c r="F18" s="107">
        <f>+F17/$AY$18*100000</f>
        <v>0</v>
      </c>
      <c r="G18" s="105">
        <f>+G17/$AZ$18*100000</f>
        <v>0</v>
      </c>
      <c r="H18" s="106">
        <f>+H17/$BA$18*100000</f>
        <v>0</v>
      </c>
      <c r="I18" s="107">
        <f>+I17/$AY$18*100000</f>
        <v>175.5669348939283</v>
      </c>
      <c r="J18" s="105">
        <f>+J17/$AZ$18*100000</f>
        <v>145.6876456876457</v>
      </c>
      <c r="K18" s="106">
        <f>+K17/$BA$18*100000</f>
        <v>205.7008521892448</v>
      </c>
      <c r="L18" s="107">
        <f>+L17/$AY$18*100000</f>
        <v>0</v>
      </c>
      <c r="M18" s="105">
        <f>+M17/$AZ$18*100000</f>
        <v>0</v>
      </c>
      <c r="N18" s="106">
        <f>+N17/$BA$18*100000</f>
        <v>0</v>
      </c>
      <c r="O18" s="107">
        <f>+O17/$AY$18*100000</f>
        <v>0</v>
      </c>
      <c r="P18" s="105">
        <f>+P17/$AZ$18*100000</f>
        <v>0</v>
      </c>
      <c r="Q18" s="108">
        <f>+Q17/$BA$18*100000</f>
        <v>0</v>
      </c>
      <c r="R18" s="104">
        <f>+R17/$AY$18*100000</f>
        <v>131.67520117044623</v>
      </c>
      <c r="S18" s="105">
        <f>+S17/$AZ$18*100000</f>
        <v>145.6876456876457</v>
      </c>
      <c r="T18" s="106">
        <f>+T17/$BA$18*100000</f>
        <v>117.54334410813989</v>
      </c>
      <c r="U18" s="107">
        <f>+U17/$AY$18*100000</f>
        <v>58.52231163130944</v>
      </c>
      <c r="V18" s="105">
        <f>+V17/$AZ$18*100000</f>
        <v>58.27505827505828</v>
      </c>
      <c r="W18" s="106">
        <f>+W17/$BA$18*100000</f>
        <v>58.771672054069946</v>
      </c>
      <c r="X18" s="107">
        <f>+X17/$AY$18*100000</f>
        <v>0</v>
      </c>
      <c r="Y18" s="105">
        <f>+Y17/$AZ$18*100000</f>
        <v>0</v>
      </c>
      <c r="Z18" s="106">
        <f>+Z17/$BA$18*100000</f>
        <v>0</v>
      </c>
      <c r="AA18" s="107">
        <f>+AA17/$AY$18*100000</f>
        <v>73.1528895391368</v>
      </c>
      <c r="AB18" s="105">
        <f>+AB17/$AZ$18*100000</f>
        <v>58.27505827505828</v>
      </c>
      <c r="AC18" s="106">
        <f>+AC17/$BA$18*100000</f>
        <v>88.15750808110491</v>
      </c>
      <c r="AD18" s="107">
        <f>+AD17/$AY$18*100000</f>
        <v>14.63057790782736</v>
      </c>
      <c r="AE18" s="105">
        <f>+AE17/$AZ$18*100000</f>
        <v>29.13752913752914</v>
      </c>
      <c r="AF18" s="108">
        <f>+AF17/$BA$18*100000</f>
        <v>0</v>
      </c>
      <c r="AG18" s="104">
        <f>+AG17/$AY$18*100000</f>
        <v>0</v>
      </c>
      <c r="AH18" s="105">
        <f>+AH17/$AZ$18*100000</f>
        <v>0</v>
      </c>
      <c r="AI18" s="109">
        <f>+AI17/$BA$18*100000</f>
        <v>0</v>
      </c>
      <c r="AJ18" s="107">
        <f>+AJ17/$AY$18*100000</f>
        <v>43.891733723482076</v>
      </c>
      <c r="AK18" s="105">
        <f>+AK17/$AZ$18*100000</f>
        <v>29.13752913752914</v>
      </c>
      <c r="AL18" s="106">
        <f>+AL17/$BA$18*100000</f>
        <v>58.771672054069946</v>
      </c>
      <c r="AM18" s="107">
        <f>+AM17/$AY$18*100000</f>
        <v>0</v>
      </c>
      <c r="AN18" s="105">
        <f>+AN17/$AZ$18*100000</f>
        <v>0</v>
      </c>
      <c r="AO18" s="106">
        <f>+AO17/$BA$18*100000</f>
        <v>0</v>
      </c>
      <c r="AP18" s="107">
        <f>+AP17/$AY$18*100000</f>
        <v>0</v>
      </c>
      <c r="AQ18" s="105">
        <f>+AQ17/$AZ$18*100000</f>
        <v>0</v>
      </c>
      <c r="AR18" s="106">
        <f>+AR17/$BA$18*100000</f>
        <v>0</v>
      </c>
      <c r="AS18" s="107">
        <f>+AS17/$AY$18*100000</f>
        <v>43.891733723482076</v>
      </c>
      <c r="AT18" s="105">
        <f>+AT17/$AZ$18*100000</f>
        <v>58.27505827505828</v>
      </c>
      <c r="AU18" s="106">
        <f>+AU17/$BA$18*100000</f>
        <v>29.385836027034973</v>
      </c>
      <c r="AV18" s="107">
        <f>+AV17/$AY$18*100000</f>
        <v>29.26115581565472</v>
      </c>
      <c r="AW18" s="105">
        <f>+AW17/$AZ$18*100000</f>
        <v>58.27505827505828</v>
      </c>
      <c r="AX18" s="108">
        <f>+AX17/$BA$18*100000</f>
        <v>0</v>
      </c>
      <c r="AY18">
        <f>SUM(AZ18:BA18)</f>
        <v>6835</v>
      </c>
      <c r="AZ18" s="21">
        <f>+'人口動態1'!AA10</f>
        <v>3432</v>
      </c>
      <c r="BA18" s="22">
        <f>+'人口動態1'!AB10</f>
        <v>3403</v>
      </c>
    </row>
    <row r="19" spans="1:53" ht="17.25" customHeight="1">
      <c r="A19" s="429"/>
      <c r="B19" s="68" t="s">
        <v>130</v>
      </c>
      <c r="C19" s="160">
        <v>337.7309597091452</v>
      </c>
      <c r="D19" s="161">
        <v>438.2169867606301</v>
      </c>
      <c r="E19" s="162">
        <v>239.57463605142408</v>
      </c>
      <c r="F19" s="163">
        <v>0</v>
      </c>
      <c r="G19" s="164">
        <v>0</v>
      </c>
      <c r="H19" s="165">
        <v>0</v>
      </c>
      <c r="I19" s="166">
        <v>73.84753727290513</v>
      </c>
      <c r="J19" s="161">
        <v>78.04559837819252</v>
      </c>
      <c r="K19" s="162">
        <v>61.481843237013535</v>
      </c>
      <c r="L19" s="163">
        <v>0</v>
      </c>
      <c r="M19" s="164">
        <v>0</v>
      </c>
      <c r="N19" s="165">
        <v>0</v>
      </c>
      <c r="O19" s="163">
        <v>0</v>
      </c>
      <c r="P19" s="164">
        <v>0</v>
      </c>
      <c r="Q19" s="167">
        <v>0</v>
      </c>
      <c r="R19" s="160">
        <v>51.743585263337664</v>
      </c>
      <c r="S19" s="161">
        <v>69.1364428515666</v>
      </c>
      <c r="T19" s="162">
        <v>33.0750164897454</v>
      </c>
      <c r="U19" s="166">
        <v>24.571587952097815</v>
      </c>
      <c r="V19" s="161">
        <v>29.332316950644902</v>
      </c>
      <c r="W19" s="162">
        <v>18.471818109642808</v>
      </c>
      <c r="X19" s="163">
        <v>0</v>
      </c>
      <c r="Y19" s="164">
        <v>0</v>
      </c>
      <c r="Z19" s="165">
        <v>0</v>
      </c>
      <c r="AA19" s="166">
        <v>26.104862216480274</v>
      </c>
      <c r="AB19" s="161">
        <v>27.594928572065875</v>
      </c>
      <c r="AC19" s="162">
        <v>20.058088344769363</v>
      </c>
      <c r="AD19" s="163">
        <v>3.0456752615570752</v>
      </c>
      <c r="AE19" s="164">
        <v>14.169010999417697</v>
      </c>
      <c r="AF19" s="167">
        <v>0</v>
      </c>
      <c r="AG19" s="168">
        <v>0</v>
      </c>
      <c r="AH19" s="164">
        <v>0</v>
      </c>
      <c r="AI19" s="165">
        <v>0</v>
      </c>
      <c r="AJ19" s="169">
        <v>24.45248028967019</v>
      </c>
      <c r="AK19" s="164">
        <v>22.422465832059856</v>
      </c>
      <c r="AL19" s="165">
        <v>26.46433536476419</v>
      </c>
      <c r="AM19" s="163">
        <v>0</v>
      </c>
      <c r="AN19" s="164">
        <v>0</v>
      </c>
      <c r="AO19" s="165">
        <v>0</v>
      </c>
      <c r="AP19" s="166">
        <v>0</v>
      </c>
      <c r="AQ19" s="161">
        <v>0</v>
      </c>
      <c r="AR19" s="162">
        <v>0</v>
      </c>
      <c r="AS19" s="166">
        <v>35.283455181450286</v>
      </c>
      <c r="AT19" s="161">
        <v>62.41947463978098</v>
      </c>
      <c r="AU19" s="162">
        <v>3.879610154602464</v>
      </c>
      <c r="AV19" s="166">
        <v>26.220775297765073</v>
      </c>
      <c r="AW19" s="161">
        <v>51.33353328553575</v>
      </c>
      <c r="AX19" s="170">
        <v>0</v>
      </c>
      <c r="AZ19" s="24"/>
      <c r="BA19" s="25"/>
    </row>
    <row r="20" spans="1:53" ht="17.25" customHeight="1">
      <c r="A20" s="426" t="s">
        <v>119</v>
      </c>
      <c r="B20" s="27" t="s">
        <v>52</v>
      </c>
      <c r="C20" s="92">
        <v>209</v>
      </c>
      <c r="D20" s="93">
        <v>101</v>
      </c>
      <c r="E20" s="94">
        <v>108</v>
      </c>
      <c r="F20" s="95">
        <v>1</v>
      </c>
      <c r="G20" s="93">
        <v>0</v>
      </c>
      <c r="H20" s="94">
        <v>1</v>
      </c>
      <c r="I20" s="95">
        <v>55</v>
      </c>
      <c r="J20" s="93">
        <v>31</v>
      </c>
      <c r="K20" s="94">
        <v>24</v>
      </c>
      <c r="L20" s="95">
        <v>4</v>
      </c>
      <c r="M20" s="93">
        <v>3</v>
      </c>
      <c r="N20" s="94">
        <v>1</v>
      </c>
      <c r="O20" s="95">
        <v>0</v>
      </c>
      <c r="P20" s="93">
        <v>0</v>
      </c>
      <c r="Q20" s="96">
        <v>0</v>
      </c>
      <c r="R20" s="92">
        <v>29</v>
      </c>
      <c r="S20" s="93">
        <v>13</v>
      </c>
      <c r="T20" s="94">
        <v>16</v>
      </c>
      <c r="U20" s="95">
        <v>16</v>
      </c>
      <c r="V20" s="93">
        <v>7</v>
      </c>
      <c r="W20" s="94">
        <v>9</v>
      </c>
      <c r="X20" s="95">
        <v>2</v>
      </c>
      <c r="Y20" s="93">
        <v>1</v>
      </c>
      <c r="Z20" s="94">
        <v>1</v>
      </c>
      <c r="AA20" s="95">
        <v>20</v>
      </c>
      <c r="AB20" s="93">
        <v>10</v>
      </c>
      <c r="AC20" s="94">
        <v>10</v>
      </c>
      <c r="AD20" s="95">
        <v>7</v>
      </c>
      <c r="AE20" s="93">
        <v>7</v>
      </c>
      <c r="AF20" s="96">
        <v>0</v>
      </c>
      <c r="AG20" s="92">
        <v>0</v>
      </c>
      <c r="AH20" s="93">
        <v>0</v>
      </c>
      <c r="AI20" s="97">
        <v>0</v>
      </c>
      <c r="AJ20" s="95">
        <v>3</v>
      </c>
      <c r="AK20" s="93">
        <v>1</v>
      </c>
      <c r="AL20" s="94">
        <v>2</v>
      </c>
      <c r="AM20" s="95">
        <v>5</v>
      </c>
      <c r="AN20" s="93">
        <v>3</v>
      </c>
      <c r="AO20" s="94">
        <v>2</v>
      </c>
      <c r="AP20" s="95">
        <v>15</v>
      </c>
      <c r="AQ20" s="93">
        <v>5</v>
      </c>
      <c r="AR20" s="94">
        <v>10</v>
      </c>
      <c r="AS20" s="98">
        <v>4</v>
      </c>
      <c r="AT20" s="99">
        <v>2</v>
      </c>
      <c r="AU20" s="100">
        <v>2</v>
      </c>
      <c r="AV20" s="101">
        <v>5</v>
      </c>
      <c r="AW20" s="102">
        <v>2</v>
      </c>
      <c r="AX20" s="103">
        <v>3</v>
      </c>
      <c r="AZ20" s="24"/>
      <c r="BA20" s="25"/>
    </row>
    <row r="21" spans="1:53" ht="17.25" customHeight="1">
      <c r="A21" s="426"/>
      <c r="B21" s="18" t="s">
        <v>53</v>
      </c>
      <c r="C21" s="104">
        <f>+C20/$AY$21*100000</f>
        <v>815.418828762046</v>
      </c>
      <c r="D21" s="105">
        <f>+D20/$AZ$21*100000</f>
        <v>807.1605530248542</v>
      </c>
      <c r="E21" s="106">
        <f>+E20/$BA$21*100000</f>
        <v>823.29623418204</v>
      </c>
      <c r="F21" s="107">
        <f>+F20/$AY$21*100000</f>
        <v>3.9015254964691195</v>
      </c>
      <c r="G21" s="105">
        <f>+G20/$AZ$21*100000</f>
        <v>0</v>
      </c>
      <c r="H21" s="106">
        <f>+H20/$BA$21*100000</f>
        <v>7.623113279463333</v>
      </c>
      <c r="I21" s="107">
        <f>+I20/$AY$21*100000</f>
        <v>214.58390230580156</v>
      </c>
      <c r="J21" s="105">
        <f>+J20/$AZ$21*100000</f>
        <v>247.74234795812356</v>
      </c>
      <c r="K21" s="106">
        <f>+K20/$BA$21*100000</f>
        <v>182.95471870711998</v>
      </c>
      <c r="L21" s="107">
        <f>+L20/$AY$21*100000</f>
        <v>15.606101985876478</v>
      </c>
      <c r="M21" s="105">
        <f>+M20/$AZ$21*100000</f>
        <v>23.97506593143131</v>
      </c>
      <c r="N21" s="106">
        <f>+N20/$BA$21*100000</f>
        <v>7.623113279463333</v>
      </c>
      <c r="O21" s="107">
        <f>+O20/$AY$21*100000</f>
        <v>0</v>
      </c>
      <c r="P21" s="105">
        <f>+P20/$AZ$21*100000</f>
        <v>0</v>
      </c>
      <c r="Q21" s="108">
        <f>+Q20/$BA$21*100000</f>
        <v>0</v>
      </c>
      <c r="R21" s="104">
        <f>+R20/$AY$21*100000</f>
        <v>113.14423939760445</v>
      </c>
      <c r="S21" s="105">
        <f>+S20/$AZ$21*100000</f>
        <v>103.89195236953567</v>
      </c>
      <c r="T21" s="106">
        <f>+T20/$BA$21*100000</f>
        <v>121.96981247141333</v>
      </c>
      <c r="U21" s="107">
        <f>+U20/$AY$21*100000</f>
        <v>62.42440794350591</v>
      </c>
      <c r="V21" s="105">
        <f>+V20/$AZ$21*100000</f>
        <v>55.94182050667306</v>
      </c>
      <c r="W21" s="106">
        <f>+W20/$BA$21*100000</f>
        <v>68.60801951517</v>
      </c>
      <c r="X21" s="107">
        <f>+X20/$AY$21*100000</f>
        <v>7.803050992938239</v>
      </c>
      <c r="Y21" s="105">
        <f>+Y20/$AZ$21*100000</f>
        <v>7.991688643810437</v>
      </c>
      <c r="Z21" s="106">
        <f>+Z20/$BA$21*100000</f>
        <v>7.623113279463333</v>
      </c>
      <c r="AA21" s="107">
        <f>+AA20/$AY$21*100000</f>
        <v>78.03050992938239</v>
      </c>
      <c r="AB21" s="105">
        <f>+AB20/$AZ$21*100000</f>
        <v>79.91688643810437</v>
      </c>
      <c r="AC21" s="106">
        <f>+AC20/$BA$21*100000</f>
        <v>76.23113279463333</v>
      </c>
      <c r="AD21" s="107">
        <f>+AD20/$AY$21*100000</f>
        <v>27.310678475283837</v>
      </c>
      <c r="AE21" s="105">
        <f>+AE20/$AZ$21*100000</f>
        <v>55.94182050667306</v>
      </c>
      <c r="AF21" s="108">
        <f>+AF20/$BA$21*100000</f>
        <v>0</v>
      </c>
      <c r="AG21" s="104">
        <f>+AG20/$AY$21*100000</f>
        <v>0</v>
      </c>
      <c r="AH21" s="105">
        <f>+AH20/$AZ$21*100000</f>
        <v>0</v>
      </c>
      <c r="AI21" s="109">
        <f>+AI20/$BA$21*100000</f>
        <v>0</v>
      </c>
      <c r="AJ21" s="107">
        <f>+AJ20/$AY$21*100000</f>
        <v>11.704576489407359</v>
      </c>
      <c r="AK21" s="105">
        <f>+AK20/$AZ$21*100000</f>
        <v>7.991688643810437</v>
      </c>
      <c r="AL21" s="106">
        <f>+AL20/$BA$21*100000</f>
        <v>15.246226558926667</v>
      </c>
      <c r="AM21" s="107">
        <f>+AM20/$AY$21*100000</f>
        <v>19.507627482345598</v>
      </c>
      <c r="AN21" s="105">
        <f>+AN20/$AZ$21*100000</f>
        <v>23.97506593143131</v>
      </c>
      <c r="AO21" s="106">
        <f>+AO20/$BA$21*100000</f>
        <v>15.246226558926667</v>
      </c>
      <c r="AP21" s="107">
        <f>+AP20/$AY$21*100000</f>
        <v>58.522882447036785</v>
      </c>
      <c r="AQ21" s="105">
        <f>+AQ20/$AZ$21*100000</f>
        <v>39.958443219052185</v>
      </c>
      <c r="AR21" s="106">
        <f>+AR20/$BA$21*100000</f>
        <v>76.23113279463333</v>
      </c>
      <c r="AS21" s="107">
        <f>+AS20/$AY$21*100000</f>
        <v>15.606101985876478</v>
      </c>
      <c r="AT21" s="105">
        <f>+AT20/$AZ$21*100000</f>
        <v>15.983377287620874</v>
      </c>
      <c r="AU21" s="106">
        <f>+AU20/$BA$21*100000</f>
        <v>15.246226558926667</v>
      </c>
      <c r="AV21" s="107">
        <f>+AV20/$AY$21*100000</f>
        <v>19.507627482345598</v>
      </c>
      <c r="AW21" s="105">
        <f>+AW20/$AZ$21*100000</f>
        <v>15.983377287620874</v>
      </c>
      <c r="AX21" s="108">
        <f>+AX20/$BA$21*100000</f>
        <v>22.869339838389998</v>
      </c>
      <c r="AY21">
        <f>SUM(AZ21:BA21)</f>
        <v>25631</v>
      </c>
      <c r="AZ21" s="24">
        <f>+'人口動態1'!AA11</f>
        <v>12513</v>
      </c>
      <c r="BA21" s="25">
        <f>+'人口動態1'!AB11</f>
        <v>13118</v>
      </c>
    </row>
    <row r="22" spans="1:53" ht="17.25" customHeight="1">
      <c r="A22" s="426"/>
      <c r="B22" s="68" t="s">
        <v>130</v>
      </c>
      <c r="C22" s="160">
        <v>348.28874582334856</v>
      </c>
      <c r="D22" s="161">
        <v>446.4938807763889</v>
      </c>
      <c r="E22" s="162">
        <v>274.35061588537474</v>
      </c>
      <c r="F22" s="163">
        <v>1.5859852328080244</v>
      </c>
      <c r="G22" s="164">
        <v>0</v>
      </c>
      <c r="H22" s="165">
        <v>2.5746059836553172</v>
      </c>
      <c r="I22" s="166">
        <v>110.2735863691367</v>
      </c>
      <c r="J22" s="161">
        <v>139.4776739256347</v>
      </c>
      <c r="K22" s="162">
        <v>91.06698899602856</v>
      </c>
      <c r="L22" s="163">
        <v>6.881510310227792</v>
      </c>
      <c r="M22" s="164">
        <v>12.18337393615207</v>
      </c>
      <c r="N22" s="165">
        <v>2.5746059836553172</v>
      </c>
      <c r="O22" s="163">
        <v>0</v>
      </c>
      <c r="P22" s="164">
        <v>0</v>
      </c>
      <c r="Q22" s="167">
        <v>0</v>
      </c>
      <c r="R22" s="160">
        <v>45.57456167438003</v>
      </c>
      <c r="S22" s="161">
        <v>58.9435259858269</v>
      </c>
      <c r="T22" s="162">
        <v>29.520843732085922</v>
      </c>
      <c r="U22" s="166">
        <v>18.779499277059116</v>
      </c>
      <c r="V22" s="161">
        <v>26.547993490082213</v>
      </c>
      <c r="W22" s="162">
        <v>13.72519230906345</v>
      </c>
      <c r="X22" s="163">
        <v>3.7586974660715495</v>
      </c>
      <c r="Y22" s="164">
        <v>4.130286631023018</v>
      </c>
      <c r="Z22" s="165">
        <v>3.8073418871822367</v>
      </c>
      <c r="AA22" s="166">
        <v>25.36336423209255</v>
      </c>
      <c r="AB22" s="161">
        <v>38.9918544528065</v>
      </c>
      <c r="AC22" s="162">
        <v>18.882000131079174</v>
      </c>
      <c r="AD22" s="163">
        <v>9.696330616156681</v>
      </c>
      <c r="AE22" s="164">
        <v>28.624768624279596</v>
      </c>
      <c r="AF22" s="167">
        <v>0</v>
      </c>
      <c r="AG22" s="168">
        <v>0</v>
      </c>
      <c r="AH22" s="164">
        <v>0</v>
      </c>
      <c r="AI22" s="165">
        <v>0</v>
      </c>
      <c r="AJ22" s="169">
        <v>4.175976829657338</v>
      </c>
      <c r="AK22" s="164">
        <v>3.3976710049624073</v>
      </c>
      <c r="AL22" s="165">
        <v>3.799746032477148</v>
      </c>
      <c r="AM22" s="163">
        <v>5.811104857762498</v>
      </c>
      <c r="AN22" s="164">
        <v>11.371652170942765</v>
      </c>
      <c r="AO22" s="165">
        <v>2.4502800976436614</v>
      </c>
      <c r="AP22" s="166">
        <v>13.828313422345419</v>
      </c>
      <c r="AQ22" s="161">
        <v>18.62212874209183</v>
      </c>
      <c r="AR22" s="162">
        <v>12.251400488218309</v>
      </c>
      <c r="AS22" s="166">
        <v>8.09492844476405</v>
      </c>
      <c r="AT22" s="161">
        <v>8.045133534529358</v>
      </c>
      <c r="AU22" s="162">
        <v>6.381947870837553</v>
      </c>
      <c r="AV22" s="166">
        <v>14.549290297401608</v>
      </c>
      <c r="AW22" s="161">
        <v>13.734224145519047</v>
      </c>
      <c r="AX22" s="170">
        <v>14.563721044016912</v>
      </c>
      <c r="AZ22" s="24"/>
      <c r="BA22" s="25"/>
    </row>
    <row r="23" spans="1:53" ht="17.25" customHeight="1">
      <c r="A23" s="425" t="s">
        <v>120</v>
      </c>
      <c r="B23" s="26" t="s">
        <v>52</v>
      </c>
      <c r="C23" s="148">
        <v>403</v>
      </c>
      <c r="D23" s="149">
        <v>206</v>
      </c>
      <c r="E23" s="150">
        <v>197</v>
      </c>
      <c r="F23" s="151">
        <v>0</v>
      </c>
      <c r="G23" s="149">
        <v>0</v>
      </c>
      <c r="H23" s="150">
        <v>0</v>
      </c>
      <c r="I23" s="151">
        <v>122</v>
      </c>
      <c r="J23" s="149">
        <v>73</v>
      </c>
      <c r="K23" s="150">
        <v>49</v>
      </c>
      <c r="L23" s="151">
        <v>3</v>
      </c>
      <c r="M23" s="149">
        <v>0</v>
      </c>
      <c r="N23" s="150">
        <v>3</v>
      </c>
      <c r="O23" s="151">
        <v>0</v>
      </c>
      <c r="P23" s="149">
        <v>0</v>
      </c>
      <c r="Q23" s="152">
        <v>0</v>
      </c>
      <c r="R23" s="148">
        <v>47</v>
      </c>
      <c r="S23" s="149">
        <v>30</v>
      </c>
      <c r="T23" s="150">
        <v>17</v>
      </c>
      <c r="U23" s="151">
        <v>37</v>
      </c>
      <c r="V23" s="149">
        <v>16</v>
      </c>
      <c r="W23" s="150">
        <v>21</v>
      </c>
      <c r="X23" s="151">
        <v>6</v>
      </c>
      <c r="Y23" s="149">
        <v>0</v>
      </c>
      <c r="Z23" s="150">
        <v>6</v>
      </c>
      <c r="AA23" s="151">
        <v>48</v>
      </c>
      <c r="AB23" s="149">
        <v>29</v>
      </c>
      <c r="AC23" s="150">
        <v>19</v>
      </c>
      <c r="AD23" s="151">
        <v>5</v>
      </c>
      <c r="AE23" s="149">
        <v>5</v>
      </c>
      <c r="AF23" s="152">
        <v>0</v>
      </c>
      <c r="AG23" s="148">
        <v>1</v>
      </c>
      <c r="AH23" s="149">
        <v>0</v>
      </c>
      <c r="AI23" s="153">
        <v>1</v>
      </c>
      <c r="AJ23" s="151">
        <v>2</v>
      </c>
      <c r="AK23" s="149">
        <v>0</v>
      </c>
      <c r="AL23" s="150">
        <v>2</v>
      </c>
      <c r="AM23" s="151">
        <v>3</v>
      </c>
      <c r="AN23" s="149">
        <v>3</v>
      </c>
      <c r="AO23" s="150">
        <v>0</v>
      </c>
      <c r="AP23" s="151">
        <v>38</v>
      </c>
      <c r="AQ23" s="149">
        <v>10</v>
      </c>
      <c r="AR23" s="150">
        <v>28</v>
      </c>
      <c r="AS23" s="154">
        <v>17</v>
      </c>
      <c r="AT23" s="155">
        <v>6</v>
      </c>
      <c r="AU23" s="156">
        <v>11</v>
      </c>
      <c r="AV23" s="157">
        <v>5</v>
      </c>
      <c r="AW23" s="158">
        <v>2</v>
      </c>
      <c r="AX23" s="159">
        <v>3</v>
      </c>
      <c r="AZ23" s="24"/>
      <c r="BA23" s="25"/>
    </row>
    <row r="24" spans="1:53" ht="17.25" customHeight="1">
      <c r="A24" s="426"/>
      <c r="B24" s="18" t="s">
        <v>53</v>
      </c>
      <c r="C24" s="104">
        <f>+C23/$AY$24*100000</f>
        <v>1005.5391985628025</v>
      </c>
      <c r="D24" s="105">
        <f>+D23/$AZ$24*100000</f>
        <v>1056.4102564102564</v>
      </c>
      <c r="E24" s="106">
        <f>+E23/$BA$24*100000</f>
        <v>957.3330741568666</v>
      </c>
      <c r="F24" s="107">
        <f>+F23/$AY$24*100000</f>
        <v>0</v>
      </c>
      <c r="G24" s="105">
        <f>+G23/$AZ$24*100000</f>
        <v>0</v>
      </c>
      <c r="H24" s="106">
        <f>+H23/$BA$24*100000</f>
        <v>0</v>
      </c>
      <c r="I24" s="107">
        <f>+I23/$AY$24*100000</f>
        <v>304.40640750536454</v>
      </c>
      <c r="J24" s="105">
        <f>+J23/$AZ$24*100000</f>
        <v>374.35897435897436</v>
      </c>
      <c r="K24" s="106">
        <f>+K23/$BA$24*100000</f>
        <v>238.1183788512003</v>
      </c>
      <c r="L24" s="107">
        <f>+L23/$AY$24*100000</f>
        <v>7.485403463246669</v>
      </c>
      <c r="M24" s="105">
        <f>+M23/$AZ$24*100000</f>
        <v>0</v>
      </c>
      <c r="N24" s="106">
        <f>+N23/$BA$24*100000</f>
        <v>14.578676256195937</v>
      </c>
      <c r="O24" s="107">
        <f>+O23/$AY$24*100000</f>
        <v>0</v>
      </c>
      <c r="P24" s="105">
        <f>+P23/$AZ$24*100000</f>
        <v>0</v>
      </c>
      <c r="Q24" s="108">
        <f>+Q23/$BA$24*100000</f>
        <v>0</v>
      </c>
      <c r="R24" s="104">
        <f>+R23/$AY$24*100000</f>
        <v>117.27132092419781</v>
      </c>
      <c r="S24" s="105">
        <f>+S23/$AZ$24*100000</f>
        <v>153.84615384615384</v>
      </c>
      <c r="T24" s="106">
        <f>+T23/$BA$24*100000</f>
        <v>82.61249878511032</v>
      </c>
      <c r="U24" s="107">
        <f>+U23/$AY$24*100000</f>
        <v>92.31997604670892</v>
      </c>
      <c r="V24" s="105">
        <f>+V23/$AZ$24*100000</f>
        <v>82.05128205128204</v>
      </c>
      <c r="W24" s="106">
        <f>+W23/$BA$24*100000</f>
        <v>102.05073379337156</v>
      </c>
      <c r="X24" s="107">
        <f>+X23/$AY$24*100000</f>
        <v>14.970806926493339</v>
      </c>
      <c r="Y24" s="105">
        <f>+Y23/$AZ$24*100000</f>
        <v>0</v>
      </c>
      <c r="Z24" s="106">
        <f>+Z23/$BA$24*100000</f>
        <v>29.157352512391874</v>
      </c>
      <c r="AA24" s="107">
        <f>+AA23/$AY$24*100000</f>
        <v>119.76645541194671</v>
      </c>
      <c r="AB24" s="105">
        <f>+AB23/$AZ$24*100000</f>
        <v>148.71794871794873</v>
      </c>
      <c r="AC24" s="106">
        <f>+AC23/$BA$24*100000</f>
        <v>92.33161628924094</v>
      </c>
      <c r="AD24" s="107">
        <f>+AD23/$AY$24*100000</f>
        <v>12.475672438744448</v>
      </c>
      <c r="AE24" s="105">
        <f>+AE23/$AZ$24*100000</f>
        <v>25.641025641025642</v>
      </c>
      <c r="AF24" s="108">
        <f>+AF23/$BA$24*100000</f>
        <v>0</v>
      </c>
      <c r="AG24" s="104">
        <f>+AG23/$AY$24*100000</f>
        <v>2.49513448774889</v>
      </c>
      <c r="AH24" s="105">
        <f>+AH23/$AZ$24*100000</f>
        <v>0</v>
      </c>
      <c r="AI24" s="109">
        <f>+AI23/$BA$24*100000</f>
        <v>4.859558752065312</v>
      </c>
      <c r="AJ24" s="107">
        <f>+AJ23/$AY$24*100000</f>
        <v>4.99026897549778</v>
      </c>
      <c r="AK24" s="105">
        <f>+AK23/$AZ$24*100000</f>
        <v>0</v>
      </c>
      <c r="AL24" s="106">
        <f>+AL23/$BA$24*100000</f>
        <v>9.719117504130624</v>
      </c>
      <c r="AM24" s="107">
        <f>+AM23/$AY$24*100000</f>
        <v>7.485403463246669</v>
      </c>
      <c r="AN24" s="105">
        <f>+AN23/$AZ$24*100000</f>
        <v>15.384615384615385</v>
      </c>
      <c r="AO24" s="106">
        <f>+AO23/$BA$24*100000</f>
        <v>0</v>
      </c>
      <c r="AP24" s="107">
        <f>+AP23/$AY$24*100000</f>
        <v>94.8151105344578</v>
      </c>
      <c r="AQ24" s="105">
        <f>+AQ23/$AZ$24*100000</f>
        <v>51.282051282051285</v>
      </c>
      <c r="AR24" s="106">
        <f>+AR23/$BA$24*100000</f>
        <v>136.06764505782874</v>
      </c>
      <c r="AS24" s="107">
        <f>+AS23/$AY$24*100000</f>
        <v>42.41728629173112</v>
      </c>
      <c r="AT24" s="105">
        <f>+AT23/$AZ$24*100000</f>
        <v>30.76923076923077</v>
      </c>
      <c r="AU24" s="106">
        <f>+AU23/$BA$24*100000</f>
        <v>53.45514627271844</v>
      </c>
      <c r="AV24" s="107">
        <f>+AV23/$AY$24*100000</f>
        <v>12.475672438744448</v>
      </c>
      <c r="AW24" s="105">
        <f>+AW23/$AZ$24*100000</f>
        <v>10.256410256410255</v>
      </c>
      <c r="AX24" s="108">
        <f>+AX23/$BA$24*100000</f>
        <v>14.578676256195937</v>
      </c>
      <c r="AY24">
        <f>SUM(AZ24:BA24)</f>
        <v>40078</v>
      </c>
      <c r="AZ24" s="21">
        <f>+'人口動態1'!AA12</f>
        <v>19500</v>
      </c>
      <c r="BA24" s="22">
        <f>+'人口動態1'!AB12</f>
        <v>20578</v>
      </c>
    </row>
    <row r="25" spans="1:53" ht="17.25" customHeight="1">
      <c r="A25" s="426"/>
      <c r="B25" s="68" t="s">
        <v>130</v>
      </c>
      <c r="C25" s="160">
        <v>420.05564617937773</v>
      </c>
      <c r="D25" s="161">
        <v>560.5145927198689</v>
      </c>
      <c r="E25" s="162">
        <v>314.1408187875008</v>
      </c>
      <c r="F25" s="163">
        <v>0</v>
      </c>
      <c r="G25" s="164">
        <v>0</v>
      </c>
      <c r="H25" s="165">
        <v>0</v>
      </c>
      <c r="I25" s="166">
        <v>156.59205947664626</v>
      </c>
      <c r="J25" s="161">
        <v>208.03977555291746</v>
      </c>
      <c r="K25" s="162">
        <v>120.43528377676833</v>
      </c>
      <c r="L25" s="163">
        <v>2.24818168839307</v>
      </c>
      <c r="M25" s="164">
        <v>0</v>
      </c>
      <c r="N25" s="165">
        <v>3.804957414719422</v>
      </c>
      <c r="O25" s="163">
        <v>0</v>
      </c>
      <c r="P25" s="164">
        <v>0</v>
      </c>
      <c r="Q25" s="167">
        <v>0</v>
      </c>
      <c r="R25" s="160">
        <v>53.4642058471695</v>
      </c>
      <c r="S25" s="161">
        <v>88.79266916648153</v>
      </c>
      <c r="T25" s="162">
        <v>24.660309986630075</v>
      </c>
      <c r="U25" s="166">
        <v>33.05854616377897</v>
      </c>
      <c r="V25" s="161">
        <v>40.634819454576785</v>
      </c>
      <c r="W25" s="162">
        <v>26.390455425753753</v>
      </c>
      <c r="X25" s="163">
        <v>4.3205451208213885</v>
      </c>
      <c r="Y25" s="164">
        <v>0</v>
      </c>
      <c r="Z25" s="165">
        <v>6.8363839851221</v>
      </c>
      <c r="AA25" s="166">
        <v>38.88682954458899</v>
      </c>
      <c r="AB25" s="161">
        <v>69.26145451375646</v>
      </c>
      <c r="AC25" s="162">
        <v>18.51159557263294</v>
      </c>
      <c r="AD25" s="163">
        <v>6.487458911975667</v>
      </c>
      <c r="AE25" s="164">
        <v>13.799226717843446</v>
      </c>
      <c r="AF25" s="167">
        <v>0</v>
      </c>
      <c r="AG25" s="168">
        <v>0.47819112690624654</v>
      </c>
      <c r="AH25" s="164">
        <v>0</v>
      </c>
      <c r="AI25" s="165">
        <v>0.6383687619718061</v>
      </c>
      <c r="AJ25" s="169">
        <v>2.361182902916668</v>
      </c>
      <c r="AK25" s="164">
        <v>0</v>
      </c>
      <c r="AL25" s="165">
        <v>4.34238546649582</v>
      </c>
      <c r="AM25" s="163">
        <v>2.463127206013142</v>
      </c>
      <c r="AN25" s="164">
        <v>6.897650937521992</v>
      </c>
      <c r="AO25" s="165">
        <v>0</v>
      </c>
      <c r="AP25" s="166">
        <v>19.998908005631048</v>
      </c>
      <c r="AQ25" s="161">
        <v>20.082212296498835</v>
      </c>
      <c r="AR25" s="162">
        <v>19.393930195428474</v>
      </c>
      <c r="AS25" s="166">
        <v>26.578797326413184</v>
      </c>
      <c r="AT25" s="161">
        <v>27.29442802842099</v>
      </c>
      <c r="AU25" s="162">
        <v>23.884167646543766</v>
      </c>
      <c r="AV25" s="166">
        <v>14.050753739176871</v>
      </c>
      <c r="AW25" s="161">
        <v>7.498290646281042</v>
      </c>
      <c r="AX25" s="170">
        <v>20.67035436845602</v>
      </c>
      <c r="AZ25" s="24"/>
      <c r="BA25" s="25"/>
    </row>
    <row r="26" spans="1:53" ht="17.25" customHeight="1">
      <c r="A26" s="425" t="s">
        <v>121</v>
      </c>
      <c r="B26" s="26" t="s">
        <v>52</v>
      </c>
      <c r="C26" s="148">
        <v>53</v>
      </c>
      <c r="D26" s="149">
        <v>28</v>
      </c>
      <c r="E26" s="150">
        <v>25</v>
      </c>
      <c r="F26" s="151">
        <v>0</v>
      </c>
      <c r="G26" s="149">
        <v>0</v>
      </c>
      <c r="H26" s="150">
        <v>0</v>
      </c>
      <c r="I26" s="151">
        <v>15</v>
      </c>
      <c r="J26" s="149">
        <v>9</v>
      </c>
      <c r="K26" s="150">
        <v>6</v>
      </c>
      <c r="L26" s="151">
        <v>2</v>
      </c>
      <c r="M26" s="149">
        <v>1</v>
      </c>
      <c r="N26" s="150">
        <v>1</v>
      </c>
      <c r="O26" s="151">
        <v>2</v>
      </c>
      <c r="P26" s="149">
        <v>0</v>
      </c>
      <c r="Q26" s="152">
        <v>2</v>
      </c>
      <c r="R26" s="148">
        <v>7</v>
      </c>
      <c r="S26" s="149">
        <v>4</v>
      </c>
      <c r="T26" s="150">
        <v>3</v>
      </c>
      <c r="U26" s="151">
        <v>3</v>
      </c>
      <c r="V26" s="149">
        <v>1</v>
      </c>
      <c r="W26" s="150">
        <v>2</v>
      </c>
      <c r="X26" s="151">
        <v>2</v>
      </c>
      <c r="Y26" s="149">
        <v>1</v>
      </c>
      <c r="Z26" s="150">
        <v>1</v>
      </c>
      <c r="AA26" s="151">
        <v>3</v>
      </c>
      <c r="AB26" s="149">
        <v>2</v>
      </c>
      <c r="AC26" s="150">
        <v>1</v>
      </c>
      <c r="AD26" s="151">
        <v>0</v>
      </c>
      <c r="AE26" s="149">
        <v>0</v>
      </c>
      <c r="AF26" s="152">
        <v>0</v>
      </c>
      <c r="AG26" s="148">
        <v>0</v>
      </c>
      <c r="AH26" s="149">
        <v>0</v>
      </c>
      <c r="AI26" s="153">
        <v>0</v>
      </c>
      <c r="AJ26" s="151">
        <v>1</v>
      </c>
      <c r="AK26" s="149">
        <v>1</v>
      </c>
      <c r="AL26" s="150">
        <v>0</v>
      </c>
      <c r="AM26" s="151">
        <v>1</v>
      </c>
      <c r="AN26" s="149">
        <v>0</v>
      </c>
      <c r="AO26" s="150">
        <v>1</v>
      </c>
      <c r="AP26" s="151">
        <v>3</v>
      </c>
      <c r="AQ26" s="149">
        <v>2</v>
      </c>
      <c r="AR26" s="150">
        <v>1</v>
      </c>
      <c r="AS26" s="154">
        <v>5</v>
      </c>
      <c r="AT26" s="155">
        <v>3</v>
      </c>
      <c r="AU26" s="156">
        <v>2</v>
      </c>
      <c r="AV26" s="157">
        <v>0</v>
      </c>
      <c r="AW26" s="158">
        <v>0</v>
      </c>
      <c r="AX26" s="159">
        <v>0</v>
      </c>
      <c r="AZ26" s="24"/>
      <c r="BA26" s="25"/>
    </row>
    <row r="27" spans="1:53" ht="17.25" customHeight="1">
      <c r="A27" s="426"/>
      <c r="B27" s="18" t="s">
        <v>53</v>
      </c>
      <c r="C27" s="104">
        <f>+C26/$AY$27*100000</f>
        <v>539.1109754857084</v>
      </c>
      <c r="D27" s="105">
        <f>+D26/$AZ$27*100000</f>
        <v>569.1056910569106</v>
      </c>
      <c r="E27" s="106">
        <f>+E26/$BA$27*100000</f>
        <v>509.0612909794339</v>
      </c>
      <c r="F27" s="107">
        <f>+F26/$AY$27*100000</f>
        <v>0</v>
      </c>
      <c r="G27" s="105">
        <f>+G26/$AZ$27*100000</f>
        <v>0</v>
      </c>
      <c r="H27" s="106">
        <f>+H26/$BA$27*100000</f>
        <v>0</v>
      </c>
      <c r="I27" s="107">
        <f>+I26/$AY$27*100000</f>
        <v>152.57857796765333</v>
      </c>
      <c r="J27" s="105">
        <f>+J26/$AZ$27*100000</f>
        <v>182.9268292682927</v>
      </c>
      <c r="K27" s="106">
        <f>+K26/$BA$27*100000</f>
        <v>122.17470983506415</v>
      </c>
      <c r="L27" s="107">
        <f>+L26/$AY$27*100000</f>
        <v>20.34381039568711</v>
      </c>
      <c r="M27" s="105">
        <f>+M26/$AZ$27*100000</f>
        <v>20.32520325203252</v>
      </c>
      <c r="N27" s="106">
        <f>+N26/$BA$27*100000</f>
        <v>20.36245163917736</v>
      </c>
      <c r="O27" s="107">
        <f>+O26/$AY$27*100000</f>
        <v>20.34381039568711</v>
      </c>
      <c r="P27" s="105">
        <f>+P26/$AZ$27*100000</f>
        <v>0</v>
      </c>
      <c r="Q27" s="108">
        <f>+Q26/$BA$27*100000</f>
        <v>40.72490327835472</v>
      </c>
      <c r="R27" s="104">
        <f>+R26/$AY$27*100000</f>
        <v>71.20333638490489</v>
      </c>
      <c r="S27" s="105">
        <f>+S26/$AZ$27*100000</f>
        <v>81.30081300813008</v>
      </c>
      <c r="T27" s="106">
        <f>+T26/$BA$27*100000</f>
        <v>61.087354917532075</v>
      </c>
      <c r="U27" s="107">
        <f>+U26/$AY$27*100000</f>
        <v>30.51571559353067</v>
      </c>
      <c r="V27" s="105">
        <f>+V26/$AZ$27*100000</f>
        <v>20.32520325203252</v>
      </c>
      <c r="W27" s="106">
        <f>+W26/$BA$27*100000</f>
        <v>40.72490327835472</v>
      </c>
      <c r="X27" s="107">
        <f>+X26/$AY$27*100000</f>
        <v>20.34381039568711</v>
      </c>
      <c r="Y27" s="105">
        <f>+Y26/$AZ$27*100000</f>
        <v>20.32520325203252</v>
      </c>
      <c r="Z27" s="106">
        <f>+Z26/$BA$27*100000</f>
        <v>20.36245163917736</v>
      </c>
      <c r="AA27" s="107">
        <f>+AA26/$AY$27*100000</f>
        <v>30.51571559353067</v>
      </c>
      <c r="AB27" s="105">
        <f>+AB26/$AZ$27*100000</f>
        <v>40.65040650406504</v>
      </c>
      <c r="AC27" s="106">
        <f>+AC26/$BA$27*100000</f>
        <v>20.36245163917736</v>
      </c>
      <c r="AD27" s="107">
        <f>+AD26/$AY$27*100000</f>
        <v>0</v>
      </c>
      <c r="AE27" s="105">
        <f>+AE26/$AZ$27*100000</f>
        <v>0</v>
      </c>
      <c r="AF27" s="108">
        <f>+AF26/$BA$27*100000</f>
        <v>0</v>
      </c>
      <c r="AG27" s="104">
        <f>+AG26/$AY$27*100000</f>
        <v>0</v>
      </c>
      <c r="AH27" s="105">
        <f>+AH26/$AZ$27*100000</f>
        <v>0</v>
      </c>
      <c r="AI27" s="109">
        <f>+AI26/$BA$27*100000</f>
        <v>0</v>
      </c>
      <c r="AJ27" s="107">
        <f>+AJ26/$AY$27*100000</f>
        <v>10.171905197843556</v>
      </c>
      <c r="AK27" s="105">
        <f>+AK26/$AZ$27*100000</f>
        <v>20.32520325203252</v>
      </c>
      <c r="AL27" s="106">
        <f>+AL26/$BA$27*100000</f>
        <v>0</v>
      </c>
      <c r="AM27" s="107">
        <f>+AM26/$AY$27*100000</f>
        <v>10.171905197843556</v>
      </c>
      <c r="AN27" s="105">
        <f>+AN26/$AZ$27*100000</f>
        <v>0</v>
      </c>
      <c r="AO27" s="106">
        <f>+AO26/$BA$27*100000</f>
        <v>20.36245163917736</v>
      </c>
      <c r="AP27" s="107">
        <f>+AP26/$AY$27*100000</f>
        <v>30.51571559353067</v>
      </c>
      <c r="AQ27" s="105">
        <f>+AQ26/$AZ$27*100000</f>
        <v>40.65040650406504</v>
      </c>
      <c r="AR27" s="106">
        <f>+AR26/$BA$27*100000</f>
        <v>20.36245163917736</v>
      </c>
      <c r="AS27" s="107">
        <f>+AS26/$AY$27*100000</f>
        <v>50.85952598921778</v>
      </c>
      <c r="AT27" s="105">
        <f>+AT26/$AZ$27*100000</f>
        <v>60.97560975609756</v>
      </c>
      <c r="AU27" s="106">
        <f>+AU26/$BA$27*100000</f>
        <v>40.72490327835472</v>
      </c>
      <c r="AV27" s="107">
        <f>+AV26/$AY$27*100000</f>
        <v>0</v>
      </c>
      <c r="AW27" s="105">
        <f>+AW26/$AZ$27*100000</f>
        <v>0</v>
      </c>
      <c r="AX27" s="108">
        <f>+AX26/$BA$27*100000</f>
        <v>0</v>
      </c>
      <c r="AY27">
        <f>SUM(AZ27:BA27)</f>
        <v>9831</v>
      </c>
      <c r="AZ27" s="21">
        <f>+'人口動態1'!AA13</f>
        <v>4920</v>
      </c>
      <c r="BA27" s="22">
        <f>+'人口動態1'!AB13</f>
        <v>4911</v>
      </c>
    </row>
    <row r="28" spans="1:53" ht="17.25" customHeight="1">
      <c r="A28" s="426"/>
      <c r="B28" s="68" t="s">
        <v>130</v>
      </c>
      <c r="C28" s="160">
        <v>253.02118240574424</v>
      </c>
      <c r="D28" s="161">
        <v>332.240010273426</v>
      </c>
      <c r="E28" s="162">
        <v>186.52756921017786</v>
      </c>
      <c r="F28" s="163">
        <v>0</v>
      </c>
      <c r="G28" s="164">
        <v>0</v>
      </c>
      <c r="H28" s="165">
        <v>0</v>
      </c>
      <c r="I28" s="166">
        <v>95.07813786305638</v>
      </c>
      <c r="J28" s="161">
        <v>113.66994123153452</v>
      </c>
      <c r="K28" s="162">
        <v>80.8816360420884</v>
      </c>
      <c r="L28" s="163">
        <v>9.14331166529129</v>
      </c>
      <c r="M28" s="164">
        <v>8.807763594232624</v>
      </c>
      <c r="N28" s="165">
        <v>12.402383412689916</v>
      </c>
      <c r="O28" s="163">
        <v>5.667604399767079</v>
      </c>
      <c r="P28" s="164">
        <v>0</v>
      </c>
      <c r="Q28" s="167">
        <v>8.356083409913001</v>
      </c>
      <c r="R28" s="160">
        <v>32.68950008804251</v>
      </c>
      <c r="S28" s="161">
        <v>53.931706963229395</v>
      </c>
      <c r="T28" s="162">
        <v>12.534125114869502</v>
      </c>
      <c r="U28" s="166">
        <v>10.380794385974795</v>
      </c>
      <c r="V28" s="161">
        <v>11.132105872185848</v>
      </c>
      <c r="W28" s="162">
        <v>8.356083409913001</v>
      </c>
      <c r="X28" s="163">
        <v>11.022699451615468</v>
      </c>
      <c r="Y28" s="164">
        <v>12.843357045141111</v>
      </c>
      <c r="Z28" s="165">
        <v>8.173923892164433</v>
      </c>
      <c r="AA28" s="166">
        <v>13.513205747979146</v>
      </c>
      <c r="AB28" s="161">
        <v>23.808553372014096</v>
      </c>
      <c r="AC28" s="162">
        <v>4.178041704956501</v>
      </c>
      <c r="AD28" s="163">
        <v>0</v>
      </c>
      <c r="AE28" s="164">
        <v>0</v>
      </c>
      <c r="AF28" s="167">
        <v>0</v>
      </c>
      <c r="AG28" s="168">
        <v>0</v>
      </c>
      <c r="AH28" s="164">
        <v>0</v>
      </c>
      <c r="AI28" s="165">
        <v>0</v>
      </c>
      <c r="AJ28" s="169">
        <v>4.713189986207717</v>
      </c>
      <c r="AK28" s="164">
        <v>11.132105872185848</v>
      </c>
      <c r="AL28" s="165">
        <v>0</v>
      </c>
      <c r="AM28" s="163">
        <v>2.8338021998835394</v>
      </c>
      <c r="AN28" s="164">
        <v>0</v>
      </c>
      <c r="AO28" s="165">
        <v>4.178041704956501</v>
      </c>
      <c r="AP28" s="166">
        <v>8.501406599650618</v>
      </c>
      <c r="AQ28" s="161">
        <v>17.615527188465247</v>
      </c>
      <c r="AR28" s="162">
        <v>4.178041704956501</v>
      </c>
      <c r="AS28" s="166">
        <v>25.142507901951248</v>
      </c>
      <c r="AT28" s="161">
        <v>37.707959028645135</v>
      </c>
      <c r="AU28" s="162">
        <v>14.174658581154196</v>
      </c>
      <c r="AV28" s="166">
        <v>0</v>
      </c>
      <c r="AW28" s="161">
        <v>0</v>
      </c>
      <c r="AX28" s="170">
        <v>0</v>
      </c>
      <c r="AZ28" s="21"/>
      <c r="BA28" s="22"/>
    </row>
    <row r="29" spans="1:53" ht="17.25" customHeight="1">
      <c r="A29" s="426" t="s">
        <v>122</v>
      </c>
      <c r="B29" s="27" t="s">
        <v>52</v>
      </c>
      <c r="C29" s="92">
        <v>111</v>
      </c>
      <c r="D29" s="93">
        <v>58</v>
      </c>
      <c r="E29" s="94">
        <v>53</v>
      </c>
      <c r="F29" s="95">
        <v>0</v>
      </c>
      <c r="G29" s="93">
        <v>0</v>
      </c>
      <c r="H29" s="94">
        <v>0</v>
      </c>
      <c r="I29" s="95">
        <v>35</v>
      </c>
      <c r="J29" s="93">
        <v>22</v>
      </c>
      <c r="K29" s="94">
        <v>13</v>
      </c>
      <c r="L29" s="95">
        <v>2</v>
      </c>
      <c r="M29" s="93">
        <v>1</v>
      </c>
      <c r="N29" s="94">
        <v>1</v>
      </c>
      <c r="O29" s="95">
        <v>1</v>
      </c>
      <c r="P29" s="93">
        <v>0</v>
      </c>
      <c r="Q29" s="96">
        <v>1</v>
      </c>
      <c r="R29" s="92">
        <v>19</v>
      </c>
      <c r="S29" s="93">
        <v>10</v>
      </c>
      <c r="T29" s="94">
        <v>9</v>
      </c>
      <c r="U29" s="95">
        <v>14</v>
      </c>
      <c r="V29" s="93">
        <v>6</v>
      </c>
      <c r="W29" s="94">
        <v>8</v>
      </c>
      <c r="X29" s="95">
        <v>1</v>
      </c>
      <c r="Y29" s="93">
        <v>0</v>
      </c>
      <c r="Z29" s="94">
        <v>1</v>
      </c>
      <c r="AA29" s="95">
        <v>6</v>
      </c>
      <c r="AB29" s="93">
        <v>3</v>
      </c>
      <c r="AC29" s="94">
        <v>3</v>
      </c>
      <c r="AD29" s="95">
        <v>0</v>
      </c>
      <c r="AE29" s="93">
        <v>0</v>
      </c>
      <c r="AF29" s="96">
        <v>0</v>
      </c>
      <c r="AG29" s="92">
        <v>1</v>
      </c>
      <c r="AH29" s="93">
        <v>0</v>
      </c>
      <c r="AI29" s="97">
        <v>1</v>
      </c>
      <c r="AJ29" s="95">
        <v>1</v>
      </c>
      <c r="AK29" s="93">
        <v>1</v>
      </c>
      <c r="AL29" s="94">
        <v>0</v>
      </c>
      <c r="AM29" s="95">
        <v>2</v>
      </c>
      <c r="AN29" s="93">
        <v>0</v>
      </c>
      <c r="AO29" s="94">
        <v>2</v>
      </c>
      <c r="AP29" s="95">
        <v>3</v>
      </c>
      <c r="AQ29" s="93">
        <v>0</v>
      </c>
      <c r="AR29" s="94">
        <v>3</v>
      </c>
      <c r="AS29" s="98">
        <v>2</v>
      </c>
      <c r="AT29" s="99">
        <v>2</v>
      </c>
      <c r="AU29" s="100">
        <v>0</v>
      </c>
      <c r="AV29" s="101">
        <v>2</v>
      </c>
      <c r="AW29" s="102">
        <v>2</v>
      </c>
      <c r="AX29" s="103">
        <v>0</v>
      </c>
      <c r="AZ29" s="21"/>
      <c r="BA29" s="22"/>
    </row>
    <row r="30" spans="1:53" ht="17.25" customHeight="1">
      <c r="A30" s="426"/>
      <c r="B30" s="18" t="s">
        <v>53</v>
      </c>
      <c r="C30" s="104">
        <f>+C29/$AY$30*100000</f>
        <v>781.1950172425927</v>
      </c>
      <c r="D30" s="105">
        <f>+D29/$AZ$30*100000</f>
        <v>801.9911504424779</v>
      </c>
      <c r="E30" s="106">
        <f>+E29/$BA$30*100000</f>
        <v>759.6388132435144</v>
      </c>
      <c r="F30" s="107">
        <f>+F29/$AY$30*100000</f>
        <v>0</v>
      </c>
      <c r="G30" s="105">
        <f>+G29/$AZ$30*100000</f>
        <v>0</v>
      </c>
      <c r="H30" s="106">
        <f>+H29/$BA$30*100000</f>
        <v>0</v>
      </c>
      <c r="I30" s="107">
        <f>+I29/$AY$30*100000</f>
        <v>246.3227531846013</v>
      </c>
      <c r="J30" s="105">
        <f>+J29/$AZ$30*100000</f>
        <v>304.20353982300884</v>
      </c>
      <c r="K30" s="106">
        <f>+K29/$BA$30*100000</f>
        <v>186.32650136161675</v>
      </c>
      <c r="L30" s="107">
        <f>+L29/$AY$30*100000</f>
        <v>14.075585896262933</v>
      </c>
      <c r="M30" s="105">
        <f>+M29/$AZ$30*100000</f>
        <v>13.827433628318584</v>
      </c>
      <c r="N30" s="106">
        <f>+N29/$BA$30*100000</f>
        <v>14.332807797047442</v>
      </c>
      <c r="O30" s="107">
        <f>+O29/$AY$30*100000</f>
        <v>7.037792948131466</v>
      </c>
      <c r="P30" s="105">
        <f>+P29/$AZ$30*100000</f>
        <v>0</v>
      </c>
      <c r="Q30" s="108">
        <f>+Q29/$BA$30*100000</f>
        <v>14.332807797047442</v>
      </c>
      <c r="R30" s="104">
        <f>+R29/$AY$30*100000</f>
        <v>133.71806601449785</v>
      </c>
      <c r="S30" s="105">
        <f>+S29/$AZ$30*100000</f>
        <v>138.27433628318585</v>
      </c>
      <c r="T30" s="106">
        <f>+T29/$BA$30*100000</f>
        <v>128.99527017342697</v>
      </c>
      <c r="U30" s="107">
        <f>+U29/$AY$30*100000</f>
        <v>98.52910127384052</v>
      </c>
      <c r="V30" s="105">
        <f>+V29/$AZ$30*100000</f>
        <v>82.9646017699115</v>
      </c>
      <c r="W30" s="106">
        <f>+W29/$BA$30*100000</f>
        <v>114.66246237637954</v>
      </c>
      <c r="X30" s="107">
        <f>+X29/$AY$30*100000</f>
        <v>7.037792948131466</v>
      </c>
      <c r="Y30" s="105">
        <f>+Y29/$AZ$30*100000</f>
        <v>0</v>
      </c>
      <c r="Z30" s="106">
        <f>+Z29/$BA$30*100000</f>
        <v>14.332807797047442</v>
      </c>
      <c r="AA30" s="107">
        <f>+AA29/$AY$30*100000</f>
        <v>42.2267576887888</v>
      </c>
      <c r="AB30" s="105">
        <f>+AB29/$AZ$30*100000</f>
        <v>41.48230088495575</v>
      </c>
      <c r="AC30" s="106">
        <f>+AC29/$BA$30*100000</f>
        <v>42.998423391142325</v>
      </c>
      <c r="AD30" s="107">
        <f>+AD29/$AY$30*100000</f>
        <v>0</v>
      </c>
      <c r="AE30" s="105">
        <f>+AE29/$AZ$30*100000</f>
        <v>0</v>
      </c>
      <c r="AF30" s="108">
        <f>+AF29/$BA$30*100000</f>
        <v>0</v>
      </c>
      <c r="AG30" s="104">
        <f>+AG29/$AY$30*100000</f>
        <v>7.037792948131466</v>
      </c>
      <c r="AH30" s="105">
        <f>+AH29/$AZ$30*100000</f>
        <v>0</v>
      </c>
      <c r="AI30" s="109">
        <f>+AI29/$BA$30*100000</f>
        <v>14.332807797047442</v>
      </c>
      <c r="AJ30" s="107">
        <f>+AJ29/$AY$30*100000</f>
        <v>7.037792948131466</v>
      </c>
      <c r="AK30" s="105">
        <f>+AK29/$AZ$30*100000</f>
        <v>13.827433628318584</v>
      </c>
      <c r="AL30" s="106">
        <f>+AL29/$BA$30*100000</f>
        <v>0</v>
      </c>
      <c r="AM30" s="107">
        <f>+AM29/$AY$30*100000</f>
        <v>14.075585896262933</v>
      </c>
      <c r="AN30" s="105">
        <f>+AN29/$AZ$30*100000</f>
        <v>0</v>
      </c>
      <c r="AO30" s="106">
        <f>+AO29/$BA$30*100000</f>
        <v>28.665615594094884</v>
      </c>
      <c r="AP30" s="107">
        <f>+AP29/$AY$30*100000</f>
        <v>21.1133788443944</v>
      </c>
      <c r="AQ30" s="105">
        <f>+AQ29/$AZ$30*100000</f>
        <v>0</v>
      </c>
      <c r="AR30" s="106">
        <f>+AR29/$BA$30*100000</f>
        <v>42.998423391142325</v>
      </c>
      <c r="AS30" s="107">
        <f>+AS29/$AY$30*100000</f>
        <v>14.075585896262933</v>
      </c>
      <c r="AT30" s="105">
        <f>+AT29/$AZ$30*100000</f>
        <v>27.654867256637168</v>
      </c>
      <c r="AU30" s="106">
        <f>+AU29/$BA$30*100000</f>
        <v>0</v>
      </c>
      <c r="AV30" s="107">
        <f>+AV29/$AY$30*100000</f>
        <v>14.075585896262933</v>
      </c>
      <c r="AW30" s="105">
        <f>+AW29/$AZ$30*100000</f>
        <v>27.654867256637168</v>
      </c>
      <c r="AX30" s="108">
        <f>+AX29/$BA$30*100000</f>
        <v>0</v>
      </c>
      <c r="AY30">
        <f>SUM(AZ30:BA30)</f>
        <v>14209</v>
      </c>
      <c r="AZ30" s="24">
        <f>+'人口動態1'!AA14</f>
        <v>7232</v>
      </c>
      <c r="BA30" s="25">
        <f>+'人口動態1'!AB14</f>
        <v>6977</v>
      </c>
    </row>
    <row r="31" spans="1:53" ht="17.25" customHeight="1" thickBot="1">
      <c r="A31" s="427"/>
      <c r="B31" s="67" t="s">
        <v>130</v>
      </c>
      <c r="C31" s="171">
        <v>377.20636198203965</v>
      </c>
      <c r="D31" s="172">
        <v>539.1933948496359</v>
      </c>
      <c r="E31" s="173">
        <v>257.8337879889714</v>
      </c>
      <c r="F31" s="174">
        <v>0</v>
      </c>
      <c r="G31" s="175">
        <v>0</v>
      </c>
      <c r="H31" s="176">
        <v>0</v>
      </c>
      <c r="I31" s="177">
        <v>124.20880492434313</v>
      </c>
      <c r="J31" s="172">
        <v>195.91572226446624</v>
      </c>
      <c r="K31" s="173">
        <v>82.18235473751902</v>
      </c>
      <c r="L31" s="174">
        <v>6.450710379539195</v>
      </c>
      <c r="M31" s="175">
        <v>9.115947429516561</v>
      </c>
      <c r="N31" s="176">
        <v>2.468842825656114</v>
      </c>
      <c r="O31" s="174">
        <v>1.8783126973291469</v>
      </c>
      <c r="P31" s="175">
        <v>0</v>
      </c>
      <c r="Q31" s="178">
        <v>2.468842825656114</v>
      </c>
      <c r="R31" s="171">
        <v>62.31300985518392</v>
      </c>
      <c r="S31" s="172">
        <v>90.54478947466858</v>
      </c>
      <c r="T31" s="173">
        <v>45.3982300938917</v>
      </c>
      <c r="U31" s="177">
        <v>39.083266329942916</v>
      </c>
      <c r="V31" s="172">
        <v>50.66911160580436</v>
      </c>
      <c r="W31" s="173">
        <v>27.819086811161604</v>
      </c>
      <c r="X31" s="174">
        <v>3.979045540917906</v>
      </c>
      <c r="Y31" s="175">
        <v>0</v>
      </c>
      <c r="Z31" s="176">
        <v>6.9497028283155196</v>
      </c>
      <c r="AA31" s="177">
        <v>14.831928091890248</v>
      </c>
      <c r="AB31" s="172">
        <v>24.606520115798876</v>
      </c>
      <c r="AC31" s="173">
        <v>7.406528476968342</v>
      </c>
      <c r="AD31" s="174">
        <v>0</v>
      </c>
      <c r="AE31" s="175">
        <v>0</v>
      </c>
      <c r="AF31" s="178">
        <v>0</v>
      </c>
      <c r="AG31" s="179">
        <v>1.8783126973291469</v>
      </c>
      <c r="AH31" s="175">
        <v>0</v>
      </c>
      <c r="AI31" s="176">
        <v>2.468842825656114</v>
      </c>
      <c r="AJ31" s="180">
        <v>5.31179672089169</v>
      </c>
      <c r="AK31" s="175">
        <v>10.088926813422288</v>
      </c>
      <c r="AL31" s="176">
        <v>0</v>
      </c>
      <c r="AM31" s="174">
        <v>3.7566253946582937</v>
      </c>
      <c r="AN31" s="175">
        <v>0</v>
      </c>
      <c r="AO31" s="176">
        <v>4.937685651312228</v>
      </c>
      <c r="AP31" s="177">
        <v>5.634938091987442</v>
      </c>
      <c r="AQ31" s="172">
        <v>0</v>
      </c>
      <c r="AR31" s="173">
        <v>7.406528476968342</v>
      </c>
      <c r="AS31" s="177">
        <v>9.591839465501454</v>
      </c>
      <c r="AT31" s="172">
        <v>19.176383862457087</v>
      </c>
      <c r="AU31" s="173">
        <v>0</v>
      </c>
      <c r="AV31" s="177">
        <v>14.708284462767809</v>
      </c>
      <c r="AW31" s="172">
        <v>29.04489446987913</v>
      </c>
      <c r="AX31" s="181">
        <v>0</v>
      </c>
      <c r="AZ31" s="28"/>
      <c r="BA31" s="29"/>
    </row>
    <row r="32" spans="3:19" ht="10.5" customHeight="1">
      <c r="C32" s="417" t="s">
        <v>54</v>
      </c>
      <c r="D32" s="417"/>
      <c r="E32" s="419" t="s">
        <v>55</v>
      </c>
      <c r="F32" s="419"/>
      <c r="G32" s="419"/>
      <c r="H32" s="419"/>
      <c r="I32" s="419"/>
      <c r="J32" s="419"/>
      <c r="K32" s="419"/>
      <c r="L32" s="419"/>
      <c r="M32" s="419"/>
      <c r="N32" s="419"/>
      <c r="O32" s="419"/>
      <c r="P32" s="418" t="s">
        <v>56</v>
      </c>
      <c r="Q32" s="418"/>
      <c r="R32" s="2"/>
      <c r="S32" s="2"/>
    </row>
    <row r="33" spans="3:19" ht="8.25" customHeight="1">
      <c r="C33" s="417"/>
      <c r="D33" s="417"/>
      <c r="E33" s="420" t="s">
        <v>124</v>
      </c>
      <c r="F33" s="420"/>
      <c r="G33" s="420"/>
      <c r="H33" s="420"/>
      <c r="I33" s="420"/>
      <c r="J33" s="420"/>
      <c r="K33" s="420"/>
      <c r="L33" s="420"/>
      <c r="M33" s="420"/>
      <c r="N33" s="420"/>
      <c r="O33" s="420"/>
      <c r="P33" s="418"/>
      <c r="Q33" s="418"/>
      <c r="R33" s="2"/>
      <c r="S33" s="2"/>
    </row>
    <row r="34" spans="3:19" ht="8.25" customHeight="1">
      <c r="C34" s="417" t="s">
        <v>57</v>
      </c>
      <c r="D34" s="417"/>
      <c r="E34" s="419" t="s">
        <v>125</v>
      </c>
      <c r="F34" s="419"/>
      <c r="G34" s="419"/>
      <c r="H34" s="419"/>
      <c r="I34" s="419"/>
      <c r="J34" s="419"/>
      <c r="K34" s="419"/>
      <c r="L34" s="419"/>
      <c r="M34" s="419"/>
      <c r="N34" s="419"/>
      <c r="O34" s="419"/>
      <c r="P34" s="418" t="s">
        <v>56</v>
      </c>
      <c r="Q34" s="418"/>
      <c r="R34" s="2"/>
      <c r="S34" s="2"/>
    </row>
    <row r="35" spans="3:17" ht="8.25" customHeight="1">
      <c r="C35" s="417"/>
      <c r="D35" s="417"/>
      <c r="E35" s="420" t="s">
        <v>58</v>
      </c>
      <c r="F35" s="420"/>
      <c r="G35" s="420"/>
      <c r="H35" s="420"/>
      <c r="I35" s="420"/>
      <c r="J35" s="420"/>
      <c r="K35" s="420"/>
      <c r="L35" s="420"/>
      <c r="M35" s="420"/>
      <c r="N35" s="420"/>
      <c r="O35" s="420"/>
      <c r="P35" s="418"/>
      <c r="Q35" s="418"/>
    </row>
  </sheetData>
  <sheetProtection sheet="1" objects="1" scenarios="1"/>
  <protectedRanges>
    <protectedRange sqref="C5:AX31" name="範囲1"/>
  </protectedRanges>
  <mergeCells count="35">
    <mergeCell ref="C34:D35"/>
    <mergeCell ref="E34:O34"/>
    <mergeCell ref="P34:Q35"/>
    <mergeCell ref="E35:O35"/>
    <mergeCell ref="AA3:AC3"/>
    <mergeCell ref="AD3:AF3"/>
    <mergeCell ref="I3:K3"/>
    <mergeCell ref="L3:N3"/>
    <mergeCell ref="O3:Q3"/>
    <mergeCell ref="R3:T3"/>
    <mergeCell ref="AG3:AI3"/>
    <mergeCell ref="AV3:AX3"/>
    <mergeCell ref="AY3:BA3"/>
    <mergeCell ref="AJ3:AL3"/>
    <mergeCell ref="AM3:AO3"/>
    <mergeCell ref="AP3:AR3"/>
    <mergeCell ref="AS3:AU3"/>
    <mergeCell ref="U3:W3"/>
    <mergeCell ref="X3:Z3"/>
    <mergeCell ref="A20:A22"/>
    <mergeCell ref="A23:A25"/>
    <mergeCell ref="A26:A28"/>
    <mergeCell ref="C3:E3"/>
    <mergeCell ref="A3:B4"/>
    <mergeCell ref="F3:H3"/>
    <mergeCell ref="C32:D33"/>
    <mergeCell ref="P32:Q33"/>
    <mergeCell ref="E32:O32"/>
    <mergeCell ref="E33:O33"/>
    <mergeCell ref="A5:A7"/>
    <mergeCell ref="A8:A10"/>
    <mergeCell ref="A11:A13"/>
    <mergeCell ref="A29:A31"/>
    <mergeCell ref="A14:A16"/>
    <mergeCell ref="A17:A19"/>
  </mergeCells>
  <printOptions/>
  <pageMargins left="0.7874015748031497" right="0.4724409448818898" top="0.5511811023622047" bottom="0.1968503937007874" header="0.5118110236220472" footer="0.2755905511811024"/>
  <pageSetup firstPageNumber="10" useFirstPageNumber="1" horizontalDpi="600" verticalDpi="600" orientation="landscape" paperSize="9" r:id="rId1"/>
  <headerFooter alignWithMargins="0">
    <oddFooter>&amp;L- &amp;P -</oddFooter>
  </headerFooter>
</worksheet>
</file>

<file path=xl/worksheets/sheet4.xml><?xml version="1.0" encoding="utf-8"?>
<worksheet xmlns="http://schemas.openxmlformats.org/spreadsheetml/2006/main" xmlns:r="http://schemas.openxmlformats.org/officeDocument/2006/relationships">
  <dimension ref="A1:AO33"/>
  <sheetViews>
    <sheetView view="pageBreakPreview" zoomScaleSheetLayoutView="100" zoomScalePageLayoutView="0" workbookViewId="0" topLeftCell="A1">
      <pane xSplit="5" ySplit="6" topLeftCell="Y7" activePane="bottomRight" state="frozen"/>
      <selection pane="topLeft" activeCell="A1" sqref="A1"/>
      <selection pane="topRight" activeCell="F1" sqref="F1"/>
      <selection pane="bottomLeft" activeCell="A7" sqref="A7"/>
      <selection pane="bottomRight" activeCell="C1" sqref="C1"/>
    </sheetView>
  </sheetViews>
  <sheetFormatPr defaultColWidth="9.00390625" defaultRowHeight="13.5"/>
  <cols>
    <col min="1" max="1" width="4.50390625" style="0" customWidth="1"/>
    <col min="3" max="5" width="7.375" style="0" customWidth="1"/>
    <col min="6" max="20" width="6.75390625" style="0" customWidth="1"/>
    <col min="21" max="25" width="7.00390625" style="0" customWidth="1"/>
    <col min="26" max="26" width="8.125" style="0" customWidth="1"/>
    <col min="27" max="30" width="7.00390625" style="0" customWidth="1"/>
    <col min="31" max="31" width="5.875" style="0" customWidth="1"/>
    <col min="32" max="33" width="7.00390625" style="0" customWidth="1"/>
    <col min="34" max="34" width="5.25390625" style="0" customWidth="1"/>
    <col min="35" max="38" width="7.00390625" style="0" customWidth="1"/>
  </cols>
  <sheetData>
    <row r="1" spans="1:3" ht="12.75">
      <c r="A1" s="30" t="s">
        <v>92</v>
      </c>
      <c r="C1" s="3" t="s">
        <v>59</v>
      </c>
    </row>
    <row r="2" spans="1:21" ht="12.75">
      <c r="A2" s="3"/>
      <c r="C2" s="2" t="s">
        <v>60</v>
      </c>
      <c r="U2" s="2" t="s">
        <v>61</v>
      </c>
    </row>
    <row r="3" spans="1:36" ht="13.5" thickBot="1">
      <c r="A3" s="3"/>
      <c r="R3" s="79" t="s">
        <v>151</v>
      </c>
      <c r="AJ3" s="79" t="s">
        <v>151</v>
      </c>
    </row>
    <row r="4" spans="1:38" ht="16.5" customHeight="1">
      <c r="A4" s="443"/>
      <c r="B4" s="444"/>
      <c r="C4" s="449" t="s">
        <v>62</v>
      </c>
      <c r="D4" s="449"/>
      <c r="E4" s="439"/>
      <c r="F4" s="452" t="s">
        <v>63</v>
      </c>
      <c r="G4" s="453"/>
      <c r="H4" s="453"/>
      <c r="I4" s="453"/>
      <c r="J4" s="453"/>
      <c r="K4" s="453"/>
      <c r="L4" s="453"/>
      <c r="M4" s="453"/>
      <c r="N4" s="453"/>
      <c r="O4" s="453"/>
      <c r="P4" s="453"/>
      <c r="Q4" s="453"/>
      <c r="R4" s="453"/>
      <c r="S4" s="453"/>
      <c r="T4" s="454"/>
      <c r="U4" s="452" t="s">
        <v>63</v>
      </c>
      <c r="V4" s="453"/>
      <c r="W4" s="453"/>
      <c r="X4" s="453"/>
      <c r="Y4" s="453"/>
      <c r="Z4" s="453"/>
      <c r="AA4" s="453"/>
      <c r="AB4" s="453"/>
      <c r="AC4" s="453"/>
      <c r="AD4" s="453"/>
      <c r="AE4" s="453"/>
      <c r="AF4" s="453"/>
      <c r="AG4" s="453"/>
      <c r="AH4" s="453"/>
      <c r="AI4" s="453"/>
      <c r="AJ4" s="453"/>
      <c r="AK4" s="453"/>
      <c r="AL4" s="454"/>
    </row>
    <row r="5" spans="1:41" ht="16.5" customHeight="1">
      <c r="A5" s="445"/>
      <c r="B5" s="446"/>
      <c r="C5" s="450"/>
      <c r="D5" s="450"/>
      <c r="E5" s="451"/>
      <c r="F5" s="460" t="s">
        <v>93</v>
      </c>
      <c r="G5" s="455"/>
      <c r="H5" s="455"/>
      <c r="I5" s="455" t="s">
        <v>94</v>
      </c>
      <c r="J5" s="455"/>
      <c r="K5" s="455"/>
      <c r="L5" s="455" t="s">
        <v>95</v>
      </c>
      <c r="M5" s="455"/>
      <c r="N5" s="455"/>
      <c r="O5" s="457" t="s">
        <v>96</v>
      </c>
      <c r="P5" s="457"/>
      <c r="Q5" s="457"/>
      <c r="R5" s="455" t="s">
        <v>97</v>
      </c>
      <c r="S5" s="455"/>
      <c r="T5" s="456"/>
      <c r="U5" s="458" t="s">
        <v>98</v>
      </c>
      <c r="V5" s="459"/>
      <c r="W5" s="459"/>
      <c r="X5" s="455" t="s">
        <v>99</v>
      </c>
      <c r="Y5" s="455"/>
      <c r="Z5" s="455"/>
      <c r="AA5" s="455" t="s">
        <v>100</v>
      </c>
      <c r="AB5" s="455"/>
      <c r="AC5" s="455"/>
      <c r="AD5" s="455" t="s">
        <v>101</v>
      </c>
      <c r="AE5" s="455"/>
      <c r="AF5" s="455"/>
      <c r="AG5" s="455" t="s">
        <v>102</v>
      </c>
      <c r="AH5" s="455"/>
      <c r="AI5" s="455"/>
      <c r="AJ5" s="455" t="s">
        <v>64</v>
      </c>
      <c r="AK5" s="455"/>
      <c r="AL5" s="456"/>
      <c r="AM5" s="441" t="s">
        <v>26</v>
      </c>
      <c r="AN5" s="442"/>
      <c r="AO5" s="442"/>
    </row>
    <row r="6" spans="1:41" ht="16.5" customHeight="1" thickBot="1">
      <c r="A6" s="447"/>
      <c r="B6" s="448"/>
      <c r="C6" s="8" t="s">
        <v>7</v>
      </c>
      <c r="D6" s="12" t="s">
        <v>4</v>
      </c>
      <c r="E6" s="31" t="s">
        <v>3</v>
      </c>
      <c r="F6" s="11" t="s">
        <v>7</v>
      </c>
      <c r="G6" s="12" t="s">
        <v>4</v>
      </c>
      <c r="H6" s="13" t="s">
        <v>3</v>
      </c>
      <c r="I6" s="8" t="s">
        <v>7</v>
      </c>
      <c r="J6" s="12" t="s">
        <v>4</v>
      </c>
      <c r="K6" s="13" t="s">
        <v>3</v>
      </c>
      <c r="L6" s="8" t="s">
        <v>7</v>
      </c>
      <c r="M6" s="12" t="s">
        <v>4</v>
      </c>
      <c r="N6" s="13" t="s">
        <v>3</v>
      </c>
      <c r="O6" s="8" t="s">
        <v>7</v>
      </c>
      <c r="P6" s="12" t="s">
        <v>4</v>
      </c>
      <c r="Q6" s="13" t="s">
        <v>3</v>
      </c>
      <c r="R6" s="8" t="s">
        <v>7</v>
      </c>
      <c r="S6" s="12" t="s">
        <v>4</v>
      </c>
      <c r="T6" s="14" t="s">
        <v>3</v>
      </c>
      <c r="U6" s="11" t="s">
        <v>7</v>
      </c>
      <c r="V6" s="12" t="s">
        <v>4</v>
      </c>
      <c r="W6" s="13" t="s">
        <v>3</v>
      </c>
      <c r="X6" s="8" t="s">
        <v>7</v>
      </c>
      <c r="Y6" s="12" t="s">
        <v>4</v>
      </c>
      <c r="Z6" s="13" t="s">
        <v>3</v>
      </c>
      <c r="AA6" s="8" t="s">
        <v>7</v>
      </c>
      <c r="AB6" s="12" t="s">
        <v>4</v>
      </c>
      <c r="AC6" s="13" t="s">
        <v>3</v>
      </c>
      <c r="AD6" s="8" t="s">
        <v>7</v>
      </c>
      <c r="AE6" s="12" t="s">
        <v>4</v>
      </c>
      <c r="AF6" s="13" t="s">
        <v>3</v>
      </c>
      <c r="AG6" s="8" t="s">
        <v>7</v>
      </c>
      <c r="AH6" s="12" t="s">
        <v>4</v>
      </c>
      <c r="AI6" s="13" t="s">
        <v>3</v>
      </c>
      <c r="AJ6" s="8" t="s">
        <v>7</v>
      </c>
      <c r="AK6" s="12" t="s">
        <v>4</v>
      </c>
      <c r="AL6" s="14" t="s">
        <v>3</v>
      </c>
      <c r="AM6" s="16" t="s">
        <v>7</v>
      </c>
      <c r="AN6" s="7" t="s">
        <v>4</v>
      </c>
      <c r="AO6" s="7" t="s">
        <v>3</v>
      </c>
    </row>
    <row r="7" spans="1:38" ht="17.25" customHeight="1" thickBot="1">
      <c r="A7" s="461" t="s">
        <v>6</v>
      </c>
      <c r="B7" s="32" t="s">
        <v>52</v>
      </c>
      <c r="C7" s="95">
        <v>5218</v>
      </c>
      <c r="D7" s="93">
        <v>3206</v>
      </c>
      <c r="E7" s="183">
        <v>2012</v>
      </c>
      <c r="F7" s="92">
        <v>134</v>
      </c>
      <c r="G7" s="93">
        <v>116</v>
      </c>
      <c r="H7" s="94">
        <v>18</v>
      </c>
      <c r="I7" s="95">
        <v>749</v>
      </c>
      <c r="J7" s="93">
        <v>474</v>
      </c>
      <c r="K7" s="94">
        <v>275</v>
      </c>
      <c r="L7" s="95">
        <v>444</v>
      </c>
      <c r="M7" s="93">
        <v>232</v>
      </c>
      <c r="N7" s="94">
        <v>212</v>
      </c>
      <c r="O7" s="95">
        <v>205</v>
      </c>
      <c r="P7" s="93">
        <v>122</v>
      </c>
      <c r="Q7" s="94">
        <v>83</v>
      </c>
      <c r="R7" s="95">
        <v>422</v>
      </c>
      <c r="S7" s="93">
        <v>276</v>
      </c>
      <c r="T7" s="96">
        <v>146</v>
      </c>
      <c r="U7" s="92">
        <v>271</v>
      </c>
      <c r="V7" s="93">
        <v>139</v>
      </c>
      <c r="W7" s="94">
        <v>132</v>
      </c>
      <c r="X7" s="95">
        <v>445</v>
      </c>
      <c r="Y7" s="93">
        <v>236</v>
      </c>
      <c r="Z7" s="94">
        <v>209</v>
      </c>
      <c r="AA7" s="95">
        <v>1120</v>
      </c>
      <c r="AB7" s="93">
        <v>860</v>
      </c>
      <c r="AC7" s="94">
        <v>260</v>
      </c>
      <c r="AD7" s="95">
        <v>156</v>
      </c>
      <c r="AE7" s="93">
        <v>0</v>
      </c>
      <c r="AF7" s="94">
        <v>156</v>
      </c>
      <c r="AG7" s="219"/>
      <c r="AH7" s="193"/>
      <c r="AI7" s="94">
        <v>85</v>
      </c>
      <c r="AJ7" s="95">
        <v>131</v>
      </c>
      <c r="AK7" s="93">
        <v>85</v>
      </c>
      <c r="AL7" s="96">
        <v>46</v>
      </c>
    </row>
    <row r="8" spans="1:41" ht="17.25" customHeight="1">
      <c r="A8" s="461"/>
      <c r="B8" s="33" t="s">
        <v>53</v>
      </c>
      <c r="C8" s="107">
        <f>+C7/$AM$8*100000</f>
        <v>282.3429595797213</v>
      </c>
      <c r="D8" s="105">
        <f>+D7/$AN$8*100000</f>
        <v>356.2697248522025</v>
      </c>
      <c r="E8" s="184">
        <f>+E7/$AO$8*100000</f>
        <v>212.18547879358002</v>
      </c>
      <c r="F8" s="104">
        <f>+F7/$AM$8*100000</f>
        <v>7.250662434588474</v>
      </c>
      <c r="G8" s="105">
        <f>+G7/$AN$8*100000</f>
        <v>12.890607636573765</v>
      </c>
      <c r="H8" s="106">
        <f>+H7/$AO$8*100000</f>
        <v>1.8982796313540955</v>
      </c>
      <c r="I8" s="107">
        <f>+I7/$AM$8*100000</f>
        <v>40.527956444080345</v>
      </c>
      <c r="J8" s="105">
        <f>+J7/$AN$8*100000</f>
        <v>52.67368982531005</v>
      </c>
      <c r="K8" s="106">
        <f>+K7/$AO$8*100000</f>
        <v>29.001494367909793</v>
      </c>
      <c r="L8" s="107">
        <f>+L7/$AM$8*100000</f>
        <v>24.024582992218523</v>
      </c>
      <c r="M8" s="105">
        <f>+M7/$AN$8*100000</f>
        <v>25.78121527314753</v>
      </c>
      <c r="N8" s="106">
        <f>+N7/$AO$8*100000</f>
        <v>22.357515658170456</v>
      </c>
      <c r="O8" s="107">
        <f>+O7/$AM$8*100000</f>
        <v>11.092431336497292</v>
      </c>
      <c r="P8" s="105">
        <f>+P7/$AN$8*100000</f>
        <v>13.557363203982753</v>
      </c>
      <c r="Q8" s="106">
        <f>+Q7/$AO$8*100000</f>
        <v>8.753178300132774</v>
      </c>
      <c r="R8" s="107">
        <f>+R7/$AM$8*100000</f>
        <v>22.83417572683833</v>
      </c>
      <c r="S8" s="105">
        <f>+S7/$AN$8*100000</f>
        <v>30.67075610081344</v>
      </c>
      <c r="T8" s="108">
        <f>+T7/$AO$8*100000</f>
        <v>15.397157009872108</v>
      </c>
      <c r="U8" s="104">
        <f>+U7/$AM$8*100000</f>
        <v>14.663653132637881</v>
      </c>
      <c r="V8" s="105">
        <f>+V7/$AN$8*100000</f>
        <v>15.446503978308218</v>
      </c>
      <c r="W8" s="106">
        <f>+W7/$AO$8*100000</f>
        <v>13.9207172965967</v>
      </c>
      <c r="X8" s="107">
        <f>+X7/$AM$8*100000</f>
        <v>24.07869241337217</v>
      </c>
      <c r="Y8" s="105">
        <f>+Y7/$AN$8*100000</f>
        <v>26.22571898475352</v>
      </c>
      <c r="Z8" s="106">
        <f>+Z7/$AO$8*100000</f>
        <v>22.041135719611443</v>
      </c>
      <c r="AA8" s="107">
        <f>+AA7/$AM$8*100000</f>
        <v>60.60255169208276</v>
      </c>
      <c r="AB8" s="105">
        <f>+AB7/$AN$8*100000</f>
        <v>95.56829799528826</v>
      </c>
      <c r="AC8" s="106">
        <f>+AC7/$AO$8*100000</f>
        <v>27.419594675114713</v>
      </c>
      <c r="AD8" s="107">
        <f>+AD7/$AM$8*100000</f>
        <v>8.441069699968672</v>
      </c>
      <c r="AE8" s="105">
        <f>+AE7/$AN$11*100000</f>
        <v>0</v>
      </c>
      <c r="AF8" s="106">
        <f>+AF7/$AO$8*100000</f>
        <v>16.45175680506883</v>
      </c>
      <c r="AG8" s="221"/>
      <c r="AH8" s="194"/>
      <c r="AI8" s="106">
        <f>+AI7/$AO$8*100000</f>
        <v>8.964098259172118</v>
      </c>
      <c r="AJ8" s="107">
        <f>+AJ7/$AM$8*100000</f>
        <v>7.088334171127537</v>
      </c>
      <c r="AK8" s="105">
        <f>+AK7/$AN$8*100000</f>
        <v>9.445703871627328</v>
      </c>
      <c r="AL8" s="108">
        <f>+AL7/$AO$8*100000</f>
        <v>4.851159057904911</v>
      </c>
      <c r="AM8">
        <f>SUM(AN8:AO8)</f>
        <v>1848107</v>
      </c>
      <c r="AN8" s="19">
        <f>+'人口動態1'!AA6</f>
        <v>899880</v>
      </c>
      <c r="AO8" s="20">
        <f>+'人口動態1'!AB6</f>
        <v>948227</v>
      </c>
    </row>
    <row r="9" spans="1:41" ht="17.25" customHeight="1" thickBot="1">
      <c r="A9" s="461"/>
      <c r="B9" s="71" t="s">
        <v>130</v>
      </c>
      <c r="C9" s="116">
        <v>123.74630121826013</v>
      </c>
      <c r="D9" s="111">
        <v>176.35975957069417</v>
      </c>
      <c r="E9" s="185">
        <v>83.11800542469929</v>
      </c>
      <c r="F9" s="118">
        <v>3.4786055076705384</v>
      </c>
      <c r="G9" s="114">
        <v>6.695958871761751</v>
      </c>
      <c r="H9" s="115">
        <v>0.7701234023373608</v>
      </c>
      <c r="I9" s="116">
        <v>17.110345584449725</v>
      </c>
      <c r="J9" s="111">
        <v>25.89437763576363</v>
      </c>
      <c r="K9" s="112">
        <v>10.25068836761575</v>
      </c>
      <c r="L9" s="113">
        <v>9.915051989969706</v>
      </c>
      <c r="M9" s="114">
        <v>12.261911274014684</v>
      </c>
      <c r="N9" s="115">
        <v>8.248324718562548</v>
      </c>
      <c r="O9" s="113">
        <v>5.378500515090838</v>
      </c>
      <c r="P9" s="114">
        <v>7.473214486486554</v>
      </c>
      <c r="Q9" s="115">
        <v>3.5652607322908576</v>
      </c>
      <c r="R9" s="116">
        <v>9.800582279178906</v>
      </c>
      <c r="S9" s="111">
        <v>15.239392317096122</v>
      </c>
      <c r="T9" s="120">
        <v>5.246868370522087</v>
      </c>
      <c r="U9" s="110">
        <v>5.294040513007598</v>
      </c>
      <c r="V9" s="111">
        <v>6.917918128532343</v>
      </c>
      <c r="W9" s="112">
        <v>4.092854637783806</v>
      </c>
      <c r="X9" s="113">
        <v>11.027074177897065</v>
      </c>
      <c r="Y9" s="114">
        <v>14.252865250243113</v>
      </c>
      <c r="Z9" s="115">
        <v>8.11819336654977</v>
      </c>
      <c r="AA9" s="116">
        <v>26.102438006244167</v>
      </c>
      <c r="AB9" s="111">
        <v>46.58393153183447</v>
      </c>
      <c r="AC9" s="112">
        <v>9.93187518720302</v>
      </c>
      <c r="AD9" s="113">
        <v>5.1753207980532006</v>
      </c>
      <c r="AE9" s="114">
        <v>0</v>
      </c>
      <c r="AF9" s="115">
        <v>9.945444565759756</v>
      </c>
      <c r="AG9" s="220"/>
      <c r="AH9" s="195"/>
      <c r="AI9" s="115">
        <v>5.4216195383653725</v>
      </c>
      <c r="AJ9" s="113">
        <v>3.667794071046793</v>
      </c>
      <c r="AK9" s="114">
        <v>5.686868866230082</v>
      </c>
      <c r="AL9" s="117">
        <v>1.8687164996138321</v>
      </c>
      <c r="AN9" s="21"/>
      <c r="AO9" s="22"/>
    </row>
    <row r="10" spans="1:41" ht="17.25" customHeight="1" thickTop="1">
      <c r="A10" s="423" t="s">
        <v>5</v>
      </c>
      <c r="B10" s="34" t="s">
        <v>52</v>
      </c>
      <c r="C10" s="124">
        <v>680</v>
      </c>
      <c r="D10" s="122">
        <v>411</v>
      </c>
      <c r="E10" s="186">
        <v>269</v>
      </c>
      <c r="F10" s="121">
        <v>16</v>
      </c>
      <c r="G10" s="122">
        <v>14</v>
      </c>
      <c r="H10" s="123">
        <v>2</v>
      </c>
      <c r="I10" s="124">
        <v>114</v>
      </c>
      <c r="J10" s="122">
        <v>69</v>
      </c>
      <c r="K10" s="123">
        <v>45</v>
      </c>
      <c r="L10" s="124">
        <v>65</v>
      </c>
      <c r="M10" s="122">
        <v>40</v>
      </c>
      <c r="N10" s="123">
        <v>25</v>
      </c>
      <c r="O10" s="124">
        <v>28</v>
      </c>
      <c r="P10" s="122">
        <v>13</v>
      </c>
      <c r="Q10" s="123">
        <v>15</v>
      </c>
      <c r="R10" s="124">
        <v>55</v>
      </c>
      <c r="S10" s="122">
        <v>38</v>
      </c>
      <c r="T10" s="125">
        <v>17</v>
      </c>
      <c r="U10" s="121">
        <v>37</v>
      </c>
      <c r="V10" s="122">
        <v>19</v>
      </c>
      <c r="W10" s="123">
        <v>18</v>
      </c>
      <c r="X10" s="124">
        <v>62</v>
      </c>
      <c r="Y10" s="122">
        <v>38</v>
      </c>
      <c r="Z10" s="123">
        <v>24</v>
      </c>
      <c r="AA10" s="124">
        <v>118</v>
      </c>
      <c r="AB10" s="122">
        <v>94</v>
      </c>
      <c r="AC10" s="123">
        <v>24</v>
      </c>
      <c r="AD10" s="124">
        <v>27</v>
      </c>
      <c r="AE10" s="122">
        <v>0</v>
      </c>
      <c r="AF10" s="123">
        <v>27</v>
      </c>
      <c r="AG10" s="222"/>
      <c r="AH10" s="196"/>
      <c r="AI10" s="123">
        <v>16</v>
      </c>
      <c r="AJ10" s="124">
        <v>14</v>
      </c>
      <c r="AK10" s="122">
        <v>9</v>
      </c>
      <c r="AL10" s="125">
        <v>5</v>
      </c>
      <c r="AN10" s="21"/>
      <c r="AO10" s="22"/>
    </row>
    <row r="11" spans="1:41" ht="17.25" customHeight="1">
      <c r="A11" s="421"/>
      <c r="B11" s="72" t="s">
        <v>53</v>
      </c>
      <c r="C11" s="107">
        <f>+C10/$AM$11*100000</f>
        <v>240.37101973870256</v>
      </c>
      <c r="D11" s="105">
        <f>+D10/$AN$11*100000</f>
        <v>294.00824081492505</v>
      </c>
      <c r="E11" s="184">
        <f>+E10/$AO$11*100000</f>
        <v>187.97517889087655</v>
      </c>
      <c r="F11" s="104">
        <f>+F10/$AM$11*100000</f>
        <v>5.655788699734178</v>
      </c>
      <c r="G11" s="105">
        <f>+G10/$AN$11*100000</f>
        <v>10.014879249170196</v>
      </c>
      <c r="H11" s="106">
        <f>+H10/$AO$11*100000</f>
        <v>1.3975849731663685</v>
      </c>
      <c r="I11" s="107">
        <f>+I10/$AM$11*100000</f>
        <v>40.297494485606016</v>
      </c>
      <c r="J11" s="105">
        <f>+J10/$AN$11*100000</f>
        <v>49.359047728053106</v>
      </c>
      <c r="K11" s="106">
        <f>+K10/$AO$11*100000</f>
        <v>31.44566189624329</v>
      </c>
      <c r="L11" s="107">
        <f>+L10/$AM$11*100000</f>
        <v>22.976641592670095</v>
      </c>
      <c r="M11" s="105">
        <f>+M10/$AN$11*100000</f>
        <v>28.613940711914843</v>
      </c>
      <c r="N11" s="106">
        <f>+N10/$AO$11*100000</f>
        <v>17.469812164579608</v>
      </c>
      <c r="O11" s="107">
        <f>+O10/$AM$11*100000</f>
        <v>9.897630224534812</v>
      </c>
      <c r="P11" s="105">
        <f>+P10/$AN$11*100000</f>
        <v>9.299530731372323</v>
      </c>
      <c r="Q11" s="106">
        <f>+Q10/$AO$11*100000</f>
        <v>10.481887298747763</v>
      </c>
      <c r="R11" s="107">
        <f>+R10/$AM$11*100000</f>
        <v>19.441773655336235</v>
      </c>
      <c r="S11" s="105">
        <f>+S10/$AN$11*100000</f>
        <v>27.183243676319105</v>
      </c>
      <c r="T11" s="108">
        <f>+T10/$AO$11*100000</f>
        <v>11.879472271914134</v>
      </c>
      <c r="U11" s="104">
        <f>+U10/$AM$11*100000</f>
        <v>13.079011368135287</v>
      </c>
      <c r="V11" s="105">
        <f>+V10/$AN$11*100000</f>
        <v>13.591621838159552</v>
      </c>
      <c r="W11" s="106">
        <f>+W10/$AO$11*100000</f>
        <v>12.578264758497317</v>
      </c>
      <c r="X11" s="107">
        <f>+X10/$AM$11*100000</f>
        <v>21.91618121146994</v>
      </c>
      <c r="Y11" s="105">
        <f>+Y10/$AN$11*100000</f>
        <v>27.183243676319105</v>
      </c>
      <c r="Z11" s="106">
        <f>+Z10/$AO$11*100000</f>
        <v>16.77101967799642</v>
      </c>
      <c r="AA11" s="107">
        <f>+AA10/$AM$11*100000</f>
        <v>41.71144166053956</v>
      </c>
      <c r="AB11" s="105">
        <f>+AB10/$AN$11*100000</f>
        <v>67.24276067299989</v>
      </c>
      <c r="AC11" s="106">
        <f>+AC10/$AO$11*100000</f>
        <v>16.77101967799642</v>
      </c>
      <c r="AD11" s="107">
        <f>+AD10/$AM$11*100000</f>
        <v>9.544143430801427</v>
      </c>
      <c r="AE11" s="105">
        <f>+AE10/$AN$11*100000</f>
        <v>0</v>
      </c>
      <c r="AF11" s="106">
        <f>+AF10/$AO$11*100000</f>
        <v>18.867397137745975</v>
      </c>
      <c r="AG11" s="223"/>
      <c r="AH11" s="194"/>
      <c r="AI11" s="106">
        <f>+AI10/$AO$11*100000</f>
        <v>11.180679785330948</v>
      </c>
      <c r="AJ11" s="107">
        <f>+AJ10/$AM$11*100000</f>
        <v>4.948815112267406</v>
      </c>
      <c r="AK11" s="105">
        <f>+AK10/$AN$11*100000</f>
        <v>6.438136660180841</v>
      </c>
      <c r="AL11" s="108">
        <f>+AL10/$AO$11*100000</f>
        <v>3.493962432915921</v>
      </c>
      <c r="AM11">
        <f>SUM(AN11:AO11)</f>
        <v>282896</v>
      </c>
      <c r="AN11" s="24">
        <f>+'人口動態1'!AA7</f>
        <v>139792</v>
      </c>
      <c r="AO11" s="25">
        <f>+'人口動態1'!AB7</f>
        <v>143104</v>
      </c>
    </row>
    <row r="12" spans="1:41" ht="17.25" customHeight="1" thickBot="1">
      <c r="A12" s="424"/>
      <c r="B12" s="73" t="s">
        <v>130</v>
      </c>
      <c r="C12" s="139">
        <v>119.00730868620603</v>
      </c>
      <c r="D12" s="134">
        <v>163.36609289176602</v>
      </c>
      <c r="E12" s="141">
        <v>84.69955214088043</v>
      </c>
      <c r="F12" s="145">
        <v>2.819745963123362</v>
      </c>
      <c r="G12" s="137">
        <v>5.2668351117886125</v>
      </c>
      <c r="H12" s="138">
        <v>0.8381506285796536</v>
      </c>
      <c r="I12" s="139">
        <v>18.766348523705005</v>
      </c>
      <c r="J12" s="134">
        <v>28.622911951337667</v>
      </c>
      <c r="K12" s="135">
        <v>10.05098224184195</v>
      </c>
      <c r="L12" s="139">
        <v>11.0689703552677</v>
      </c>
      <c r="M12" s="134">
        <v>14.723979375698997</v>
      </c>
      <c r="N12" s="135">
        <v>9.002708590021106</v>
      </c>
      <c r="O12" s="139">
        <v>4.835390057992383</v>
      </c>
      <c r="P12" s="134">
        <v>5.477507573020055</v>
      </c>
      <c r="Q12" s="135">
        <v>4.1699827202882425</v>
      </c>
      <c r="R12" s="139">
        <v>9.95299491569993</v>
      </c>
      <c r="S12" s="134">
        <v>15.192474831923512</v>
      </c>
      <c r="T12" s="147">
        <v>5.324798525455229</v>
      </c>
      <c r="U12" s="133">
        <v>5.638646017934284</v>
      </c>
      <c r="V12" s="134">
        <v>7.255390591535395</v>
      </c>
      <c r="W12" s="135">
        <v>4.118859454885664</v>
      </c>
      <c r="X12" s="139">
        <v>11.520734591292593</v>
      </c>
      <c r="Y12" s="134">
        <v>16.795369944430995</v>
      </c>
      <c r="Z12" s="135">
        <v>6.412768883369511</v>
      </c>
      <c r="AA12" s="139">
        <v>19.675399118409374</v>
      </c>
      <c r="AB12" s="134">
        <v>36.38760208795681</v>
      </c>
      <c r="AC12" s="135">
        <v>6.574734968034187</v>
      </c>
      <c r="AD12" s="139">
        <v>5.9056467400175015</v>
      </c>
      <c r="AE12" s="134">
        <v>0</v>
      </c>
      <c r="AF12" s="135">
        <v>11.2816811902075</v>
      </c>
      <c r="AG12" s="224"/>
      <c r="AH12" s="195"/>
      <c r="AI12" s="135">
        <v>8.535442302600712</v>
      </c>
      <c r="AJ12" s="139">
        <v>3.122131363758599</v>
      </c>
      <c r="AK12" s="134">
        <v>4.461349623689799</v>
      </c>
      <c r="AL12" s="147">
        <v>1.8814583197995778</v>
      </c>
      <c r="AN12" s="21"/>
      <c r="AO12" s="22"/>
    </row>
    <row r="13" spans="1:41" ht="17.25" customHeight="1" thickTop="1">
      <c r="A13" s="425" t="s">
        <v>116</v>
      </c>
      <c r="B13" s="35" t="s">
        <v>52</v>
      </c>
      <c r="C13" s="151">
        <v>313</v>
      </c>
      <c r="D13" s="149">
        <v>192</v>
      </c>
      <c r="E13" s="187">
        <v>121</v>
      </c>
      <c r="F13" s="148">
        <v>9</v>
      </c>
      <c r="G13" s="149">
        <v>8</v>
      </c>
      <c r="H13" s="150">
        <v>1</v>
      </c>
      <c r="I13" s="151">
        <v>54</v>
      </c>
      <c r="J13" s="149">
        <v>31</v>
      </c>
      <c r="K13" s="150">
        <v>23</v>
      </c>
      <c r="L13" s="151">
        <v>38</v>
      </c>
      <c r="M13" s="149">
        <v>26</v>
      </c>
      <c r="N13" s="150">
        <v>12</v>
      </c>
      <c r="O13" s="151">
        <v>13</v>
      </c>
      <c r="P13" s="149">
        <v>5</v>
      </c>
      <c r="Q13" s="150">
        <v>8</v>
      </c>
      <c r="R13" s="151">
        <v>22</v>
      </c>
      <c r="S13" s="149">
        <v>13</v>
      </c>
      <c r="T13" s="152">
        <v>9</v>
      </c>
      <c r="U13" s="148">
        <v>16</v>
      </c>
      <c r="V13" s="149">
        <v>10</v>
      </c>
      <c r="W13" s="150">
        <v>6</v>
      </c>
      <c r="X13" s="151">
        <v>29</v>
      </c>
      <c r="Y13" s="149">
        <v>17</v>
      </c>
      <c r="Z13" s="150">
        <v>12</v>
      </c>
      <c r="AA13" s="151">
        <v>60</v>
      </c>
      <c r="AB13" s="149">
        <v>47</v>
      </c>
      <c r="AC13" s="150">
        <v>13</v>
      </c>
      <c r="AD13" s="151">
        <v>8</v>
      </c>
      <c r="AE13" s="149">
        <v>0</v>
      </c>
      <c r="AF13" s="150">
        <v>8</v>
      </c>
      <c r="AG13" s="222"/>
      <c r="AH13" s="197"/>
      <c r="AI13" s="150">
        <v>5</v>
      </c>
      <c r="AJ13" s="151">
        <v>6</v>
      </c>
      <c r="AK13" s="149">
        <v>4</v>
      </c>
      <c r="AL13" s="152">
        <v>2</v>
      </c>
      <c r="AN13" s="21"/>
      <c r="AO13" s="22"/>
    </row>
    <row r="14" spans="1:41" ht="17.25" customHeight="1">
      <c r="A14" s="426"/>
      <c r="B14" s="33" t="s">
        <v>53</v>
      </c>
      <c r="C14" s="107">
        <f>+C13/$AM$14*100000</f>
        <v>222.61260428298115</v>
      </c>
      <c r="D14" s="105">
        <f>+D13/$AN$14*100000</f>
        <v>277.950692705242</v>
      </c>
      <c r="E14" s="184">
        <f>+E13/$AO$14*100000</f>
        <v>169.16925313871877</v>
      </c>
      <c r="F14" s="104">
        <f>+F13/$AM$14*100000</f>
        <v>6.4010014011080845</v>
      </c>
      <c r="G14" s="105">
        <f>+G13/$AN$14*100000</f>
        <v>11.581278862718415</v>
      </c>
      <c r="H14" s="106">
        <f>+H13/$AO$14*100000</f>
        <v>1.3980930011464363</v>
      </c>
      <c r="I14" s="107">
        <f>+I13/$AM$14*100000</f>
        <v>38.40600840664851</v>
      </c>
      <c r="J14" s="105">
        <f>+J13/$AN$14*100000</f>
        <v>44.87745559303386</v>
      </c>
      <c r="K14" s="106">
        <f>+K13/$AO$14*100000</f>
        <v>32.15613902636804</v>
      </c>
      <c r="L14" s="107">
        <f>+L13/$AM$14*100000</f>
        <v>27.026450360234136</v>
      </c>
      <c r="M14" s="105">
        <f>+M13/$AN$14*100000</f>
        <v>37.639156303834845</v>
      </c>
      <c r="N14" s="106">
        <f>+N13/$AO$14*100000</f>
        <v>16.777116013757237</v>
      </c>
      <c r="O14" s="107">
        <f>+O13/$AM$14*100000</f>
        <v>9.245890912711676</v>
      </c>
      <c r="P14" s="105">
        <f>+P13/$AN$14*100000</f>
        <v>7.23829928919901</v>
      </c>
      <c r="Q14" s="106">
        <f>+Q13/$AO$14*100000</f>
        <v>11.18474400917149</v>
      </c>
      <c r="R14" s="107">
        <f>+R13/$AM$14*100000</f>
        <v>15.646892313819762</v>
      </c>
      <c r="S14" s="105">
        <f>+S13/$AN$14*100000</f>
        <v>18.819578151917423</v>
      </c>
      <c r="T14" s="108">
        <f>+T13/$AO$14*100000</f>
        <v>12.582837010317926</v>
      </c>
      <c r="U14" s="104">
        <f>+U13/$AM$14*100000</f>
        <v>11.379558046414372</v>
      </c>
      <c r="V14" s="105">
        <f>+V13/$AN$14*100000</f>
        <v>14.47659857839802</v>
      </c>
      <c r="W14" s="106">
        <f>+W13/$AO$14*100000</f>
        <v>8.388558006878618</v>
      </c>
      <c r="X14" s="107">
        <f>+X13/$AM$14*100000</f>
        <v>20.62544895912605</v>
      </c>
      <c r="Y14" s="105">
        <f>+Y13/$AN$14*100000</f>
        <v>24.610217583276633</v>
      </c>
      <c r="Z14" s="106">
        <f>+Z13/$AO$14*100000</f>
        <v>16.777116013757237</v>
      </c>
      <c r="AA14" s="107">
        <f>+AA13/$AM$14*100000</f>
        <v>42.67334267405389</v>
      </c>
      <c r="AB14" s="105">
        <f>+AB13/$AN$14*100000</f>
        <v>68.0400133184707</v>
      </c>
      <c r="AC14" s="106">
        <f>+AC13/$AO$14*100000</f>
        <v>18.175209014903672</v>
      </c>
      <c r="AD14" s="107">
        <f>+AD13/$AM$14*100000</f>
        <v>5.689779023207186</v>
      </c>
      <c r="AE14" s="105">
        <f>+AE13/$AN$14*100000</f>
        <v>0</v>
      </c>
      <c r="AF14" s="106">
        <f>+AF13/$AO$14*100000</f>
        <v>11.18474400917149</v>
      </c>
      <c r="AG14" s="223"/>
      <c r="AH14" s="194"/>
      <c r="AI14" s="106">
        <f>+AI13/$AO$14*100000</f>
        <v>6.990465005732181</v>
      </c>
      <c r="AJ14" s="107">
        <f>+AJ13/$AM$14*100000</f>
        <v>4.267334267405389</v>
      </c>
      <c r="AK14" s="105">
        <f>+AK13/$AN$14*100000</f>
        <v>5.790639431359208</v>
      </c>
      <c r="AL14" s="108">
        <f>+AL13/$AO$14*100000</f>
        <v>2.7961860022928726</v>
      </c>
      <c r="AM14">
        <f>SUM(AN14:AO14)</f>
        <v>140603</v>
      </c>
      <c r="AN14" s="24">
        <f>+'人口動態1'!AA8</f>
        <v>69077</v>
      </c>
      <c r="AO14" s="25">
        <f>+'人口動態1'!AB8</f>
        <v>71526</v>
      </c>
    </row>
    <row r="15" spans="1:41" ht="17.25" customHeight="1">
      <c r="A15" s="426"/>
      <c r="B15" s="71" t="s">
        <v>130</v>
      </c>
      <c r="C15" s="166">
        <v>109.79546469246536</v>
      </c>
      <c r="D15" s="161">
        <v>153.61289252120284</v>
      </c>
      <c r="E15" s="188">
        <v>75.64252049380332</v>
      </c>
      <c r="F15" s="168">
        <v>3.1621832063461035</v>
      </c>
      <c r="G15" s="164">
        <v>6.053040516007854</v>
      </c>
      <c r="H15" s="165">
        <v>0.8128772132817323</v>
      </c>
      <c r="I15" s="166">
        <v>18.328828507778955</v>
      </c>
      <c r="J15" s="161">
        <v>26.93219228086601</v>
      </c>
      <c r="K15" s="162">
        <v>10.225653151439186</v>
      </c>
      <c r="L15" s="166">
        <v>13.475068448129527</v>
      </c>
      <c r="M15" s="161">
        <v>19.732235067674218</v>
      </c>
      <c r="N15" s="162">
        <v>9.758439784184317</v>
      </c>
      <c r="O15" s="166">
        <v>4.008716171796377</v>
      </c>
      <c r="P15" s="161">
        <v>3.7515157921083353</v>
      </c>
      <c r="Q15" s="162">
        <v>4.088509217687908</v>
      </c>
      <c r="R15" s="166">
        <v>7.788829897224418</v>
      </c>
      <c r="S15" s="161">
        <v>10.21891377183157</v>
      </c>
      <c r="T15" s="170">
        <v>5.632606056099983</v>
      </c>
      <c r="U15" s="160">
        <v>5.599066164056065</v>
      </c>
      <c r="V15" s="161">
        <v>7.8166750155546065</v>
      </c>
      <c r="W15" s="162">
        <v>3.9864389891637084</v>
      </c>
      <c r="X15" s="166">
        <v>10.948714410649233</v>
      </c>
      <c r="Y15" s="161">
        <v>15.680200635091339</v>
      </c>
      <c r="Z15" s="162">
        <v>6.242840646211472</v>
      </c>
      <c r="AA15" s="166">
        <v>19.865951999122437</v>
      </c>
      <c r="AB15" s="161">
        <v>36.70234537362111</v>
      </c>
      <c r="AC15" s="162">
        <v>6.592875280297477</v>
      </c>
      <c r="AD15" s="166">
        <v>2.8633712906381374</v>
      </c>
      <c r="AE15" s="161">
        <v>0</v>
      </c>
      <c r="AF15" s="162">
        <v>5.264017439187286</v>
      </c>
      <c r="AG15" s="225"/>
      <c r="AH15" s="198"/>
      <c r="AI15" s="162">
        <v>4.458248641881488</v>
      </c>
      <c r="AJ15" s="166">
        <v>2.6267042533616864</v>
      </c>
      <c r="AK15" s="161">
        <v>3.8249076594605897</v>
      </c>
      <c r="AL15" s="170">
        <v>1.6186190494791641</v>
      </c>
      <c r="AN15" s="24"/>
      <c r="AO15" s="25"/>
    </row>
    <row r="16" spans="1:41" ht="17.25" customHeight="1">
      <c r="A16" s="428" t="s">
        <v>117</v>
      </c>
      <c r="B16" s="74" t="s">
        <v>52</v>
      </c>
      <c r="C16" s="151">
        <v>128</v>
      </c>
      <c r="D16" s="149">
        <v>79</v>
      </c>
      <c r="E16" s="187">
        <v>49</v>
      </c>
      <c r="F16" s="148">
        <v>3</v>
      </c>
      <c r="G16" s="149">
        <v>3</v>
      </c>
      <c r="H16" s="150">
        <v>0</v>
      </c>
      <c r="I16" s="151">
        <v>24</v>
      </c>
      <c r="J16" s="149">
        <v>13</v>
      </c>
      <c r="K16" s="150">
        <v>11</v>
      </c>
      <c r="L16" s="151">
        <v>9</v>
      </c>
      <c r="M16" s="149">
        <v>3</v>
      </c>
      <c r="N16" s="150">
        <v>6</v>
      </c>
      <c r="O16" s="151">
        <v>4</v>
      </c>
      <c r="P16" s="149">
        <v>2</v>
      </c>
      <c r="Q16" s="150">
        <v>2</v>
      </c>
      <c r="R16" s="151">
        <v>13</v>
      </c>
      <c r="S16" s="149">
        <v>10</v>
      </c>
      <c r="T16" s="152">
        <v>3</v>
      </c>
      <c r="U16" s="148">
        <v>10</v>
      </c>
      <c r="V16" s="149">
        <v>3</v>
      </c>
      <c r="W16" s="150">
        <v>7</v>
      </c>
      <c r="X16" s="151">
        <v>13</v>
      </c>
      <c r="Y16" s="149">
        <v>7</v>
      </c>
      <c r="Z16" s="150">
        <v>6</v>
      </c>
      <c r="AA16" s="151">
        <v>18</v>
      </c>
      <c r="AB16" s="149">
        <v>16</v>
      </c>
      <c r="AC16" s="150">
        <v>2</v>
      </c>
      <c r="AD16" s="151">
        <v>3</v>
      </c>
      <c r="AE16" s="149">
        <v>0</v>
      </c>
      <c r="AF16" s="187">
        <v>3</v>
      </c>
      <c r="AG16" s="227"/>
      <c r="AH16" s="199"/>
      <c r="AI16" s="150">
        <v>3</v>
      </c>
      <c r="AJ16" s="151">
        <v>4</v>
      </c>
      <c r="AK16" s="149">
        <v>3</v>
      </c>
      <c r="AL16" s="152">
        <v>1</v>
      </c>
      <c r="AN16" s="24"/>
      <c r="AO16" s="25"/>
    </row>
    <row r="17" spans="1:41" ht="17.25" customHeight="1">
      <c r="A17" s="429"/>
      <c r="B17" s="75" t="s">
        <v>53</v>
      </c>
      <c r="C17" s="107">
        <f>+C16/$AM$17*100000</f>
        <v>280.03237874379226</v>
      </c>
      <c r="D17" s="105">
        <f>+D16/$AN$17*100000</f>
        <v>341.7250627216887</v>
      </c>
      <c r="E17" s="184">
        <f>+E16/$AO$17*100000</f>
        <v>216.9005356115267</v>
      </c>
      <c r="F17" s="104">
        <f>+F16/$AM$17*100000</f>
        <v>6.563258876807631</v>
      </c>
      <c r="G17" s="105">
        <f>+G16/$AN$17*100000</f>
        <v>12.976901116013495</v>
      </c>
      <c r="H17" s="106">
        <f>+H16/$AO$17*100000</f>
        <v>0</v>
      </c>
      <c r="I17" s="107">
        <f>+I16/$AM$17*100000</f>
        <v>52.50607101446105</v>
      </c>
      <c r="J17" s="105">
        <f>+J16/$AN$17*100000</f>
        <v>56.23323816939181</v>
      </c>
      <c r="K17" s="106">
        <f>+K16/$AO$17*100000</f>
        <v>48.6919569740162</v>
      </c>
      <c r="L17" s="107">
        <f>+L16/$AM$17*100000</f>
        <v>19.68977663042289</v>
      </c>
      <c r="M17" s="105">
        <f>+M16/$AN$17*100000</f>
        <v>12.976901116013495</v>
      </c>
      <c r="N17" s="106">
        <f>+N16/$AO$17*100000</f>
        <v>26.559249258554292</v>
      </c>
      <c r="O17" s="107">
        <f>+O16/$AM$17*100000</f>
        <v>8.751011835743508</v>
      </c>
      <c r="P17" s="105">
        <f>+P16/$AN$17*100000</f>
        <v>8.651267410675663</v>
      </c>
      <c r="Q17" s="106">
        <f>+Q16/$AO$17*100000</f>
        <v>8.853083086184764</v>
      </c>
      <c r="R17" s="107">
        <f>+R16/$AM$17*100000</f>
        <v>28.4407884661664</v>
      </c>
      <c r="S17" s="105">
        <f>+S16/$AN$17*100000</f>
        <v>43.25633705337832</v>
      </c>
      <c r="T17" s="108">
        <f>+T16/$AO$17*100000</f>
        <v>13.279624629277146</v>
      </c>
      <c r="U17" s="104">
        <f>+U16/$AM$17*100000</f>
        <v>21.87752958935877</v>
      </c>
      <c r="V17" s="105">
        <f>+V16/$AN$17*100000</f>
        <v>12.976901116013495</v>
      </c>
      <c r="W17" s="106">
        <f>+W16/$AO$17*100000</f>
        <v>30.985790801646672</v>
      </c>
      <c r="X17" s="107">
        <f>+X16/$AM$17*100000</f>
        <v>28.4407884661664</v>
      </c>
      <c r="Y17" s="105">
        <f>+Y16/$AN$17*100000</f>
        <v>30.279435937364823</v>
      </c>
      <c r="Z17" s="106">
        <f>+Z16/$AO$17*100000</f>
        <v>26.559249258554292</v>
      </c>
      <c r="AA17" s="107">
        <f>+AA16/$AM$17*100000</f>
        <v>39.37955326084578</v>
      </c>
      <c r="AB17" s="105">
        <f>+AB16/$AN$17*100000</f>
        <v>69.2101392854053</v>
      </c>
      <c r="AC17" s="106">
        <f>+AC16/$AO$17*100000</f>
        <v>8.853083086184764</v>
      </c>
      <c r="AD17" s="107">
        <f>+AD16/$AM$17*100000</f>
        <v>6.563258876807631</v>
      </c>
      <c r="AE17" s="105">
        <f>+AE16/$AN$17*100000</f>
        <v>0</v>
      </c>
      <c r="AF17" s="184">
        <f>+AF16/$AO$17*100000</f>
        <v>13.279624629277146</v>
      </c>
      <c r="AG17" s="228"/>
      <c r="AH17" s="194"/>
      <c r="AI17" s="106">
        <f>+AI16/$AO$17*100000</f>
        <v>13.279624629277146</v>
      </c>
      <c r="AJ17" s="107">
        <f>+AJ16/$AM$17*100000</f>
        <v>8.751011835743508</v>
      </c>
      <c r="AK17" s="105">
        <f>+AK16/$AN$17*100000</f>
        <v>12.976901116013495</v>
      </c>
      <c r="AL17" s="108">
        <f>+AL16/$AO$17*100000</f>
        <v>4.426541543092382</v>
      </c>
      <c r="AM17">
        <f>SUM(AN17:AO17)</f>
        <v>45709</v>
      </c>
      <c r="AN17" s="21">
        <f>+'人口動態1'!AA9</f>
        <v>23118</v>
      </c>
      <c r="AO17" s="22">
        <f>+'人口動態1'!AB9</f>
        <v>22591</v>
      </c>
    </row>
    <row r="18" spans="1:41" ht="17.25" customHeight="1">
      <c r="A18" s="429"/>
      <c r="B18" s="76" t="s">
        <v>130</v>
      </c>
      <c r="C18" s="166">
        <v>132.04585585756783</v>
      </c>
      <c r="D18" s="161">
        <v>185.53249686334053</v>
      </c>
      <c r="E18" s="188">
        <v>86.98036914077807</v>
      </c>
      <c r="F18" s="168">
        <v>3.225880348073975</v>
      </c>
      <c r="G18" s="164">
        <v>6.709163057239509</v>
      </c>
      <c r="H18" s="165">
        <v>0</v>
      </c>
      <c r="I18" s="166">
        <v>21.99235561453811</v>
      </c>
      <c r="J18" s="161">
        <v>30.624524058790332</v>
      </c>
      <c r="K18" s="162">
        <v>14.289563097685209</v>
      </c>
      <c r="L18" s="166">
        <v>6.933208979447915</v>
      </c>
      <c r="M18" s="161">
        <v>6.00778590981361</v>
      </c>
      <c r="N18" s="162">
        <v>7.58630344798519</v>
      </c>
      <c r="O18" s="166">
        <v>5.95098003762702</v>
      </c>
      <c r="P18" s="161">
        <v>6.52206855676322</v>
      </c>
      <c r="Q18" s="162">
        <v>5.403223640530595</v>
      </c>
      <c r="R18" s="166">
        <v>15.68592407000565</v>
      </c>
      <c r="S18" s="161">
        <v>26.07414064692668</v>
      </c>
      <c r="T18" s="170">
        <v>5.549484925104241</v>
      </c>
      <c r="U18" s="160">
        <v>7.34619807290572</v>
      </c>
      <c r="V18" s="161">
        <v>6.860379405123741</v>
      </c>
      <c r="W18" s="162">
        <v>6.936215530021181</v>
      </c>
      <c r="X18" s="166">
        <v>14.355712745069576</v>
      </c>
      <c r="Y18" s="161">
        <v>16.968806153829174</v>
      </c>
      <c r="Z18" s="162">
        <v>12.390543399035991</v>
      </c>
      <c r="AA18" s="166">
        <v>20.82720032319159</v>
      </c>
      <c r="AB18" s="161">
        <v>39.067842433380754</v>
      </c>
      <c r="AC18" s="162">
        <v>5.14333807400063</v>
      </c>
      <c r="AD18" s="166">
        <v>5.363769140109159</v>
      </c>
      <c r="AE18" s="161">
        <v>0</v>
      </c>
      <c r="AF18" s="188">
        <v>11.00917878842193</v>
      </c>
      <c r="AG18" s="225"/>
      <c r="AH18" s="226"/>
      <c r="AI18" s="162">
        <v>11.731301741276129</v>
      </c>
      <c r="AJ18" s="166">
        <v>4.608246468113835</v>
      </c>
      <c r="AK18" s="161">
        <v>7.100737369290317</v>
      </c>
      <c r="AL18" s="170">
        <v>2.3044300918315392</v>
      </c>
      <c r="AN18" s="24"/>
      <c r="AO18" s="25"/>
    </row>
    <row r="19" spans="1:41" ht="17.25" customHeight="1">
      <c r="A19" s="428" t="s">
        <v>131</v>
      </c>
      <c r="B19" s="74" t="s">
        <v>52</v>
      </c>
      <c r="C19" s="151">
        <v>12</v>
      </c>
      <c r="D19" s="149">
        <v>5</v>
      </c>
      <c r="E19" s="187">
        <v>7</v>
      </c>
      <c r="F19" s="148">
        <v>0</v>
      </c>
      <c r="G19" s="149">
        <v>0</v>
      </c>
      <c r="H19" s="150">
        <v>0</v>
      </c>
      <c r="I19" s="151">
        <v>0</v>
      </c>
      <c r="J19" s="149">
        <v>0</v>
      </c>
      <c r="K19" s="150">
        <v>0</v>
      </c>
      <c r="L19" s="151">
        <v>1</v>
      </c>
      <c r="M19" s="149">
        <v>0</v>
      </c>
      <c r="N19" s="150">
        <v>1</v>
      </c>
      <c r="O19" s="151">
        <v>0</v>
      </c>
      <c r="P19" s="149">
        <v>0</v>
      </c>
      <c r="Q19" s="150">
        <v>0</v>
      </c>
      <c r="R19" s="151">
        <v>1</v>
      </c>
      <c r="S19" s="149">
        <v>1</v>
      </c>
      <c r="T19" s="152">
        <v>0</v>
      </c>
      <c r="U19" s="148">
        <v>0</v>
      </c>
      <c r="V19" s="149">
        <v>0</v>
      </c>
      <c r="W19" s="150">
        <v>0</v>
      </c>
      <c r="X19" s="151">
        <v>0</v>
      </c>
      <c r="Y19" s="149">
        <v>0</v>
      </c>
      <c r="Z19" s="150">
        <v>0</v>
      </c>
      <c r="AA19" s="151">
        <v>3</v>
      </c>
      <c r="AB19" s="149">
        <v>2</v>
      </c>
      <c r="AC19" s="150">
        <v>1</v>
      </c>
      <c r="AD19" s="151">
        <v>0</v>
      </c>
      <c r="AE19" s="149">
        <v>0</v>
      </c>
      <c r="AF19" s="187">
        <v>0</v>
      </c>
      <c r="AG19" s="227"/>
      <c r="AH19" s="199"/>
      <c r="AI19" s="150">
        <v>1</v>
      </c>
      <c r="AJ19" s="151">
        <v>1</v>
      </c>
      <c r="AK19" s="149">
        <v>0</v>
      </c>
      <c r="AL19" s="152">
        <v>1</v>
      </c>
      <c r="AN19" s="24"/>
      <c r="AO19" s="25"/>
    </row>
    <row r="20" spans="1:41" ht="17.25" customHeight="1">
      <c r="A20" s="429"/>
      <c r="B20" s="75" t="s">
        <v>53</v>
      </c>
      <c r="C20" s="107">
        <f>+C19/$AM$20*100000</f>
        <v>175.5669348939283</v>
      </c>
      <c r="D20" s="105">
        <f>+D19/$AN$20*100000</f>
        <v>145.6876456876457</v>
      </c>
      <c r="E20" s="184">
        <f>+E19/$AO$20*100000</f>
        <v>205.7008521892448</v>
      </c>
      <c r="F20" s="104">
        <f>+F19/$AM$20*100000</f>
        <v>0</v>
      </c>
      <c r="G20" s="105">
        <f>+G19/$AN$20*100000</f>
        <v>0</v>
      </c>
      <c r="H20" s="106">
        <f>+H19/$AO$20*100000</f>
        <v>0</v>
      </c>
      <c r="I20" s="107">
        <f>+I19/$AM$20*100000</f>
        <v>0</v>
      </c>
      <c r="J20" s="105">
        <f>+J19/$AN$20*100000</f>
        <v>0</v>
      </c>
      <c r="K20" s="106">
        <f>+K19/$AO$20*100000</f>
        <v>0</v>
      </c>
      <c r="L20" s="107">
        <f>+L19/$AM$20*100000</f>
        <v>14.63057790782736</v>
      </c>
      <c r="M20" s="105">
        <f>+M19/$AN$20*100000</f>
        <v>0</v>
      </c>
      <c r="N20" s="106">
        <f>+N19/$AO$20*100000</f>
        <v>29.385836027034973</v>
      </c>
      <c r="O20" s="107">
        <f>+O19/$AM$20*100000</f>
        <v>0</v>
      </c>
      <c r="P20" s="105">
        <f>+P19/$AN$20*100000</f>
        <v>0</v>
      </c>
      <c r="Q20" s="106">
        <f>+Q19/$AO$20*100000</f>
        <v>0</v>
      </c>
      <c r="R20" s="107">
        <f>+R19/$AM$20*100000</f>
        <v>14.63057790782736</v>
      </c>
      <c r="S20" s="105">
        <f>+S19/$AN$20*100000</f>
        <v>29.13752913752914</v>
      </c>
      <c r="T20" s="108">
        <f>+T19/$AO$20*100000</f>
        <v>0</v>
      </c>
      <c r="U20" s="104">
        <f>+U19/$AM$20*100000</f>
        <v>0</v>
      </c>
      <c r="V20" s="105">
        <f>+V19/$AN$20*100000</f>
        <v>0</v>
      </c>
      <c r="W20" s="106">
        <f>+W19/$AO$20*100000</f>
        <v>0</v>
      </c>
      <c r="X20" s="107">
        <f>+X19/$AM$20*100000</f>
        <v>0</v>
      </c>
      <c r="Y20" s="105">
        <f>+Y19/$AN$20*100000</f>
        <v>0</v>
      </c>
      <c r="Z20" s="106">
        <f>+Z19/$AO$20*100000</f>
        <v>0</v>
      </c>
      <c r="AA20" s="107">
        <f>+AA19/$AM$20*100000</f>
        <v>43.891733723482076</v>
      </c>
      <c r="AB20" s="105">
        <f>+AB19/$AN$20*100000</f>
        <v>58.27505827505828</v>
      </c>
      <c r="AC20" s="106">
        <f>+AC19/$AO$20*100000</f>
        <v>29.385836027034973</v>
      </c>
      <c r="AD20" s="107">
        <f>+AD19/$AM$20*100000</f>
        <v>0</v>
      </c>
      <c r="AE20" s="105">
        <f>+AE19/$AN$20*100000</f>
        <v>0</v>
      </c>
      <c r="AF20" s="184">
        <f>+AF19/$AO$20*100000</f>
        <v>0</v>
      </c>
      <c r="AG20" s="228"/>
      <c r="AH20" s="194"/>
      <c r="AI20" s="106">
        <f>+AI19/$AO$20*100000</f>
        <v>29.385836027034973</v>
      </c>
      <c r="AJ20" s="107">
        <f>+AJ19/$AM$20*100000</f>
        <v>14.63057790782736</v>
      </c>
      <c r="AK20" s="105">
        <f>+AK19/$AN$20*100000</f>
        <v>0</v>
      </c>
      <c r="AL20" s="108">
        <f>+AL19/$AO$20*100000</f>
        <v>29.385836027034973</v>
      </c>
      <c r="AM20">
        <f>SUM(AN20:AO20)</f>
        <v>6835</v>
      </c>
      <c r="AN20" s="21">
        <f>+'人口動態1'!AA10</f>
        <v>3432</v>
      </c>
      <c r="AO20" s="22">
        <f>+'人口動態1'!AB10</f>
        <v>3403</v>
      </c>
    </row>
    <row r="21" spans="1:41" ht="17.25" customHeight="1">
      <c r="A21" s="429"/>
      <c r="B21" s="76" t="s">
        <v>130</v>
      </c>
      <c r="C21" s="166">
        <v>73.84753727290513</v>
      </c>
      <c r="D21" s="161">
        <v>78.04559837819252</v>
      </c>
      <c r="E21" s="188">
        <v>61.481843237013535</v>
      </c>
      <c r="F21" s="168">
        <v>0</v>
      </c>
      <c r="G21" s="164">
        <v>0</v>
      </c>
      <c r="H21" s="165">
        <v>0</v>
      </c>
      <c r="I21" s="166">
        <v>0</v>
      </c>
      <c r="J21" s="161">
        <v>0</v>
      </c>
      <c r="K21" s="162">
        <v>0</v>
      </c>
      <c r="L21" s="166">
        <v>6.056327028909399</v>
      </c>
      <c r="M21" s="161">
        <v>0</v>
      </c>
      <c r="N21" s="162">
        <v>10.723588225500128</v>
      </c>
      <c r="O21" s="166">
        <v>0</v>
      </c>
      <c r="P21" s="161">
        <v>0</v>
      </c>
      <c r="Q21" s="162">
        <v>0</v>
      </c>
      <c r="R21" s="166">
        <v>6.963265867847591</v>
      </c>
      <c r="S21" s="161">
        <v>13.695522915434838</v>
      </c>
      <c r="T21" s="170">
        <v>0</v>
      </c>
      <c r="U21" s="160">
        <v>0</v>
      </c>
      <c r="V21" s="161">
        <v>0</v>
      </c>
      <c r="W21" s="162">
        <v>0</v>
      </c>
      <c r="X21" s="166">
        <v>0</v>
      </c>
      <c r="Y21" s="161">
        <v>0</v>
      </c>
      <c r="Z21" s="162">
        <v>0</v>
      </c>
      <c r="AA21" s="166">
        <v>21.07047052825285</v>
      </c>
      <c r="AB21" s="161">
        <v>36.43656781909325</v>
      </c>
      <c r="AC21" s="162">
        <v>3.879610154602464</v>
      </c>
      <c r="AD21" s="166">
        <v>0</v>
      </c>
      <c r="AE21" s="161">
        <v>0</v>
      </c>
      <c r="AF21" s="188">
        <v>0</v>
      </c>
      <c r="AG21" s="225"/>
      <c r="AH21" s="226"/>
      <c r="AI21" s="162">
        <v>3.87961015460246</v>
      </c>
      <c r="AJ21" s="166">
        <v>6.963265867847591</v>
      </c>
      <c r="AK21" s="161">
        <v>0</v>
      </c>
      <c r="AL21" s="170">
        <v>14.165467329199755</v>
      </c>
      <c r="AN21" s="24"/>
      <c r="AO21" s="25"/>
    </row>
    <row r="22" spans="1:41" ht="17.25" customHeight="1">
      <c r="A22" s="426" t="s">
        <v>119</v>
      </c>
      <c r="B22" s="74" t="s">
        <v>52</v>
      </c>
      <c r="C22" s="95">
        <v>55</v>
      </c>
      <c r="D22" s="93">
        <v>31</v>
      </c>
      <c r="E22" s="183">
        <v>24</v>
      </c>
      <c r="F22" s="92">
        <v>1</v>
      </c>
      <c r="G22" s="93">
        <v>1</v>
      </c>
      <c r="H22" s="94">
        <v>0</v>
      </c>
      <c r="I22" s="95">
        <v>9</v>
      </c>
      <c r="J22" s="93">
        <v>6</v>
      </c>
      <c r="K22" s="94">
        <v>3</v>
      </c>
      <c r="L22" s="95">
        <v>3</v>
      </c>
      <c r="M22" s="93">
        <v>2</v>
      </c>
      <c r="N22" s="94">
        <v>1</v>
      </c>
      <c r="O22" s="95">
        <v>4</v>
      </c>
      <c r="P22" s="93">
        <v>3</v>
      </c>
      <c r="Q22" s="94">
        <v>1</v>
      </c>
      <c r="R22" s="95">
        <v>0</v>
      </c>
      <c r="S22" s="93">
        <v>0</v>
      </c>
      <c r="T22" s="96">
        <v>0</v>
      </c>
      <c r="U22" s="92">
        <v>3</v>
      </c>
      <c r="V22" s="93">
        <v>2</v>
      </c>
      <c r="W22" s="94">
        <v>1</v>
      </c>
      <c r="X22" s="95">
        <v>4</v>
      </c>
      <c r="Y22" s="93">
        <v>3</v>
      </c>
      <c r="Z22" s="94">
        <v>1</v>
      </c>
      <c r="AA22" s="95">
        <v>11</v>
      </c>
      <c r="AB22" s="93">
        <v>8</v>
      </c>
      <c r="AC22" s="94">
        <v>3</v>
      </c>
      <c r="AD22" s="95">
        <v>3</v>
      </c>
      <c r="AE22" s="93">
        <v>0</v>
      </c>
      <c r="AF22" s="183">
        <v>3</v>
      </c>
      <c r="AG22" s="227"/>
      <c r="AH22" s="199"/>
      <c r="AI22" s="94">
        <v>4</v>
      </c>
      <c r="AJ22" s="95">
        <v>1</v>
      </c>
      <c r="AK22" s="93">
        <v>1</v>
      </c>
      <c r="AL22" s="96">
        <v>0</v>
      </c>
      <c r="AN22" s="24"/>
      <c r="AO22" s="25"/>
    </row>
    <row r="23" spans="1:41" ht="17.25" customHeight="1">
      <c r="A23" s="426"/>
      <c r="B23" s="75" t="s">
        <v>53</v>
      </c>
      <c r="C23" s="107">
        <f>+C22/$AM$23*100000</f>
        <v>214.58390230580156</v>
      </c>
      <c r="D23" s="105">
        <f>+D22/$AN$23*100000</f>
        <v>247.74234795812356</v>
      </c>
      <c r="E23" s="184">
        <f>+E22/$AO$23*100000</f>
        <v>182.95471870711998</v>
      </c>
      <c r="F23" s="104">
        <f>+F22/$AM$23*100000</f>
        <v>3.9015254964691195</v>
      </c>
      <c r="G23" s="105">
        <f>+G22/$AN$23*100000</f>
        <v>7.991688643810437</v>
      </c>
      <c r="H23" s="106">
        <f>+H22/$AO$23*100000</f>
        <v>0</v>
      </c>
      <c r="I23" s="107">
        <f>+I22/$AM$23*100000</f>
        <v>35.113729468222076</v>
      </c>
      <c r="J23" s="105">
        <f>+J22/$AN$23*100000</f>
        <v>47.95013186286262</v>
      </c>
      <c r="K23" s="106">
        <f>+K22/$AO$23*100000</f>
        <v>22.869339838389998</v>
      </c>
      <c r="L23" s="107">
        <f>+L22/$AM$23*100000</f>
        <v>11.704576489407359</v>
      </c>
      <c r="M23" s="105">
        <f>+M22/$AN$23*100000</f>
        <v>15.983377287620874</v>
      </c>
      <c r="N23" s="106">
        <f>+N22/$AO$23*100000</f>
        <v>7.623113279463333</v>
      </c>
      <c r="O23" s="107">
        <f>+O22/$AM$23*100000</f>
        <v>15.606101985876478</v>
      </c>
      <c r="P23" s="105">
        <f>+P22/$AN$23*100000</f>
        <v>23.97506593143131</v>
      </c>
      <c r="Q23" s="106">
        <f>+Q22/$AO$23*100000</f>
        <v>7.623113279463333</v>
      </c>
      <c r="R23" s="107">
        <f>+R22/$AM$23*100000</f>
        <v>0</v>
      </c>
      <c r="S23" s="105">
        <f>+S22/$AN$23*100000</f>
        <v>0</v>
      </c>
      <c r="T23" s="108">
        <f>+T22/$AO$23*100000</f>
        <v>0</v>
      </c>
      <c r="U23" s="104">
        <f>+U22/$AM$23*100000</f>
        <v>11.704576489407359</v>
      </c>
      <c r="V23" s="105">
        <f>+V22/$AN$23*100000</f>
        <v>15.983377287620874</v>
      </c>
      <c r="W23" s="106">
        <f>+W22/$AO$23*100000</f>
        <v>7.623113279463333</v>
      </c>
      <c r="X23" s="107">
        <f>+X22/$AM$23*100000</f>
        <v>15.606101985876478</v>
      </c>
      <c r="Y23" s="105">
        <f>+Y22/$AN$23*100000</f>
        <v>23.97506593143131</v>
      </c>
      <c r="Z23" s="106">
        <f>+Z22/$AO$23*100000</f>
        <v>7.623113279463333</v>
      </c>
      <c r="AA23" s="107">
        <f>+AA22/$AM$23*100000</f>
        <v>42.916780461160315</v>
      </c>
      <c r="AB23" s="105">
        <f>+AB22/$AN$23*100000</f>
        <v>63.933509150483495</v>
      </c>
      <c r="AC23" s="106">
        <f>+AC22/$AO$23*100000</f>
        <v>22.869339838389998</v>
      </c>
      <c r="AD23" s="107">
        <f>+AD22/$AM$23*100000</f>
        <v>11.704576489407359</v>
      </c>
      <c r="AE23" s="105">
        <f>+AE22/$AN$23*100000</f>
        <v>0</v>
      </c>
      <c r="AF23" s="184">
        <f>+AF22/$AO$23*100000</f>
        <v>22.869339838389998</v>
      </c>
      <c r="AG23" s="228"/>
      <c r="AH23" s="194"/>
      <c r="AI23" s="106">
        <f>+AI22/$AO$23*100000</f>
        <v>30.492453117853334</v>
      </c>
      <c r="AJ23" s="107">
        <f>+AJ22/$AM$23*100000</f>
        <v>3.9015254964691195</v>
      </c>
      <c r="AK23" s="105">
        <f>+AK22/$AN$23*100000</f>
        <v>7.991688643810437</v>
      </c>
      <c r="AL23" s="108">
        <f>+AL22/$AO$23*100000</f>
        <v>0</v>
      </c>
      <c r="AM23">
        <f>SUM(AN23:AO23)</f>
        <v>25631</v>
      </c>
      <c r="AN23" s="24">
        <f>+'人口動態1'!AA11</f>
        <v>12513</v>
      </c>
      <c r="AO23" s="25">
        <f>+'人口動態1'!AB11</f>
        <v>13118</v>
      </c>
    </row>
    <row r="24" spans="1:41" ht="17.25" customHeight="1">
      <c r="A24" s="426"/>
      <c r="B24" s="76" t="s">
        <v>130</v>
      </c>
      <c r="C24" s="166">
        <v>110.2735863691367</v>
      </c>
      <c r="D24" s="161">
        <v>139.4776739256347</v>
      </c>
      <c r="E24" s="188">
        <v>91.06698899602856</v>
      </c>
      <c r="F24" s="168">
        <v>0.9218875614896945</v>
      </c>
      <c r="G24" s="164">
        <v>3.7244257484183656</v>
      </c>
      <c r="H24" s="165">
        <v>0</v>
      </c>
      <c r="I24" s="166">
        <v>15.374698557009157</v>
      </c>
      <c r="J24" s="161">
        <v>25.503932987337688</v>
      </c>
      <c r="K24" s="162">
        <v>8.839823823186304</v>
      </c>
      <c r="L24" s="166">
        <v>8.221484655908926</v>
      </c>
      <c r="M24" s="161">
        <v>7.527957635985425</v>
      </c>
      <c r="N24" s="162">
        <v>10.571281549399275</v>
      </c>
      <c r="O24" s="166">
        <v>7.012786734239192</v>
      </c>
      <c r="P24" s="161">
        <v>12.588589121940867</v>
      </c>
      <c r="Q24" s="162">
        <v>2.5746059836553172</v>
      </c>
      <c r="R24" s="166">
        <v>0</v>
      </c>
      <c r="S24" s="161">
        <v>0</v>
      </c>
      <c r="T24" s="170">
        <v>0</v>
      </c>
      <c r="U24" s="160">
        <v>4.762703830112838</v>
      </c>
      <c r="V24" s="161">
        <v>8.458302490917848</v>
      </c>
      <c r="W24" s="162">
        <v>1.2251400488218307</v>
      </c>
      <c r="X24" s="166">
        <v>9.511522617608964</v>
      </c>
      <c r="Y24" s="161">
        <v>17.832289524284587</v>
      </c>
      <c r="Z24" s="162">
        <v>1.2251400488218307</v>
      </c>
      <c r="AA24" s="166">
        <v>19.077602510174042</v>
      </c>
      <c r="AB24" s="161">
        <v>31.79173805734179</v>
      </c>
      <c r="AC24" s="162">
        <v>8.309411256355158</v>
      </c>
      <c r="AD24" s="166">
        <v>5.821466866958166</v>
      </c>
      <c r="AE24" s="161">
        <v>0</v>
      </c>
      <c r="AF24" s="188">
        <v>10.745168276298543</v>
      </c>
      <c r="AG24" s="225"/>
      <c r="AH24" s="229"/>
      <c r="AI24" s="162">
        <v>25.513110671633658</v>
      </c>
      <c r="AJ24" s="166">
        <v>4.989182366042996</v>
      </c>
      <c r="AK24" s="161">
        <v>9.611891285095723</v>
      </c>
      <c r="AL24" s="170">
        <v>0</v>
      </c>
      <c r="AN24" s="24"/>
      <c r="AO24" s="25"/>
    </row>
    <row r="25" spans="1:41" ht="17.25" customHeight="1">
      <c r="A25" s="425" t="s">
        <v>120</v>
      </c>
      <c r="B25" s="78" t="s">
        <v>52</v>
      </c>
      <c r="C25" s="151">
        <v>122</v>
      </c>
      <c r="D25" s="149">
        <v>73</v>
      </c>
      <c r="E25" s="187">
        <v>49</v>
      </c>
      <c r="F25" s="148">
        <v>2</v>
      </c>
      <c r="G25" s="149">
        <v>1</v>
      </c>
      <c r="H25" s="150">
        <v>1</v>
      </c>
      <c r="I25" s="151">
        <v>17</v>
      </c>
      <c r="J25" s="149">
        <v>11</v>
      </c>
      <c r="K25" s="150">
        <v>6</v>
      </c>
      <c r="L25" s="151">
        <v>14</v>
      </c>
      <c r="M25" s="149">
        <v>9</v>
      </c>
      <c r="N25" s="150">
        <v>5</v>
      </c>
      <c r="O25" s="151">
        <v>3</v>
      </c>
      <c r="P25" s="149">
        <v>1</v>
      </c>
      <c r="Q25" s="150">
        <v>2</v>
      </c>
      <c r="R25" s="151">
        <v>12</v>
      </c>
      <c r="S25" s="149">
        <v>8</v>
      </c>
      <c r="T25" s="152">
        <v>4</v>
      </c>
      <c r="U25" s="148">
        <v>5</v>
      </c>
      <c r="V25" s="149">
        <v>2</v>
      </c>
      <c r="W25" s="150">
        <v>3</v>
      </c>
      <c r="X25" s="151">
        <v>10</v>
      </c>
      <c r="Y25" s="149">
        <v>7</v>
      </c>
      <c r="Z25" s="150">
        <v>3</v>
      </c>
      <c r="AA25" s="151">
        <v>21</v>
      </c>
      <c r="AB25" s="149">
        <v>17</v>
      </c>
      <c r="AC25" s="150">
        <v>4</v>
      </c>
      <c r="AD25" s="151">
        <v>10</v>
      </c>
      <c r="AE25" s="149">
        <v>0</v>
      </c>
      <c r="AF25" s="187">
        <v>10</v>
      </c>
      <c r="AG25" s="227"/>
      <c r="AH25" s="197"/>
      <c r="AI25" s="150">
        <v>3</v>
      </c>
      <c r="AJ25" s="151">
        <v>2</v>
      </c>
      <c r="AK25" s="149">
        <v>1</v>
      </c>
      <c r="AL25" s="152">
        <v>1</v>
      </c>
      <c r="AN25" s="24"/>
      <c r="AO25" s="25"/>
    </row>
    <row r="26" spans="1:41" ht="17.25" customHeight="1">
      <c r="A26" s="426"/>
      <c r="B26" s="75" t="s">
        <v>53</v>
      </c>
      <c r="C26" s="107">
        <f>+C25/$AM$26*100000</f>
        <v>304.40640750536454</v>
      </c>
      <c r="D26" s="105">
        <f>+D25/$AN$26*100000</f>
        <v>374.35897435897436</v>
      </c>
      <c r="E26" s="184">
        <f>+E25/$AO$26*100000</f>
        <v>238.1183788512003</v>
      </c>
      <c r="F26" s="104">
        <f>+F25/$AM$26*100000</f>
        <v>4.99026897549778</v>
      </c>
      <c r="G26" s="105">
        <f>+G25/$AN$26*100000</f>
        <v>5.128205128205128</v>
      </c>
      <c r="H26" s="106">
        <f>+H25/$AO$26*100000</f>
        <v>4.859558752065312</v>
      </c>
      <c r="I26" s="107">
        <f>+I25/$AM$26*100000</f>
        <v>42.41728629173112</v>
      </c>
      <c r="J26" s="105">
        <f>+J25/$AN$26*100000</f>
        <v>56.41025641025641</v>
      </c>
      <c r="K26" s="106">
        <f>+K25/$AO$26*100000</f>
        <v>29.157352512391874</v>
      </c>
      <c r="L26" s="107">
        <f>+L25/$AM$26*100000</f>
        <v>34.931882828484454</v>
      </c>
      <c r="M26" s="105">
        <f>+M25/$AN$26*100000</f>
        <v>46.15384615384615</v>
      </c>
      <c r="N26" s="106">
        <f>+N25/$AO$26*100000</f>
        <v>24.297793760326563</v>
      </c>
      <c r="O26" s="107">
        <f>+O25/$AM$26*100000</f>
        <v>7.485403463246669</v>
      </c>
      <c r="P26" s="105">
        <f>+P25/$AN$26*100000</f>
        <v>5.128205128205128</v>
      </c>
      <c r="Q26" s="106">
        <f>+Q25/$AO$26*100000</f>
        <v>9.719117504130624</v>
      </c>
      <c r="R26" s="107">
        <f>+R25/$AM$26*100000</f>
        <v>29.941613852986677</v>
      </c>
      <c r="S26" s="105">
        <f>+S25/$AN$26*100000</f>
        <v>41.02564102564102</v>
      </c>
      <c r="T26" s="108">
        <f>+T25/$AO$26*100000</f>
        <v>19.43823500826125</v>
      </c>
      <c r="U26" s="104">
        <f>+U25/$AM$26*100000</f>
        <v>12.475672438744448</v>
      </c>
      <c r="V26" s="105">
        <f>+V25/$AN$26*100000</f>
        <v>10.256410256410255</v>
      </c>
      <c r="W26" s="106">
        <f>+W25/$AO$26*100000</f>
        <v>14.578676256195937</v>
      </c>
      <c r="X26" s="107">
        <f>+X25/$AM$26*100000</f>
        <v>24.951344877488896</v>
      </c>
      <c r="Y26" s="105">
        <f>+Y25/$AN$26*100000</f>
        <v>35.8974358974359</v>
      </c>
      <c r="Z26" s="106">
        <f>+Z25/$AO$26*100000</f>
        <v>14.578676256195937</v>
      </c>
      <c r="AA26" s="107">
        <f>+AA25/$AM$26*100000</f>
        <v>52.397824242726685</v>
      </c>
      <c r="AB26" s="105">
        <f>+AB25/$AN$26*100000</f>
        <v>87.17948717948718</v>
      </c>
      <c r="AC26" s="106">
        <f>+AC25/$AO$26*100000</f>
        <v>19.43823500826125</v>
      </c>
      <c r="AD26" s="107">
        <f>+AD25/$AM$26*100000</f>
        <v>24.951344877488896</v>
      </c>
      <c r="AE26" s="105">
        <f>+AE25/$AN$26*100000</f>
        <v>0</v>
      </c>
      <c r="AF26" s="184">
        <f>+AF25/$AO$26*100000</f>
        <v>48.595587520653126</v>
      </c>
      <c r="AG26" s="228"/>
      <c r="AH26" s="194"/>
      <c r="AI26" s="106">
        <f>+AI25/$AO$26*100000</f>
        <v>14.578676256195937</v>
      </c>
      <c r="AJ26" s="107">
        <f>+AJ25/$AM$26*100000</f>
        <v>4.99026897549778</v>
      </c>
      <c r="AK26" s="105">
        <f>+AK25/$AN$26*100000</f>
        <v>5.128205128205128</v>
      </c>
      <c r="AL26" s="108">
        <f>+AL25/$AO$26*100000</f>
        <v>4.859558752065312</v>
      </c>
      <c r="AM26">
        <f>SUM(AN26:AO26)</f>
        <v>40078</v>
      </c>
      <c r="AN26" s="21">
        <f>+'人口動態1'!AA12</f>
        <v>19500</v>
      </c>
      <c r="AO26" s="22">
        <f>+'人口動態1'!AB12</f>
        <v>20578</v>
      </c>
    </row>
    <row r="27" spans="1:41" ht="17.25" customHeight="1">
      <c r="A27" s="426"/>
      <c r="B27" s="76" t="s">
        <v>130</v>
      </c>
      <c r="C27" s="166">
        <v>156.59205947664626</v>
      </c>
      <c r="D27" s="161">
        <v>208.03977555291746</v>
      </c>
      <c r="E27" s="188">
        <v>120.43528377676833</v>
      </c>
      <c r="F27" s="168">
        <v>3.0993367309465856</v>
      </c>
      <c r="G27" s="164">
        <v>3.2385124736143074</v>
      </c>
      <c r="H27" s="165">
        <v>2.971630304631829</v>
      </c>
      <c r="I27" s="166">
        <v>22.61986671104774</v>
      </c>
      <c r="J27" s="161">
        <v>36.64527065242339</v>
      </c>
      <c r="K27" s="162">
        <v>10.359170755738118</v>
      </c>
      <c r="L27" s="166">
        <v>15.637793733280915</v>
      </c>
      <c r="M27" s="161">
        <v>21.702197545121365</v>
      </c>
      <c r="N27" s="162">
        <v>11.994065901987902</v>
      </c>
      <c r="O27" s="166">
        <v>3.2049553310501495</v>
      </c>
      <c r="P27" s="161">
        <v>2.638898863287558</v>
      </c>
      <c r="Q27" s="162">
        <v>3.609999066603635</v>
      </c>
      <c r="R27" s="166">
        <v>15.648933515089475</v>
      </c>
      <c r="S27" s="161">
        <v>24.42806706876582</v>
      </c>
      <c r="T27" s="170">
        <v>7.979800563316222</v>
      </c>
      <c r="U27" s="160">
        <v>4.770665897499438</v>
      </c>
      <c r="V27" s="161">
        <v>4.8385844178110595</v>
      </c>
      <c r="W27" s="162">
        <v>4.564759844828374</v>
      </c>
      <c r="X27" s="166">
        <v>12.5999630512337</v>
      </c>
      <c r="Y27" s="161">
        <v>18.640684291489173</v>
      </c>
      <c r="Z27" s="162">
        <v>7.537371845797603</v>
      </c>
      <c r="AA27" s="166">
        <v>23.379466360729175</v>
      </c>
      <c r="AB27" s="161">
        <v>44.49818085293206</v>
      </c>
      <c r="AC27" s="162">
        <v>8.639022817938487</v>
      </c>
      <c r="AD27" s="166">
        <v>14.778594790354244</v>
      </c>
      <c r="AE27" s="161">
        <v>0</v>
      </c>
      <c r="AF27" s="188">
        <v>28.14446510610087</v>
      </c>
      <c r="AG27" s="225"/>
      <c r="AH27" s="226"/>
      <c r="AI27" s="162">
        <v>13.694268278251197</v>
      </c>
      <c r="AJ27" s="166">
        <v>2.726764204143903</v>
      </c>
      <c r="AK27" s="161">
        <v>3.2385124736143074</v>
      </c>
      <c r="AL27" s="170">
        <v>2.124935315045165</v>
      </c>
      <c r="AN27" s="24"/>
      <c r="AO27" s="25"/>
    </row>
    <row r="28" spans="1:41" ht="17.25" customHeight="1">
      <c r="A28" s="425" t="s">
        <v>121</v>
      </c>
      <c r="B28" s="74" t="s">
        <v>52</v>
      </c>
      <c r="C28" s="151">
        <v>15</v>
      </c>
      <c r="D28" s="149">
        <v>9</v>
      </c>
      <c r="E28" s="187">
        <v>6</v>
      </c>
      <c r="F28" s="148">
        <v>0</v>
      </c>
      <c r="G28" s="149">
        <v>0</v>
      </c>
      <c r="H28" s="150">
        <v>0</v>
      </c>
      <c r="I28" s="151">
        <v>5</v>
      </c>
      <c r="J28" s="149">
        <v>5</v>
      </c>
      <c r="K28" s="150">
        <v>0</v>
      </c>
      <c r="L28" s="151">
        <v>0</v>
      </c>
      <c r="M28" s="149">
        <v>0</v>
      </c>
      <c r="N28" s="150">
        <v>0</v>
      </c>
      <c r="O28" s="151">
        <v>0</v>
      </c>
      <c r="P28" s="149">
        <v>0</v>
      </c>
      <c r="Q28" s="150">
        <v>0</v>
      </c>
      <c r="R28" s="151">
        <v>3</v>
      </c>
      <c r="S28" s="149">
        <v>2</v>
      </c>
      <c r="T28" s="152">
        <v>1</v>
      </c>
      <c r="U28" s="148">
        <v>0</v>
      </c>
      <c r="V28" s="149">
        <v>0</v>
      </c>
      <c r="W28" s="150">
        <v>0</v>
      </c>
      <c r="X28" s="151">
        <v>2</v>
      </c>
      <c r="Y28" s="149">
        <v>1</v>
      </c>
      <c r="Z28" s="150">
        <v>1</v>
      </c>
      <c r="AA28" s="151">
        <v>2</v>
      </c>
      <c r="AB28" s="149">
        <v>1</v>
      </c>
      <c r="AC28" s="150">
        <v>1</v>
      </c>
      <c r="AD28" s="151">
        <v>2</v>
      </c>
      <c r="AE28" s="149">
        <v>0</v>
      </c>
      <c r="AF28" s="187">
        <v>2</v>
      </c>
      <c r="AG28" s="227"/>
      <c r="AH28" s="199"/>
      <c r="AI28" s="150">
        <v>0</v>
      </c>
      <c r="AJ28" s="151">
        <v>0</v>
      </c>
      <c r="AK28" s="149">
        <v>0</v>
      </c>
      <c r="AL28" s="152">
        <v>0</v>
      </c>
      <c r="AN28" s="24"/>
      <c r="AO28" s="25"/>
    </row>
    <row r="29" spans="1:41" ht="17.25" customHeight="1">
      <c r="A29" s="426"/>
      <c r="B29" s="75" t="s">
        <v>53</v>
      </c>
      <c r="C29" s="107">
        <f>+C28/$AM$29*100000</f>
        <v>152.57857796765333</v>
      </c>
      <c r="D29" s="105">
        <f>+D28/$AN$29*100000</f>
        <v>182.9268292682927</v>
      </c>
      <c r="E29" s="184">
        <f>+E28/$AO$29*100000</f>
        <v>122.17470983506415</v>
      </c>
      <c r="F29" s="104">
        <f>+F28/$AM$29*100000</f>
        <v>0</v>
      </c>
      <c r="G29" s="105">
        <f>+G28/$AN$29*100000</f>
        <v>0</v>
      </c>
      <c r="H29" s="106">
        <f>+H28/$AO$29*100000</f>
        <v>0</v>
      </c>
      <c r="I29" s="107">
        <f>+I28/$AM$29*100000</f>
        <v>50.85952598921778</v>
      </c>
      <c r="J29" s="105">
        <f>+J28/$AN$29*100000</f>
        <v>101.62601626016261</v>
      </c>
      <c r="K29" s="106">
        <f>+K28/$AO$29*100000</f>
        <v>0</v>
      </c>
      <c r="L29" s="107">
        <f>+L28/$AM$29*100000</f>
        <v>0</v>
      </c>
      <c r="M29" s="105">
        <f>+M28/$AN$29*100000</f>
        <v>0</v>
      </c>
      <c r="N29" s="106">
        <f>+N28/$AO$29*100000</f>
        <v>0</v>
      </c>
      <c r="O29" s="107">
        <f>+O28/$AM$29*100000</f>
        <v>0</v>
      </c>
      <c r="P29" s="105">
        <f>+P28/$AN$29*100000</f>
        <v>0</v>
      </c>
      <c r="Q29" s="106">
        <f>+Q28/$AO$29*100000</f>
        <v>0</v>
      </c>
      <c r="R29" s="107">
        <f>+R28/$AM$29*100000</f>
        <v>30.51571559353067</v>
      </c>
      <c r="S29" s="105">
        <f>+S28/$AN$29*100000</f>
        <v>40.65040650406504</v>
      </c>
      <c r="T29" s="108">
        <f>+T28/$AO$29*100000</f>
        <v>20.36245163917736</v>
      </c>
      <c r="U29" s="104">
        <f>+U28/$AM$29*100000</f>
        <v>0</v>
      </c>
      <c r="V29" s="105">
        <f>+V28/$AN$29*100000</f>
        <v>0</v>
      </c>
      <c r="W29" s="106">
        <f>+W28/$AO$29*100000</f>
        <v>0</v>
      </c>
      <c r="X29" s="107">
        <f>+X28/$AM$29*100000</f>
        <v>20.34381039568711</v>
      </c>
      <c r="Y29" s="105">
        <f>+Y28/$AN$29*100000</f>
        <v>20.32520325203252</v>
      </c>
      <c r="Z29" s="106">
        <f>+Z28/$AO$29*100000</f>
        <v>20.36245163917736</v>
      </c>
      <c r="AA29" s="107">
        <f>+AA28/$AM$29*100000</f>
        <v>20.34381039568711</v>
      </c>
      <c r="AB29" s="105">
        <f>+AB28/$AN$29*100000</f>
        <v>20.32520325203252</v>
      </c>
      <c r="AC29" s="106">
        <f>+AC28/$AO$29*100000</f>
        <v>20.36245163917736</v>
      </c>
      <c r="AD29" s="107">
        <f>+AD28/$AM$29*100000</f>
        <v>20.34381039568711</v>
      </c>
      <c r="AE29" s="105">
        <f>+AE28/$AN$29*100000</f>
        <v>0</v>
      </c>
      <c r="AF29" s="184">
        <f>+AF28/$AO$29*100000</f>
        <v>40.72490327835472</v>
      </c>
      <c r="AG29" s="228"/>
      <c r="AH29" s="194"/>
      <c r="AI29" s="106">
        <f>+AI28/$AO$29*100000</f>
        <v>0</v>
      </c>
      <c r="AJ29" s="107">
        <f>+AJ28/$AM$29*100000</f>
        <v>0</v>
      </c>
      <c r="AK29" s="105">
        <f>+AK28/$AN$29*100000</f>
        <v>0</v>
      </c>
      <c r="AL29" s="108">
        <f>+AL28/$AO$29*100000</f>
        <v>0</v>
      </c>
      <c r="AM29">
        <f>SUM(AN29:AO29)</f>
        <v>9831</v>
      </c>
      <c r="AN29" s="21">
        <f>+'人口動態1'!AA13</f>
        <v>4920</v>
      </c>
      <c r="AO29" s="22">
        <f>+'人口動態1'!AB13</f>
        <v>4911</v>
      </c>
    </row>
    <row r="30" spans="1:41" ht="17.25" customHeight="1">
      <c r="A30" s="426"/>
      <c r="B30" s="76" t="s">
        <v>130</v>
      </c>
      <c r="C30" s="166">
        <v>95.07813786305638</v>
      </c>
      <c r="D30" s="161">
        <v>113.66994123153452</v>
      </c>
      <c r="E30" s="188">
        <v>80.8816360420884</v>
      </c>
      <c r="F30" s="168">
        <v>0</v>
      </c>
      <c r="G30" s="164">
        <v>0</v>
      </c>
      <c r="H30" s="165">
        <v>0</v>
      </c>
      <c r="I30" s="166">
        <v>28.35490836863869</v>
      </c>
      <c r="J30" s="161">
        <v>60.794282879795034</v>
      </c>
      <c r="K30" s="162">
        <v>0</v>
      </c>
      <c r="L30" s="166">
        <v>0</v>
      </c>
      <c r="M30" s="161">
        <v>0</v>
      </c>
      <c r="N30" s="162">
        <v>0</v>
      </c>
      <c r="O30" s="166">
        <v>0</v>
      </c>
      <c r="P30" s="161">
        <v>0</v>
      </c>
      <c r="Q30" s="162">
        <v>0</v>
      </c>
      <c r="R30" s="166">
        <v>18.433670007801553</v>
      </c>
      <c r="S30" s="161">
        <v>26.74276270177215</v>
      </c>
      <c r="T30" s="170">
        <v>12.402383412689916</v>
      </c>
      <c r="U30" s="160">
        <v>0</v>
      </c>
      <c r="V30" s="161">
        <v>0</v>
      </c>
      <c r="W30" s="162">
        <v>0</v>
      </c>
      <c r="X30" s="166">
        <v>10.679403548095607</v>
      </c>
      <c r="Y30" s="161">
        <v>15.000789777781472</v>
      </c>
      <c r="Z30" s="162">
        <v>4.178041704956501</v>
      </c>
      <c r="AA30" s="166">
        <v>10.527841063193769</v>
      </c>
      <c r="AB30" s="161">
        <v>11.132105872185848</v>
      </c>
      <c r="AC30" s="162">
        <v>9.996616876197695</v>
      </c>
      <c r="AD30" s="166">
        <v>19.236713527114688</v>
      </c>
      <c r="AE30" s="161">
        <v>0</v>
      </c>
      <c r="AF30" s="188">
        <v>37.85635964278215</v>
      </c>
      <c r="AG30" s="225"/>
      <c r="AH30" s="229"/>
      <c r="AI30" s="162">
        <v>0</v>
      </c>
      <c r="AJ30" s="166">
        <v>0</v>
      </c>
      <c r="AK30" s="161">
        <v>0</v>
      </c>
      <c r="AL30" s="170">
        <v>0</v>
      </c>
      <c r="AN30" s="21"/>
      <c r="AO30" s="22"/>
    </row>
    <row r="31" spans="1:41" ht="17.25" customHeight="1">
      <c r="A31" s="426" t="s">
        <v>122</v>
      </c>
      <c r="B31" s="36" t="s">
        <v>52</v>
      </c>
      <c r="C31" s="191">
        <v>35</v>
      </c>
      <c r="D31" s="190">
        <v>22</v>
      </c>
      <c r="E31" s="192">
        <v>13</v>
      </c>
      <c r="F31" s="210">
        <v>1</v>
      </c>
      <c r="G31" s="211">
        <v>1</v>
      </c>
      <c r="H31" s="211">
        <v>0</v>
      </c>
      <c r="I31" s="212">
        <v>5</v>
      </c>
      <c r="J31" s="212">
        <v>3</v>
      </c>
      <c r="K31" s="211">
        <v>2</v>
      </c>
      <c r="L31" s="212">
        <v>0</v>
      </c>
      <c r="M31" s="212">
        <v>0</v>
      </c>
      <c r="N31" s="212">
        <v>0</v>
      </c>
      <c r="O31" s="212">
        <v>4</v>
      </c>
      <c r="P31" s="212">
        <v>2</v>
      </c>
      <c r="Q31" s="212">
        <v>2</v>
      </c>
      <c r="R31" s="212">
        <v>4</v>
      </c>
      <c r="S31" s="212">
        <v>4</v>
      </c>
      <c r="T31" s="213">
        <v>0</v>
      </c>
      <c r="U31" s="214">
        <v>3</v>
      </c>
      <c r="V31" s="215">
        <v>2</v>
      </c>
      <c r="W31" s="216">
        <v>1</v>
      </c>
      <c r="X31" s="217">
        <v>4</v>
      </c>
      <c r="Y31" s="215">
        <v>3</v>
      </c>
      <c r="Z31" s="216">
        <v>1</v>
      </c>
      <c r="AA31" s="217">
        <v>3</v>
      </c>
      <c r="AB31" s="215">
        <v>3</v>
      </c>
      <c r="AC31" s="216">
        <v>0</v>
      </c>
      <c r="AD31" s="217">
        <v>1</v>
      </c>
      <c r="AE31" s="215">
        <v>0</v>
      </c>
      <c r="AF31" s="230">
        <v>1</v>
      </c>
      <c r="AG31" s="234"/>
      <c r="AH31" s="232"/>
      <c r="AI31" s="216">
        <v>0</v>
      </c>
      <c r="AJ31" s="217">
        <v>0</v>
      </c>
      <c r="AK31" s="215">
        <v>0</v>
      </c>
      <c r="AL31" s="218">
        <v>0</v>
      </c>
      <c r="AN31" s="21"/>
      <c r="AO31" s="22"/>
    </row>
    <row r="32" spans="1:41" ht="17.25" customHeight="1">
      <c r="A32" s="426"/>
      <c r="B32" s="33" t="s">
        <v>53</v>
      </c>
      <c r="C32" s="107">
        <f>+C31/$AM$32*100000</f>
        <v>246.3227531846013</v>
      </c>
      <c r="D32" s="105">
        <f>+D31/$AN$32*100000</f>
        <v>304.20353982300884</v>
      </c>
      <c r="E32" s="184">
        <f>+E31/$AO$32*100000</f>
        <v>186.32650136161675</v>
      </c>
      <c r="F32" s="104">
        <f>+F31/$AM$32*100000</f>
        <v>7.037792948131466</v>
      </c>
      <c r="G32" s="105">
        <f>+G31/$AN$32*100000</f>
        <v>13.827433628318584</v>
      </c>
      <c r="H32" s="106">
        <f>+H31/$AO$32*100000</f>
        <v>0</v>
      </c>
      <c r="I32" s="107">
        <f>+I31/$AM$32*100000</f>
        <v>35.18896474065733</v>
      </c>
      <c r="J32" s="105">
        <f>+J31/$AN$32*100000</f>
        <v>41.48230088495575</v>
      </c>
      <c r="K32" s="106">
        <f>+K31/$AO$32*100000</f>
        <v>28.665615594094884</v>
      </c>
      <c r="L32" s="107">
        <f>+L31/$AM$32*100000</f>
        <v>0</v>
      </c>
      <c r="M32" s="105">
        <f>+M31/$AN$32*100000</f>
        <v>0</v>
      </c>
      <c r="N32" s="106">
        <f>+N31/$AO$32*100000</f>
        <v>0</v>
      </c>
      <c r="O32" s="107">
        <f>+O31/$AM$32*100000</f>
        <v>28.151171792525865</v>
      </c>
      <c r="P32" s="105">
        <f>+P31/$AN$32*100000</f>
        <v>27.654867256637168</v>
      </c>
      <c r="Q32" s="106">
        <f>+Q31/$AO$32*100000</f>
        <v>28.665615594094884</v>
      </c>
      <c r="R32" s="107">
        <f>+R31/$AM$32*100000</f>
        <v>28.151171792525865</v>
      </c>
      <c r="S32" s="105">
        <f>+S31/$AN$32*100000</f>
        <v>55.309734513274336</v>
      </c>
      <c r="T32" s="108">
        <f>+T31/$AO$32*100000</f>
        <v>0</v>
      </c>
      <c r="U32" s="104">
        <f>+U31/$AM$32*100000</f>
        <v>21.1133788443944</v>
      </c>
      <c r="V32" s="105">
        <f>+V31/$AN$32*100000</f>
        <v>27.654867256637168</v>
      </c>
      <c r="W32" s="106">
        <f>+W31/$AO$32*100000</f>
        <v>14.332807797047442</v>
      </c>
      <c r="X32" s="107">
        <f>+X31/$AM$32*100000</f>
        <v>28.151171792525865</v>
      </c>
      <c r="Y32" s="105">
        <f>+Y31/$AN$32*100000</f>
        <v>41.48230088495575</v>
      </c>
      <c r="Z32" s="106">
        <f>+Z31/$AO$32*100000</f>
        <v>14.332807797047442</v>
      </c>
      <c r="AA32" s="107">
        <f>+AA31/$AM$32*100000</f>
        <v>21.1133788443944</v>
      </c>
      <c r="AB32" s="105">
        <f>+AB31/$AN$32*100000</f>
        <v>41.48230088495575</v>
      </c>
      <c r="AC32" s="106">
        <f>+AC31/$AO$32*100000</f>
        <v>0</v>
      </c>
      <c r="AD32" s="107">
        <f>+AD31/$AM$32*100000</f>
        <v>7.037792948131466</v>
      </c>
      <c r="AE32" s="105">
        <f>+AE31/$AN$32*100000</f>
        <v>0</v>
      </c>
      <c r="AF32" s="184">
        <f>+AF31/$AO$32*100000</f>
        <v>14.332807797047442</v>
      </c>
      <c r="AG32" s="228"/>
      <c r="AH32" s="194"/>
      <c r="AI32" s="106">
        <f>+AI31/$AO$32*100000</f>
        <v>0</v>
      </c>
      <c r="AJ32" s="107">
        <f>+AJ31/$AM$32*100000</f>
        <v>0</v>
      </c>
      <c r="AK32" s="105">
        <f>+AK31/$AN$32*100000</f>
        <v>0</v>
      </c>
      <c r="AL32" s="108">
        <f>+AL31/$AO$32*100000</f>
        <v>0</v>
      </c>
      <c r="AM32">
        <f>SUM(AN32:AO32)</f>
        <v>14209</v>
      </c>
      <c r="AN32" s="24">
        <f>+'人口動態1'!AA14</f>
        <v>7232</v>
      </c>
      <c r="AO32" s="25">
        <f>+'人口動態1'!AB14</f>
        <v>6977</v>
      </c>
    </row>
    <row r="33" spans="1:41" ht="17.25" customHeight="1" thickBot="1">
      <c r="A33" s="427"/>
      <c r="B33" s="77" t="s">
        <v>130</v>
      </c>
      <c r="C33" s="177">
        <v>124.20880492434313</v>
      </c>
      <c r="D33" s="172">
        <v>195.91572226446624</v>
      </c>
      <c r="E33" s="189">
        <v>82.18235473751902</v>
      </c>
      <c r="F33" s="179">
        <v>4.572397682210048</v>
      </c>
      <c r="G33" s="175">
        <v>9.115947429516561</v>
      </c>
      <c r="H33" s="176">
        <v>0</v>
      </c>
      <c r="I33" s="177">
        <v>15.74768563886149</v>
      </c>
      <c r="J33" s="172">
        <v>25.386670663771017</v>
      </c>
      <c r="K33" s="173">
        <v>8.525169854565513</v>
      </c>
      <c r="L33" s="174">
        <v>0</v>
      </c>
      <c r="M33" s="175">
        <v>0</v>
      </c>
      <c r="N33" s="176">
        <v>0</v>
      </c>
      <c r="O33" s="174">
        <v>19.62523171806085</v>
      </c>
      <c r="P33" s="175">
        <v>26.622325831977378</v>
      </c>
      <c r="Q33" s="176">
        <v>13.686943929631749</v>
      </c>
      <c r="R33" s="177">
        <v>13.129973902850704</v>
      </c>
      <c r="S33" s="172">
        <v>31.858730238970477</v>
      </c>
      <c r="T33" s="181">
        <v>0</v>
      </c>
      <c r="U33" s="171">
        <v>10.529741179876591</v>
      </c>
      <c r="V33" s="172">
        <v>17.533965772527473</v>
      </c>
      <c r="W33" s="173">
        <v>2.468842825656114</v>
      </c>
      <c r="X33" s="174">
        <v>15.484291496703165</v>
      </c>
      <c r="Y33" s="175">
        <v>31.244479953275274</v>
      </c>
      <c r="Z33" s="176">
        <v>2.468842825656114</v>
      </c>
      <c r="AA33" s="177">
        <v>8.557576220640655</v>
      </c>
      <c r="AB33" s="172">
        <v>22.742782809453914</v>
      </c>
      <c r="AC33" s="173">
        <v>0</v>
      </c>
      <c r="AD33" s="174">
        <v>9.421910375463128</v>
      </c>
      <c r="AE33" s="175">
        <v>0</v>
      </c>
      <c r="AF33" s="231">
        <v>20.965310504341797</v>
      </c>
      <c r="AG33" s="235"/>
      <c r="AH33" s="233"/>
      <c r="AI33" s="176">
        <v>0</v>
      </c>
      <c r="AJ33" s="174">
        <v>0</v>
      </c>
      <c r="AK33" s="175">
        <v>0</v>
      </c>
      <c r="AL33" s="178">
        <v>0</v>
      </c>
      <c r="AN33" s="28"/>
      <c r="AO33" s="29"/>
    </row>
  </sheetData>
  <sheetProtection sheet="1"/>
  <protectedRanges>
    <protectedRange sqref="C7:AL33" name="範囲1"/>
  </protectedRanges>
  <mergeCells count="25">
    <mergeCell ref="A31:A33"/>
    <mergeCell ref="A7:A9"/>
    <mergeCell ref="A10:A12"/>
    <mergeCell ref="A13:A15"/>
    <mergeCell ref="A16:A18"/>
    <mergeCell ref="A19:A21"/>
    <mergeCell ref="A22:A24"/>
    <mergeCell ref="A25:A27"/>
    <mergeCell ref="A28:A30"/>
    <mergeCell ref="R5:T5"/>
    <mergeCell ref="U5:W5"/>
    <mergeCell ref="X5:Z5"/>
    <mergeCell ref="F5:H5"/>
    <mergeCell ref="I5:K5"/>
    <mergeCell ref="L5:N5"/>
    <mergeCell ref="AM5:AO5"/>
    <mergeCell ref="A4:B6"/>
    <mergeCell ref="C4:E5"/>
    <mergeCell ref="F4:T4"/>
    <mergeCell ref="U4:AL4"/>
    <mergeCell ref="AA5:AC5"/>
    <mergeCell ref="AD5:AF5"/>
    <mergeCell ref="AG5:AI5"/>
    <mergeCell ref="AJ5:AL5"/>
    <mergeCell ref="O5:Q5"/>
  </mergeCells>
  <printOptions/>
  <pageMargins left="0.6299212598425197" right="0.31496062992125984" top="0.5905511811023623" bottom="0.4330708661417323" header="0.5118110236220472" footer="0.2362204724409449"/>
  <pageSetup firstPageNumber="13" useFirstPageNumber="1" horizontalDpi="600" verticalDpi="600" orientation="landscape" paperSize="9" r:id="rId1"/>
  <headerFooter alignWithMargins="0">
    <oddFooter>&amp;L- &amp;P -&amp;C
</oddFooter>
  </headerFooter>
</worksheet>
</file>

<file path=xl/worksheets/sheet5.xml><?xml version="1.0" encoding="utf-8"?>
<worksheet xmlns="http://schemas.openxmlformats.org/spreadsheetml/2006/main" xmlns:r="http://schemas.openxmlformats.org/officeDocument/2006/relationships">
  <dimension ref="A1:W49"/>
  <sheetViews>
    <sheetView view="pageBreakPreview" zoomScaleSheetLayoutView="100" zoomScalePageLayoutView="0" workbookViewId="0" topLeftCell="A1">
      <selection activeCell="B1" sqref="B1"/>
    </sheetView>
  </sheetViews>
  <sheetFormatPr defaultColWidth="9.00390625" defaultRowHeight="13.5"/>
  <cols>
    <col min="1" max="3" width="1.625" style="0" customWidth="1"/>
    <col min="4" max="4" width="13.50390625" style="0" customWidth="1"/>
    <col min="5" max="9" width="13.125" style="0" customWidth="1"/>
    <col min="14" max="14" width="7.625" style="0" customWidth="1"/>
    <col min="20" max="20" width="10.625" style="0" bestFit="1" customWidth="1"/>
    <col min="21" max="21" width="9.125" style="0" bestFit="1" customWidth="1"/>
    <col min="24" max="25" width="10.125" style="0" customWidth="1"/>
    <col min="26" max="26" width="8.125" style="0" customWidth="1"/>
    <col min="28" max="69" width="7.125" style="0" customWidth="1"/>
  </cols>
  <sheetData>
    <row r="1" spans="1:18" ht="18" thickBot="1">
      <c r="A1" s="37" t="s">
        <v>103</v>
      </c>
      <c r="E1" t="s">
        <v>136</v>
      </c>
      <c r="K1" t="s">
        <v>65</v>
      </c>
      <c r="R1" t="s">
        <v>111</v>
      </c>
    </row>
    <row r="2" spans="11:23" ht="12.75">
      <c r="K2" s="80"/>
      <c r="L2" s="81" t="s">
        <v>110</v>
      </c>
      <c r="M2" s="81" t="s">
        <v>135</v>
      </c>
      <c r="N2" s="81" t="s">
        <v>145</v>
      </c>
      <c r="O2" s="82" t="s">
        <v>146</v>
      </c>
      <c r="P2" s="82" t="s">
        <v>152</v>
      </c>
      <c r="R2" s="80"/>
      <c r="S2" s="81" t="s">
        <v>110</v>
      </c>
      <c r="T2" s="81" t="s">
        <v>135</v>
      </c>
      <c r="U2" s="81" t="s">
        <v>145</v>
      </c>
      <c r="V2" s="82" t="s">
        <v>146</v>
      </c>
      <c r="W2" s="82" t="s">
        <v>152</v>
      </c>
    </row>
    <row r="3" spans="11:23" ht="12.75">
      <c r="K3" s="80" t="s">
        <v>133</v>
      </c>
      <c r="L3" s="38">
        <v>1.36</v>
      </c>
      <c r="M3" s="38">
        <v>1.37</v>
      </c>
      <c r="N3" s="38">
        <v>1.41</v>
      </c>
      <c r="O3" s="83">
        <v>1.5</v>
      </c>
      <c r="P3" s="83">
        <v>1.45</v>
      </c>
      <c r="R3" s="80" t="s">
        <v>133</v>
      </c>
      <c r="S3" s="39">
        <v>5.6</v>
      </c>
      <c r="T3" s="39">
        <v>4.1</v>
      </c>
      <c r="U3" s="39">
        <v>3.2</v>
      </c>
      <c r="V3" s="89">
        <v>2</v>
      </c>
      <c r="W3" s="89">
        <v>2.5</v>
      </c>
    </row>
    <row r="4" spans="11:23" ht="13.5" thickBot="1">
      <c r="K4" s="80" t="s">
        <v>6</v>
      </c>
      <c r="L4" s="84">
        <v>1.37</v>
      </c>
      <c r="M4" s="84">
        <v>1.38</v>
      </c>
      <c r="N4" s="84">
        <v>1.42</v>
      </c>
      <c r="O4" s="85">
        <v>1.51</v>
      </c>
      <c r="P4" s="85">
        <v>1.47</v>
      </c>
      <c r="R4" s="80" t="s">
        <v>6</v>
      </c>
      <c r="S4" s="90">
        <v>3.8</v>
      </c>
      <c r="T4" s="90">
        <v>2.6</v>
      </c>
      <c r="U4" s="90">
        <v>2.4</v>
      </c>
      <c r="V4" s="91">
        <v>2.4</v>
      </c>
      <c r="W4" s="91">
        <v>2.5</v>
      </c>
    </row>
    <row r="5" spans="11:18" ht="13.5" thickBot="1">
      <c r="K5" t="s">
        <v>66</v>
      </c>
      <c r="R5" t="s">
        <v>67</v>
      </c>
    </row>
    <row r="6" spans="11:23" ht="12.75">
      <c r="K6" s="80"/>
      <c r="L6" s="81" t="s">
        <v>110</v>
      </c>
      <c r="M6" s="81" t="s">
        <v>135</v>
      </c>
      <c r="N6" s="81" t="s">
        <v>145</v>
      </c>
      <c r="O6" s="82" t="s">
        <v>146</v>
      </c>
      <c r="P6" s="82" t="s">
        <v>153</v>
      </c>
      <c r="R6" s="80"/>
      <c r="S6" s="81" t="s">
        <v>110</v>
      </c>
      <c r="T6" s="81" t="s">
        <v>135</v>
      </c>
      <c r="U6" s="81" t="s">
        <v>145</v>
      </c>
      <c r="V6" s="82" t="s">
        <v>146</v>
      </c>
      <c r="W6" s="82" t="s">
        <v>153</v>
      </c>
    </row>
    <row r="7" spans="11:23" ht="12.75">
      <c r="K7" s="80" t="s">
        <v>133</v>
      </c>
      <c r="L7" s="40">
        <v>9.4</v>
      </c>
      <c r="M7" s="40">
        <v>8.7</v>
      </c>
      <c r="N7" s="40">
        <v>8.9</v>
      </c>
      <c r="O7" s="86">
        <v>9</v>
      </c>
      <c r="P7" s="86">
        <v>8.6</v>
      </c>
      <c r="R7" s="80" t="s">
        <v>133</v>
      </c>
      <c r="S7" s="39">
        <v>5.2</v>
      </c>
      <c r="T7" s="39">
        <v>7.7</v>
      </c>
      <c r="U7" s="39">
        <v>2</v>
      </c>
      <c r="V7" s="89">
        <v>7.4</v>
      </c>
      <c r="W7" s="89">
        <v>3.3</v>
      </c>
    </row>
    <row r="8" spans="11:23" ht="13.5" thickBot="1">
      <c r="K8" s="80" t="s">
        <v>6</v>
      </c>
      <c r="L8" s="40">
        <v>8.4</v>
      </c>
      <c r="M8" s="40">
        <v>8.4</v>
      </c>
      <c r="N8" s="40">
        <v>8.4</v>
      </c>
      <c r="O8" s="86">
        <v>8.4</v>
      </c>
      <c r="P8" s="86">
        <v>8.3</v>
      </c>
      <c r="R8" s="80" t="s">
        <v>6</v>
      </c>
      <c r="S8" s="90">
        <v>4.4</v>
      </c>
      <c r="T8" s="90">
        <v>5.2</v>
      </c>
      <c r="U8" s="90">
        <v>3.4</v>
      </c>
      <c r="V8" s="91">
        <v>4.4</v>
      </c>
      <c r="W8" s="91">
        <v>4.4</v>
      </c>
    </row>
    <row r="9" spans="11:16" ht="12.75">
      <c r="K9" s="80" t="s">
        <v>133</v>
      </c>
      <c r="L9" s="40">
        <v>10</v>
      </c>
      <c r="M9" s="40">
        <v>8.2</v>
      </c>
      <c r="N9" s="40">
        <v>9.4</v>
      </c>
      <c r="O9" s="86">
        <v>9.1</v>
      </c>
      <c r="P9" s="86">
        <v>8.9</v>
      </c>
    </row>
    <row r="10" spans="11:16" ht="13.5" thickBot="1">
      <c r="K10" s="80" t="s">
        <v>6</v>
      </c>
      <c r="L10" s="87">
        <v>9.2</v>
      </c>
      <c r="M10" s="87">
        <v>8.7</v>
      </c>
      <c r="N10" s="87">
        <v>9.2</v>
      </c>
      <c r="O10" s="88">
        <v>9.2</v>
      </c>
      <c r="P10" s="88">
        <v>9</v>
      </c>
    </row>
    <row r="17" ht="14.25">
      <c r="K17" s="10" t="s">
        <v>155</v>
      </c>
    </row>
    <row r="18" spans="1:9" ht="14.25">
      <c r="A18" s="2"/>
      <c r="B18" s="2"/>
      <c r="C18" s="2"/>
      <c r="D18" s="2"/>
      <c r="E18" s="2"/>
      <c r="F18" s="2"/>
      <c r="G18" s="2"/>
      <c r="H18" s="2"/>
      <c r="I18" s="2"/>
    </row>
    <row r="19" spans="1:20" ht="15" thickBot="1">
      <c r="A19" s="2"/>
      <c r="B19" s="2"/>
      <c r="C19" s="2"/>
      <c r="I19" s="2"/>
      <c r="K19" t="s">
        <v>68</v>
      </c>
      <c r="N19" s="9" t="s">
        <v>69</v>
      </c>
      <c r="P19" s="2" t="s">
        <v>70</v>
      </c>
      <c r="Q19" s="2"/>
      <c r="R19" s="2" t="s">
        <v>69</v>
      </c>
      <c r="S19" s="2"/>
      <c r="T19" s="2"/>
    </row>
    <row r="20" spans="1:20" ht="15.75" customHeight="1">
      <c r="A20" s="2"/>
      <c r="B20" s="2"/>
      <c r="C20" s="2"/>
      <c r="I20" s="2"/>
      <c r="L20" s="41" t="s">
        <v>71</v>
      </c>
      <c r="M20" s="41" t="s">
        <v>6</v>
      </c>
      <c r="N20" s="41" t="s">
        <v>133</v>
      </c>
      <c r="P20" s="6" t="s">
        <v>71</v>
      </c>
      <c r="Q20" s="42" t="s">
        <v>72</v>
      </c>
      <c r="R20" s="43" t="s">
        <v>73</v>
      </c>
      <c r="S20" s="4" t="s">
        <v>74</v>
      </c>
      <c r="T20" s="2"/>
    </row>
    <row r="21" spans="1:20" ht="13.5" customHeight="1">
      <c r="A21" s="2"/>
      <c r="B21" s="2"/>
      <c r="C21" s="2"/>
      <c r="I21" s="2"/>
      <c r="L21" s="41" t="s">
        <v>75</v>
      </c>
      <c r="M21" s="44">
        <f>+Q30</f>
        <v>30.16936407599412</v>
      </c>
      <c r="N21" s="44">
        <f>+Q29</f>
        <v>20.737271762420757</v>
      </c>
      <c r="P21" s="460" t="s">
        <v>40</v>
      </c>
      <c r="Q21" s="45">
        <v>163.36609289176602</v>
      </c>
      <c r="R21" s="46">
        <v>84.69955214088043</v>
      </c>
      <c r="S21" s="5" t="s">
        <v>76</v>
      </c>
      <c r="T21" s="2"/>
    </row>
    <row r="22" spans="1:20" ht="13.5" customHeight="1">
      <c r="A22" s="2"/>
      <c r="B22" s="2"/>
      <c r="C22" s="2"/>
      <c r="I22" s="2"/>
      <c r="L22" s="41" t="s">
        <v>77</v>
      </c>
      <c r="M22" s="44">
        <f>+Q28</f>
        <v>44.778545317494086</v>
      </c>
      <c r="N22" s="44">
        <f>+Q27</f>
        <v>44.08977090034603</v>
      </c>
      <c r="P22" s="460"/>
      <c r="Q22" s="47">
        <v>176.35975957069417</v>
      </c>
      <c r="R22" s="48">
        <v>83.11800542469929</v>
      </c>
      <c r="S22" s="2"/>
      <c r="T22" s="2"/>
    </row>
    <row r="23" spans="1:20" ht="13.5" customHeight="1">
      <c r="A23" s="2"/>
      <c r="B23" s="2"/>
      <c r="C23" s="2"/>
      <c r="I23" s="2"/>
      <c r="L23" s="41" t="s">
        <v>43</v>
      </c>
      <c r="M23" s="44">
        <f>+Q26</f>
        <v>45.42815269543336</v>
      </c>
      <c r="N23" s="44">
        <f>+Q25</f>
        <v>38.10861431351779</v>
      </c>
      <c r="P23" s="460" t="s">
        <v>104</v>
      </c>
      <c r="Q23" s="45">
        <v>76.62029122693193</v>
      </c>
      <c r="R23" s="46">
        <v>33.42899656883006</v>
      </c>
      <c r="S23" s="4" t="s">
        <v>78</v>
      </c>
      <c r="T23" s="2"/>
    </row>
    <row r="24" spans="1:20" ht="13.5" customHeight="1">
      <c r="A24" s="2"/>
      <c r="B24" s="2"/>
      <c r="C24" s="2"/>
      <c r="I24" s="2"/>
      <c r="L24" s="41" t="s">
        <v>79</v>
      </c>
      <c r="M24" s="44">
        <f>+Q24</f>
        <v>72.14253351550609</v>
      </c>
      <c r="N24" s="44">
        <f>+Q23</f>
        <v>76.62029122693193</v>
      </c>
      <c r="P24" s="460"/>
      <c r="Q24" s="47">
        <v>72.14253351550609</v>
      </c>
      <c r="R24" s="48">
        <v>37.025444249241175</v>
      </c>
      <c r="S24" s="2"/>
      <c r="T24" s="2"/>
    </row>
    <row r="25" spans="1:20" ht="13.5" customHeight="1">
      <c r="A25" s="2"/>
      <c r="B25" s="2"/>
      <c r="C25" s="2"/>
      <c r="I25" s="2"/>
      <c r="L25" s="41" t="s">
        <v>40</v>
      </c>
      <c r="M25" s="44">
        <f>+Q22</f>
        <v>176.35975957069417</v>
      </c>
      <c r="N25" s="44">
        <f>+Q21</f>
        <v>163.36609289176602</v>
      </c>
      <c r="P25" s="460" t="s">
        <v>43</v>
      </c>
      <c r="Q25" s="45">
        <v>38.10861431351779</v>
      </c>
      <c r="R25" s="46">
        <v>31.303009619601283</v>
      </c>
      <c r="S25" s="4" t="s">
        <v>80</v>
      </c>
      <c r="T25" s="2"/>
    </row>
    <row r="26" spans="1:20" ht="13.5" customHeight="1">
      <c r="A26" s="2"/>
      <c r="B26" s="2"/>
      <c r="C26" s="2"/>
      <c r="I26" s="2"/>
      <c r="K26" s="49" t="s">
        <v>81</v>
      </c>
      <c r="L26" s="50"/>
      <c r="M26" s="50"/>
      <c r="N26" s="51" t="s">
        <v>69</v>
      </c>
      <c r="P26" s="460"/>
      <c r="Q26" s="47">
        <v>45.42815269543336</v>
      </c>
      <c r="R26" s="48">
        <v>27.411879721300014</v>
      </c>
      <c r="S26" s="52"/>
      <c r="T26" s="2"/>
    </row>
    <row r="27" spans="1:20" ht="13.5" customHeight="1">
      <c r="A27" s="2"/>
      <c r="B27" s="2"/>
      <c r="C27" s="2"/>
      <c r="I27" s="2"/>
      <c r="L27" s="41" t="s">
        <v>71</v>
      </c>
      <c r="M27" s="41" t="s">
        <v>6</v>
      </c>
      <c r="N27" s="41" t="s">
        <v>133</v>
      </c>
      <c r="P27" s="460" t="s">
        <v>82</v>
      </c>
      <c r="Q27" s="45">
        <v>44.08977090034603</v>
      </c>
      <c r="R27" s="46">
        <v>19.069185336584077</v>
      </c>
      <c r="S27" s="2"/>
      <c r="T27" s="2"/>
    </row>
    <row r="28" spans="1:20" ht="13.5" customHeight="1">
      <c r="A28" s="2"/>
      <c r="B28" s="2"/>
      <c r="C28" s="2"/>
      <c r="I28" s="2"/>
      <c r="L28" s="41" t="s">
        <v>75</v>
      </c>
      <c r="M28" s="44">
        <f>+R30</f>
        <v>12.28160768397874</v>
      </c>
      <c r="N28" s="44">
        <f>+R29</f>
        <v>14.473798541941278</v>
      </c>
      <c r="P28" s="460"/>
      <c r="Q28" s="47">
        <v>44.778545317494086</v>
      </c>
      <c r="R28" s="48">
        <v>19.542497894099284</v>
      </c>
      <c r="S28" s="2"/>
      <c r="T28" s="2"/>
    </row>
    <row r="29" spans="1:20" ht="13.5" customHeight="1">
      <c r="A29" s="2"/>
      <c r="B29" s="2"/>
      <c r="C29" s="2"/>
      <c r="I29" s="2"/>
      <c r="L29" s="41" t="s">
        <v>83</v>
      </c>
      <c r="M29" s="44">
        <f>+R28</f>
        <v>19.542497894099284</v>
      </c>
      <c r="N29" s="44">
        <f>+R27</f>
        <v>19.069185336584077</v>
      </c>
      <c r="P29" s="460" t="s">
        <v>84</v>
      </c>
      <c r="Q29" s="45">
        <v>20.737271762420757</v>
      </c>
      <c r="R29" s="46">
        <v>14.473798541941278</v>
      </c>
      <c r="S29" s="2"/>
      <c r="T29" s="2"/>
    </row>
    <row r="30" spans="1:20" ht="14.25" customHeight="1" thickBot="1">
      <c r="A30" s="2"/>
      <c r="B30" s="2"/>
      <c r="C30" s="2"/>
      <c r="I30" s="2"/>
      <c r="L30" s="41" t="s">
        <v>43</v>
      </c>
      <c r="M30" s="44">
        <f>+R26</f>
        <v>27.411879721300014</v>
      </c>
      <c r="N30" s="44">
        <f>+R25</f>
        <v>31.303009619601283</v>
      </c>
      <c r="P30" s="464"/>
      <c r="Q30" s="53">
        <v>30.16936407599412</v>
      </c>
      <c r="R30" s="54">
        <v>12.28160768397874</v>
      </c>
      <c r="S30" s="2"/>
      <c r="T30" s="2"/>
    </row>
    <row r="31" spans="1:14" ht="14.25">
      <c r="A31" s="2"/>
      <c r="B31" s="2"/>
      <c r="C31" s="2"/>
      <c r="D31" s="2"/>
      <c r="E31" s="2"/>
      <c r="F31" s="2"/>
      <c r="G31" s="2"/>
      <c r="H31" s="2"/>
      <c r="I31" s="2"/>
      <c r="L31" s="41" t="s">
        <v>85</v>
      </c>
      <c r="M31" s="44">
        <f>+R24</f>
        <v>37.025444249241175</v>
      </c>
      <c r="N31" s="44">
        <f>+R23</f>
        <v>33.42899656883006</v>
      </c>
    </row>
    <row r="32" spans="1:14" ht="14.25">
      <c r="A32" s="2"/>
      <c r="B32" s="2"/>
      <c r="C32" s="2"/>
      <c r="D32" s="10" t="str">
        <f>+K17</f>
        <v>年齢調整死亡率（平成23年）</v>
      </c>
      <c r="E32" s="2"/>
      <c r="F32" s="2"/>
      <c r="G32" s="2"/>
      <c r="H32" s="2"/>
      <c r="I32" s="2"/>
      <c r="L32" s="41" t="s">
        <v>40</v>
      </c>
      <c r="M32" s="44">
        <f>+R22</f>
        <v>83.11800542469929</v>
      </c>
      <c r="N32" s="44">
        <f>+R21</f>
        <v>84.69955214088043</v>
      </c>
    </row>
    <row r="35" spans="11:17" ht="13.5">
      <c r="K35" s="50"/>
      <c r="L35" s="50" t="s">
        <v>105</v>
      </c>
      <c r="M35" s="50"/>
      <c r="N35" s="50"/>
      <c r="O35" s="50"/>
      <c r="P35" s="50"/>
      <c r="Q35" s="50"/>
    </row>
    <row r="36" spans="11:17" ht="14.25" thickBot="1">
      <c r="K36" s="462"/>
      <c r="L36" s="462"/>
      <c r="M36" s="55" t="s">
        <v>110</v>
      </c>
      <c r="N36" s="55" t="s">
        <v>135</v>
      </c>
      <c r="O36" s="55" t="s">
        <v>145</v>
      </c>
      <c r="P36" s="41" t="s">
        <v>147</v>
      </c>
      <c r="Q36" s="41" t="s">
        <v>154</v>
      </c>
    </row>
    <row r="37" spans="11:17" ht="13.5">
      <c r="K37" s="462" t="s">
        <v>106</v>
      </c>
      <c r="L37" s="463"/>
      <c r="M37" s="56">
        <v>165.2</v>
      </c>
      <c r="N37" s="56">
        <v>203.70712809972315</v>
      </c>
      <c r="O37" s="57">
        <v>164.58237370959046</v>
      </c>
      <c r="P37" s="58">
        <v>191</v>
      </c>
      <c r="Q37" s="58">
        <v>163</v>
      </c>
    </row>
    <row r="38" spans="11:17" ht="13.5">
      <c r="K38" s="462" t="s">
        <v>107</v>
      </c>
      <c r="L38" s="463"/>
      <c r="M38" s="59">
        <v>71.6</v>
      </c>
      <c r="N38" s="59">
        <v>81.88687665544596</v>
      </c>
      <c r="O38" s="60">
        <v>76.2420007737581</v>
      </c>
      <c r="P38" s="58">
        <v>73</v>
      </c>
      <c r="Q38" s="58">
        <v>77</v>
      </c>
    </row>
    <row r="39" spans="11:17" ht="13.5">
      <c r="K39" s="462" t="s">
        <v>108</v>
      </c>
      <c r="L39" s="463"/>
      <c r="M39" s="59">
        <v>62.01</v>
      </c>
      <c r="N39" s="59">
        <v>42.735161449430464</v>
      </c>
      <c r="O39" s="60">
        <v>33.771911335847896</v>
      </c>
      <c r="P39" s="58">
        <v>46</v>
      </c>
      <c r="Q39" s="58">
        <v>38</v>
      </c>
    </row>
    <row r="40" spans="11:17" ht="13.5">
      <c r="K40" s="462" t="s">
        <v>86</v>
      </c>
      <c r="L40" s="463"/>
      <c r="M40" s="59">
        <v>57.15</v>
      </c>
      <c r="N40" s="59">
        <v>45.6413809011501</v>
      </c>
      <c r="O40" s="60">
        <v>43.54732562699867</v>
      </c>
      <c r="P40" s="58">
        <v>47</v>
      </c>
      <c r="Q40" s="58">
        <v>44</v>
      </c>
    </row>
    <row r="41" spans="11:17" ht="14.25" thickBot="1">
      <c r="K41" s="462" t="s">
        <v>50</v>
      </c>
      <c r="L41" s="463"/>
      <c r="M41" s="61">
        <v>24.8</v>
      </c>
      <c r="N41" s="61">
        <v>26.852596394690742</v>
      </c>
      <c r="O41" s="62">
        <v>24.895172057420407</v>
      </c>
      <c r="P41" s="58">
        <v>26</v>
      </c>
      <c r="Q41" s="58">
        <v>21</v>
      </c>
    </row>
    <row r="42" spans="11:17" ht="13.5">
      <c r="K42" s="465"/>
      <c r="L42" s="465"/>
      <c r="M42" s="63"/>
      <c r="N42" s="63"/>
      <c r="O42" s="63"/>
      <c r="P42" s="63"/>
      <c r="Q42" s="64"/>
    </row>
    <row r="43" spans="4:17" ht="13.5">
      <c r="D43" s="65" t="s">
        <v>87</v>
      </c>
      <c r="K43" s="50"/>
      <c r="L43" s="66" t="s">
        <v>109</v>
      </c>
      <c r="M43" s="50"/>
      <c r="N43" s="50"/>
      <c r="O43" s="50"/>
      <c r="P43" s="50"/>
      <c r="Q43" s="50"/>
    </row>
    <row r="44" spans="11:17" ht="14.25" thickBot="1">
      <c r="K44" s="462"/>
      <c r="L44" s="462"/>
      <c r="M44" s="55" t="s">
        <v>110</v>
      </c>
      <c r="N44" s="55" t="s">
        <v>135</v>
      </c>
      <c r="O44" s="55" t="s">
        <v>145</v>
      </c>
      <c r="P44" s="41" t="s">
        <v>146</v>
      </c>
      <c r="Q44" s="41" t="s">
        <v>153</v>
      </c>
    </row>
    <row r="45" spans="11:17" ht="13.5">
      <c r="K45" s="462" t="s">
        <v>106</v>
      </c>
      <c r="L45" s="463"/>
      <c r="M45" s="56">
        <v>95.3</v>
      </c>
      <c r="N45" s="56">
        <v>80.17788756956398</v>
      </c>
      <c r="O45" s="57">
        <v>83.69158429134716</v>
      </c>
      <c r="P45" s="58">
        <v>86</v>
      </c>
      <c r="Q45" s="58">
        <v>85</v>
      </c>
    </row>
    <row r="46" spans="11:17" ht="13.5">
      <c r="K46" s="462" t="s">
        <v>107</v>
      </c>
      <c r="L46" s="463"/>
      <c r="M46" s="59">
        <v>38.07</v>
      </c>
      <c r="N46" s="59">
        <v>42.71892642597004</v>
      </c>
      <c r="O46" s="60">
        <v>40.86307903590946</v>
      </c>
      <c r="P46" s="58">
        <v>40</v>
      </c>
      <c r="Q46" s="58">
        <v>33</v>
      </c>
    </row>
    <row r="47" spans="11:17" ht="13.5">
      <c r="K47" s="462" t="s">
        <v>108</v>
      </c>
      <c r="L47" s="463"/>
      <c r="M47" s="59">
        <v>38.17</v>
      </c>
      <c r="N47" s="59">
        <v>30.285474655035994</v>
      </c>
      <c r="O47" s="60">
        <v>25.537806981746257</v>
      </c>
      <c r="P47" s="58">
        <v>29</v>
      </c>
      <c r="Q47" s="58">
        <v>31</v>
      </c>
    </row>
    <row r="48" spans="11:17" ht="13.5">
      <c r="K48" s="462" t="s">
        <v>86</v>
      </c>
      <c r="L48" s="463"/>
      <c r="M48" s="59">
        <v>20.7</v>
      </c>
      <c r="N48" s="59">
        <v>23.438041993238578</v>
      </c>
      <c r="O48" s="60">
        <v>19.501605976695693</v>
      </c>
      <c r="P48" s="58">
        <f>+M29</f>
        <v>19.542497894099284</v>
      </c>
      <c r="Q48" s="58">
        <v>19</v>
      </c>
    </row>
    <row r="49" spans="11:17" ht="14.25" thickBot="1">
      <c r="K49" s="462" t="s">
        <v>50</v>
      </c>
      <c r="L49" s="463"/>
      <c r="M49" s="61">
        <v>10.89</v>
      </c>
      <c r="N49" s="61">
        <v>9.251812046419047</v>
      </c>
      <c r="O49" s="62">
        <v>14.306659274712057</v>
      </c>
      <c r="P49" s="58">
        <v>14</v>
      </c>
      <c r="Q49" s="58">
        <v>14</v>
      </c>
    </row>
  </sheetData>
  <sheetProtection/>
  <mergeCells count="18">
    <mergeCell ref="K40:L40"/>
    <mergeCell ref="K47:L47"/>
    <mergeCell ref="K48:L48"/>
    <mergeCell ref="K49:L49"/>
    <mergeCell ref="K42:L42"/>
    <mergeCell ref="K44:L44"/>
    <mergeCell ref="K45:L45"/>
    <mergeCell ref="K46:L46"/>
    <mergeCell ref="P21:P22"/>
    <mergeCell ref="P23:P24"/>
    <mergeCell ref="P25:P26"/>
    <mergeCell ref="K41:L41"/>
    <mergeCell ref="P27:P28"/>
    <mergeCell ref="P29:P30"/>
    <mergeCell ref="K36:L36"/>
    <mergeCell ref="K37:L37"/>
    <mergeCell ref="K38:L38"/>
    <mergeCell ref="K39:L39"/>
  </mergeCells>
  <printOptions/>
  <pageMargins left="0.7874015748031497" right="0.7874015748031497" top="0.984251968503937" bottom="0.984251968503937" header="0.5118110236220472" footer="0.5118110236220472"/>
  <pageSetup firstPageNumber="15" useFirstPageNumber="1" horizontalDpi="600" verticalDpi="600" orientation="portrait" paperSize="9" r:id="rId2"/>
  <headerFooter alignWithMargins="0">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2013-08-23T00:52:39Z</cp:lastPrinted>
  <dcterms:created xsi:type="dcterms:W3CDTF">2002-07-11T05:16:57Z</dcterms:created>
  <dcterms:modified xsi:type="dcterms:W3CDTF">2013-08-27T04:20:41Z</dcterms:modified>
  <cp:category/>
  <cp:version/>
  <cp:contentType/>
  <cp:contentStatus/>
</cp:coreProperties>
</file>