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'Sheet1'!$A$1:$M$83</definedName>
  </definedNames>
  <calcPr fullCalcOnLoad="1"/>
</workbook>
</file>

<file path=xl/sharedStrings.xml><?xml version="1.0" encoding="utf-8"?>
<sst xmlns="http://schemas.openxmlformats.org/spreadsheetml/2006/main" count="150" uniqueCount="85">
  <si>
    <t>１　収支</t>
  </si>
  <si>
    <t>(単位:百万円）</t>
  </si>
  <si>
    <t>区　　分</t>
  </si>
  <si>
    <t>決算額</t>
  </si>
  <si>
    <t>増減額</t>
  </si>
  <si>
    <t>増減率</t>
  </si>
  <si>
    <t>歳 入 決 算 額</t>
  </si>
  <si>
    <t>歳 出 決 算 額</t>
  </si>
  <si>
    <t>歳入歳出差引額</t>
  </si>
  <si>
    <t>繰越すべき財源</t>
  </si>
  <si>
    <t>実　質　収　支</t>
  </si>
  <si>
    <t>単 年 度 収 支</t>
  </si>
  <si>
    <t>実質単年度収支</t>
  </si>
  <si>
    <t>２　歳入</t>
  </si>
  <si>
    <t>(単位:百万円）</t>
  </si>
  <si>
    <t>区　　分</t>
  </si>
  <si>
    <t>構成比</t>
  </si>
  <si>
    <t>地　　方　　税</t>
  </si>
  <si>
    <t>地方特例交付金</t>
  </si>
  <si>
    <t>地 方 交 付 税</t>
  </si>
  <si>
    <t>国 庫 支 出 金</t>
  </si>
  <si>
    <t>繰　　入　　金</t>
  </si>
  <si>
    <t>地　　方　　債</t>
  </si>
  <si>
    <t>そ　　の　　他</t>
  </si>
  <si>
    <t>歳 入 合 計</t>
  </si>
  <si>
    <t>うち一般財源</t>
  </si>
  <si>
    <t>３－１　歳出(目的別)</t>
  </si>
  <si>
    <t>(単位:百万円）</t>
  </si>
  <si>
    <t>区　　分</t>
  </si>
  <si>
    <t>総　務　費</t>
  </si>
  <si>
    <t>民　生　費</t>
  </si>
  <si>
    <t>衛　生　費</t>
  </si>
  <si>
    <t>労　働　費</t>
  </si>
  <si>
    <t>農林水産業費</t>
  </si>
  <si>
    <t>商　工　費</t>
  </si>
  <si>
    <t>土　木　費</t>
  </si>
  <si>
    <t>警　察　費</t>
  </si>
  <si>
    <t>教　育　費</t>
  </si>
  <si>
    <t>災害復旧費</t>
  </si>
  <si>
    <t>公　債　費</t>
  </si>
  <si>
    <t>そ　の　他</t>
  </si>
  <si>
    <t>歳　出　合　計</t>
  </si>
  <si>
    <t>３－２　歳出(性質別)</t>
  </si>
  <si>
    <t>義務的経費</t>
  </si>
  <si>
    <t>内</t>
  </si>
  <si>
    <t>人件費</t>
  </si>
  <si>
    <t>　</t>
  </si>
  <si>
    <t>扶助費</t>
  </si>
  <si>
    <t>訳</t>
  </si>
  <si>
    <t>公債費</t>
  </si>
  <si>
    <t>投資的経費</t>
  </si>
  <si>
    <t>う</t>
  </si>
  <si>
    <t>普通建設事業</t>
  </si>
  <si>
    <t>補助事業</t>
  </si>
  <si>
    <t>ち</t>
  </si>
  <si>
    <t>単独事業</t>
  </si>
  <si>
    <t>その他の経費</t>
  </si>
  <si>
    <t>物件費</t>
  </si>
  <si>
    <t>補助費等</t>
  </si>
  <si>
    <t>積立金</t>
  </si>
  <si>
    <t>貸付金</t>
  </si>
  <si>
    <t>その他</t>
  </si>
  <si>
    <t>４　財政指標等</t>
  </si>
  <si>
    <t>決算値</t>
  </si>
  <si>
    <t>増減値</t>
  </si>
  <si>
    <t>財政力指数</t>
  </si>
  <si>
    <t>実質収支比率　(%)</t>
  </si>
  <si>
    <t>経常収支比率　(%)</t>
  </si>
  <si>
    <t>う</t>
  </si>
  <si>
    <t>人件費　(%)</t>
  </si>
  <si>
    <t>補助費等(%)</t>
  </si>
  <si>
    <t>公債費　(%)</t>
  </si>
  <si>
    <t>公債費負担比率(%)</t>
  </si>
  <si>
    <t>起債制限比率　(%)</t>
  </si>
  <si>
    <t>公債費比率　　(%)</t>
  </si>
  <si>
    <t>積立金現在高</t>
  </si>
  <si>
    <t>(注)　各数値の一部は、表内で計算を行っているので、端数調整の影響があります。</t>
  </si>
  <si>
    <t>平成１６年度</t>
  </si>
  <si>
    <t>地方譲与税</t>
  </si>
  <si>
    <t>(注) 一般財源＝地方税＋地方譲与税＋地方特例交付金＋地方交付税</t>
  </si>
  <si>
    <t>平成１５年度</t>
  </si>
  <si>
    <t>地方債現在高</t>
  </si>
  <si>
    <t>平成１７年度</t>
  </si>
  <si>
    <t>平成１７年度</t>
  </si>
  <si>
    <t>平成１７年度普通会計決算額等　計数資料(県分）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</si>
</sst>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0000"/>
    <numFmt numFmtId="178" formatCode="#,##0.00000;\-#,##0.00000"/>
    <numFmt numFmtId="179" formatCode="0.0_ "/>
    <numFmt numFmtId="180" formatCode="#,##0.0;\-#,##0.0"/>
    <numFmt numFmtId="181" formatCode="0.0"/>
    <numFmt numFmtId="182" formatCode="#,##0;&quot;▲ &quot;#,##0"/>
  </numFmts>
  <fonts count="10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6"/>
      <name val="ＭＳ Ｐ明朝"/>
      <family val="1"/>
    </font>
    <font>
      <sz val="10"/>
      <name val="ＭＳ Ｐゴシック"/>
      <family val="3"/>
    </font>
    <font>
      <b/>
      <sz val="10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2" fillId="0" borderId="0" xfId="0" applyFont="1" applyAlignment="1" quotePrefix="1">
      <alignment horizontal="left"/>
    </xf>
    <xf numFmtId="0" fontId="4" fillId="0" borderId="0" xfId="0" applyFont="1" applyAlignment="1">
      <alignment/>
    </xf>
    <xf numFmtId="0" fontId="5" fillId="0" borderId="0" xfId="0" applyFont="1" applyBorder="1" applyAlignment="1" applyProtection="1">
      <alignment/>
      <protection/>
    </xf>
    <xf numFmtId="0" fontId="6" fillId="0" borderId="0" xfId="0" applyFont="1" applyAlignment="1">
      <alignment horizontal="right"/>
    </xf>
    <xf numFmtId="0" fontId="4" fillId="0" borderId="1" xfId="0" applyFont="1" applyBorder="1" applyAlignment="1" applyProtection="1" quotePrefix="1">
      <alignment horizontal="center"/>
      <protection/>
    </xf>
    <xf numFmtId="0" fontId="7" fillId="0" borderId="0" xfId="0" applyFont="1" applyBorder="1" applyAlignment="1">
      <alignment horizontal="center"/>
    </xf>
    <xf numFmtId="0" fontId="4" fillId="0" borderId="0" xfId="0" applyFont="1" applyBorder="1" applyAlignment="1" applyProtection="1">
      <alignment/>
      <protection/>
    </xf>
    <xf numFmtId="0" fontId="4" fillId="0" borderId="2" xfId="0" applyFont="1" applyBorder="1" applyAlignment="1" applyProtection="1">
      <alignment horizontal="center"/>
      <protection/>
    </xf>
    <xf numFmtId="0" fontId="4" fillId="0" borderId="3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37" fontId="4" fillId="0" borderId="4" xfId="0" applyNumberFormat="1" applyFont="1" applyBorder="1" applyAlignment="1" applyProtection="1">
      <alignment/>
      <protection locked="0"/>
    </xf>
    <xf numFmtId="37" fontId="4" fillId="0" borderId="4" xfId="0" applyNumberFormat="1" applyFont="1" applyBorder="1" applyAlignment="1" applyProtection="1">
      <alignment/>
      <protection/>
    </xf>
    <xf numFmtId="176" fontId="4" fillId="0" borderId="4" xfId="0" applyNumberFormat="1" applyFont="1" applyBorder="1" applyAlignment="1" applyProtection="1">
      <alignment/>
      <protection/>
    </xf>
    <xf numFmtId="176" fontId="4" fillId="0" borderId="0" xfId="0" applyNumberFormat="1" applyFont="1" applyBorder="1" applyAlignment="1" applyProtection="1">
      <alignment/>
      <protection/>
    </xf>
    <xf numFmtId="37" fontId="4" fillId="0" borderId="0" xfId="0" applyNumberFormat="1" applyFont="1" applyBorder="1" applyAlignment="1" applyProtection="1">
      <alignment/>
      <protection/>
    </xf>
    <xf numFmtId="37" fontId="4" fillId="0" borderId="1" xfId="0" applyNumberFormat="1" applyFont="1" applyBorder="1" applyAlignment="1" applyProtection="1">
      <alignment/>
      <protection locked="0"/>
    </xf>
    <xf numFmtId="37" fontId="4" fillId="0" borderId="1" xfId="0" applyNumberFormat="1" applyFont="1" applyBorder="1" applyAlignment="1" applyProtection="1">
      <alignment/>
      <protection/>
    </xf>
    <xf numFmtId="37" fontId="4" fillId="0" borderId="5" xfId="0" applyNumberFormat="1" applyFont="1" applyBorder="1" applyAlignment="1" applyProtection="1">
      <alignment/>
      <protection/>
    </xf>
    <xf numFmtId="176" fontId="4" fillId="0" borderId="1" xfId="0" applyNumberFormat="1" applyFont="1" applyBorder="1" applyAlignment="1" applyProtection="1">
      <alignment/>
      <protection/>
    </xf>
    <xf numFmtId="37" fontId="4" fillId="0" borderId="2" xfId="0" applyNumberFormat="1" applyFont="1" applyBorder="1" applyAlignment="1" applyProtection="1">
      <alignment/>
      <protection/>
    </xf>
    <xf numFmtId="176" fontId="4" fillId="0" borderId="2" xfId="0" applyNumberFormat="1" applyFont="1" applyBorder="1" applyAlignment="1" applyProtection="1">
      <alignment/>
      <protection/>
    </xf>
    <xf numFmtId="0" fontId="4" fillId="0" borderId="4" xfId="0" applyFont="1" applyBorder="1" applyAlignment="1" applyProtection="1">
      <alignment/>
      <protection/>
    </xf>
    <xf numFmtId="0" fontId="7" fillId="0" borderId="0" xfId="0" applyFont="1" applyBorder="1" applyAlignment="1">
      <alignment/>
    </xf>
    <xf numFmtId="37" fontId="4" fillId="0" borderId="0" xfId="0" applyNumberFormat="1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37" fontId="4" fillId="0" borderId="6" xfId="0" applyNumberFormat="1" applyFont="1" applyBorder="1" applyAlignment="1" applyProtection="1">
      <alignment/>
      <protection/>
    </xf>
    <xf numFmtId="176" fontId="4" fillId="0" borderId="6" xfId="0" applyNumberFormat="1" applyFont="1" applyBorder="1" applyAlignment="1" applyProtection="1">
      <alignment/>
      <protection/>
    </xf>
    <xf numFmtId="0" fontId="4" fillId="0" borderId="7" xfId="0" applyFont="1" applyBorder="1" applyAlignment="1" applyProtection="1">
      <alignment/>
      <protection/>
    </xf>
    <xf numFmtId="0" fontId="4" fillId="0" borderId="3" xfId="0" applyFont="1" applyBorder="1" applyAlignment="1" applyProtection="1">
      <alignment/>
      <protection/>
    </xf>
    <xf numFmtId="0" fontId="4" fillId="0" borderId="1" xfId="0" applyFont="1" applyBorder="1" applyAlignment="1" applyProtection="1">
      <alignment/>
      <protection/>
    </xf>
    <xf numFmtId="0" fontId="4" fillId="0" borderId="8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37" fontId="4" fillId="0" borderId="0" xfId="0" applyNumberFormat="1" applyFont="1" applyAlignment="1" applyProtection="1">
      <alignment/>
      <protection/>
    </xf>
    <xf numFmtId="176" fontId="4" fillId="0" borderId="0" xfId="0" applyNumberFormat="1" applyFont="1" applyAlignment="1" applyProtection="1">
      <alignment/>
      <protection/>
    </xf>
    <xf numFmtId="177" fontId="4" fillId="0" borderId="6" xfId="0" applyNumberFormat="1" applyFont="1" applyBorder="1" applyAlignment="1" applyProtection="1">
      <alignment/>
      <protection/>
    </xf>
    <xf numFmtId="178" fontId="4" fillId="0" borderId="1" xfId="0" applyNumberFormat="1" applyFont="1" applyBorder="1" applyAlignment="1" applyProtection="1">
      <alignment/>
      <protection/>
    </xf>
    <xf numFmtId="177" fontId="4" fillId="0" borderId="0" xfId="0" applyNumberFormat="1" applyFont="1" applyBorder="1" applyAlignment="1" applyProtection="1">
      <alignment/>
      <protection/>
    </xf>
    <xf numFmtId="178" fontId="4" fillId="0" borderId="0" xfId="0" applyNumberFormat="1" applyFont="1" applyBorder="1" applyAlignment="1" applyProtection="1">
      <alignment/>
      <protection/>
    </xf>
    <xf numFmtId="179" fontId="4" fillId="0" borderId="1" xfId="0" applyNumberFormat="1" applyFont="1" applyBorder="1" applyAlignment="1" applyProtection="1">
      <alignment/>
      <protection/>
    </xf>
    <xf numFmtId="180" fontId="4" fillId="0" borderId="1" xfId="0" applyNumberFormat="1" applyFont="1" applyBorder="1" applyAlignment="1" applyProtection="1">
      <alignment/>
      <protection/>
    </xf>
    <xf numFmtId="181" fontId="4" fillId="0" borderId="0" xfId="0" applyNumberFormat="1" applyFont="1" applyBorder="1" applyAlignment="1" applyProtection="1">
      <alignment/>
      <protection/>
    </xf>
    <xf numFmtId="181" fontId="4" fillId="0" borderId="1" xfId="0" applyNumberFormat="1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/>
      <protection/>
    </xf>
    <xf numFmtId="0" fontId="4" fillId="0" borderId="4" xfId="0" applyFont="1" applyBorder="1" applyAlignment="1" applyProtection="1">
      <alignment horizontal="center"/>
      <protection/>
    </xf>
    <xf numFmtId="0" fontId="4" fillId="0" borderId="10" xfId="0" applyFont="1" applyBorder="1" applyAlignment="1" applyProtection="1">
      <alignment horizontal="center"/>
      <protection/>
    </xf>
    <xf numFmtId="0" fontId="4" fillId="0" borderId="1" xfId="0" applyFont="1" applyBorder="1" applyAlignment="1" applyProtection="1" quotePrefix="1">
      <alignment horizontal="center" shrinkToFit="1"/>
      <protection/>
    </xf>
    <xf numFmtId="0" fontId="7" fillId="0" borderId="11" xfId="0" applyFont="1" applyBorder="1" applyAlignment="1">
      <alignment/>
    </xf>
    <xf numFmtId="0" fontId="4" fillId="0" borderId="12" xfId="0" applyFont="1" applyBorder="1" applyAlignment="1" applyProtection="1">
      <alignment/>
      <protection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/>
    </xf>
    <xf numFmtId="0" fontId="4" fillId="0" borderId="5" xfId="0" applyFont="1" applyBorder="1" applyAlignment="1" applyProtection="1">
      <alignment/>
      <protection/>
    </xf>
    <xf numFmtId="0" fontId="7" fillId="0" borderId="15" xfId="0" applyFont="1" applyBorder="1" applyAlignment="1">
      <alignment/>
    </xf>
    <xf numFmtId="0" fontId="7" fillId="0" borderId="16" xfId="0" applyFont="1" applyBorder="1" applyAlignment="1">
      <alignment/>
    </xf>
    <xf numFmtId="0" fontId="4" fillId="0" borderId="5" xfId="0" applyFont="1" applyBorder="1" applyAlignment="1" applyProtection="1" quotePrefix="1">
      <alignment horizontal="center"/>
      <protection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4" fillId="0" borderId="1" xfId="0" applyFont="1" applyBorder="1" applyAlignment="1" applyProtection="1">
      <alignment/>
      <protection/>
    </xf>
    <xf numFmtId="0" fontId="7" fillId="0" borderId="1" xfId="0" applyFont="1" applyBorder="1" applyAlignment="1">
      <alignment/>
    </xf>
    <xf numFmtId="0" fontId="4" fillId="0" borderId="1" xfId="0" applyFont="1" applyBorder="1" applyAlignment="1" applyProtection="1">
      <alignment horizontal="center" vertical="center"/>
      <protection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4" fillId="0" borderId="16" xfId="0" applyFont="1" applyBorder="1" applyAlignment="1" applyProtection="1">
      <alignment/>
      <protection/>
    </xf>
    <xf numFmtId="0" fontId="4" fillId="0" borderId="17" xfId="0" applyFont="1" applyBorder="1" applyAlignment="1" applyProtection="1">
      <alignment/>
      <protection/>
    </xf>
    <xf numFmtId="0" fontId="7" fillId="0" borderId="18" xfId="0" applyFont="1" applyBorder="1" applyAlignment="1">
      <alignment/>
    </xf>
    <xf numFmtId="0" fontId="4" fillId="0" borderId="19" xfId="0" applyFont="1" applyBorder="1" applyAlignment="1" applyProtection="1">
      <alignment/>
      <protection/>
    </xf>
    <xf numFmtId="0" fontId="7" fillId="0" borderId="20" xfId="0" applyFont="1" applyBorder="1" applyAlignment="1">
      <alignment/>
    </xf>
    <xf numFmtId="0" fontId="7" fillId="0" borderId="21" xfId="0" applyFont="1" applyBorder="1" applyAlignment="1">
      <alignment/>
    </xf>
    <xf numFmtId="0" fontId="4" fillId="0" borderId="12" xfId="0" applyFont="1" applyBorder="1" applyAlignment="1" applyProtection="1">
      <alignment horizontal="center"/>
      <protection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4" fillId="0" borderId="1" xfId="0" applyFont="1" applyBorder="1" applyAlignment="1" applyProtection="1" quotePrefix="1">
      <alignment horizontal="center"/>
      <protection/>
    </xf>
    <xf numFmtId="0" fontId="7" fillId="0" borderId="1" xfId="0" applyFont="1" applyBorder="1" applyAlignment="1">
      <alignment horizontal="center"/>
    </xf>
    <xf numFmtId="0" fontId="4" fillId="0" borderId="22" xfId="0" applyFont="1" applyBorder="1" applyAlignment="1" applyProtection="1">
      <alignment/>
      <protection/>
    </xf>
    <xf numFmtId="0" fontId="4" fillId="0" borderId="23" xfId="0" applyFont="1" applyBorder="1" applyAlignment="1" applyProtection="1">
      <alignment/>
      <protection/>
    </xf>
    <xf numFmtId="0" fontId="4" fillId="0" borderId="24" xfId="0" applyFont="1" applyBorder="1" applyAlignment="1" applyProtection="1">
      <alignment/>
      <protection/>
    </xf>
    <xf numFmtId="0" fontId="7" fillId="0" borderId="25" xfId="0" applyFont="1" applyBorder="1" applyAlignment="1">
      <alignment/>
    </xf>
    <xf numFmtId="0" fontId="7" fillId="0" borderId="26" xfId="0" applyFont="1" applyBorder="1" applyAlignment="1">
      <alignment/>
    </xf>
    <xf numFmtId="0" fontId="7" fillId="0" borderId="27" xfId="0" applyFont="1" applyBorder="1" applyAlignment="1">
      <alignment/>
    </xf>
    <xf numFmtId="0" fontId="7" fillId="0" borderId="23" xfId="0" applyFont="1" applyBorder="1" applyAlignment="1">
      <alignment/>
    </xf>
    <xf numFmtId="0" fontId="4" fillId="0" borderId="5" xfId="0" applyFont="1" applyBorder="1" applyAlignment="1" applyProtection="1">
      <alignment horizontal="right"/>
      <protection/>
    </xf>
    <xf numFmtId="0" fontId="7" fillId="0" borderId="15" xfId="0" applyFont="1" applyBorder="1" applyAlignment="1">
      <alignment horizontal="right"/>
    </xf>
    <xf numFmtId="0" fontId="7" fillId="0" borderId="16" xfId="0" applyFont="1" applyBorder="1" applyAlignment="1">
      <alignment horizontal="right"/>
    </xf>
    <xf numFmtId="0" fontId="4" fillId="0" borderId="2" xfId="0" applyFont="1" applyBorder="1" applyAlignment="1" applyProtection="1">
      <alignment/>
      <protection/>
    </xf>
    <xf numFmtId="0" fontId="7" fillId="0" borderId="2" xfId="0" applyFont="1" applyBorder="1" applyAlignment="1">
      <alignment/>
    </xf>
    <xf numFmtId="0" fontId="4" fillId="0" borderId="7" xfId="0" applyFont="1" applyBorder="1" applyAlignment="1" applyProtection="1">
      <alignment horizontal="center"/>
      <protection/>
    </xf>
    <xf numFmtId="0" fontId="7" fillId="0" borderId="0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4" fillId="0" borderId="4" xfId="0" applyFont="1" applyBorder="1" applyAlignment="1" applyProtection="1">
      <alignment/>
      <protection/>
    </xf>
    <xf numFmtId="0" fontId="7" fillId="0" borderId="4" xfId="0" applyFont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3"/>
  <sheetViews>
    <sheetView tabSelected="1" workbookViewId="0" topLeftCell="A1">
      <selection activeCell="M76" sqref="M76"/>
    </sheetView>
  </sheetViews>
  <sheetFormatPr defaultColWidth="9.00390625" defaultRowHeight="13.5"/>
  <cols>
    <col min="1" max="3" width="3.00390625" style="0" customWidth="1"/>
    <col min="4" max="4" width="8.25390625" style="0" customWidth="1"/>
    <col min="5" max="13" width="10.875" style="0" customWidth="1"/>
  </cols>
  <sheetData>
    <row r="1" spans="1:13" ht="13.5">
      <c r="A1" s="1" t="s">
        <v>84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2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2.75" customHeight="1">
      <c r="A3" s="3" t="s">
        <v>0</v>
      </c>
      <c r="B3" s="2"/>
      <c r="C3" s="2"/>
      <c r="D3" s="2"/>
      <c r="E3" s="2"/>
      <c r="F3" s="2"/>
      <c r="G3" s="2"/>
      <c r="H3" s="2"/>
      <c r="I3" s="2"/>
      <c r="J3" s="2"/>
      <c r="K3" s="4" t="s">
        <v>1</v>
      </c>
      <c r="L3" s="2"/>
      <c r="M3" s="2"/>
    </row>
    <row r="4" spans="1:13" ht="12.75" customHeight="1">
      <c r="A4" s="60" t="s">
        <v>2</v>
      </c>
      <c r="B4" s="61"/>
      <c r="C4" s="61"/>
      <c r="D4" s="61"/>
      <c r="E4" s="55" t="s">
        <v>82</v>
      </c>
      <c r="F4" s="56"/>
      <c r="G4" s="57"/>
      <c r="H4" s="55" t="s">
        <v>77</v>
      </c>
      <c r="I4" s="56"/>
      <c r="J4" s="57"/>
      <c r="K4" s="5" t="s">
        <v>80</v>
      </c>
      <c r="L4" s="6"/>
      <c r="M4" s="7"/>
    </row>
    <row r="5" spans="1:13" ht="12.75" customHeight="1" thickBot="1">
      <c r="A5" s="62"/>
      <c r="B5" s="62"/>
      <c r="C5" s="62"/>
      <c r="D5" s="62"/>
      <c r="E5" s="8" t="s">
        <v>3</v>
      </c>
      <c r="F5" s="8" t="s">
        <v>4</v>
      </c>
      <c r="G5" s="8" t="s">
        <v>5</v>
      </c>
      <c r="H5" s="8" t="s">
        <v>3</v>
      </c>
      <c r="I5" s="8" t="s">
        <v>4</v>
      </c>
      <c r="J5" s="8" t="s">
        <v>5</v>
      </c>
      <c r="K5" s="8" t="s">
        <v>3</v>
      </c>
      <c r="L5" s="10"/>
      <c r="M5" s="10"/>
    </row>
    <row r="6" spans="1:13" ht="12.75" customHeight="1" thickTop="1">
      <c r="A6" s="89" t="s">
        <v>6</v>
      </c>
      <c r="B6" s="90"/>
      <c r="C6" s="90"/>
      <c r="D6" s="90"/>
      <c r="E6" s="11">
        <v>694960</v>
      </c>
      <c r="F6" s="12">
        <f aca="true" t="shared" si="0" ref="F6:F12">E6-H6</f>
        <v>5095</v>
      </c>
      <c r="G6" s="13">
        <f aca="true" t="shared" si="1" ref="G6:G11">F6/H6</f>
        <v>0.007385502960724199</v>
      </c>
      <c r="H6" s="11">
        <v>689865</v>
      </c>
      <c r="I6" s="12">
        <f aca="true" t="shared" si="2" ref="I6:I12">H6-K6</f>
        <v>-27744</v>
      </c>
      <c r="J6" s="13">
        <f aca="true" t="shared" si="3" ref="J6:J11">I6/K6</f>
        <v>-0.03866172247003591</v>
      </c>
      <c r="K6" s="11">
        <v>717609</v>
      </c>
      <c r="L6" s="14"/>
      <c r="M6" s="15"/>
    </row>
    <row r="7" spans="1:13" ht="12.75" customHeight="1">
      <c r="A7" s="58" t="s">
        <v>7</v>
      </c>
      <c r="B7" s="59"/>
      <c r="C7" s="59"/>
      <c r="D7" s="59"/>
      <c r="E7" s="16">
        <v>670968</v>
      </c>
      <c r="F7" s="12">
        <f t="shared" si="0"/>
        <v>6354</v>
      </c>
      <c r="G7" s="13">
        <f t="shared" si="1"/>
        <v>0.009560436584242884</v>
      </c>
      <c r="H7" s="16">
        <v>664614</v>
      </c>
      <c r="I7" s="12">
        <f t="shared" si="2"/>
        <v>-33362</v>
      </c>
      <c r="J7" s="13">
        <f t="shared" si="3"/>
        <v>-0.04779820509587722</v>
      </c>
      <c r="K7" s="16">
        <v>697976</v>
      </c>
      <c r="L7" s="14"/>
      <c r="M7" s="15"/>
    </row>
    <row r="8" spans="1:13" ht="12.75" customHeight="1">
      <c r="A8" s="58" t="s">
        <v>8</v>
      </c>
      <c r="B8" s="59"/>
      <c r="C8" s="59"/>
      <c r="D8" s="59"/>
      <c r="E8" s="17">
        <v>23992</v>
      </c>
      <c r="F8" s="12">
        <f t="shared" si="0"/>
        <v>-1259</v>
      </c>
      <c r="G8" s="13">
        <f t="shared" si="1"/>
        <v>-0.04985941150845511</v>
      </c>
      <c r="H8" s="17">
        <f>H6-H7</f>
        <v>25251</v>
      </c>
      <c r="I8" s="12">
        <f t="shared" si="2"/>
        <v>5618</v>
      </c>
      <c r="J8" s="13">
        <f t="shared" si="3"/>
        <v>0.28615086843579685</v>
      </c>
      <c r="K8" s="17">
        <f>K6-K7</f>
        <v>19633</v>
      </c>
      <c r="L8" s="14"/>
      <c r="M8" s="15"/>
    </row>
    <row r="9" spans="1:13" ht="12.75" customHeight="1">
      <c r="A9" s="58" t="s">
        <v>9</v>
      </c>
      <c r="B9" s="59"/>
      <c r="C9" s="59"/>
      <c r="D9" s="59"/>
      <c r="E9" s="16">
        <v>18503</v>
      </c>
      <c r="F9" s="12">
        <f t="shared" si="0"/>
        <v>1205</v>
      </c>
      <c r="G9" s="13">
        <f t="shared" si="1"/>
        <v>0.06966123251242919</v>
      </c>
      <c r="H9" s="16">
        <v>17298</v>
      </c>
      <c r="I9" s="12">
        <f t="shared" si="2"/>
        <v>2403</v>
      </c>
      <c r="J9" s="13">
        <f t="shared" si="3"/>
        <v>0.16132930513595167</v>
      </c>
      <c r="K9" s="16">
        <v>14895</v>
      </c>
      <c r="L9" s="14"/>
      <c r="M9" s="15"/>
    </row>
    <row r="10" spans="1:14" ht="12.75" customHeight="1">
      <c r="A10" s="58" t="s">
        <v>10</v>
      </c>
      <c r="B10" s="59"/>
      <c r="C10" s="59"/>
      <c r="D10" s="59"/>
      <c r="E10" s="18">
        <v>5489</v>
      </c>
      <c r="F10" s="12">
        <f t="shared" si="0"/>
        <v>-2464</v>
      </c>
      <c r="G10" s="13">
        <f t="shared" si="1"/>
        <v>-0.30982019363762103</v>
      </c>
      <c r="H10" s="18">
        <f>H8-H9</f>
        <v>7953</v>
      </c>
      <c r="I10" s="12">
        <f t="shared" si="2"/>
        <v>3215</v>
      </c>
      <c r="J10" s="13">
        <f t="shared" si="3"/>
        <v>0.6785563528915154</v>
      </c>
      <c r="K10" s="17">
        <v>4738</v>
      </c>
      <c r="L10" s="14"/>
      <c r="M10" s="15"/>
      <c r="N10">
        <v>3757</v>
      </c>
    </row>
    <row r="11" spans="1:13" ht="12.75" customHeight="1">
      <c r="A11" s="58" t="s">
        <v>11</v>
      </c>
      <c r="B11" s="59"/>
      <c r="C11" s="59"/>
      <c r="D11" s="59"/>
      <c r="E11" s="17">
        <v>-2464</v>
      </c>
      <c r="F11" s="12">
        <f t="shared" si="0"/>
        <v>-5679</v>
      </c>
      <c r="G11" s="13">
        <f t="shared" si="1"/>
        <v>-1.7664074650077761</v>
      </c>
      <c r="H11" s="17">
        <f>H10-K10</f>
        <v>3215</v>
      </c>
      <c r="I11" s="12">
        <f t="shared" si="2"/>
        <v>2234</v>
      </c>
      <c r="J11" s="13">
        <f t="shared" si="3"/>
        <v>2.2772680937818555</v>
      </c>
      <c r="K11" s="17">
        <f>K10-N10</f>
        <v>981</v>
      </c>
      <c r="L11" s="14"/>
      <c r="M11" s="15"/>
    </row>
    <row r="12" spans="1:13" ht="12.75" customHeight="1">
      <c r="A12" s="58" t="s">
        <v>12</v>
      </c>
      <c r="B12" s="59"/>
      <c r="C12" s="59"/>
      <c r="D12" s="59"/>
      <c r="E12" s="17">
        <v>-3127</v>
      </c>
      <c r="F12" s="12">
        <f t="shared" si="0"/>
        <v>9783</v>
      </c>
      <c r="G12" s="13">
        <f>F12/H12</f>
        <v>-0.7577846630518977</v>
      </c>
      <c r="H12" s="17">
        <v>-12910</v>
      </c>
      <c r="I12" s="12">
        <f t="shared" si="2"/>
        <v>-22780</v>
      </c>
      <c r="J12" s="13">
        <f>I12/K12</f>
        <v>-2.308004052684904</v>
      </c>
      <c r="K12" s="17">
        <v>9870</v>
      </c>
      <c r="L12" s="14"/>
      <c r="M12" s="15"/>
    </row>
    <row r="13" spans="1:13" ht="12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</row>
    <row r="14" spans="1:13" ht="12.75" customHeight="1">
      <c r="A14" s="3" t="s">
        <v>13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4" t="s">
        <v>14</v>
      </c>
    </row>
    <row r="15" spans="1:13" ht="12.75" customHeight="1">
      <c r="A15" s="60" t="s">
        <v>15</v>
      </c>
      <c r="B15" s="61"/>
      <c r="C15" s="61"/>
      <c r="D15" s="61"/>
      <c r="E15" s="72" t="s">
        <v>82</v>
      </c>
      <c r="F15" s="73"/>
      <c r="G15" s="73"/>
      <c r="H15" s="73"/>
      <c r="I15" s="72" t="s">
        <v>77</v>
      </c>
      <c r="J15" s="73"/>
      <c r="K15" s="73"/>
      <c r="L15" s="73"/>
      <c r="M15" s="5" t="s">
        <v>80</v>
      </c>
    </row>
    <row r="16" spans="1:13" ht="12.75" customHeight="1" thickBot="1">
      <c r="A16" s="62"/>
      <c r="B16" s="62"/>
      <c r="C16" s="62"/>
      <c r="D16" s="62"/>
      <c r="E16" s="8" t="s">
        <v>3</v>
      </c>
      <c r="F16" s="8" t="s">
        <v>16</v>
      </c>
      <c r="G16" s="8" t="s">
        <v>4</v>
      </c>
      <c r="H16" s="8" t="s">
        <v>5</v>
      </c>
      <c r="I16" s="8" t="s">
        <v>3</v>
      </c>
      <c r="J16" s="8" t="s">
        <v>16</v>
      </c>
      <c r="K16" s="8" t="s">
        <v>4</v>
      </c>
      <c r="L16" s="8" t="s">
        <v>5</v>
      </c>
      <c r="M16" s="8" t="s">
        <v>3</v>
      </c>
    </row>
    <row r="17" spans="1:13" ht="12.75" customHeight="1" thickTop="1">
      <c r="A17" s="89" t="s">
        <v>17</v>
      </c>
      <c r="B17" s="90"/>
      <c r="C17" s="90"/>
      <c r="D17" s="90"/>
      <c r="E17" s="11">
        <v>227884</v>
      </c>
      <c r="F17" s="13">
        <f>E17/E$25</f>
        <v>0.3279095199723725</v>
      </c>
      <c r="G17" s="12">
        <f aca="true" t="shared" si="4" ref="G17:G26">E17-I17</f>
        <v>7553</v>
      </c>
      <c r="H17" s="13">
        <f>G17/I17</f>
        <v>0.03428024199953706</v>
      </c>
      <c r="I17" s="11">
        <v>220331</v>
      </c>
      <c r="J17" s="13">
        <f>I17/I$25</f>
        <v>0.3193827777898574</v>
      </c>
      <c r="K17" s="12">
        <f aca="true" t="shared" si="5" ref="K17:K26">I17-M17</f>
        <v>11423</v>
      </c>
      <c r="L17" s="13">
        <f>K17/M17</f>
        <v>0.05467957186895667</v>
      </c>
      <c r="M17" s="11">
        <v>208908</v>
      </c>
    </row>
    <row r="18" spans="1:13" ht="12.75" customHeight="1">
      <c r="A18" s="58" t="s">
        <v>78</v>
      </c>
      <c r="B18" s="59"/>
      <c r="C18" s="59"/>
      <c r="D18" s="59"/>
      <c r="E18" s="11">
        <v>13559</v>
      </c>
      <c r="F18" s="19">
        <f aca="true" t="shared" si="6" ref="F18:F26">E18/E$25</f>
        <v>0.01951047542304593</v>
      </c>
      <c r="G18" s="12">
        <f>E18-I18</f>
        <v>6549</v>
      </c>
      <c r="H18" s="13">
        <f>G18/I18</f>
        <v>0.9342368045649073</v>
      </c>
      <c r="I18" s="11">
        <v>7010</v>
      </c>
      <c r="J18" s="19">
        <f aca="true" t="shared" si="7" ref="J18:J26">I18/I$25</f>
        <v>0.010161408391496887</v>
      </c>
      <c r="K18" s="12">
        <f>I18-M18</f>
        <v>3469</v>
      </c>
      <c r="L18" s="13">
        <f>K18/M18</f>
        <v>0.9796667608020333</v>
      </c>
      <c r="M18" s="11">
        <v>3541</v>
      </c>
    </row>
    <row r="19" spans="1:13" ht="12.75" customHeight="1">
      <c r="A19" s="58" t="s">
        <v>18</v>
      </c>
      <c r="B19" s="59"/>
      <c r="C19" s="59"/>
      <c r="D19" s="59"/>
      <c r="E19" s="11">
        <v>11339</v>
      </c>
      <c r="F19" s="19">
        <f t="shared" si="6"/>
        <v>0.016316046966731897</v>
      </c>
      <c r="G19" s="12">
        <f t="shared" si="4"/>
        <v>6178</v>
      </c>
      <c r="H19" s="13">
        <f>G19/I19</f>
        <v>1.1970548343344314</v>
      </c>
      <c r="I19" s="11">
        <v>5161</v>
      </c>
      <c r="J19" s="19">
        <f t="shared" si="7"/>
        <v>0.007481173852855269</v>
      </c>
      <c r="K19" s="12">
        <f t="shared" si="5"/>
        <v>2052</v>
      </c>
      <c r="L19" s="13">
        <f aca="true" t="shared" si="8" ref="L19:L26">K19/M19</f>
        <v>0.6600192988099067</v>
      </c>
      <c r="M19" s="11">
        <v>3109</v>
      </c>
    </row>
    <row r="20" spans="1:13" ht="12.75" customHeight="1">
      <c r="A20" s="58" t="s">
        <v>19</v>
      </c>
      <c r="B20" s="59"/>
      <c r="C20" s="59"/>
      <c r="D20" s="59"/>
      <c r="E20" s="16">
        <v>150769</v>
      </c>
      <c r="F20" s="19">
        <f t="shared" si="6"/>
        <v>0.21694629906757223</v>
      </c>
      <c r="G20" s="12">
        <f t="shared" si="4"/>
        <v>-6188</v>
      </c>
      <c r="H20" s="13">
        <f aca="true" t="shared" si="9" ref="H20:H26">G20/I20</f>
        <v>-0.03942481061692056</v>
      </c>
      <c r="I20" s="16">
        <v>156957</v>
      </c>
      <c r="J20" s="19">
        <f t="shared" si="7"/>
        <v>0.22751842751842752</v>
      </c>
      <c r="K20" s="12">
        <f t="shared" si="5"/>
        <v>-22456</v>
      </c>
      <c r="L20" s="13">
        <f t="shared" si="8"/>
        <v>-0.12516372838088655</v>
      </c>
      <c r="M20" s="16">
        <v>179413</v>
      </c>
    </row>
    <row r="21" spans="1:13" ht="12.75" customHeight="1">
      <c r="A21" s="58" t="s">
        <v>20</v>
      </c>
      <c r="B21" s="59"/>
      <c r="C21" s="59"/>
      <c r="D21" s="59"/>
      <c r="E21" s="16">
        <v>102289</v>
      </c>
      <c r="F21" s="19">
        <f t="shared" si="6"/>
        <v>0.14718688845401173</v>
      </c>
      <c r="G21" s="12">
        <f t="shared" si="4"/>
        <v>206</v>
      </c>
      <c r="H21" s="13">
        <f t="shared" si="9"/>
        <v>0.0020179657729494627</v>
      </c>
      <c r="I21" s="16">
        <v>102083</v>
      </c>
      <c r="J21" s="19">
        <f t="shared" si="7"/>
        <v>0.14797532850630196</v>
      </c>
      <c r="K21" s="12">
        <f t="shared" si="5"/>
        <v>-11987</v>
      </c>
      <c r="L21" s="13">
        <f t="shared" si="8"/>
        <v>-0.10508459717717192</v>
      </c>
      <c r="M21" s="16">
        <v>114070</v>
      </c>
    </row>
    <row r="22" spans="1:13" ht="12.75" customHeight="1">
      <c r="A22" s="58" t="s">
        <v>21</v>
      </c>
      <c r="B22" s="59"/>
      <c r="C22" s="59"/>
      <c r="D22" s="59"/>
      <c r="E22" s="16">
        <v>15237</v>
      </c>
      <c r="F22" s="19">
        <f t="shared" si="6"/>
        <v>0.021925002877863475</v>
      </c>
      <c r="G22" s="12">
        <f t="shared" si="4"/>
        <v>-6593</v>
      </c>
      <c r="H22" s="13">
        <f t="shared" si="9"/>
        <v>-0.3020155748969308</v>
      </c>
      <c r="I22" s="16">
        <v>21830</v>
      </c>
      <c r="J22" s="19">
        <f t="shared" si="7"/>
        <v>0.03164387235183695</v>
      </c>
      <c r="K22" s="12">
        <f t="shared" si="5"/>
        <v>14732</v>
      </c>
      <c r="L22" s="13">
        <f t="shared" si="8"/>
        <v>2.075514229360383</v>
      </c>
      <c r="M22" s="16">
        <v>7098</v>
      </c>
    </row>
    <row r="23" spans="1:13" ht="12.75" customHeight="1">
      <c r="A23" s="58" t="s">
        <v>22</v>
      </c>
      <c r="B23" s="59"/>
      <c r="C23" s="59"/>
      <c r="D23" s="59"/>
      <c r="E23" s="16">
        <v>98481</v>
      </c>
      <c r="F23" s="19">
        <f t="shared" si="6"/>
        <v>0.14170743639921723</v>
      </c>
      <c r="G23" s="12">
        <f t="shared" si="4"/>
        <v>-1645</v>
      </c>
      <c r="H23" s="13">
        <f t="shared" si="9"/>
        <v>-0.016429299083155224</v>
      </c>
      <c r="I23" s="16">
        <v>100126</v>
      </c>
      <c r="J23" s="19">
        <f t="shared" si="7"/>
        <v>0.14513854159871858</v>
      </c>
      <c r="K23" s="12">
        <f t="shared" si="5"/>
        <v>-341</v>
      </c>
      <c r="L23" s="13">
        <f t="shared" si="8"/>
        <v>-0.003394149322663163</v>
      </c>
      <c r="M23" s="16">
        <v>100467</v>
      </c>
    </row>
    <row r="24" spans="1:13" ht="12.75" customHeight="1" thickBot="1">
      <c r="A24" s="84" t="s">
        <v>23</v>
      </c>
      <c r="B24" s="85"/>
      <c r="C24" s="85"/>
      <c r="D24" s="85"/>
      <c r="E24" s="20">
        <v>75402</v>
      </c>
      <c r="F24" s="21">
        <f t="shared" si="6"/>
        <v>0.10849833083918499</v>
      </c>
      <c r="G24" s="20">
        <f t="shared" si="4"/>
        <v>-965</v>
      </c>
      <c r="H24" s="21">
        <f t="shared" si="9"/>
        <v>-0.01263634816085482</v>
      </c>
      <c r="I24" s="20">
        <v>76367</v>
      </c>
      <c r="J24" s="21">
        <f t="shared" si="7"/>
        <v>0.1106984699905054</v>
      </c>
      <c r="K24" s="20">
        <f t="shared" si="5"/>
        <v>-24636</v>
      </c>
      <c r="L24" s="21">
        <f t="shared" si="8"/>
        <v>-0.2439135471223627</v>
      </c>
      <c r="M24" s="20">
        <v>101003</v>
      </c>
    </row>
    <row r="25" spans="1:13" ht="12.75" customHeight="1" thickTop="1">
      <c r="A25" s="86" t="s">
        <v>24</v>
      </c>
      <c r="B25" s="87"/>
      <c r="C25" s="87"/>
      <c r="D25" s="88"/>
      <c r="E25" s="11">
        <f>SUM(E17:E24)</f>
        <v>694960</v>
      </c>
      <c r="F25" s="13">
        <f t="shared" si="6"/>
        <v>1</v>
      </c>
      <c r="G25" s="12">
        <f t="shared" si="4"/>
        <v>5095</v>
      </c>
      <c r="H25" s="13">
        <f t="shared" si="9"/>
        <v>0.007385502960724199</v>
      </c>
      <c r="I25" s="11">
        <f>SUM(I17:I24)</f>
        <v>689865</v>
      </c>
      <c r="J25" s="13">
        <f t="shared" si="7"/>
        <v>1</v>
      </c>
      <c r="K25" s="12">
        <f t="shared" si="5"/>
        <v>-27744</v>
      </c>
      <c r="L25" s="13">
        <f t="shared" si="8"/>
        <v>-0.03866172247003591</v>
      </c>
      <c r="M25" s="11">
        <f>SUM(M17:M24)</f>
        <v>717609</v>
      </c>
    </row>
    <row r="26" spans="1:13" ht="12.75" customHeight="1">
      <c r="A26" s="22"/>
      <c r="B26" s="81" t="s">
        <v>25</v>
      </c>
      <c r="C26" s="82"/>
      <c r="D26" s="83"/>
      <c r="E26" s="16">
        <v>403551</v>
      </c>
      <c r="F26" s="19">
        <f t="shared" si="6"/>
        <v>0.5806823414297225</v>
      </c>
      <c r="G26" s="17">
        <f t="shared" si="4"/>
        <v>14092</v>
      </c>
      <c r="H26" s="19">
        <f t="shared" si="9"/>
        <v>0.03618352637889996</v>
      </c>
      <c r="I26" s="16">
        <f>SUM(I17:I20)</f>
        <v>389459</v>
      </c>
      <c r="J26" s="19">
        <f t="shared" si="7"/>
        <v>0.5645437875526371</v>
      </c>
      <c r="K26" s="17">
        <f t="shared" si="5"/>
        <v>-5512</v>
      </c>
      <c r="L26" s="19">
        <f t="shared" si="8"/>
        <v>-0.013955454957452573</v>
      </c>
      <c r="M26" s="16">
        <v>394971</v>
      </c>
    </row>
    <row r="27" spans="1:13" ht="12.75" customHeight="1">
      <c r="A27" s="2" t="s">
        <v>79</v>
      </c>
      <c r="B27" s="2"/>
      <c r="C27" s="23"/>
      <c r="D27" s="23"/>
      <c r="E27" s="24"/>
      <c r="F27" s="14"/>
      <c r="G27" s="15"/>
      <c r="H27" s="14"/>
      <c r="I27" s="15"/>
      <c r="J27" s="14"/>
      <c r="K27" s="15"/>
      <c r="L27" s="14"/>
      <c r="M27" s="15"/>
    </row>
    <row r="28" spans="1:13" ht="12.75" customHeight="1">
      <c r="A28" s="7"/>
      <c r="B28" s="25"/>
      <c r="C28" s="23"/>
      <c r="D28" s="23"/>
      <c r="E28" s="24"/>
      <c r="F28" s="14"/>
      <c r="G28" s="15"/>
      <c r="H28" s="14"/>
      <c r="I28" s="15"/>
      <c r="J28" s="14"/>
      <c r="K28" s="15"/>
      <c r="L28" s="14"/>
      <c r="M28" s="15"/>
    </row>
    <row r="29" spans="1:13" ht="12.75" customHeight="1">
      <c r="A29" s="26" t="s">
        <v>26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4" t="s">
        <v>27</v>
      </c>
    </row>
    <row r="30" spans="1:13" ht="12.75" customHeight="1">
      <c r="A30" s="60" t="s">
        <v>28</v>
      </c>
      <c r="B30" s="61"/>
      <c r="C30" s="61"/>
      <c r="D30" s="61"/>
      <c r="E30" s="72" t="s">
        <v>82</v>
      </c>
      <c r="F30" s="73"/>
      <c r="G30" s="73"/>
      <c r="H30" s="73"/>
      <c r="I30" s="72" t="s">
        <v>77</v>
      </c>
      <c r="J30" s="73"/>
      <c r="K30" s="73"/>
      <c r="L30" s="73"/>
      <c r="M30" s="47" t="s">
        <v>80</v>
      </c>
    </row>
    <row r="31" spans="1:13" ht="12.75" customHeight="1" thickBot="1">
      <c r="A31" s="62"/>
      <c r="B31" s="62"/>
      <c r="C31" s="62"/>
      <c r="D31" s="62"/>
      <c r="E31" s="8" t="s">
        <v>3</v>
      </c>
      <c r="F31" s="8" t="s">
        <v>16</v>
      </c>
      <c r="G31" s="8" t="s">
        <v>4</v>
      </c>
      <c r="H31" s="8" t="s">
        <v>5</v>
      </c>
      <c r="I31" s="8" t="s">
        <v>3</v>
      </c>
      <c r="J31" s="8" t="s">
        <v>16</v>
      </c>
      <c r="K31" s="8" t="s">
        <v>4</v>
      </c>
      <c r="L31" s="8" t="s">
        <v>5</v>
      </c>
      <c r="M31" s="8" t="s">
        <v>3</v>
      </c>
    </row>
    <row r="32" spans="1:13" ht="12.75" customHeight="1" thickTop="1">
      <c r="A32" s="49" t="s">
        <v>29</v>
      </c>
      <c r="B32" s="50"/>
      <c r="C32" s="50"/>
      <c r="D32" s="51"/>
      <c r="E32" s="11">
        <v>44411</v>
      </c>
      <c r="F32" s="13">
        <f>E32/E$44</f>
        <v>0.06618944569636703</v>
      </c>
      <c r="G32" s="12">
        <f>E32-I32</f>
        <v>-2913</v>
      </c>
      <c r="H32" s="13">
        <f>G32/I32</f>
        <v>-0.061554391006677374</v>
      </c>
      <c r="I32" s="11">
        <v>47324</v>
      </c>
      <c r="J32" s="13">
        <f>I32/I$44</f>
        <v>0.07120524093684455</v>
      </c>
      <c r="K32" s="12">
        <f>I32-M32</f>
        <v>-12657</v>
      </c>
      <c r="L32" s="13">
        <f>K32/M32</f>
        <v>-0.2110168219936313</v>
      </c>
      <c r="M32" s="11">
        <v>59981</v>
      </c>
    </row>
    <row r="33" spans="1:13" ht="12.75" customHeight="1">
      <c r="A33" s="52" t="s">
        <v>30</v>
      </c>
      <c r="B33" s="53"/>
      <c r="C33" s="53"/>
      <c r="D33" s="54"/>
      <c r="E33" s="16">
        <v>62545</v>
      </c>
      <c r="F33" s="19">
        <f aca="true" t="shared" si="10" ref="F33:F44">E33/E$44</f>
        <v>0.09321606991689618</v>
      </c>
      <c r="G33" s="17">
        <f aca="true" t="shared" si="11" ref="G33:G44">E33-I33</f>
        <v>4505</v>
      </c>
      <c r="H33" s="19">
        <f aca="true" t="shared" si="12" ref="H33:H44">G33/I33</f>
        <v>0.07761888352860097</v>
      </c>
      <c r="I33" s="16">
        <v>58040</v>
      </c>
      <c r="J33" s="19">
        <f aca="true" t="shared" si="13" ref="J33:J44">I33/I$44</f>
        <v>0.08732888563888212</v>
      </c>
      <c r="K33" s="17">
        <f aca="true" t="shared" si="14" ref="K33:K44">I33-M33</f>
        <v>1253</v>
      </c>
      <c r="L33" s="19">
        <f aca="true" t="shared" si="15" ref="L33:L44">K33/M33</f>
        <v>0.022064909222181132</v>
      </c>
      <c r="M33" s="16">
        <v>56787</v>
      </c>
    </row>
    <row r="34" spans="1:13" ht="12.75" customHeight="1">
      <c r="A34" s="52" t="s">
        <v>31</v>
      </c>
      <c r="B34" s="53"/>
      <c r="C34" s="53"/>
      <c r="D34" s="54"/>
      <c r="E34" s="16">
        <v>25259</v>
      </c>
      <c r="F34" s="19">
        <f t="shared" si="10"/>
        <v>0.03764561052091903</v>
      </c>
      <c r="G34" s="17">
        <f t="shared" si="11"/>
        <v>2383</v>
      </c>
      <c r="H34" s="19">
        <f t="shared" si="12"/>
        <v>0.1041703094946669</v>
      </c>
      <c r="I34" s="16">
        <v>22876</v>
      </c>
      <c r="J34" s="19">
        <f t="shared" si="13"/>
        <v>0.03441997911569723</v>
      </c>
      <c r="K34" s="17">
        <f t="shared" si="14"/>
        <v>-1569</v>
      </c>
      <c r="L34" s="19">
        <f t="shared" si="15"/>
        <v>-0.06418490488852525</v>
      </c>
      <c r="M34" s="16">
        <v>24445</v>
      </c>
    </row>
    <row r="35" spans="1:13" ht="12.75" customHeight="1">
      <c r="A35" s="52" t="s">
        <v>32</v>
      </c>
      <c r="B35" s="53"/>
      <c r="C35" s="53"/>
      <c r="D35" s="54"/>
      <c r="E35" s="16">
        <v>2738</v>
      </c>
      <c r="F35" s="19">
        <f t="shared" si="10"/>
        <v>0.004080671507434036</v>
      </c>
      <c r="G35" s="17">
        <f t="shared" si="11"/>
        <v>461</v>
      </c>
      <c r="H35" s="19">
        <f t="shared" si="12"/>
        <v>0.20245937637241984</v>
      </c>
      <c r="I35" s="16">
        <v>2277</v>
      </c>
      <c r="J35" s="19">
        <f t="shared" si="13"/>
        <v>0.003426048804268342</v>
      </c>
      <c r="K35" s="17">
        <f t="shared" si="14"/>
        <v>-376</v>
      </c>
      <c r="L35" s="19">
        <f t="shared" si="15"/>
        <v>-0.14172634753109686</v>
      </c>
      <c r="M35" s="16">
        <v>2653</v>
      </c>
    </row>
    <row r="36" spans="1:13" ht="12.75" customHeight="1">
      <c r="A36" s="52" t="s">
        <v>33</v>
      </c>
      <c r="B36" s="53"/>
      <c r="C36" s="53"/>
      <c r="D36" s="54"/>
      <c r="E36" s="16">
        <v>50098</v>
      </c>
      <c r="F36" s="19">
        <f t="shared" si="10"/>
        <v>0.07466525974413087</v>
      </c>
      <c r="G36" s="17">
        <f t="shared" si="11"/>
        <v>-1607</v>
      </c>
      <c r="H36" s="19">
        <f t="shared" si="12"/>
        <v>-0.031080166328208102</v>
      </c>
      <c r="I36" s="16">
        <v>51705</v>
      </c>
      <c r="J36" s="19">
        <f t="shared" si="13"/>
        <v>0.07779703707716058</v>
      </c>
      <c r="K36" s="17">
        <f t="shared" si="14"/>
        <v>-3613</v>
      </c>
      <c r="L36" s="19">
        <f t="shared" si="15"/>
        <v>-0.06531327958349904</v>
      </c>
      <c r="M36" s="16">
        <v>55318</v>
      </c>
    </row>
    <row r="37" spans="1:13" ht="12.75" customHeight="1">
      <c r="A37" s="52" t="s">
        <v>34</v>
      </c>
      <c r="B37" s="53"/>
      <c r="C37" s="53"/>
      <c r="D37" s="54"/>
      <c r="E37" s="16">
        <v>22137</v>
      </c>
      <c r="F37" s="19">
        <f t="shared" si="10"/>
        <v>0.03299263154129556</v>
      </c>
      <c r="G37" s="17">
        <f t="shared" si="11"/>
        <v>-4552</v>
      </c>
      <c r="H37" s="19">
        <f t="shared" si="12"/>
        <v>-0.17055715837985688</v>
      </c>
      <c r="I37" s="16">
        <v>26689</v>
      </c>
      <c r="J37" s="19">
        <f t="shared" si="13"/>
        <v>0.04015714384590153</v>
      </c>
      <c r="K37" s="17">
        <f t="shared" si="14"/>
        <v>-8173</v>
      </c>
      <c r="L37" s="19">
        <f t="shared" si="15"/>
        <v>-0.2344386437955367</v>
      </c>
      <c r="M37" s="16">
        <v>34862</v>
      </c>
    </row>
    <row r="38" spans="1:13" ht="12.75" customHeight="1">
      <c r="A38" s="52" t="s">
        <v>35</v>
      </c>
      <c r="B38" s="53"/>
      <c r="C38" s="53"/>
      <c r="D38" s="54"/>
      <c r="E38" s="16">
        <v>102535</v>
      </c>
      <c r="F38" s="19">
        <f t="shared" si="10"/>
        <v>0.15281652776287394</v>
      </c>
      <c r="G38" s="17">
        <f t="shared" si="11"/>
        <v>2692</v>
      </c>
      <c r="H38" s="19">
        <f t="shared" si="12"/>
        <v>0.026962330859449334</v>
      </c>
      <c r="I38" s="16">
        <v>99843</v>
      </c>
      <c r="J38" s="19">
        <f t="shared" si="13"/>
        <v>0.15022704908413004</v>
      </c>
      <c r="K38" s="17">
        <f t="shared" si="14"/>
        <v>-12315</v>
      </c>
      <c r="L38" s="19">
        <f t="shared" si="15"/>
        <v>-0.10980046006526507</v>
      </c>
      <c r="M38" s="16">
        <v>112158</v>
      </c>
    </row>
    <row r="39" spans="1:13" ht="12.75" customHeight="1">
      <c r="A39" s="52" t="s">
        <v>36</v>
      </c>
      <c r="B39" s="53"/>
      <c r="C39" s="53"/>
      <c r="D39" s="54"/>
      <c r="E39" s="16">
        <v>38942</v>
      </c>
      <c r="F39" s="19">
        <f t="shared" si="10"/>
        <v>0.058038535369794086</v>
      </c>
      <c r="G39" s="17">
        <f t="shared" si="11"/>
        <v>-822</v>
      </c>
      <c r="H39" s="19">
        <f t="shared" si="12"/>
        <v>-0.020671964591087416</v>
      </c>
      <c r="I39" s="16">
        <v>39764</v>
      </c>
      <c r="J39" s="19">
        <f t="shared" si="13"/>
        <v>0.059830217238878505</v>
      </c>
      <c r="K39" s="17">
        <f t="shared" si="14"/>
        <v>1606</v>
      </c>
      <c r="L39" s="19">
        <f t="shared" si="15"/>
        <v>0.04208815975680067</v>
      </c>
      <c r="M39" s="16">
        <v>38158</v>
      </c>
    </row>
    <row r="40" spans="1:13" ht="12.75" customHeight="1">
      <c r="A40" s="52" t="s">
        <v>37</v>
      </c>
      <c r="B40" s="53"/>
      <c r="C40" s="53"/>
      <c r="D40" s="54"/>
      <c r="E40" s="16">
        <v>178099</v>
      </c>
      <c r="F40" s="19">
        <f t="shared" si="10"/>
        <v>0.26543590752465096</v>
      </c>
      <c r="G40" s="17">
        <f t="shared" si="11"/>
        <v>-1251</v>
      </c>
      <c r="H40" s="19">
        <f t="shared" si="12"/>
        <v>-0.006975188179537218</v>
      </c>
      <c r="I40" s="16">
        <v>179350</v>
      </c>
      <c r="J40" s="19">
        <f t="shared" si="13"/>
        <v>0.26985588627383716</v>
      </c>
      <c r="K40" s="17">
        <f t="shared" si="14"/>
        <v>-1110</v>
      </c>
      <c r="L40" s="19">
        <f t="shared" si="15"/>
        <v>-0.0061509475784107285</v>
      </c>
      <c r="M40" s="16">
        <v>180460</v>
      </c>
    </row>
    <row r="41" spans="1:13" ht="12.75" customHeight="1">
      <c r="A41" s="52" t="s">
        <v>38</v>
      </c>
      <c r="B41" s="53"/>
      <c r="C41" s="53"/>
      <c r="D41" s="54"/>
      <c r="E41" s="16">
        <v>19185</v>
      </c>
      <c r="F41" s="19">
        <f t="shared" si="10"/>
        <v>0.02859301784883929</v>
      </c>
      <c r="G41" s="17">
        <f t="shared" si="11"/>
        <v>12390</v>
      </c>
      <c r="H41" s="19">
        <f t="shared" si="12"/>
        <v>1.8233995584988962</v>
      </c>
      <c r="I41" s="16">
        <v>6795</v>
      </c>
      <c r="J41" s="19">
        <f t="shared" si="13"/>
        <v>0.010223979633290903</v>
      </c>
      <c r="K41" s="17">
        <f t="shared" si="14"/>
        <v>4539</v>
      </c>
      <c r="L41" s="19">
        <f t="shared" si="15"/>
        <v>2.011968085106383</v>
      </c>
      <c r="M41" s="16">
        <v>2256</v>
      </c>
    </row>
    <row r="42" spans="1:13" ht="12.75" customHeight="1">
      <c r="A42" s="52" t="s">
        <v>39</v>
      </c>
      <c r="B42" s="53"/>
      <c r="C42" s="53"/>
      <c r="D42" s="54"/>
      <c r="E42" s="16">
        <v>95894</v>
      </c>
      <c r="F42" s="19">
        <f t="shared" si="10"/>
        <v>0.1429188873388895</v>
      </c>
      <c r="G42" s="17">
        <f t="shared" si="11"/>
        <v>-3571</v>
      </c>
      <c r="H42" s="19">
        <f t="shared" si="12"/>
        <v>-0.03590207610717338</v>
      </c>
      <c r="I42" s="16">
        <v>99465</v>
      </c>
      <c r="J42" s="19">
        <f t="shared" si="13"/>
        <v>0.14965829789923174</v>
      </c>
      <c r="K42" s="17">
        <f t="shared" si="14"/>
        <v>-3433</v>
      </c>
      <c r="L42" s="19">
        <f t="shared" si="15"/>
        <v>-0.03336313630974363</v>
      </c>
      <c r="M42" s="16">
        <v>102898</v>
      </c>
    </row>
    <row r="43" spans="1:13" ht="12.75" customHeight="1" thickBot="1">
      <c r="A43" s="74" t="s">
        <v>40</v>
      </c>
      <c r="B43" s="79"/>
      <c r="C43" s="79"/>
      <c r="D43" s="80"/>
      <c r="E43" s="20">
        <v>29125</v>
      </c>
      <c r="F43" s="21">
        <f t="shared" si="10"/>
        <v>0.043407435227909526</v>
      </c>
      <c r="G43" s="20">
        <f t="shared" si="11"/>
        <v>-1361</v>
      </c>
      <c r="H43" s="21">
        <f t="shared" si="12"/>
        <v>-0.04464344289181919</v>
      </c>
      <c r="I43" s="20">
        <v>30486</v>
      </c>
      <c r="J43" s="21">
        <f t="shared" si="13"/>
        <v>0.04587023445187733</v>
      </c>
      <c r="K43" s="20">
        <f t="shared" si="14"/>
        <v>2486</v>
      </c>
      <c r="L43" s="21">
        <f t="shared" si="15"/>
        <v>0.08878571428571429</v>
      </c>
      <c r="M43" s="20">
        <v>28000</v>
      </c>
    </row>
    <row r="44" spans="1:13" ht="12.75" customHeight="1" thickTop="1">
      <c r="A44" s="69" t="s">
        <v>41</v>
      </c>
      <c r="B44" s="70"/>
      <c r="C44" s="70"/>
      <c r="D44" s="71"/>
      <c r="E44" s="11">
        <f>SUM(E32:E43)</f>
        <v>670968</v>
      </c>
      <c r="F44" s="13">
        <f t="shared" si="10"/>
        <v>1</v>
      </c>
      <c r="G44" s="12">
        <f t="shared" si="11"/>
        <v>6354</v>
      </c>
      <c r="H44" s="13">
        <f t="shared" si="12"/>
        <v>0.009560436584242884</v>
      </c>
      <c r="I44" s="11">
        <f>SUM(I32:I43)</f>
        <v>664614</v>
      </c>
      <c r="J44" s="13">
        <f t="shared" si="13"/>
        <v>1</v>
      </c>
      <c r="K44" s="12">
        <f t="shared" si="14"/>
        <v>-33362</v>
      </c>
      <c r="L44" s="13">
        <f t="shared" si="15"/>
        <v>-0.04779820509587722</v>
      </c>
      <c r="M44" s="11">
        <f>SUM(M32:M43)</f>
        <v>697976</v>
      </c>
    </row>
    <row r="45" spans="1:13" ht="12.7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</row>
    <row r="46" spans="1:13" ht="12.75" customHeight="1">
      <c r="A46" s="26" t="s">
        <v>42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4" t="s">
        <v>27</v>
      </c>
    </row>
    <row r="47" spans="1:13" ht="12.75" customHeight="1">
      <c r="A47" s="60" t="s">
        <v>28</v>
      </c>
      <c r="B47" s="61"/>
      <c r="C47" s="61"/>
      <c r="D47" s="61"/>
      <c r="E47" s="72" t="s">
        <v>82</v>
      </c>
      <c r="F47" s="73"/>
      <c r="G47" s="73"/>
      <c r="H47" s="73"/>
      <c r="I47" s="72" t="s">
        <v>77</v>
      </c>
      <c r="J47" s="73"/>
      <c r="K47" s="73"/>
      <c r="L47" s="73"/>
      <c r="M47" s="47" t="s">
        <v>80</v>
      </c>
    </row>
    <row r="48" spans="1:13" ht="12.75" customHeight="1" thickBot="1">
      <c r="A48" s="62"/>
      <c r="B48" s="62"/>
      <c r="C48" s="62"/>
      <c r="D48" s="62"/>
      <c r="E48" s="8" t="s">
        <v>3</v>
      </c>
      <c r="F48" s="8" t="s">
        <v>16</v>
      </c>
      <c r="G48" s="8" t="s">
        <v>4</v>
      </c>
      <c r="H48" s="8" t="s">
        <v>5</v>
      </c>
      <c r="I48" s="8" t="s">
        <v>3</v>
      </c>
      <c r="J48" s="8" t="s">
        <v>16</v>
      </c>
      <c r="K48" s="8" t="s">
        <v>4</v>
      </c>
      <c r="L48" s="8" t="s">
        <v>5</v>
      </c>
      <c r="M48" s="8" t="s">
        <v>3</v>
      </c>
    </row>
    <row r="49" spans="1:13" ht="12.75" customHeight="1" thickTop="1">
      <c r="A49" s="76" t="s">
        <v>43</v>
      </c>
      <c r="B49" s="77"/>
      <c r="C49" s="77"/>
      <c r="D49" s="78"/>
      <c r="E49" s="27">
        <v>337043</v>
      </c>
      <c r="F49" s="28">
        <f>E49/E$63</f>
        <v>0.5023235087217274</v>
      </c>
      <c r="G49" s="27">
        <f>E49-I49</f>
        <v>-6073</v>
      </c>
      <c r="H49" s="28">
        <f>G49/I49</f>
        <v>-0.01769955350377132</v>
      </c>
      <c r="I49" s="27">
        <f>SUM(I50:I52)</f>
        <v>343116</v>
      </c>
      <c r="J49" s="28">
        <f>I49/I$63</f>
        <v>0.5162635755491157</v>
      </c>
      <c r="K49" s="27">
        <f>I49-M49</f>
        <v>-4264</v>
      </c>
      <c r="L49" s="28">
        <f>K49/M49</f>
        <v>-0.012274742357072946</v>
      </c>
      <c r="M49" s="27">
        <f>SUM(M50:M52)</f>
        <v>347380</v>
      </c>
    </row>
    <row r="50" spans="1:13" ht="12.75" customHeight="1">
      <c r="A50" s="29"/>
      <c r="B50" s="9" t="s">
        <v>44</v>
      </c>
      <c r="C50" s="52" t="s">
        <v>45</v>
      </c>
      <c r="D50" s="63"/>
      <c r="E50" s="17">
        <v>230551</v>
      </c>
      <c r="F50" s="19">
        <f aca="true" t="shared" si="16" ref="F50:F63">E50/E$63</f>
        <v>0.34360953130402644</v>
      </c>
      <c r="G50" s="17">
        <f aca="true" t="shared" si="17" ref="G50:G63">E50-I50</f>
        <v>377</v>
      </c>
      <c r="H50" s="19">
        <f aca="true" t="shared" si="18" ref="H50:H63">G50/I50</f>
        <v>0.0016378913343818155</v>
      </c>
      <c r="I50" s="17">
        <v>230174</v>
      </c>
      <c r="J50" s="19">
        <f aca="true" t="shared" si="19" ref="J50:J63">I50/I$63</f>
        <v>0.34632734188566594</v>
      </c>
      <c r="K50" s="17">
        <f aca="true" t="shared" si="20" ref="K50:K63">I50-M50</f>
        <v>153</v>
      </c>
      <c r="L50" s="19">
        <f>K50/M50</f>
        <v>0.00066515665960934</v>
      </c>
      <c r="M50" s="17">
        <v>230021</v>
      </c>
    </row>
    <row r="51" spans="1:13" ht="12.75" customHeight="1">
      <c r="A51" s="29"/>
      <c r="B51" s="44" t="s">
        <v>46</v>
      </c>
      <c r="C51" s="52" t="s">
        <v>47</v>
      </c>
      <c r="D51" s="63"/>
      <c r="E51" s="17">
        <v>10702</v>
      </c>
      <c r="F51" s="19">
        <f t="shared" si="16"/>
        <v>0.015950090019196145</v>
      </c>
      <c r="G51" s="17">
        <f t="shared" si="17"/>
        <v>-2888</v>
      </c>
      <c r="H51" s="19">
        <f t="shared" si="18"/>
        <v>-0.21250919793966153</v>
      </c>
      <c r="I51" s="17">
        <v>13590</v>
      </c>
      <c r="J51" s="19">
        <f t="shared" si="19"/>
        <v>0.020447959266581807</v>
      </c>
      <c r="K51" s="17">
        <f t="shared" si="20"/>
        <v>-957</v>
      </c>
      <c r="L51" s="19">
        <f aca="true" t="shared" si="21" ref="L51:L63">K51/M51</f>
        <v>-0.06578676015673335</v>
      </c>
      <c r="M51" s="17">
        <v>14547</v>
      </c>
    </row>
    <row r="52" spans="1:13" ht="12.75" customHeight="1">
      <c r="A52" s="29"/>
      <c r="B52" s="45" t="s">
        <v>48</v>
      </c>
      <c r="C52" s="52" t="s">
        <v>49</v>
      </c>
      <c r="D52" s="63"/>
      <c r="E52" s="17">
        <v>95790</v>
      </c>
      <c r="F52" s="19">
        <f t="shared" si="16"/>
        <v>0.14276388739850485</v>
      </c>
      <c r="G52" s="17">
        <f t="shared" si="17"/>
        <v>-3562</v>
      </c>
      <c r="H52" s="19">
        <f t="shared" si="18"/>
        <v>-0.03585232305338594</v>
      </c>
      <c r="I52" s="17">
        <v>99352</v>
      </c>
      <c r="J52" s="19">
        <f t="shared" si="19"/>
        <v>0.14948827439686796</v>
      </c>
      <c r="K52" s="17">
        <f t="shared" si="20"/>
        <v>-3460</v>
      </c>
      <c r="L52" s="19">
        <f t="shared" si="21"/>
        <v>-0.03365365910594094</v>
      </c>
      <c r="M52" s="17">
        <v>102812</v>
      </c>
    </row>
    <row r="53" spans="1:13" ht="12.75" customHeight="1">
      <c r="A53" s="66" t="s">
        <v>50</v>
      </c>
      <c r="B53" s="67"/>
      <c r="C53" s="67"/>
      <c r="D53" s="68"/>
      <c r="E53" s="17">
        <v>160479</v>
      </c>
      <c r="F53" s="19">
        <f t="shared" si="16"/>
        <v>0.23917534070179203</v>
      </c>
      <c r="G53" s="17">
        <f t="shared" si="17"/>
        <v>17608</v>
      </c>
      <c r="H53" s="19">
        <f t="shared" si="18"/>
        <v>0.12324404532760322</v>
      </c>
      <c r="I53" s="17">
        <v>142871</v>
      </c>
      <c r="J53" s="19">
        <f t="shared" si="19"/>
        <v>0.21496838766562246</v>
      </c>
      <c r="K53" s="17">
        <f t="shared" si="20"/>
        <v>-12167</v>
      </c>
      <c r="L53" s="19">
        <f t="shared" si="21"/>
        <v>-0.07847753453991925</v>
      </c>
      <c r="M53" s="17">
        <v>155038</v>
      </c>
    </row>
    <row r="54" spans="1:13" ht="12.75" customHeight="1">
      <c r="A54" s="29"/>
      <c r="B54" s="9" t="s">
        <v>51</v>
      </c>
      <c r="C54" s="52" t="s">
        <v>52</v>
      </c>
      <c r="D54" s="54"/>
      <c r="E54" s="17">
        <v>141294</v>
      </c>
      <c r="F54" s="19">
        <f t="shared" si="16"/>
        <v>0.21058232285295275</v>
      </c>
      <c r="G54" s="17">
        <f t="shared" si="17"/>
        <v>5218</v>
      </c>
      <c r="H54" s="19">
        <f t="shared" si="18"/>
        <v>0.038346218289779244</v>
      </c>
      <c r="I54" s="17">
        <v>136076</v>
      </c>
      <c r="J54" s="19">
        <f t="shared" si="19"/>
        <v>0.20474440803233154</v>
      </c>
      <c r="K54" s="17">
        <f t="shared" si="20"/>
        <v>-16707</v>
      </c>
      <c r="L54" s="19">
        <f t="shared" si="21"/>
        <v>-0.1093511712690548</v>
      </c>
      <c r="M54" s="17">
        <v>152783</v>
      </c>
    </row>
    <row r="55" spans="1:13" ht="12.75" customHeight="1">
      <c r="A55" s="29"/>
      <c r="B55" s="44"/>
      <c r="C55" s="30" t="s">
        <v>51</v>
      </c>
      <c r="D55" s="31" t="s">
        <v>53</v>
      </c>
      <c r="E55" s="17">
        <v>61050</v>
      </c>
      <c r="F55" s="19">
        <f t="shared" si="16"/>
        <v>0.09098794577386701</v>
      </c>
      <c r="G55" s="17">
        <f t="shared" si="17"/>
        <v>640</v>
      </c>
      <c r="H55" s="19">
        <f t="shared" si="18"/>
        <v>0.010594272471445124</v>
      </c>
      <c r="I55" s="17">
        <v>60410</v>
      </c>
      <c r="J55" s="19">
        <f t="shared" si="19"/>
        <v>0.09089486529022861</v>
      </c>
      <c r="K55" s="17">
        <f t="shared" si="20"/>
        <v>-17263</v>
      </c>
      <c r="L55" s="19">
        <f t="shared" si="21"/>
        <v>-0.2222522626910252</v>
      </c>
      <c r="M55" s="17">
        <v>77673</v>
      </c>
    </row>
    <row r="56" spans="1:13" ht="12.75" customHeight="1">
      <c r="A56" s="29"/>
      <c r="B56" s="45" t="s">
        <v>54</v>
      </c>
      <c r="C56" s="22" t="s">
        <v>54</v>
      </c>
      <c r="D56" s="31" t="s">
        <v>55</v>
      </c>
      <c r="E56" s="17">
        <v>51105</v>
      </c>
      <c r="F56" s="19">
        <f t="shared" si="16"/>
        <v>0.07616607647458597</v>
      </c>
      <c r="G56" s="17">
        <f t="shared" si="17"/>
        <v>2415</v>
      </c>
      <c r="H56" s="19">
        <f t="shared" si="18"/>
        <v>0.04959950708564387</v>
      </c>
      <c r="I56" s="17">
        <v>48690</v>
      </c>
      <c r="J56" s="19">
        <f t="shared" si="19"/>
        <v>0.0732605692928527</v>
      </c>
      <c r="K56" s="17">
        <f t="shared" si="20"/>
        <v>-2294</v>
      </c>
      <c r="L56" s="19">
        <f t="shared" si="21"/>
        <v>-0.044994508080966576</v>
      </c>
      <c r="M56" s="17">
        <v>50984</v>
      </c>
    </row>
    <row r="57" spans="1:13" ht="12.75" customHeight="1">
      <c r="A57" s="66" t="s">
        <v>56</v>
      </c>
      <c r="B57" s="67"/>
      <c r="C57" s="67"/>
      <c r="D57" s="68"/>
      <c r="E57" s="17">
        <v>173446</v>
      </c>
      <c r="F57" s="19">
        <f t="shared" si="16"/>
        <v>0.25850115057648054</v>
      </c>
      <c r="G57" s="17">
        <f t="shared" si="17"/>
        <v>-5181</v>
      </c>
      <c r="H57" s="19">
        <f t="shared" si="18"/>
        <v>-0.02900457377664071</v>
      </c>
      <c r="I57" s="17">
        <f>SUM(I58:I62)</f>
        <v>178627</v>
      </c>
      <c r="J57" s="19">
        <f t="shared" si="19"/>
        <v>0.26876803678526184</v>
      </c>
      <c r="K57" s="17">
        <f t="shared" si="20"/>
        <v>-16931</v>
      </c>
      <c r="L57" s="19">
        <f t="shared" si="21"/>
        <v>-0.08657789504903916</v>
      </c>
      <c r="M57" s="17">
        <f>SUM(M58:M62)</f>
        <v>195558</v>
      </c>
    </row>
    <row r="58" spans="1:13" ht="12.75" customHeight="1">
      <c r="A58" s="29"/>
      <c r="B58" s="9"/>
      <c r="C58" s="52" t="s">
        <v>57</v>
      </c>
      <c r="D58" s="63"/>
      <c r="E58" s="17">
        <v>26178</v>
      </c>
      <c r="F58" s="19">
        <f t="shared" si="16"/>
        <v>0.03901527345566406</v>
      </c>
      <c r="G58" s="17">
        <f t="shared" si="17"/>
        <v>-1592</v>
      </c>
      <c r="H58" s="19">
        <f t="shared" si="18"/>
        <v>-0.057328051854519266</v>
      </c>
      <c r="I58" s="17">
        <v>27770</v>
      </c>
      <c r="J58" s="19">
        <f t="shared" si="19"/>
        <v>0.041783651864089534</v>
      </c>
      <c r="K58" s="17">
        <f t="shared" si="20"/>
        <v>1461</v>
      </c>
      <c r="L58" s="19">
        <f t="shared" si="21"/>
        <v>0.05553232734045384</v>
      </c>
      <c r="M58" s="17">
        <v>26309</v>
      </c>
    </row>
    <row r="59" spans="1:13" ht="12.75" customHeight="1">
      <c r="A59" s="29"/>
      <c r="B59" s="44" t="s">
        <v>44</v>
      </c>
      <c r="C59" s="52" t="s">
        <v>58</v>
      </c>
      <c r="D59" s="63"/>
      <c r="E59" s="17">
        <v>109276</v>
      </c>
      <c r="F59" s="19">
        <f t="shared" si="16"/>
        <v>0.1628632065910744</v>
      </c>
      <c r="G59" s="17">
        <f t="shared" si="17"/>
        <v>4434</v>
      </c>
      <c r="H59" s="19">
        <f t="shared" si="18"/>
        <v>0.04229221113675817</v>
      </c>
      <c r="I59" s="17">
        <v>104842</v>
      </c>
      <c r="J59" s="19">
        <f t="shared" si="19"/>
        <v>0.15774870827277188</v>
      </c>
      <c r="K59" s="17">
        <f t="shared" si="20"/>
        <v>6572</v>
      </c>
      <c r="L59" s="19">
        <f t="shared" si="21"/>
        <v>0.06687697160883281</v>
      </c>
      <c r="M59" s="17">
        <v>98270</v>
      </c>
    </row>
    <row r="60" spans="1:13" ht="12.75" customHeight="1">
      <c r="A60" s="29"/>
      <c r="B60" s="44"/>
      <c r="C60" s="52" t="s">
        <v>59</v>
      </c>
      <c r="D60" s="63"/>
      <c r="E60" s="17">
        <v>3749</v>
      </c>
      <c r="F60" s="19">
        <f t="shared" si="16"/>
        <v>0.005587449774057779</v>
      </c>
      <c r="G60" s="17">
        <f t="shared" si="17"/>
        <v>-4561</v>
      </c>
      <c r="H60" s="19">
        <f t="shared" si="18"/>
        <v>-0.5488567990373044</v>
      </c>
      <c r="I60" s="17">
        <v>8310</v>
      </c>
      <c r="J60" s="19">
        <f t="shared" si="19"/>
        <v>0.012503498271176954</v>
      </c>
      <c r="K60" s="17">
        <f t="shared" si="20"/>
        <v>-12648</v>
      </c>
      <c r="L60" s="19">
        <f t="shared" si="21"/>
        <v>-0.6034926996850845</v>
      </c>
      <c r="M60" s="17">
        <v>20958</v>
      </c>
    </row>
    <row r="61" spans="1:13" ht="12.75" customHeight="1">
      <c r="A61" s="29"/>
      <c r="B61" s="44" t="s">
        <v>48</v>
      </c>
      <c r="C61" s="52" t="s">
        <v>60</v>
      </c>
      <c r="D61" s="63"/>
      <c r="E61" s="17">
        <v>21335</v>
      </c>
      <c r="F61" s="19">
        <f t="shared" si="16"/>
        <v>0.031797343539483255</v>
      </c>
      <c r="G61" s="17">
        <f t="shared" si="17"/>
        <v>-3461</v>
      </c>
      <c r="H61" s="19">
        <f t="shared" si="18"/>
        <v>-0.13957896434908856</v>
      </c>
      <c r="I61" s="17">
        <v>24796</v>
      </c>
      <c r="J61" s="19">
        <f t="shared" si="19"/>
        <v>0.03730887402311718</v>
      </c>
      <c r="K61" s="17">
        <f t="shared" si="20"/>
        <v>-13197</v>
      </c>
      <c r="L61" s="19">
        <f t="shared" si="21"/>
        <v>-0.3473534598478667</v>
      </c>
      <c r="M61" s="17">
        <v>37993</v>
      </c>
    </row>
    <row r="62" spans="1:13" ht="12.75" customHeight="1" thickBot="1">
      <c r="A62" s="32"/>
      <c r="B62" s="46"/>
      <c r="C62" s="74" t="s">
        <v>61</v>
      </c>
      <c r="D62" s="75"/>
      <c r="E62" s="20">
        <v>12908</v>
      </c>
      <c r="F62" s="21">
        <f t="shared" si="16"/>
        <v>0.01923787721620107</v>
      </c>
      <c r="G62" s="20">
        <f t="shared" si="17"/>
        <v>-1</v>
      </c>
      <c r="H62" s="21">
        <f t="shared" si="18"/>
        <v>-7.746533426291734E-05</v>
      </c>
      <c r="I62" s="20">
        <v>12909</v>
      </c>
      <c r="J62" s="21">
        <f t="shared" si="19"/>
        <v>0.019423304354106292</v>
      </c>
      <c r="K62" s="20">
        <f t="shared" si="20"/>
        <v>881</v>
      </c>
      <c r="L62" s="21">
        <f t="shared" si="21"/>
        <v>0.07324575989358165</v>
      </c>
      <c r="M62" s="20">
        <v>12028</v>
      </c>
    </row>
    <row r="63" spans="1:13" ht="12.75" customHeight="1" thickTop="1">
      <c r="A63" s="69" t="s">
        <v>41</v>
      </c>
      <c r="B63" s="70"/>
      <c r="C63" s="70"/>
      <c r="D63" s="71"/>
      <c r="E63" s="27">
        <f>E49+E53+E57</f>
        <v>670968</v>
      </c>
      <c r="F63" s="28">
        <f t="shared" si="16"/>
        <v>1</v>
      </c>
      <c r="G63" s="27">
        <f t="shared" si="17"/>
        <v>6354</v>
      </c>
      <c r="H63" s="28">
        <f t="shared" si="18"/>
        <v>0.009560436584242884</v>
      </c>
      <c r="I63" s="27">
        <f>I49+I53+I57</f>
        <v>664614</v>
      </c>
      <c r="J63" s="28">
        <f t="shared" si="19"/>
        <v>1</v>
      </c>
      <c r="K63" s="27">
        <f t="shared" si="20"/>
        <v>-33362</v>
      </c>
      <c r="L63" s="28">
        <f t="shared" si="21"/>
        <v>-0.04779820509587722</v>
      </c>
      <c r="M63" s="27">
        <f>M49+M53+M57</f>
        <v>697976</v>
      </c>
    </row>
    <row r="64" spans="1:13" ht="12.75" customHeight="1">
      <c r="A64" s="33"/>
      <c r="B64" s="33"/>
      <c r="C64" s="33"/>
      <c r="D64" s="33"/>
      <c r="E64" s="34"/>
      <c r="F64" s="35"/>
      <c r="G64" s="34"/>
      <c r="H64" s="35"/>
      <c r="I64" s="34"/>
      <c r="J64" s="35"/>
      <c r="K64" s="34"/>
      <c r="L64" s="35"/>
      <c r="M64" s="34"/>
    </row>
    <row r="65" spans="1:13" ht="12.75" customHeight="1">
      <c r="A65" s="26" t="s">
        <v>62</v>
      </c>
      <c r="B65" s="33"/>
      <c r="C65" s="33"/>
      <c r="D65" s="33"/>
      <c r="E65" s="34"/>
      <c r="F65" s="35"/>
      <c r="G65" s="34"/>
      <c r="H65" s="35"/>
      <c r="I65" s="34"/>
      <c r="J65" s="35"/>
      <c r="K65" s="34"/>
      <c r="L65" s="35"/>
      <c r="M65" s="34"/>
    </row>
    <row r="66" spans="1:13" ht="12.75" customHeight="1">
      <c r="A66" s="60" t="s">
        <v>28</v>
      </c>
      <c r="B66" s="61"/>
      <c r="C66" s="61"/>
      <c r="D66" s="61"/>
      <c r="E66" s="72" t="s">
        <v>82</v>
      </c>
      <c r="F66" s="73"/>
      <c r="G66" s="72" t="s">
        <v>77</v>
      </c>
      <c r="H66" s="73"/>
      <c r="I66" s="47" t="s">
        <v>80</v>
      </c>
      <c r="J66" s="7"/>
      <c r="K66" s="7"/>
      <c r="L66" s="7"/>
      <c r="M66" s="7"/>
    </row>
    <row r="67" spans="1:13" ht="12.75" customHeight="1" thickBot="1">
      <c r="A67" s="62"/>
      <c r="B67" s="62"/>
      <c r="C67" s="62"/>
      <c r="D67" s="62"/>
      <c r="E67" s="8" t="s">
        <v>63</v>
      </c>
      <c r="F67" s="8" t="s">
        <v>64</v>
      </c>
      <c r="G67" s="8" t="s">
        <v>63</v>
      </c>
      <c r="H67" s="8" t="s">
        <v>64</v>
      </c>
      <c r="I67" s="8" t="s">
        <v>63</v>
      </c>
      <c r="J67" s="7"/>
      <c r="K67" s="7"/>
      <c r="L67" s="7"/>
      <c r="M67" s="7"/>
    </row>
    <row r="68" spans="1:13" ht="12.75" customHeight="1" thickTop="1">
      <c r="A68" s="64" t="s">
        <v>65</v>
      </c>
      <c r="B68" s="48"/>
      <c r="C68" s="48"/>
      <c r="D68" s="65"/>
      <c r="E68" s="36">
        <v>0.48989</v>
      </c>
      <c r="F68" s="37">
        <f aca="true" t="shared" si="22" ref="F68:F76">E68-G68</f>
        <v>0.024109999999999965</v>
      </c>
      <c r="G68" s="36">
        <v>0.46578</v>
      </c>
      <c r="H68" s="37">
        <f aca="true" t="shared" si="23" ref="H68:H76">G68-I68</f>
        <v>0.011380000000000001</v>
      </c>
      <c r="I68" s="36">
        <v>0.4544</v>
      </c>
      <c r="J68" s="38"/>
      <c r="K68" s="39"/>
      <c r="L68" s="38"/>
      <c r="M68" s="38"/>
    </row>
    <row r="69" spans="1:13" ht="12.75" customHeight="1">
      <c r="A69" s="52" t="s">
        <v>66</v>
      </c>
      <c r="B69" s="53"/>
      <c r="C69" s="53"/>
      <c r="D69" s="54"/>
      <c r="E69" s="40">
        <v>1.49</v>
      </c>
      <c r="F69" s="41">
        <f t="shared" si="22"/>
        <v>-0.76</v>
      </c>
      <c r="G69" s="40">
        <v>2.25</v>
      </c>
      <c r="H69" s="41">
        <f t="shared" si="23"/>
        <v>0.95</v>
      </c>
      <c r="I69" s="40">
        <v>1.3</v>
      </c>
      <c r="J69" s="7"/>
      <c r="K69" s="42"/>
      <c r="L69" s="7"/>
      <c r="M69" s="7"/>
    </row>
    <row r="70" spans="1:13" ht="12.75" customHeight="1">
      <c r="A70" s="66" t="s">
        <v>67</v>
      </c>
      <c r="B70" s="67"/>
      <c r="C70" s="67"/>
      <c r="D70" s="68"/>
      <c r="E70" s="31">
        <v>91.4</v>
      </c>
      <c r="F70" s="41">
        <f t="shared" si="22"/>
        <v>0.9000000000000057</v>
      </c>
      <c r="G70" s="31">
        <v>90.5</v>
      </c>
      <c r="H70" s="41">
        <f t="shared" si="23"/>
        <v>4.799999999999997</v>
      </c>
      <c r="I70" s="31">
        <v>85.7</v>
      </c>
      <c r="J70" s="7"/>
      <c r="K70" s="42"/>
      <c r="L70" s="7"/>
      <c r="M70" s="7"/>
    </row>
    <row r="71" spans="1:13" ht="12.75" customHeight="1">
      <c r="A71" s="29"/>
      <c r="B71" s="9" t="s">
        <v>68</v>
      </c>
      <c r="C71" s="52" t="s">
        <v>69</v>
      </c>
      <c r="D71" s="63"/>
      <c r="E71" s="31">
        <v>45</v>
      </c>
      <c r="F71" s="41">
        <f t="shared" si="22"/>
        <v>0.8999999999999986</v>
      </c>
      <c r="G71" s="31">
        <v>44.1</v>
      </c>
      <c r="H71" s="41">
        <f t="shared" si="23"/>
        <v>2.6000000000000014</v>
      </c>
      <c r="I71" s="31">
        <v>41.5</v>
      </c>
      <c r="J71" s="7"/>
      <c r="K71" s="42"/>
      <c r="L71" s="7"/>
      <c r="M71" s="7"/>
    </row>
    <row r="72" spans="1:13" ht="12.75" customHeight="1">
      <c r="A72" s="29"/>
      <c r="B72" s="44"/>
      <c r="C72" s="52" t="s">
        <v>70</v>
      </c>
      <c r="D72" s="63"/>
      <c r="E72" s="31">
        <v>16.8</v>
      </c>
      <c r="F72" s="41">
        <f t="shared" si="22"/>
        <v>2.1000000000000014</v>
      </c>
      <c r="G72" s="31">
        <v>14.7</v>
      </c>
      <c r="H72" s="41">
        <f t="shared" si="23"/>
        <v>0.8999999999999986</v>
      </c>
      <c r="I72" s="31">
        <v>13.8</v>
      </c>
      <c r="J72" s="7"/>
      <c r="K72" s="42"/>
      <c r="L72" s="7"/>
      <c r="M72" s="7"/>
    </row>
    <row r="73" spans="1:13" ht="12.75" customHeight="1">
      <c r="A73" s="29"/>
      <c r="B73" s="45" t="s">
        <v>54</v>
      </c>
      <c r="C73" s="52" t="s">
        <v>71</v>
      </c>
      <c r="D73" s="63"/>
      <c r="E73" s="43">
        <v>23.1</v>
      </c>
      <c r="F73" s="41">
        <f t="shared" si="22"/>
        <v>-1.0999999999999979</v>
      </c>
      <c r="G73" s="43">
        <v>24.2</v>
      </c>
      <c r="H73" s="41">
        <f t="shared" si="23"/>
        <v>0.3999999999999986</v>
      </c>
      <c r="I73" s="43">
        <v>23.8</v>
      </c>
      <c r="J73" s="7"/>
      <c r="K73" s="42"/>
      <c r="L73" s="7"/>
      <c r="M73" s="7"/>
    </row>
    <row r="74" spans="1:13" ht="12.75" customHeight="1">
      <c r="A74" s="52" t="s">
        <v>72</v>
      </c>
      <c r="B74" s="53"/>
      <c r="C74" s="53"/>
      <c r="D74" s="54"/>
      <c r="E74" s="43">
        <v>20</v>
      </c>
      <c r="F74" s="41">
        <f t="shared" si="22"/>
        <v>-0.5</v>
      </c>
      <c r="G74" s="43">
        <v>20.5</v>
      </c>
      <c r="H74" s="41">
        <f t="shared" si="23"/>
        <v>-0.5</v>
      </c>
      <c r="I74" s="43">
        <v>21</v>
      </c>
      <c r="J74" s="7"/>
      <c r="K74" s="42"/>
      <c r="L74" s="7"/>
      <c r="M74" s="7"/>
    </row>
    <row r="75" spans="1:13" ht="12.75" customHeight="1">
      <c r="A75" s="52" t="s">
        <v>73</v>
      </c>
      <c r="B75" s="53"/>
      <c r="C75" s="53"/>
      <c r="D75" s="54"/>
      <c r="E75" s="43">
        <v>11.7</v>
      </c>
      <c r="F75" s="41">
        <f t="shared" si="22"/>
        <v>0</v>
      </c>
      <c r="G75" s="43">
        <v>11.7</v>
      </c>
      <c r="H75" s="41">
        <f t="shared" si="23"/>
        <v>-0.6000000000000014</v>
      </c>
      <c r="I75" s="43">
        <v>12.3</v>
      </c>
      <c r="J75" s="7"/>
      <c r="K75" s="42"/>
      <c r="L75" s="7"/>
      <c r="M75" s="7"/>
    </row>
    <row r="76" spans="1:13" ht="12.75" customHeight="1">
      <c r="A76" s="52" t="s">
        <v>74</v>
      </c>
      <c r="B76" s="53"/>
      <c r="C76" s="53"/>
      <c r="D76" s="54"/>
      <c r="E76" s="43">
        <v>15.9</v>
      </c>
      <c r="F76" s="41">
        <f t="shared" si="22"/>
        <v>-0.9000000000000004</v>
      </c>
      <c r="G76" s="43">
        <v>16.8</v>
      </c>
      <c r="H76" s="41">
        <f t="shared" si="23"/>
        <v>0.6000000000000014</v>
      </c>
      <c r="I76" s="43">
        <v>16.2</v>
      </c>
      <c r="J76" s="7"/>
      <c r="K76" s="42"/>
      <c r="L76" s="7"/>
      <c r="M76" s="7"/>
    </row>
    <row r="77" spans="1:13" ht="12.75" customHeight="1">
      <c r="A77" s="25"/>
      <c r="B77" s="23"/>
      <c r="C77" s="23"/>
      <c r="D77" s="23"/>
      <c r="E77" s="42"/>
      <c r="F77" s="42"/>
      <c r="G77" s="42"/>
      <c r="H77" s="42"/>
      <c r="I77" s="7"/>
      <c r="J77" s="7"/>
      <c r="K77" s="4" t="s">
        <v>27</v>
      </c>
      <c r="L77" s="7"/>
      <c r="M77" s="7"/>
    </row>
    <row r="78" spans="1:13" ht="12.75" customHeight="1">
      <c r="A78" s="60" t="s">
        <v>28</v>
      </c>
      <c r="B78" s="61"/>
      <c r="C78" s="61"/>
      <c r="D78" s="61"/>
      <c r="E78" s="55" t="s">
        <v>83</v>
      </c>
      <c r="F78" s="56"/>
      <c r="G78" s="57"/>
      <c r="H78" s="55" t="s">
        <v>77</v>
      </c>
      <c r="I78" s="56"/>
      <c r="J78" s="57"/>
      <c r="K78" s="47" t="s">
        <v>80</v>
      </c>
      <c r="L78" s="6"/>
      <c r="M78" s="10"/>
    </row>
    <row r="79" spans="1:13" ht="12.75" customHeight="1" thickBot="1">
      <c r="A79" s="62"/>
      <c r="B79" s="62"/>
      <c r="C79" s="62"/>
      <c r="D79" s="62"/>
      <c r="E79" s="8" t="s">
        <v>3</v>
      </c>
      <c r="F79" s="8" t="s">
        <v>4</v>
      </c>
      <c r="G79" s="8" t="s">
        <v>5</v>
      </c>
      <c r="H79" s="8" t="s">
        <v>3</v>
      </c>
      <c r="I79" s="8" t="s">
        <v>4</v>
      </c>
      <c r="J79" s="8" t="s">
        <v>5</v>
      </c>
      <c r="K79" s="8" t="s">
        <v>3</v>
      </c>
      <c r="L79" s="10"/>
      <c r="M79" s="10"/>
    </row>
    <row r="80" spans="1:13" ht="12.75" customHeight="1" thickTop="1">
      <c r="A80" s="49" t="s">
        <v>81</v>
      </c>
      <c r="B80" s="50"/>
      <c r="C80" s="50"/>
      <c r="D80" s="51"/>
      <c r="E80" s="12">
        <v>955716</v>
      </c>
      <c r="F80" s="12">
        <f>E80-H80</f>
        <v>20414</v>
      </c>
      <c r="G80" s="13">
        <f>F80/H80</f>
        <v>0.021826105364898183</v>
      </c>
      <c r="H80" s="12">
        <v>935302</v>
      </c>
      <c r="I80" s="12">
        <f>H80-K80</f>
        <v>19686</v>
      </c>
      <c r="J80" s="13">
        <f>I80/K80</f>
        <v>0.021500279593191906</v>
      </c>
      <c r="K80" s="12">
        <v>915616</v>
      </c>
      <c r="L80" s="14"/>
      <c r="M80" s="15"/>
    </row>
    <row r="81" spans="1:13" ht="12.75" customHeight="1">
      <c r="A81" s="52" t="s">
        <v>75</v>
      </c>
      <c r="B81" s="53"/>
      <c r="C81" s="53"/>
      <c r="D81" s="54"/>
      <c r="E81" s="17">
        <v>71626</v>
      </c>
      <c r="F81" s="12">
        <f>E81-H81</f>
        <v>-5983</v>
      </c>
      <c r="G81" s="19">
        <f>F81/H81</f>
        <v>-0.07709157443080056</v>
      </c>
      <c r="H81" s="17">
        <v>77609</v>
      </c>
      <c r="I81" s="12">
        <f>H81-K81</f>
        <v>-9786</v>
      </c>
      <c r="J81" s="19">
        <f>I81/K81</f>
        <v>-0.1119743692430917</v>
      </c>
      <c r="K81" s="17">
        <v>87395</v>
      </c>
      <c r="L81" s="14"/>
      <c r="M81" s="15"/>
    </row>
    <row r="82" spans="1:13" ht="12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</row>
    <row r="83" spans="1:13" ht="12.75" customHeight="1">
      <c r="A83" s="2" t="s">
        <v>76</v>
      </c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</row>
  </sheetData>
  <mergeCells count="72">
    <mergeCell ref="A4:D5"/>
    <mergeCell ref="E4:G4"/>
    <mergeCell ref="A6:D6"/>
    <mergeCell ref="A7:D7"/>
    <mergeCell ref="A8:D8"/>
    <mergeCell ref="A9:D9"/>
    <mergeCell ref="A10:D10"/>
    <mergeCell ref="A11:D11"/>
    <mergeCell ref="A12:D12"/>
    <mergeCell ref="A15:D16"/>
    <mergeCell ref="E15:H15"/>
    <mergeCell ref="I15:L15"/>
    <mergeCell ref="A17:D17"/>
    <mergeCell ref="A19:D19"/>
    <mergeCell ref="A20:D20"/>
    <mergeCell ref="A21:D21"/>
    <mergeCell ref="A22:D22"/>
    <mergeCell ref="A23:D23"/>
    <mergeCell ref="A24:D24"/>
    <mergeCell ref="A25:D25"/>
    <mergeCell ref="B26:D26"/>
    <mergeCell ref="A30:D31"/>
    <mergeCell ref="E30:H30"/>
    <mergeCell ref="I30:L30"/>
    <mergeCell ref="A32:D32"/>
    <mergeCell ref="A33:D33"/>
    <mergeCell ref="A34:D34"/>
    <mergeCell ref="A35:D35"/>
    <mergeCell ref="A36:D36"/>
    <mergeCell ref="A37:D37"/>
    <mergeCell ref="A38:D38"/>
    <mergeCell ref="A39:D39"/>
    <mergeCell ref="A40:D40"/>
    <mergeCell ref="A41:D41"/>
    <mergeCell ref="A42:D42"/>
    <mergeCell ref="A43:D43"/>
    <mergeCell ref="A44:D44"/>
    <mergeCell ref="A47:D48"/>
    <mergeCell ref="E47:H47"/>
    <mergeCell ref="I47:L47"/>
    <mergeCell ref="A49:D49"/>
    <mergeCell ref="C50:D50"/>
    <mergeCell ref="C51:D51"/>
    <mergeCell ref="C52:D52"/>
    <mergeCell ref="A53:D53"/>
    <mergeCell ref="C54:D54"/>
    <mergeCell ref="A57:D57"/>
    <mergeCell ref="C58:D58"/>
    <mergeCell ref="C59:D59"/>
    <mergeCell ref="C60:D60"/>
    <mergeCell ref="C61:D61"/>
    <mergeCell ref="C62:D62"/>
    <mergeCell ref="A63:D63"/>
    <mergeCell ref="A66:D67"/>
    <mergeCell ref="E66:F66"/>
    <mergeCell ref="G66:H66"/>
    <mergeCell ref="A74:D74"/>
    <mergeCell ref="A75:D75"/>
    <mergeCell ref="A68:D68"/>
    <mergeCell ref="A69:D69"/>
    <mergeCell ref="A70:D70"/>
    <mergeCell ref="C71:D71"/>
    <mergeCell ref="A80:D80"/>
    <mergeCell ref="A81:D81"/>
    <mergeCell ref="H4:J4"/>
    <mergeCell ref="A18:D18"/>
    <mergeCell ref="A76:D76"/>
    <mergeCell ref="A78:D79"/>
    <mergeCell ref="E78:G78"/>
    <mergeCell ref="H78:J78"/>
    <mergeCell ref="C72:D72"/>
    <mergeCell ref="C73:D73"/>
  </mergeCells>
  <printOptions horizontalCentered="1" verticalCentered="1"/>
  <pageMargins left="0.7874015748031497" right="0.7874015748031497" top="0.7874015748031497" bottom="0.7874015748031497" header="0.5118110236220472" footer="0.5118110236220472"/>
  <pageSetup fitToHeight="1" fitToWidth="1" horizontalDpi="300" verticalDpi="3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2006-09-06T02:39:15Z</cp:lastPrinted>
  <dcterms:created xsi:type="dcterms:W3CDTF">1997-01-08T22:48:59Z</dcterms:created>
  <dcterms:modified xsi:type="dcterms:W3CDTF">2006-10-17T08:16:24Z</dcterms:modified>
  <cp:category/>
  <cp:version/>
  <cp:contentType/>
  <cp:contentStatus/>
</cp:coreProperties>
</file>