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0" windowWidth="14700" windowHeight="8360" activeTab="0"/>
  </bookViews>
  <sheets>
    <sheet name="一般会計" sheetId="1" r:id="rId1"/>
  </sheets>
  <definedNames/>
  <calcPr fullCalcOnLoad="1"/>
</workbook>
</file>

<file path=xl/sharedStrings.xml><?xml version="1.0" encoding="utf-8"?>
<sst xmlns="http://schemas.openxmlformats.org/spreadsheetml/2006/main" count="174" uniqueCount="144">
  <si>
    <t>Ⅵ　計画を実現するため</t>
  </si>
  <si>
    <t>－</t>
  </si>
  <si>
    <t>1 総合計画を基軸とした県政の推進</t>
  </si>
  <si>
    <t>　　 の行政運営</t>
  </si>
  <si>
    <t>2 住民参画による行政の推進</t>
  </si>
  <si>
    <t>3 地方分権の推進</t>
  </si>
  <si>
    <t>4 行政評価機能の強化</t>
  </si>
  <si>
    <t>5 長期的展望に立った財政運営</t>
  </si>
  <si>
    <t>6 効率的で効果的な組織・体制づくり</t>
  </si>
  <si>
    <t>人件費</t>
  </si>
  <si>
    <t>公債費</t>
  </si>
  <si>
    <t>その他</t>
  </si>
  <si>
    <t>　合　計</t>
  </si>
  <si>
    <t>平成１３年度政策別部局別予算表（２月補正予算）【一般会計】</t>
  </si>
  <si>
    <t>２　　　　　月　　　　　補　　　　　正　　　　　予　　　　　算</t>
  </si>
  <si>
    <t>２月補正後</t>
  </si>
  <si>
    <t>（単位：千円）</t>
  </si>
  <si>
    <t>政策展開の基本方向</t>
  </si>
  <si>
    <t>政策</t>
  </si>
  <si>
    <t>施策</t>
  </si>
  <si>
    <t>現計予算</t>
  </si>
  <si>
    <t>総合企画局</t>
  </si>
  <si>
    <t>総務局・部外</t>
  </si>
  <si>
    <t>生活部</t>
  </si>
  <si>
    <t>健康福祉部</t>
  </si>
  <si>
    <t>環境部</t>
  </si>
  <si>
    <t>農林水産商工部</t>
  </si>
  <si>
    <t>地域振興部</t>
  </si>
  <si>
    <t>県土整備部</t>
  </si>
  <si>
    <t>警察本部</t>
  </si>
  <si>
    <t>教育委員会</t>
  </si>
  <si>
    <t>計</t>
  </si>
  <si>
    <t>Ⅰ　一人ひとりを大切にし、</t>
  </si>
  <si>
    <t>1 人権の尊重</t>
  </si>
  <si>
    <t>1 人権施策の総合推進</t>
  </si>
  <si>
    <t>　　人と文化を育てる</t>
  </si>
  <si>
    <t>2 同和対策の推進</t>
  </si>
  <si>
    <t>　　ために</t>
  </si>
  <si>
    <t>3 男女共同参画社会の実現</t>
  </si>
  <si>
    <t>2 人づくりの推進</t>
  </si>
  <si>
    <t>1 生涯学習の推進</t>
  </si>
  <si>
    <t>2 学校教育の充実</t>
  </si>
  <si>
    <t>3 青少年の健全育成</t>
  </si>
  <si>
    <t>4 高等教育機関の充実と連携</t>
  </si>
  <si>
    <t>5 市民活動の推進</t>
  </si>
  <si>
    <t>3 文化・スポーツの</t>
  </si>
  <si>
    <t>1 人と地域を支える文化の振興</t>
  </si>
  <si>
    <t xml:space="preserve"> 　振興</t>
  </si>
  <si>
    <t>2 文化的資産の継承と活用</t>
  </si>
  <si>
    <t>3 スポーツの振興</t>
  </si>
  <si>
    <t>Ⅱ  安全で安心なささえ</t>
  </si>
  <si>
    <t>1 安全な生活の確保</t>
  </si>
  <si>
    <t>1 防災対策の推進</t>
  </si>
  <si>
    <t>　　 あい社会をつくる</t>
  </si>
  <si>
    <t>2 治山・治水・海岸保全対策の推進</t>
  </si>
  <si>
    <t xml:space="preserve"> 　　ために</t>
  </si>
  <si>
    <t>3 交通安全対策の推進</t>
  </si>
  <si>
    <t>4 地域安全対策の推進</t>
  </si>
  <si>
    <t>5 生活環境衛生の確保</t>
  </si>
  <si>
    <t>2 健やかな生活の</t>
  </si>
  <si>
    <t>1 高齢者や障害者が活動できる環境づくり</t>
  </si>
  <si>
    <t xml:space="preserve">  確保</t>
  </si>
  <si>
    <t>2 健康づくりと保健予防の推進</t>
  </si>
  <si>
    <t>3 子育て環境の整備</t>
  </si>
  <si>
    <t>3 安心できる生活の</t>
  </si>
  <si>
    <t>1 医療提供体制の整備</t>
  </si>
  <si>
    <t>2 保健・福祉サービスの充実</t>
  </si>
  <si>
    <t>3 生活保障の確保</t>
  </si>
  <si>
    <t>4 消費者の自立への支援</t>
  </si>
  <si>
    <t>4 ささえあい社会の</t>
  </si>
  <si>
    <t>1 ささえあい社会の基盤づくり</t>
  </si>
  <si>
    <t xml:space="preserve">  構築</t>
  </si>
  <si>
    <t>2 地域とともに進める福祉社会づくり</t>
  </si>
  <si>
    <t>Ⅲ　自然と調和した美しい</t>
  </si>
  <si>
    <t>1 自然との共生の</t>
  </si>
  <si>
    <t>1 多様な自然環境の保全・創出</t>
  </si>
  <si>
    <t>　　 環境を創造する</t>
  </si>
  <si>
    <t>2 生物の多様性の確保</t>
  </si>
  <si>
    <t>3 良好な自然環境の活用</t>
  </si>
  <si>
    <t>4 森林・農地・海洋の持つ公益的機能の増進</t>
  </si>
  <si>
    <t>2 資源循環型社会の</t>
  </si>
  <si>
    <t>1 廃棄物の適正な管理</t>
  </si>
  <si>
    <t>2 大気環境の保全</t>
  </si>
  <si>
    <t>3 水環境の保全</t>
  </si>
  <si>
    <t>3 環境保全活動への</t>
  </si>
  <si>
    <t>1 国際的な環境保全への協力</t>
  </si>
  <si>
    <t xml:space="preserve">  参加と協働</t>
  </si>
  <si>
    <t>2 環境を守り育てる活動への参加と協働</t>
  </si>
  <si>
    <t>Ⅳ　産業を盛んに、経済を</t>
  </si>
  <si>
    <t>1 安心を支える力強</t>
  </si>
  <si>
    <t>1 次代を支える元気な担い手の確保・育成</t>
  </si>
  <si>
    <t>　　 活発にするために</t>
  </si>
  <si>
    <t xml:space="preserve"> 　い農林水産業の</t>
  </si>
  <si>
    <t>2 地域特性を生かした生産振興と安心で効率的な流通体制の確立</t>
  </si>
  <si>
    <t xml:space="preserve">  振興</t>
  </si>
  <si>
    <t>3 戦略的なプロジェクトの推進と新技術の開発</t>
  </si>
  <si>
    <t>2 戦略的な産業振興</t>
  </si>
  <si>
    <t>1 創造的企業活動の促進</t>
  </si>
  <si>
    <t>2 新規成長産業の振興と基盤整備</t>
  </si>
  <si>
    <t>3 集客交流産業（ビジターズ・インダストリー）の振興</t>
  </si>
  <si>
    <t>3 技術の高度化と</t>
  </si>
  <si>
    <t>1 技術の高度化の促進</t>
  </si>
  <si>
    <t xml:space="preserve">  競争力の強化</t>
  </si>
  <si>
    <t>2 創造的人材の育成・確保</t>
  </si>
  <si>
    <t>3 自立的企業活動への支援</t>
  </si>
  <si>
    <t>4 充実した職業生活</t>
  </si>
  <si>
    <t>1 働く場の確保と勤労者生活の支援</t>
  </si>
  <si>
    <t xml:space="preserve">   の推進</t>
  </si>
  <si>
    <t>2 勤労者の能力開発の機会の提供</t>
  </si>
  <si>
    <t>Ⅴ　多様な交流・連携を</t>
  </si>
  <si>
    <t>1 交流の促進</t>
  </si>
  <si>
    <t>1 国際交流・協力の推進</t>
  </si>
  <si>
    <t>　　 通じ、個性と魅力の</t>
  </si>
  <si>
    <t>2 県境を越えた交流・連携の推進</t>
  </si>
  <si>
    <t>　　　ある地域を育てる</t>
  </si>
  <si>
    <t>3 戦略的な情報交流の推進</t>
  </si>
  <si>
    <t>　　　ために</t>
  </si>
  <si>
    <t>4 科学技術交流の推進</t>
  </si>
  <si>
    <t>2 高度情報化の</t>
  </si>
  <si>
    <t>1 情報通信基盤の整備と公共サービスの高度化</t>
  </si>
  <si>
    <t xml:space="preserve">   推進</t>
  </si>
  <si>
    <t>2 情報化を支える人づくり</t>
  </si>
  <si>
    <t>3 魅力あるデジタル情報の提供</t>
  </si>
  <si>
    <t>3 交流基盤の整備</t>
  </si>
  <si>
    <t>1 高速交通網の整備</t>
  </si>
  <si>
    <t>2 道路網の整備</t>
  </si>
  <si>
    <t>3 公共交通網の整備</t>
  </si>
  <si>
    <t>4 港湾の整備</t>
  </si>
  <si>
    <t>4 まちづくりの推進</t>
  </si>
  <si>
    <t>1 住民参画によるまちづくり</t>
  </si>
  <si>
    <t>2 快適な都市環境の整備</t>
  </si>
  <si>
    <t>3 快適で豊かな農山漁村づくり</t>
  </si>
  <si>
    <t>4 ゆとりある住まいづくり</t>
  </si>
  <si>
    <t>5 地域づくりの推進</t>
  </si>
  <si>
    <t>1 地域振興プロジェクトの推進</t>
  </si>
  <si>
    <t>2 流域圏づくりの推進</t>
  </si>
  <si>
    <t>3 みえ歴史街道構想の推進</t>
  </si>
  <si>
    <t>4 過疎地域・離島・半島地域などの振興</t>
  </si>
  <si>
    <t>6 計画的な県土利用</t>
  </si>
  <si>
    <t>1 県土の計画的な利用の促進</t>
  </si>
  <si>
    <t xml:space="preserve">   と資源エネルギー</t>
  </si>
  <si>
    <t>2 エネルギー対策の推進</t>
  </si>
  <si>
    <t xml:space="preserve">   対策の推進</t>
  </si>
  <si>
    <t>3 水資源の確保と効率的な総合利用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</si>
</sst>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thick"/>
      <top style="medium"/>
      <bottom style="dashed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ck"/>
      <top style="dashed"/>
      <bottom style="dashed"/>
    </border>
    <border>
      <left style="medium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thick"/>
      <top style="dashed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ck"/>
      <top style="thin"/>
      <bottom style="dashed"/>
    </border>
    <border>
      <left style="medium"/>
      <right style="double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ck"/>
      <top style="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double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thin"/>
      <right style="medium"/>
      <top style="double"/>
      <bottom style="thick"/>
    </border>
    <border>
      <left>
        <color indexed="63"/>
      </left>
      <right style="thick"/>
      <top style="double"/>
      <bottom style="thick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8" fontId="4" fillId="0" borderId="0" xfId="16" applyFont="1" applyFill="1" applyAlignment="1">
      <alignment/>
    </xf>
    <xf numFmtId="38" fontId="0" fillId="0" borderId="0" xfId="16" applyFill="1" applyAlignment="1">
      <alignment/>
    </xf>
    <xf numFmtId="0" fontId="4" fillId="0" borderId="0" xfId="0" applyFont="1" applyFill="1" applyAlignment="1">
      <alignment/>
    </xf>
    <xf numFmtId="38" fontId="5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0" fillId="0" borderId="4" xfId="16" applyFont="1" applyFill="1" applyBorder="1" applyAlignment="1">
      <alignment horizontal="center" vertical="center"/>
    </xf>
    <xf numFmtId="38" fontId="6" fillId="0" borderId="5" xfId="16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 vertical="center"/>
    </xf>
    <xf numFmtId="38" fontId="6" fillId="0" borderId="11" xfId="16" applyFont="1" applyFill="1" applyBorder="1" applyAlignment="1">
      <alignment horizontal="center" vertical="center"/>
    </xf>
    <xf numFmtId="38" fontId="6" fillId="0" borderId="12" xfId="16" applyFont="1" applyFill="1" applyBorder="1" applyAlignment="1">
      <alignment horizontal="center" vertical="center"/>
    </xf>
    <xf numFmtId="38" fontId="7" fillId="0" borderId="12" xfId="16" applyFont="1" applyFill="1" applyBorder="1" applyAlignment="1">
      <alignment horizontal="center" vertical="center"/>
    </xf>
    <xf numFmtId="38" fontId="6" fillId="0" borderId="13" xfId="16" applyFont="1" applyFill="1" applyBorder="1" applyAlignment="1">
      <alignment horizontal="center" vertical="center"/>
    </xf>
    <xf numFmtId="38" fontId="6" fillId="0" borderId="14" xfId="16" applyFont="1" applyFill="1" applyBorder="1" applyAlignment="1">
      <alignment horizontal="center" vertical="center"/>
    </xf>
    <xf numFmtId="38" fontId="6" fillId="0" borderId="15" xfId="16" applyFont="1" applyFill="1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4" fillId="0" borderId="19" xfId="16" applyFont="1" applyFill="1" applyBorder="1" applyAlignment="1">
      <alignment vertical="center"/>
    </xf>
    <xf numFmtId="38" fontId="4" fillId="0" borderId="20" xfId="16" applyFont="1" applyFill="1" applyBorder="1" applyAlignment="1">
      <alignment vertical="center"/>
    </xf>
    <xf numFmtId="38" fontId="4" fillId="0" borderId="21" xfId="16" applyFont="1" applyFill="1" applyBorder="1" applyAlignment="1">
      <alignment vertical="center"/>
    </xf>
    <xf numFmtId="38" fontId="4" fillId="0" borderId="22" xfId="16" applyFont="1" applyFill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4" fillId="0" borderId="27" xfId="16" applyFont="1" applyFill="1" applyBorder="1" applyAlignment="1">
      <alignment vertical="center"/>
    </xf>
    <xf numFmtId="38" fontId="4" fillId="0" borderId="28" xfId="16" applyFont="1" applyFill="1" applyBorder="1" applyAlignment="1">
      <alignment vertical="center"/>
    </xf>
    <xf numFmtId="38" fontId="4" fillId="0" borderId="29" xfId="16" applyFont="1" applyFill="1" applyBorder="1" applyAlignment="1">
      <alignment vertical="center"/>
    </xf>
    <xf numFmtId="38" fontId="4" fillId="0" borderId="30" xfId="16" applyFont="1" applyFill="1" applyBorder="1" applyAlignment="1">
      <alignment vertical="center"/>
    </xf>
    <xf numFmtId="38" fontId="4" fillId="0" borderId="31" xfId="16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8" fontId="4" fillId="0" borderId="33" xfId="16" applyFont="1" applyFill="1" applyBorder="1" applyAlignment="1">
      <alignment vertical="center"/>
    </xf>
    <xf numFmtId="38" fontId="4" fillId="0" borderId="34" xfId="16" applyFont="1" applyFill="1" applyBorder="1" applyAlignment="1">
      <alignment vertical="center"/>
    </xf>
    <xf numFmtId="38" fontId="4" fillId="0" borderId="35" xfId="16" applyFont="1" applyFill="1" applyBorder="1" applyAlignment="1">
      <alignment vertical="center"/>
    </xf>
    <xf numFmtId="38" fontId="4" fillId="0" borderId="36" xfId="16" applyFont="1" applyFill="1" applyBorder="1" applyAlignment="1">
      <alignment vertical="center"/>
    </xf>
    <xf numFmtId="38" fontId="4" fillId="0" borderId="37" xfId="16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8" fontId="4" fillId="0" borderId="39" xfId="16" applyFont="1" applyFill="1" applyBorder="1" applyAlignment="1">
      <alignment vertical="center"/>
    </xf>
    <xf numFmtId="38" fontId="4" fillId="0" borderId="40" xfId="16" applyFont="1" applyFill="1" applyBorder="1" applyAlignment="1">
      <alignment vertical="center"/>
    </xf>
    <xf numFmtId="38" fontId="4" fillId="0" borderId="41" xfId="16" applyFont="1" applyFill="1" applyBorder="1" applyAlignment="1">
      <alignment vertical="center"/>
    </xf>
    <xf numFmtId="38" fontId="4" fillId="0" borderId="42" xfId="16" applyFont="1" applyFill="1" applyBorder="1" applyAlignment="1">
      <alignment vertical="center"/>
    </xf>
    <xf numFmtId="38" fontId="4" fillId="0" borderId="43" xfId="16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38" fontId="4" fillId="0" borderId="46" xfId="16" applyFont="1" applyFill="1" applyBorder="1" applyAlignment="1">
      <alignment vertical="center"/>
    </xf>
    <xf numFmtId="38" fontId="4" fillId="0" borderId="47" xfId="16" applyFont="1" applyFill="1" applyBorder="1" applyAlignment="1">
      <alignment vertical="center"/>
    </xf>
    <xf numFmtId="38" fontId="4" fillId="0" borderId="48" xfId="16" applyFont="1" applyFill="1" applyBorder="1" applyAlignment="1">
      <alignment vertical="center"/>
    </xf>
    <xf numFmtId="38" fontId="4" fillId="0" borderId="49" xfId="16" applyFont="1" applyFill="1" applyBorder="1" applyAlignment="1">
      <alignment vertical="center"/>
    </xf>
    <xf numFmtId="38" fontId="4" fillId="0" borderId="50" xfId="16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38" fontId="4" fillId="0" borderId="52" xfId="16" applyFont="1" applyFill="1" applyBorder="1" applyAlignment="1">
      <alignment vertical="center"/>
    </xf>
    <xf numFmtId="38" fontId="4" fillId="0" borderId="53" xfId="16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56" xfId="16" applyFont="1" applyFill="1" applyBorder="1" applyAlignment="1">
      <alignment vertical="center"/>
    </xf>
    <xf numFmtId="38" fontId="4" fillId="0" borderId="57" xfId="16" applyFont="1" applyFill="1" applyBorder="1" applyAlignment="1">
      <alignment vertical="center"/>
    </xf>
    <xf numFmtId="38" fontId="4" fillId="0" borderId="58" xfId="16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38" fontId="4" fillId="0" borderId="61" xfId="16" applyFont="1" applyFill="1" applyBorder="1" applyAlignment="1">
      <alignment vertical="center"/>
    </xf>
    <xf numFmtId="38" fontId="4" fillId="0" borderId="62" xfId="16" applyFont="1" applyFill="1" applyBorder="1" applyAlignment="1">
      <alignment vertical="center"/>
    </xf>
    <xf numFmtId="38" fontId="4" fillId="0" borderId="63" xfId="16" applyFont="1" applyFill="1" applyBorder="1" applyAlignment="1">
      <alignment vertical="center"/>
    </xf>
    <xf numFmtId="38" fontId="4" fillId="0" borderId="64" xfId="16" applyFont="1" applyFill="1" applyBorder="1" applyAlignment="1">
      <alignment vertical="center"/>
    </xf>
    <xf numFmtId="38" fontId="4" fillId="0" borderId="65" xfId="16" applyFont="1" applyFill="1" applyBorder="1" applyAlignment="1">
      <alignment vertical="center"/>
    </xf>
    <xf numFmtId="38" fontId="4" fillId="0" borderId="66" xfId="16" applyFont="1" applyFill="1" applyBorder="1" applyAlignment="1">
      <alignment vertical="center"/>
    </xf>
    <xf numFmtId="38" fontId="4" fillId="0" borderId="67" xfId="16" applyFont="1" applyFill="1" applyBorder="1" applyAlignment="1">
      <alignment vertical="center"/>
    </xf>
    <xf numFmtId="38" fontId="4" fillId="0" borderId="68" xfId="16" applyFont="1" applyFill="1" applyBorder="1" applyAlignment="1">
      <alignment vertical="center"/>
    </xf>
    <xf numFmtId="38" fontId="4" fillId="0" borderId="69" xfId="16" applyFont="1" applyFill="1" applyBorder="1" applyAlignment="1">
      <alignment vertical="center"/>
    </xf>
    <xf numFmtId="38" fontId="4" fillId="0" borderId="70" xfId="16" applyFont="1" applyFill="1" applyBorder="1" applyAlignment="1">
      <alignment vertical="center"/>
    </xf>
    <xf numFmtId="38" fontId="4" fillId="0" borderId="71" xfId="16" applyFont="1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38" fontId="4" fillId="0" borderId="73" xfId="16" applyFont="1" applyFill="1" applyBorder="1" applyAlignment="1">
      <alignment vertical="center"/>
    </xf>
    <xf numFmtId="38" fontId="4" fillId="0" borderId="74" xfId="16" applyFont="1" applyFill="1" applyBorder="1" applyAlignment="1">
      <alignment vertical="center"/>
    </xf>
    <xf numFmtId="38" fontId="4" fillId="0" borderId="75" xfId="16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38" fontId="4" fillId="0" borderId="77" xfId="16" applyFont="1" applyFill="1" applyBorder="1" applyAlignment="1">
      <alignment vertical="center"/>
    </xf>
    <xf numFmtId="38" fontId="4" fillId="0" borderId="78" xfId="16" applyFont="1" applyFill="1" applyBorder="1" applyAlignment="1">
      <alignment vertical="center"/>
    </xf>
    <xf numFmtId="38" fontId="4" fillId="0" borderId="79" xfId="16" applyFont="1" applyFill="1" applyBorder="1" applyAlignment="1">
      <alignment vertical="center"/>
    </xf>
    <xf numFmtId="38" fontId="4" fillId="0" borderId="80" xfId="16" applyFont="1" applyFill="1" applyBorder="1" applyAlignment="1">
      <alignment vertical="center"/>
    </xf>
    <xf numFmtId="38" fontId="4" fillId="0" borderId="81" xfId="16" applyFont="1" applyFill="1" applyBorder="1" applyAlignment="1">
      <alignment vertical="center"/>
    </xf>
    <xf numFmtId="38" fontId="4" fillId="0" borderId="82" xfId="16" applyFont="1" applyFill="1" applyBorder="1" applyAlignment="1">
      <alignment vertical="center"/>
    </xf>
    <xf numFmtId="38" fontId="4" fillId="0" borderId="83" xfId="16" applyFont="1" applyFill="1" applyBorder="1" applyAlignment="1">
      <alignment vertical="center"/>
    </xf>
    <xf numFmtId="38" fontId="4" fillId="0" borderId="84" xfId="16" applyFont="1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38" fontId="4" fillId="0" borderId="88" xfId="16" applyFont="1" applyFill="1" applyBorder="1" applyAlignment="1">
      <alignment vertical="center"/>
    </xf>
    <xf numFmtId="38" fontId="4" fillId="0" borderId="89" xfId="16" applyFont="1" applyFill="1" applyBorder="1" applyAlignment="1">
      <alignment vertical="center"/>
    </xf>
    <xf numFmtId="38" fontId="4" fillId="0" borderId="90" xfId="16" applyFont="1" applyFill="1" applyBorder="1" applyAlignment="1">
      <alignment vertical="center"/>
    </xf>
    <xf numFmtId="38" fontId="4" fillId="0" borderId="91" xfId="16" applyFont="1" applyFill="1" applyBorder="1" applyAlignment="1">
      <alignment vertical="center"/>
    </xf>
    <xf numFmtId="38" fontId="4" fillId="0" borderId="92" xfId="16" applyFont="1" applyFill="1" applyBorder="1" applyAlignment="1">
      <alignment vertical="center"/>
    </xf>
    <xf numFmtId="38" fontId="4" fillId="0" borderId="93" xfId="16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38" fontId="4" fillId="0" borderId="94" xfId="16" applyFont="1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38" fontId="4" fillId="0" borderId="96" xfId="16" applyFont="1" applyFill="1" applyBorder="1" applyAlignment="1">
      <alignment vertical="center"/>
    </xf>
    <xf numFmtId="38" fontId="4" fillId="0" borderId="98" xfId="16" applyFont="1" applyFill="1" applyBorder="1" applyAlignment="1">
      <alignment vertical="center"/>
    </xf>
    <xf numFmtId="38" fontId="4" fillId="0" borderId="99" xfId="16" applyFont="1" applyFill="1" applyBorder="1" applyAlignment="1">
      <alignment vertical="center"/>
    </xf>
    <xf numFmtId="38" fontId="4" fillId="0" borderId="100" xfId="16" applyFont="1" applyFill="1" applyBorder="1" applyAlignment="1">
      <alignment vertical="center"/>
    </xf>
    <xf numFmtId="38" fontId="4" fillId="0" borderId="101" xfId="16" applyFont="1" applyFill="1" applyBorder="1" applyAlignment="1">
      <alignment vertical="center"/>
    </xf>
    <xf numFmtId="38" fontId="4" fillId="0" borderId="102" xfId="16" applyFont="1" applyFill="1" applyBorder="1" applyAlignment="1">
      <alignment vertical="center"/>
    </xf>
    <xf numFmtId="38" fontId="4" fillId="0" borderId="0" xfId="16" applyFont="1" applyAlignment="1">
      <alignment/>
    </xf>
    <xf numFmtId="38" fontId="0" fillId="0" borderId="0" xfId="16" applyAlignment="1">
      <alignment/>
    </xf>
    <xf numFmtId="38" fontId="4" fillId="0" borderId="103" xfId="16" applyFont="1" applyFill="1" applyBorder="1" applyAlignment="1">
      <alignment vertical="center"/>
    </xf>
    <xf numFmtId="38" fontId="4" fillId="0" borderId="104" xfId="16" applyFont="1" applyFill="1" applyBorder="1" applyAlignment="1">
      <alignment vertical="center"/>
    </xf>
    <xf numFmtId="38" fontId="4" fillId="0" borderId="105" xfId="16" applyFont="1" applyFill="1" applyBorder="1" applyAlignment="1">
      <alignment vertical="center"/>
    </xf>
    <xf numFmtId="38" fontId="4" fillId="0" borderId="106" xfId="16" applyFont="1" applyFill="1" applyBorder="1" applyAlignment="1">
      <alignment vertical="center"/>
    </xf>
    <xf numFmtId="38" fontId="6" fillId="0" borderId="107" xfId="16" applyFont="1" applyFill="1" applyBorder="1" applyAlignment="1">
      <alignment horizontal="center" vertical="center"/>
    </xf>
    <xf numFmtId="38" fontId="6" fillId="0" borderId="108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workbookViewId="0" topLeftCell="A1">
      <selection activeCell="A2" sqref="A2"/>
    </sheetView>
  </sheetViews>
  <sheetFormatPr defaultColWidth="11.00390625" defaultRowHeight="13.5"/>
  <cols>
    <col min="1" max="1" width="22.125" style="0" customWidth="1"/>
    <col min="2" max="2" width="18.875" style="0" customWidth="1"/>
    <col min="3" max="3" width="47.125" style="0" customWidth="1"/>
    <col min="4" max="4" width="15.625" style="119" customWidth="1"/>
    <col min="5" max="15" width="14.625" style="120" customWidth="1"/>
    <col min="16" max="16" width="15.625" style="120" customWidth="1"/>
    <col min="17" max="16384" width="8.75390625" style="0" customWidth="1"/>
  </cols>
  <sheetData>
    <row r="1" spans="1:16" ht="27.75">
      <c r="A1" s="1" t="s">
        <v>13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" thickBot="1">
      <c r="A2" s="6"/>
      <c r="B2" s="3"/>
      <c r="C2" s="3"/>
      <c r="D2" s="4"/>
      <c r="E2" s="5"/>
      <c r="F2" s="5"/>
      <c r="G2" s="7"/>
      <c r="H2" s="5"/>
      <c r="I2" s="5"/>
      <c r="J2" s="7"/>
      <c r="K2" s="5"/>
      <c r="L2" s="5"/>
      <c r="M2" s="7"/>
      <c r="N2" s="5"/>
      <c r="O2" s="5"/>
      <c r="P2" s="8" t="s">
        <v>16</v>
      </c>
    </row>
    <row r="3" spans="1:16" s="15" customFormat="1" ht="18.75" customHeight="1" thickTop="1">
      <c r="A3" s="9" t="s">
        <v>17</v>
      </c>
      <c r="B3" s="10" t="s">
        <v>18</v>
      </c>
      <c r="C3" s="11" t="s">
        <v>19</v>
      </c>
      <c r="D3" s="12" t="s">
        <v>20</v>
      </c>
      <c r="E3" s="125" t="s">
        <v>14</v>
      </c>
      <c r="F3" s="126"/>
      <c r="G3" s="126"/>
      <c r="H3" s="126"/>
      <c r="I3" s="126"/>
      <c r="J3" s="126"/>
      <c r="K3" s="126"/>
      <c r="L3" s="126"/>
      <c r="M3" s="126"/>
      <c r="N3" s="126"/>
      <c r="O3" s="13"/>
      <c r="P3" s="14" t="s">
        <v>15</v>
      </c>
    </row>
    <row r="4" spans="1:16" s="15" customFormat="1" ht="18.75" customHeight="1" thickBot="1">
      <c r="A4" s="16"/>
      <c r="B4" s="17"/>
      <c r="C4" s="18"/>
      <c r="D4" s="19"/>
      <c r="E4" s="20" t="s">
        <v>21</v>
      </c>
      <c r="F4" s="21" t="s">
        <v>22</v>
      </c>
      <c r="G4" s="21" t="s">
        <v>23</v>
      </c>
      <c r="H4" s="21" t="s">
        <v>24</v>
      </c>
      <c r="I4" s="21" t="s">
        <v>25</v>
      </c>
      <c r="J4" s="22" t="s">
        <v>26</v>
      </c>
      <c r="K4" s="21" t="s">
        <v>27</v>
      </c>
      <c r="L4" s="21" t="s">
        <v>28</v>
      </c>
      <c r="M4" s="21" t="s">
        <v>29</v>
      </c>
      <c r="N4" s="23" t="s">
        <v>30</v>
      </c>
      <c r="O4" s="24" t="s">
        <v>31</v>
      </c>
      <c r="P4" s="25"/>
    </row>
    <row r="5" spans="1:16" s="34" customFormat="1" ht="18.75" customHeight="1">
      <c r="A5" s="26" t="s">
        <v>32</v>
      </c>
      <c r="B5" s="27" t="s">
        <v>33</v>
      </c>
      <c r="C5" s="28" t="s">
        <v>34</v>
      </c>
      <c r="D5" s="29">
        <v>543434</v>
      </c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2">
        <f>SUM(E5:N5)</f>
        <v>0</v>
      </c>
      <c r="P5" s="33">
        <f>D5+O5</f>
        <v>543434</v>
      </c>
    </row>
    <row r="6" spans="1:16" s="34" customFormat="1" ht="18.75" customHeight="1">
      <c r="A6" s="35" t="s">
        <v>35</v>
      </c>
      <c r="B6" s="36"/>
      <c r="C6" s="37" t="s">
        <v>36</v>
      </c>
      <c r="D6" s="38">
        <v>3714247</v>
      </c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1">
        <f aca="true" t="shared" si="0" ref="O6:O69">SUM(E6:N6)</f>
        <v>0</v>
      </c>
      <c r="P6" s="42">
        <f aca="true" t="shared" si="1" ref="P6:P69">D6+O6</f>
        <v>3714247</v>
      </c>
    </row>
    <row r="7" spans="1:16" s="34" customFormat="1" ht="18.75" customHeight="1">
      <c r="A7" s="35" t="s">
        <v>37</v>
      </c>
      <c r="B7" s="36"/>
      <c r="C7" s="43" t="s">
        <v>38</v>
      </c>
      <c r="D7" s="44">
        <v>124753</v>
      </c>
      <c r="E7" s="45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7">
        <f t="shared" si="0"/>
        <v>0</v>
      </c>
      <c r="P7" s="48">
        <f t="shared" si="1"/>
        <v>124753</v>
      </c>
    </row>
    <row r="8" spans="1:16" s="34" customFormat="1" ht="18.75" customHeight="1">
      <c r="A8" s="35"/>
      <c r="B8" s="36"/>
      <c r="C8" s="49" t="s">
        <v>31</v>
      </c>
      <c r="D8" s="50">
        <v>4382434</v>
      </c>
      <c r="E8" s="121">
        <f>SUM(E5:E7)</f>
        <v>0</v>
      </c>
      <c r="F8" s="52">
        <f aca="true" t="shared" si="2" ref="F8:N8">SUM(F5:F7)</f>
        <v>0</v>
      </c>
      <c r="G8" s="52">
        <f t="shared" si="2"/>
        <v>0</v>
      </c>
      <c r="H8" s="52">
        <f t="shared" si="2"/>
        <v>0</v>
      </c>
      <c r="I8" s="52">
        <f t="shared" si="2"/>
        <v>0</v>
      </c>
      <c r="J8" s="52">
        <f t="shared" si="2"/>
        <v>0</v>
      </c>
      <c r="K8" s="52">
        <f t="shared" si="2"/>
        <v>0</v>
      </c>
      <c r="L8" s="52">
        <f t="shared" si="2"/>
        <v>0</v>
      </c>
      <c r="M8" s="52">
        <f t="shared" si="2"/>
        <v>0</v>
      </c>
      <c r="N8" s="52">
        <f t="shared" si="2"/>
        <v>0</v>
      </c>
      <c r="O8" s="53">
        <f t="shared" si="0"/>
        <v>0</v>
      </c>
      <c r="P8" s="54">
        <f t="shared" si="1"/>
        <v>4382434</v>
      </c>
    </row>
    <row r="9" spans="1:16" s="34" customFormat="1" ht="18.75" customHeight="1">
      <c r="A9" s="35"/>
      <c r="B9" s="55" t="s">
        <v>39</v>
      </c>
      <c r="C9" s="56" t="s">
        <v>40</v>
      </c>
      <c r="D9" s="57">
        <v>618101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60">
        <f t="shared" si="0"/>
        <v>0</v>
      </c>
      <c r="P9" s="61">
        <f t="shared" si="1"/>
        <v>618101</v>
      </c>
    </row>
    <row r="10" spans="1:16" s="34" customFormat="1" ht="18.75" customHeight="1">
      <c r="A10" s="35"/>
      <c r="B10" s="36"/>
      <c r="C10" s="37" t="s">
        <v>41</v>
      </c>
      <c r="D10" s="38">
        <v>15750813</v>
      </c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1">
        <f t="shared" si="0"/>
        <v>0</v>
      </c>
      <c r="P10" s="42">
        <f t="shared" si="1"/>
        <v>15750813</v>
      </c>
    </row>
    <row r="11" spans="1:16" s="34" customFormat="1" ht="18.75" customHeight="1">
      <c r="A11" s="35"/>
      <c r="B11" s="36"/>
      <c r="C11" s="37" t="s">
        <v>42</v>
      </c>
      <c r="D11" s="38">
        <v>122251</v>
      </c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1">
        <f t="shared" si="0"/>
        <v>0</v>
      </c>
      <c r="P11" s="42">
        <f t="shared" si="1"/>
        <v>122251</v>
      </c>
    </row>
    <row r="12" spans="1:16" s="34" customFormat="1" ht="18.75" customHeight="1">
      <c r="A12" s="35"/>
      <c r="B12" s="36"/>
      <c r="C12" s="37" t="s">
        <v>43</v>
      </c>
      <c r="D12" s="38">
        <v>17109</v>
      </c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f t="shared" si="0"/>
        <v>0</v>
      </c>
      <c r="P12" s="42">
        <f t="shared" si="1"/>
        <v>17109</v>
      </c>
    </row>
    <row r="13" spans="1:16" s="34" customFormat="1" ht="18.75" customHeight="1">
      <c r="A13" s="35"/>
      <c r="B13" s="36"/>
      <c r="C13" s="62" t="s">
        <v>44</v>
      </c>
      <c r="D13" s="63">
        <v>73555</v>
      </c>
      <c r="E13" s="45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7">
        <f t="shared" si="0"/>
        <v>0</v>
      </c>
      <c r="P13" s="64">
        <f t="shared" si="1"/>
        <v>73555</v>
      </c>
    </row>
    <row r="14" spans="1:16" s="34" customFormat="1" ht="18.75" customHeight="1">
      <c r="A14" s="35"/>
      <c r="B14" s="65"/>
      <c r="C14" s="49" t="s">
        <v>31</v>
      </c>
      <c r="D14" s="50">
        <v>16581829</v>
      </c>
      <c r="E14" s="121">
        <f>SUM(E9:E13)</f>
        <v>0</v>
      </c>
      <c r="F14" s="52">
        <f aca="true" t="shared" si="3" ref="F14:N14">SUM(F9:F13)</f>
        <v>0</v>
      </c>
      <c r="G14" s="52">
        <f t="shared" si="3"/>
        <v>0</v>
      </c>
      <c r="H14" s="52">
        <f t="shared" si="3"/>
        <v>0</v>
      </c>
      <c r="I14" s="52">
        <f t="shared" si="3"/>
        <v>0</v>
      </c>
      <c r="J14" s="52">
        <f t="shared" si="3"/>
        <v>0</v>
      </c>
      <c r="K14" s="52">
        <f t="shared" si="3"/>
        <v>0</v>
      </c>
      <c r="L14" s="52">
        <f t="shared" si="3"/>
        <v>0</v>
      </c>
      <c r="M14" s="52">
        <f t="shared" si="3"/>
        <v>0</v>
      </c>
      <c r="N14" s="52">
        <f t="shared" si="3"/>
        <v>0</v>
      </c>
      <c r="O14" s="53">
        <f t="shared" si="0"/>
        <v>0</v>
      </c>
      <c r="P14" s="54">
        <f t="shared" si="1"/>
        <v>16581829</v>
      </c>
    </row>
    <row r="15" spans="1:16" s="34" customFormat="1" ht="18.75" customHeight="1">
      <c r="A15" s="35"/>
      <c r="B15" s="36" t="s">
        <v>45</v>
      </c>
      <c r="C15" s="56" t="s">
        <v>46</v>
      </c>
      <c r="D15" s="57">
        <v>1718688</v>
      </c>
      <c r="E15" s="58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f t="shared" si="0"/>
        <v>0</v>
      </c>
      <c r="P15" s="61">
        <f t="shared" si="1"/>
        <v>1718688</v>
      </c>
    </row>
    <row r="16" spans="1:16" s="34" customFormat="1" ht="18.75" customHeight="1">
      <c r="A16" s="35"/>
      <c r="B16" s="36" t="s">
        <v>47</v>
      </c>
      <c r="C16" s="37" t="s">
        <v>48</v>
      </c>
      <c r="D16" s="38">
        <v>1168210</v>
      </c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1">
        <f t="shared" si="0"/>
        <v>0</v>
      </c>
      <c r="P16" s="42">
        <f t="shared" si="1"/>
        <v>1168210</v>
      </c>
    </row>
    <row r="17" spans="1:16" s="34" customFormat="1" ht="18.75" customHeight="1">
      <c r="A17" s="35"/>
      <c r="B17" s="36"/>
      <c r="C17" s="62" t="s">
        <v>49</v>
      </c>
      <c r="D17" s="63">
        <v>2096216</v>
      </c>
      <c r="E17" s="45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7">
        <f t="shared" si="0"/>
        <v>0</v>
      </c>
      <c r="P17" s="64">
        <f t="shared" si="1"/>
        <v>2096216</v>
      </c>
    </row>
    <row r="18" spans="1:16" s="34" customFormat="1" ht="18.75" customHeight="1" thickBot="1">
      <c r="A18" s="35"/>
      <c r="B18" s="36"/>
      <c r="C18" s="66" t="s">
        <v>31</v>
      </c>
      <c r="D18" s="67">
        <v>4983114</v>
      </c>
      <c r="E18" s="122">
        <f>SUM(E15:E17)</f>
        <v>0</v>
      </c>
      <c r="F18" s="68">
        <f aca="true" t="shared" si="4" ref="F18:N18">SUM(F15:F17)</f>
        <v>0</v>
      </c>
      <c r="G18" s="68">
        <f t="shared" si="4"/>
        <v>0</v>
      </c>
      <c r="H18" s="68">
        <f t="shared" si="4"/>
        <v>0</v>
      </c>
      <c r="I18" s="68">
        <f t="shared" si="4"/>
        <v>0</v>
      </c>
      <c r="J18" s="68">
        <f t="shared" si="4"/>
        <v>0</v>
      </c>
      <c r="K18" s="68">
        <f t="shared" si="4"/>
        <v>0</v>
      </c>
      <c r="L18" s="68">
        <f t="shared" si="4"/>
        <v>0</v>
      </c>
      <c r="M18" s="68">
        <f t="shared" si="4"/>
        <v>0</v>
      </c>
      <c r="N18" s="68">
        <f t="shared" si="4"/>
        <v>0</v>
      </c>
      <c r="O18" s="69">
        <f t="shared" si="0"/>
        <v>0</v>
      </c>
      <c r="P18" s="70">
        <f t="shared" si="1"/>
        <v>4983114</v>
      </c>
    </row>
    <row r="19" spans="1:16" s="34" customFormat="1" ht="18.75" customHeight="1" thickBot="1">
      <c r="A19" s="35"/>
      <c r="B19" s="71" t="s">
        <v>31</v>
      </c>
      <c r="C19" s="72"/>
      <c r="D19" s="73">
        <v>25947377</v>
      </c>
      <c r="E19" s="123">
        <f>SUM(E5:E18)/2</f>
        <v>0</v>
      </c>
      <c r="F19" s="75">
        <f aca="true" t="shared" si="5" ref="F19:N19">SUM(F5:F18)/2</f>
        <v>0</v>
      </c>
      <c r="G19" s="75">
        <f t="shared" si="5"/>
        <v>0</v>
      </c>
      <c r="H19" s="75">
        <f t="shared" si="5"/>
        <v>0</v>
      </c>
      <c r="I19" s="75">
        <f t="shared" si="5"/>
        <v>0</v>
      </c>
      <c r="J19" s="75">
        <f t="shared" si="5"/>
        <v>0</v>
      </c>
      <c r="K19" s="75">
        <f t="shared" si="5"/>
        <v>0</v>
      </c>
      <c r="L19" s="75">
        <f t="shared" si="5"/>
        <v>0</v>
      </c>
      <c r="M19" s="75">
        <f t="shared" si="5"/>
        <v>0</v>
      </c>
      <c r="N19" s="75">
        <f t="shared" si="5"/>
        <v>0</v>
      </c>
      <c r="O19" s="77">
        <f t="shared" si="0"/>
        <v>0</v>
      </c>
      <c r="P19" s="78">
        <f t="shared" si="1"/>
        <v>25947377</v>
      </c>
    </row>
    <row r="20" spans="1:16" s="34" customFormat="1" ht="18.75" customHeight="1">
      <c r="A20" s="26" t="s">
        <v>50</v>
      </c>
      <c r="B20" s="27" t="s">
        <v>51</v>
      </c>
      <c r="C20" s="28" t="s">
        <v>52</v>
      </c>
      <c r="D20" s="29">
        <v>4387819</v>
      </c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20000</v>
      </c>
      <c r="M20" s="31">
        <v>0</v>
      </c>
      <c r="N20" s="79">
        <v>0</v>
      </c>
      <c r="O20" s="32">
        <f t="shared" si="0"/>
        <v>20000</v>
      </c>
      <c r="P20" s="33">
        <f t="shared" si="1"/>
        <v>4407819</v>
      </c>
    </row>
    <row r="21" spans="1:16" s="34" customFormat="1" ht="18.75" customHeight="1">
      <c r="A21" s="35" t="s">
        <v>53</v>
      </c>
      <c r="B21" s="36"/>
      <c r="C21" s="37" t="s">
        <v>54</v>
      </c>
      <c r="D21" s="38">
        <v>48664859</v>
      </c>
      <c r="E21" s="39">
        <v>0</v>
      </c>
      <c r="F21" s="40">
        <v>0</v>
      </c>
      <c r="G21" s="40">
        <v>0</v>
      </c>
      <c r="H21" s="40">
        <v>0</v>
      </c>
      <c r="I21" s="40">
        <v>711978</v>
      </c>
      <c r="J21" s="40">
        <v>1292300</v>
      </c>
      <c r="K21" s="40">
        <v>0</v>
      </c>
      <c r="L21" s="40">
        <v>4684892</v>
      </c>
      <c r="M21" s="40">
        <v>0</v>
      </c>
      <c r="N21" s="80">
        <v>0</v>
      </c>
      <c r="O21" s="41">
        <f t="shared" si="0"/>
        <v>6689170</v>
      </c>
      <c r="P21" s="42">
        <f t="shared" si="1"/>
        <v>55354029</v>
      </c>
    </row>
    <row r="22" spans="1:16" s="34" customFormat="1" ht="18.75" customHeight="1">
      <c r="A22" s="35" t="s">
        <v>55</v>
      </c>
      <c r="B22" s="36"/>
      <c r="C22" s="37" t="s">
        <v>56</v>
      </c>
      <c r="D22" s="38">
        <v>6968847</v>
      </c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159000</v>
      </c>
      <c r="M22" s="40">
        <v>406980</v>
      </c>
      <c r="N22" s="80">
        <v>0</v>
      </c>
      <c r="O22" s="41">
        <f t="shared" si="0"/>
        <v>565980</v>
      </c>
      <c r="P22" s="42">
        <f t="shared" si="1"/>
        <v>7534827</v>
      </c>
    </row>
    <row r="23" spans="1:16" s="34" customFormat="1" ht="18.75" customHeight="1">
      <c r="A23" s="35"/>
      <c r="B23" s="36"/>
      <c r="C23" s="37" t="s">
        <v>57</v>
      </c>
      <c r="D23" s="38">
        <v>5116287</v>
      </c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80">
        <v>0</v>
      </c>
      <c r="O23" s="41">
        <f t="shared" si="0"/>
        <v>0</v>
      </c>
      <c r="P23" s="42">
        <f t="shared" si="1"/>
        <v>5116287</v>
      </c>
    </row>
    <row r="24" spans="1:16" s="34" customFormat="1" ht="18.75" customHeight="1">
      <c r="A24" s="35"/>
      <c r="B24" s="36"/>
      <c r="C24" s="62" t="s">
        <v>58</v>
      </c>
      <c r="D24" s="63">
        <v>412953</v>
      </c>
      <c r="E24" s="45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81">
        <v>0</v>
      </c>
      <c r="O24" s="47">
        <f t="shared" si="0"/>
        <v>0</v>
      </c>
      <c r="P24" s="64">
        <f t="shared" si="1"/>
        <v>412953</v>
      </c>
    </row>
    <row r="25" spans="1:16" s="34" customFormat="1" ht="18.75" customHeight="1">
      <c r="A25" s="35"/>
      <c r="B25" s="36"/>
      <c r="C25" s="49" t="s">
        <v>31</v>
      </c>
      <c r="D25" s="50">
        <v>65550765</v>
      </c>
      <c r="E25" s="121">
        <f>SUM(E20:E24)</f>
        <v>0</v>
      </c>
      <c r="F25" s="52">
        <f aca="true" t="shared" si="6" ref="F25:N25">SUM(F20:F24)</f>
        <v>0</v>
      </c>
      <c r="G25" s="52">
        <f t="shared" si="6"/>
        <v>0</v>
      </c>
      <c r="H25" s="52">
        <f t="shared" si="6"/>
        <v>0</v>
      </c>
      <c r="I25" s="52">
        <f t="shared" si="6"/>
        <v>711978</v>
      </c>
      <c r="J25" s="52">
        <f t="shared" si="6"/>
        <v>1292300</v>
      </c>
      <c r="K25" s="52">
        <f t="shared" si="6"/>
        <v>0</v>
      </c>
      <c r="L25" s="52">
        <f t="shared" si="6"/>
        <v>4863892</v>
      </c>
      <c r="M25" s="52">
        <f t="shared" si="6"/>
        <v>406980</v>
      </c>
      <c r="N25" s="52">
        <f t="shared" si="6"/>
        <v>0</v>
      </c>
      <c r="O25" s="53">
        <f t="shared" si="0"/>
        <v>7275150</v>
      </c>
      <c r="P25" s="54">
        <f t="shared" si="1"/>
        <v>72825915</v>
      </c>
    </row>
    <row r="26" spans="1:16" s="34" customFormat="1" ht="18.75" customHeight="1">
      <c r="A26" s="35"/>
      <c r="B26" s="55" t="s">
        <v>59</v>
      </c>
      <c r="C26" s="56" t="s">
        <v>60</v>
      </c>
      <c r="D26" s="57">
        <v>1364505</v>
      </c>
      <c r="E26" s="58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83">
        <v>0</v>
      </c>
      <c r="O26" s="60">
        <f t="shared" si="0"/>
        <v>0</v>
      </c>
      <c r="P26" s="61">
        <f t="shared" si="1"/>
        <v>1364505</v>
      </c>
    </row>
    <row r="27" spans="1:16" s="34" customFormat="1" ht="18.75" customHeight="1">
      <c r="A27" s="35"/>
      <c r="B27" s="36" t="s">
        <v>61</v>
      </c>
      <c r="C27" s="37" t="s">
        <v>62</v>
      </c>
      <c r="D27" s="38">
        <v>3831081</v>
      </c>
      <c r="E27" s="39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80">
        <v>0</v>
      </c>
      <c r="O27" s="41">
        <f t="shared" si="0"/>
        <v>0</v>
      </c>
      <c r="P27" s="42">
        <f t="shared" si="1"/>
        <v>3831081</v>
      </c>
    </row>
    <row r="28" spans="1:16" s="34" customFormat="1" ht="18.75" customHeight="1">
      <c r="A28" s="35"/>
      <c r="B28" s="36"/>
      <c r="C28" s="62" t="s">
        <v>63</v>
      </c>
      <c r="D28" s="63">
        <v>15384982</v>
      </c>
      <c r="E28" s="45">
        <v>0</v>
      </c>
      <c r="F28" s="46">
        <v>0</v>
      </c>
      <c r="G28" s="46">
        <v>0</v>
      </c>
      <c r="H28" s="46">
        <v>87402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81">
        <v>0</v>
      </c>
      <c r="O28" s="47">
        <f t="shared" si="0"/>
        <v>87402</v>
      </c>
      <c r="P28" s="64">
        <f t="shared" si="1"/>
        <v>15472384</v>
      </c>
    </row>
    <row r="29" spans="1:16" s="34" customFormat="1" ht="18.75" customHeight="1">
      <c r="A29" s="35"/>
      <c r="B29" s="65"/>
      <c r="C29" s="49" t="s">
        <v>31</v>
      </c>
      <c r="D29" s="50">
        <v>20580568</v>
      </c>
      <c r="E29" s="121">
        <f>SUM(E26:E28)</f>
        <v>0</v>
      </c>
      <c r="F29" s="52">
        <f aca="true" t="shared" si="7" ref="F29:N29">SUM(F26:F28)</f>
        <v>0</v>
      </c>
      <c r="G29" s="52">
        <f t="shared" si="7"/>
        <v>0</v>
      </c>
      <c r="H29" s="52">
        <f t="shared" si="7"/>
        <v>87402</v>
      </c>
      <c r="I29" s="52">
        <f t="shared" si="7"/>
        <v>0</v>
      </c>
      <c r="J29" s="52">
        <f t="shared" si="7"/>
        <v>0</v>
      </c>
      <c r="K29" s="52">
        <f t="shared" si="7"/>
        <v>0</v>
      </c>
      <c r="L29" s="52">
        <f t="shared" si="7"/>
        <v>0</v>
      </c>
      <c r="M29" s="52">
        <f t="shared" si="7"/>
        <v>0</v>
      </c>
      <c r="N29" s="52">
        <f t="shared" si="7"/>
        <v>0</v>
      </c>
      <c r="O29" s="53">
        <f t="shared" si="0"/>
        <v>87402</v>
      </c>
      <c r="P29" s="54">
        <f t="shared" si="1"/>
        <v>20667970</v>
      </c>
    </row>
    <row r="30" spans="1:16" s="34" customFormat="1" ht="18.75" customHeight="1">
      <c r="A30" s="35"/>
      <c r="B30" s="36" t="s">
        <v>64</v>
      </c>
      <c r="C30" s="56" t="s">
        <v>65</v>
      </c>
      <c r="D30" s="57">
        <v>7054963</v>
      </c>
      <c r="E30" s="58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83">
        <v>0</v>
      </c>
      <c r="O30" s="60">
        <f t="shared" si="0"/>
        <v>0</v>
      </c>
      <c r="P30" s="61">
        <f t="shared" si="1"/>
        <v>7054963</v>
      </c>
    </row>
    <row r="31" spans="1:16" s="34" customFormat="1" ht="18.75" customHeight="1">
      <c r="A31" s="35"/>
      <c r="B31" s="36" t="s">
        <v>61</v>
      </c>
      <c r="C31" s="37" t="s">
        <v>66</v>
      </c>
      <c r="D31" s="38">
        <v>22203349</v>
      </c>
      <c r="E31" s="39">
        <v>0</v>
      </c>
      <c r="F31" s="40">
        <v>0</v>
      </c>
      <c r="G31" s="40">
        <v>0</v>
      </c>
      <c r="H31" s="40">
        <v>2221006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80">
        <v>0</v>
      </c>
      <c r="O31" s="41">
        <f t="shared" si="0"/>
        <v>2221006</v>
      </c>
      <c r="P31" s="42">
        <f t="shared" si="1"/>
        <v>24424355</v>
      </c>
    </row>
    <row r="32" spans="1:16" s="34" customFormat="1" ht="18.75" customHeight="1">
      <c r="A32" s="35"/>
      <c r="B32" s="36"/>
      <c r="C32" s="37" t="s">
        <v>67</v>
      </c>
      <c r="D32" s="38">
        <v>18689902</v>
      </c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80">
        <v>0</v>
      </c>
      <c r="O32" s="41">
        <f t="shared" si="0"/>
        <v>0</v>
      </c>
      <c r="P32" s="42">
        <f t="shared" si="1"/>
        <v>18689902</v>
      </c>
    </row>
    <row r="33" spans="1:16" s="34" customFormat="1" ht="18.75" customHeight="1">
      <c r="A33" s="35"/>
      <c r="B33" s="36"/>
      <c r="C33" s="62" t="s">
        <v>68</v>
      </c>
      <c r="D33" s="63">
        <v>105249</v>
      </c>
      <c r="E33" s="45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81">
        <v>0</v>
      </c>
      <c r="O33" s="47">
        <f t="shared" si="0"/>
        <v>0</v>
      </c>
      <c r="P33" s="64">
        <f t="shared" si="1"/>
        <v>105249</v>
      </c>
    </row>
    <row r="34" spans="1:16" s="34" customFormat="1" ht="18.75" customHeight="1">
      <c r="A34" s="35"/>
      <c r="B34" s="36"/>
      <c r="C34" s="49" t="s">
        <v>31</v>
      </c>
      <c r="D34" s="50">
        <v>48053463</v>
      </c>
      <c r="E34" s="121">
        <f>SUM(E30:E33)</f>
        <v>0</v>
      </c>
      <c r="F34" s="52">
        <f aca="true" t="shared" si="8" ref="F34:N34">SUM(F30:F33)</f>
        <v>0</v>
      </c>
      <c r="G34" s="52">
        <f t="shared" si="8"/>
        <v>0</v>
      </c>
      <c r="H34" s="52">
        <f t="shared" si="8"/>
        <v>2221006</v>
      </c>
      <c r="I34" s="52">
        <f t="shared" si="8"/>
        <v>0</v>
      </c>
      <c r="J34" s="52">
        <f t="shared" si="8"/>
        <v>0</v>
      </c>
      <c r="K34" s="52">
        <f t="shared" si="8"/>
        <v>0</v>
      </c>
      <c r="L34" s="52">
        <f t="shared" si="8"/>
        <v>0</v>
      </c>
      <c r="M34" s="52">
        <f t="shared" si="8"/>
        <v>0</v>
      </c>
      <c r="N34" s="52">
        <f t="shared" si="8"/>
        <v>0</v>
      </c>
      <c r="O34" s="53">
        <f t="shared" si="0"/>
        <v>2221006</v>
      </c>
      <c r="P34" s="54">
        <f t="shared" si="1"/>
        <v>50274469</v>
      </c>
    </row>
    <row r="35" spans="1:16" s="34" customFormat="1" ht="18.75" customHeight="1">
      <c r="A35" s="35"/>
      <c r="B35" s="55" t="s">
        <v>69</v>
      </c>
      <c r="C35" s="56" t="s">
        <v>70</v>
      </c>
      <c r="D35" s="57">
        <v>1382357</v>
      </c>
      <c r="E35" s="58">
        <v>0</v>
      </c>
      <c r="F35" s="59">
        <v>0</v>
      </c>
      <c r="G35" s="59">
        <v>0</v>
      </c>
      <c r="H35" s="59">
        <v>5998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83">
        <v>0</v>
      </c>
      <c r="O35" s="60">
        <f t="shared" si="0"/>
        <v>5998</v>
      </c>
      <c r="P35" s="61">
        <f t="shared" si="1"/>
        <v>1388355</v>
      </c>
    </row>
    <row r="36" spans="1:16" s="34" customFormat="1" ht="18.75" customHeight="1">
      <c r="A36" s="35"/>
      <c r="B36" s="36" t="s">
        <v>71</v>
      </c>
      <c r="C36" s="62" t="s">
        <v>72</v>
      </c>
      <c r="D36" s="63">
        <v>443304</v>
      </c>
      <c r="E36" s="45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81">
        <v>0</v>
      </c>
      <c r="O36" s="47">
        <f t="shared" si="0"/>
        <v>0</v>
      </c>
      <c r="P36" s="42">
        <f t="shared" si="1"/>
        <v>443304</v>
      </c>
    </row>
    <row r="37" spans="1:16" s="34" customFormat="1" ht="18.75" customHeight="1" thickBot="1">
      <c r="A37" s="35"/>
      <c r="B37" s="36"/>
      <c r="C37" s="84" t="s">
        <v>31</v>
      </c>
      <c r="D37" s="85">
        <v>1825661</v>
      </c>
      <c r="E37" s="124">
        <f>SUM(E35:E36)</f>
        <v>0</v>
      </c>
      <c r="F37" s="87">
        <f aca="true" t="shared" si="9" ref="F37:N37">SUM(F35:F36)</f>
        <v>0</v>
      </c>
      <c r="G37" s="87">
        <f t="shared" si="9"/>
        <v>0</v>
      </c>
      <c r="H37" s="87">
        <f t="shared" si="9"/>
        <v>5998</v>
      </c>
      <c r="I37" s="87">
        <f t="shared" si="9"/>
        <v>0</v>
      </c>
      <c r="J37" s="87">
        <f t="shared" si="9"/>
        <v>0</v>
      </c>
      <c r="K37" s="87">
        <f t="shared" si="9"/>
        <v>0</v>
      </c>
      <c r="L37" s="87">
        <f t="shared" si="9"/>
        <v>0</v>
      </c>
      <c r="M37" s="87">
        <f t="shared" si="9"/>
        <v>0</v>
      </c>
      <c r="N37" s="87">
        <f t="shared" si="9"/>
        <v>0</v>
      </c>
      <c r="O37" s="69">
        <f t="shared" si="0"/>
        <v>5998</v>
      </c>
      <c r="P37" s="48">
        <f t="shared" si="1"/>
        <v>1831659</v>
      </c>
    </row>
    <row r="38" spans="1:16" s="34" customFormat="1" ht="18.75" customHeight="1" thickBot="1">
      <c r="A38" s="88"/>
      <c r="B38" s="71" t="s">
        <v>31</v>
      </c>
      <c r="C38" s="72"/>
      <c r="D38" s="73">
        <v>136010457</v>
      </c>
      <c r="E38" s="123">
        <f>SUM(E20:E37)/2</f>
        <v>0</v>
      </c>
      <c r="F38" s="75">
        <f aca="true" t="shared" si="10" ref="F38:N38">SUM(F20:F37)/2</f>
        <v>0</v>
      </c>
      <c r="G38" s="75">
        <f t="shared" si="10"/>
        <v>0</v>
      </c>
      <c r="H38" s="75">
        <f t="shared" si="10"/>
        <v>2314406</v>
      </c>
      <c r="I38" s="75">
        <f t="shared" si="10"/>
        <v>711978</v>
      </c>
      <c r="J38" s="75">
        <f t="shared" si="10"/>
        <v>1292300</v>
      </c>
      <c r="K38" s="75">
        <f t="shared" si="10"/>
        <v>0</v>
      </c>
      <c r="L38" s="75">
        <f t="shared" si="10"/>
        <v>4863892</v>
      </c>
      <c r="M38" s="75">
        <f t="shared" si="10"/>
        <v>406980</v>
      </c>
      <c r="N38" s="75">
        <f t="shared" si="10"/>
        <v>0</v>
      </c>
      <c r="O38" s="77">
        <f t="shared" si="0"/>
        <v>9589556</v>
      </c>
      <c r="P38" s="78">
        <f t="shared" si="1"/>
        <v>145600013</v>
      </c>
    </row>
    <row r="39" spans="1:16" s="34" customFormat="1" ht="18.75" customHeight="1">
      <c r="A39" s="35" t="s">
        <v>73</v>
      </c>
      <c r="B39" s="36" t="s">
        <v>74</v>
      </c>
      <c r="C39" s="89" t="s">
        <v>75</v>
      </c>
      <c r="D39" s="90">
        <v>1154191</v>
      </c>
      <c r="E39" s="91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3">
        <v>0</v>
      </c>
      <c r="O39" s="94">
        <f t="shared" si="0"/>
        <v>0</v>
      </c>
      <c r="P39" s="95">
        <f t="shared" si="1"/>
        <v>1154191</v>
      </c>
    </row>
    <row r="40" spans="1:16" s="34" customFormat="1" ht="18.75" customHeight="1">
      <c r="A40" s="35" t="s">
        <v>76</v>
      </c>
      <c r="B40" s="36" t="s">
        <v>61</v>
      </c>
      <c r="C40" s="37" t="s">
        <v>77</v>
      </c>
      <c r="D40" s="38">
        <v>41890</v>
      </c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80">
        <v>0</v>
      </c>
      <c r="O40" s="41">
        <f t="shared" si="0"/>
        <v>0</v>
      </c>
      <c r="P40" s="42">
        <f t="shared" si="1"/>
        <v>41890</v>
      </c>
    </row>
    <row r="41" spans="1:16" s="34" customFormat="1" ht="18.75" customHeight="1">
      <c r="A41" s="35" t="s">
        <v>55</v>
      </c>
      <c r="B41" s="36"/>
      <c r="C41" s="37" t="s">
        <v>78</v>
      </c>
      <c r="D41" s="38">
        <v>460023</v>
      </c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80">
        <v>0</v>
      </c>
      <c r="O41" s="41">
        <f t="shared" si="0"/>
        <v>0</v>
      </c>
      <c r="P41" s="42">
        <f t="shared" si="1"/>
        <v>460023</v>
      </c>
    </row>
    <row r="42" spans="1:16" s="34" customFormat="1" ht="18.75" customHeight="1">
      <c r="A42" s="35"/>
      <c r="B42" s="36"/>
      <c r="C42" s="62" t="s">
        <v>79</v>
      </c>
      <c r="D42" s="63">
        <v>1968840</v>
      </c>
      <c r="E42" s="45">
        <v>0</v>
      </c>
      <c r="F42" s="46">
        <v>0</v>
      </c>
      <c r="G42" s="46">
        <v>0</v>
      </c>
      <c r="H42" s="46">
        <v>0</v>
      </c>
      <c r="I42" s="46">
        <v>42347</v>
      </c>
      <c r="J42" s="46">
        <v>0</v>
      </c>
      <c r="K42" s="46">
        <v>0</v>
      </c>
      <c r="L42" s="46">
        <v>0</v>
      </c>
      <c r="M42" s="46">
        <v>0</v>
      </c>
      <c r="N42" s="81">
        <v>0</v>
      </c>
      <c r="O42" s="47">
        <f t="shared" si="0"/>
        <v>42347</v>
      </c>
      <c r="P42" s="64">
        <f t="shared" si="1"/>
        <v>2011187</v>
      </c>
    </row>
    <row r="43" spans="1:16" s="34" customFormat="1" ht="18.75" customHeight="1">
      <c r="A43" s="35"/>
      <c r="B43" s="36"/>
      <c r="C43" s="49" t="s">
        <v>31</v>
      </c>
      <c r="D43" s="50">
        <v>3624944</v>
      </c>
      <c r="E43" s="51">
        <f>SUM(E39:E42)</f>
        <v>0</v>
      </c>
      <c r="F43" s="52">
        <f aca="true" t="shared" si="11" ref="F43:N43">SUM(F39:F42)</f>
        <v>0</v>
      </c>
      <c r="G43" s="52">
        <f t="shared" si="11"/>
        <v>0</v>
      </c>
      <c r="H43" s="52">
        <f t="shared" si="11"/>
        <v>0</v>
      </c>
      <c r="I43" s="52">
        <f t="shared" si="11"/>
        <v>42347</v>
      </c>
      <c r="J43" s="52">
        <f t="shared" si="11"/>
        <v>0</v>
      </c>
      <c r="K43" s="52">
        <f t="shared" si="11"/>
        <v>0</v>
      </c>
      <c r="L43" s="52">
        <f t="shared" si="11"/>
        <v>0</v>
      </c>
      <c r="M43" s="52">
        <f t="shared" si="11"/>
        <v>0</v>
      </c>
      <c r="N43" s="82">
        <f t="shared" si="11"/>
        <v>0</v>
      </c>
      <c r="O43" s="53">
        <f t="shared" si="0"/>
        <v>42347</v>
      </c>
      <c r="P43" s="54">
        <f t="shared" si="1"/>
        <v>3667291</v>
      </c>
    </row>
    <row r="44" spans="1:16" s="34" customFormat="1" ht="18.75" customHeight="1">
      <c r="A44" s="35"/>
      <c r="B44" s="55" t="s">
        <v>80</v>
      </c>
      <c r="C44" s="56" t="s">
        <v>81</v>
      </c>
      <c r="D44" s="57">
        <v>6313103</v>
      </c>
      <c r="E44" s="58">
        <v>0</v>
      </c>
      <c r="F44" s="59">
        <v>0</v>
      </c>
      <c r="G44" s="59">
        <v>0</v>
      </c>
      <c r="H44" s="59">
        <v>0</v>
      </c>
      <c r="I44" s="59">
        <v>1033326</v>
      </c>
      <c r="J44" s="59">
        <v>0</v>
      </c>
      <c r="K44" s="59">
        <v>0</v>
      </c>
      <c r="L44" s="59">
        <v>0</v>
      </c>
      <c r="M44" s="59">
        <v>0</v>
      </c>
      <c r="N44" s="83">
        <v>0</v>
      </c>
      <c r="O44" s="60">
        <f t="shared" si="0"/>
        <v>1033326</v>
      </c>
      <c r="P44" s="61">
        <f t="shared" si="1"/>
        <v>7346429</v>
      </c>
    </row>
    <row r="45" spans="1:16" s="34" customFormat="1" ht="18.75" customHeight="1">
      <c r="A45" s="35"/>
      <c r="B45" s="36" t="s">
        <v>71</v>
      </c>
      <c r="C45" s="37" t="s">
        <v>82</v>
      </c>
      <c r="D45" s="38">
        <v>342471</v>
      </c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80">
        <v>0</v>
      </c>
      <c r="O45" s="41">
        <f t="shared" si="0"/>
        <v>0</v>
      </c>
      <c r="P45" s="42">
        <f t="shared" si="1"/>
        <v>342471</v>
      </c>
    </row>
    <row r="46" spans="1:16" s="34" customFormat="1" ht="18.75" customHeight="1">
      <c r="A46" s="35"/>
      <c r="B46" s="36"/>
      <c r="C46" s="62" t="s">
        <v>83</v>
      </c>
      <c r="D46" s="63">
        <v>7585201</v>
      </c>
      <c r="E46" s="45">
        <v>0</v>
      </c>
      <c r="F46" s="46">
        <v>0</v>
      </c>
      <c r="G46" s="46">
        <v>0</v>
      </c>
      <c r="H46" s="46">
        <v>0</v>
      </c>
      <c r="I46" s="46">
        <v>104095</v>
      </c>
      <c r="J46" s="46">
        <v>0</v>
      </c>
      <c r="K46" s="46">
        <v>0</v>
      </c>
      <c r="L46" s="46">
        <v>0</v>
      </c>
      <c r="M46" s="46">
        <v>0</v>
      </c>
      <c r="N46" s="81">
        <v>0</v>
      </c>
      <c r="O46" s="47">
        <f t="shared" si="0"/>
        <v>104095</v>
      </c>
      <c r="P46" s="64">
        <f t="shared" si="1"/>
        <v>7689296</v>
      </c>
    </row>
    <row r="47" spans="1:16" s="34" customFormat="1" ht="18.75" customHeight="1">
      <c r="A47" s="35"/>
      <c r="B47" s="65"/>
      <c r="C47" s="49" t="s">
        <v>31</v>
      </c>
      <c r="D47" s="50">
        <v>14240775</v>
      </c>
      <c r="E47" s="51">
        <f>SUM(E44:E46)</f>
        <v>0</v>
      </c>
      <c r="F47" s="52">
        <f aca="true" t="shared" si="12" ref="F47:N47">SUM(F44:F46)</f>
        <v>0</v>
      </c>
      <c r="G47" s="52">
        <f t="shared" si="12"/>
        <v>0</v>
      </c>
      <c r="H47" s="52">
        <f t="shared" si="12"/>
        <v>0</v>
      </c>
      <c r="I47" s="52">
        <f t="shared" si="12"/>
        <v>1137421</v>
      </c>
      <c r="J47" s="52">
        <f t="shared" si="12"/>
        <v>0</v>
      </c>
      <c r="K47" s="52">
        <f t="shared" si="12"/>
        <v>0</v>
      </c>
      <c r="L47" s="52">
        <f t="shared" si="12"/>
        <v>0</v>
      </c>
      <c r="M47" s="52">
        <f t="shared" si="12"/>
        <v>0</v>
      </c>
      <c r="N47" s="82">
        <f t="shared" si="12"/>
        <v>0</v>
      </c>
      <c r="O47" s="53">
        <f t="shared" si="0"/>
        <v>1137421</v>
      </c>
      <c r="P47" s="54">
        <f t="shared" si="1"/>
        <v>15378196</v>
      </c>
    </row>
    <row r="48" spans="1:16" s="34" customFormat="1" ht="18.75" customHeight="1">
      <c r="A48" s="35"/>
      <c r="B48" s="36" t="s">
        <v>84</v>
      </c>
      <c r="C48" s="56" t="s">
        <v>85</v>
      </c>
      <c r="D48" s="57">
        <v>54882</v>
      </c>
      <c r="E48" s="58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83">
        <v>0</v>
      </c>
      <c r="O48" s="60">
        <f t="shared" si="0"/>
        <v>0</v>
      </c>
      <c r="P48" s="61">
        <f t="shared" si="1"/>
        <v>54882</v>
      </c>
    </row>
    <row r="49" spans="1:16" s="34" customFormat="1" ht="18.75" customHeight="1">
      <c r="A49" s="35"/>
      <c r="B49" s="36" t="s">
        <v>86</v>
      </c>
      <c r="C49" s="62" t="s">
        <v>87</v>
      </c>
      <c r="D49" s="63">
        <v>3052446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81">
        <v>0</v>
      </c>
      <c r="O49" s="47">
        <f t="shared" si="0"/>
        <v>0</v>
      </c>
      <c r="P49" s="64">
        <f t="shared" si="1"/>
        <v>3052446</v>
      </c>
    </row>
    <row r="50" spans="1:16" s="34" customFormat="1" ht="18.75" customHeight="1" thickBot="1">
      <c r="A50" s="35"/>
      <c r="B50" s="36"/>
      <c r="C50" s="84" t="s">
        <v>31</v>
      </c>
      <c r="D50" s="85">
        <v>3107328</v>
      </c>
      <c r="E50" s="86">
        <f>SUM(E48:E49)</f>
        <v>0</v>
      </c>
      <c r="F50" s="87">
        <f aca="true" t="shared" si="13" ref="F50:N50">SUM(F48:F49)</f>
        <v>0</v>
      </c>
      <c r="G50" s="87">
        <f t="shared" si="13"/>
        <v>0</v>
      </c>
      <c r="H50" s="87">
        <f t="shared" si="13"/>
        <v>0</v>
      </c>
      <c r="I50" s="87">
        <f t="shared" si="13"/>
        <v>0</v>
      </c>
      <c r="J50" s="87">
        <f t="shared" si="13"/>
        <v>0</v>
      </c>
      <c r="K50" s="87">
        <f t="shared" si="13"/>
        <v>0</v>
      </c>
      <c r="L50" s="87">
        <f t="shared" si="13"/>
        <v>0</v>
      </c>
      <c r="M50" s="87">
        <f t="shared" si="13"/>
        <v>0</v>
      </c>
      <c r="N50" s="96">
        <f t="shared" si="13"/>
        <v>0</v>
      </c>
      <c r="O50" s="97">
        <f t="shared" si="0"/>
        <v>0</v>
      </c>
      <c r="P50" s="70">
        <f t="shared" si="1"/>
        <v>3107328</v>
      </c>
    </row>
    <row r="51" spans="1:16" s="34" customFormat="1" ht="18.75" customHeight="1" thickBot="1">
      <c r="A51" s="98"/>
      <c r="B51" s="99" t="s">
        <v>31</v>
      </c>
      <c r="C51" s="100"/>
      <c r="D51" s="101">
        <v>20973047</v>
      </c>
      <c r="E51" s="102">
        <f>SUM(E39:E50)/2</f>
        <v>0</v>
      </c>
      <c r="F51" s="103">
        <f aca="true" t="shared" si="14" ref="F51:N51">SUM(F39:F50)/2</f>
        <v>0</v>
      </c>
      <c r="G51" s="103">
        <f t="shared" si="14"/>
        <v>0</v>
      </c>
      <c r="H51" s="103">
        <f t="shared" si="14"/>
        <v>0</v>
      </c>
      <c r="I51" s="103">
        <f t="shared" si="14"/>
        <v>1179768</v>
      </c>
      <c r="J51" s="103">
        <f t="shared" si="14"/>
        <v>0</v>
      </c>
      <c r="K51" s="103">
        <f t="shared" si="14"/>
        <v>0</v>
      </c>
      <c r="L51" s="103">
        <f t="shared" si="14"/>
        <v>0</v>
      </c>
      <c r="M51" s="103">
        <f t="shared" si="14"/>
        <v>0</v>
      </c>
      <c r="N51" s="104">
        <f t="shared" si="14"/>
        <v>0</v>
      </c>
      <c r="O51" s="105">
        <f t="shared" si="0"/>
        <v>1179768</v>
      </c>
      <c r="P51" s="106">
        <f t="shared" si="1"/>
        <v>22152815</v>
      </c>
    </row>
    <row r="52" spans="1:16" s="34" customFormat="1" ht="18.75" customHeight="1" thickTop="1">
      <c r="A52" s="26" t="s">
        <v>88</v>
      </c>
      <c r="B52" s="27" t="s">
        <v>89</v>
      </c>
      <c r="C52" s="28" t="s">
        <v>90</v>
      </c>
      <c r="D52" s="29">
        <v>165704</v>
      </c>
      <c r="E52" s="30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79">
        <v>0</v>
      </c>
      <c r="O52" s="94">
        <f t="shared" si="0"/>
        <v>0</v>
      </c>
      <c r="P52" s="95">
        <f t="shared" si="1"/>
        <v>165704</v>
      </c>
    </row>
    <row r="53" spans="1:16" s="34" customFormat="1" ht="18.75" customHeight="1">
      <c r="A53" s="35" t="s">
        <v>91</v>
      </c>
      <c r="B53" s="36" t="s">
        <v>92</v>
      </c>
      <c r="C53" s="107" t="s">
        <v>93</v>
      </c>
      <c r="D53" s="38">
        <v>29870169</v>
      </c>
      <c r="E53" s="39">
        <v>0</v>
      </c>
      <c r="F53" s="40">
        <v>0</v>
      </c>
      <c r="G53" s="40">
        <v>0</v>
      </c>
      <c r="H53" s="40">
        <v>0</v>
      </c>
      <c r="I53" s="40">
        <v>437617</v>
      </c>
      <c r="J53" s="40">
        <v>1054449</v>
      </c>
      <c r="K53" s="40">
        <v>0</v>
      </c>
      <c r="L53" s="40">
        <v>0</v>
      </c>
      <c r="M53" s="40">
        <v>0</v>
      </c>
      <c r="N53" s="80">
        <v>0</v>
      </c>
      <c r="O53" s="41">
        <f t="shared" si="0"/>
        <v>1492066</v>
      </c>
      <c r="P53" s="42">
        <f t="shared" si="1"/>
        <v>31362235</v>
      </c>
    </row>
    <row r="54" spans="1:16" s="34" customFormat="1" ht="18.75" customHeight="1">
      <c r="A54" s="35"/>
      <c r="B54" s="36" t="s">
        <v>94</v>
      </c>
      <c r="C54" s="62" t="s">
        <v>95</v>
      </c>
      <c r="D54" s="63">
        <v>553884</v>
      </c>
      <c r="E54" s="45">
        <v>0</v>
      </c>
      <c r="F54" s="46">
        <v>0</v>
      </c>
      <c r="G54" s="46">
        <v>0</v>
      </c>
      <c r="H54" s="46">
        <v>0</v>
      </c>
      <c r="I54" s="46">
        <v>0</v>
      </c>
      <c r="J54" s="46">
        <v>57055</v>
      </c>
      <c r="K54" s="46">
        <v>0</v>
      </c>
      <c r="L54" s="46">
        <v>0</v>
      </c>
      <c r="M54" s="46">
        <v>0</v>
      </c>
      <c r="N54" s="81">
        <v>0</v>
      </c>
      <c r="O54" s="47">
        <f t="shared" si="0"/>
        <v>57055</v>
      </c>
      <c r="P54" s="64">
        <f t="shared" si="1"/>
        <v>610939</v>
      </c>
    </row>
    <row r="55" spans="1:16" s="34" customFormat="1" ht="18.75" customHeight="1">
      <c r="A55" s="35"/>
      <c r="B55" s="36"/>
      <c r="C55" s="49" t="s">
        <v>31</v>
      </c>
      <c r="D55" s="50">
        <v>30589757</v>
      </c>
      <c r="E55" s="51">
        <f>SUM(E52:E54)</f>
        <v>0</v>
      </c>
      <c r="F55" s="52">
        <f aca="true" t="shared" si="15" ref="F55:N55">SUM(F52:F54)</f>
        <v>0</v>
      </c>
      <c r="G55" s="52">
        <f t="shared" si="15"/>
        <v>0</v>
      </c>
      <c r="H55" s="52">
        <f t="shared" si="15"/>
        <v>0</v>
      </c>
      <c r="I55" s="52">
        <f t="shared" si="15"/>
        <v>437617</v>
      </c>
      <c r="J55" s="52">
        <f t="shared" si="15"/>
        <v>1111504</v>
      </c>
      <c r="K55" s="52">
        <f t="shared" si="15"/>
        <v>0</v>
      </c>
      <c r="L55" s="52">
        <f t="shared" si="15"/>
        <v>0</v>
      </c>
      <c r="M55" s="52">
        <f t="shared" si="15"/>
        <v>0</v>
      </c>
      <c r="N55" s="82">
        <f t="shared" si="15"/>
        <v>0</v>
      </c>
      <c r="O55" s="53">
        <f t="shared" si="0"/>
        <v>1549121</v>
      </c>
      <c r="P55" s="54">
        <f t="shared" si="1"/>
        <v>32138878</v>
      </c>
    </row>
    <row r="56" spans="1:16" s="34" customFormat="1" ht="18.75" customHeight="1">
      <c r="A56" s="35"/>
      <c r="B56" s="55" t="s">
        <v>96</v>
      </c>
      <c r="C56" s="56" t="s">
        <v>97</v>
      </c>
      <c r="D56" s="57">
        <v>324022</v>
      </c>
      <c r="E56" s="58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83">
        <v>0</v>
      </c>
      <c r="O56" s="60">
        <f t="shared" si="0"/>
        <v>0</v>
      </c>
      <c r="P56" s="61">
        <f t="shared" si="1"/>
        <v>324022</v>
      </c>
    </row>
    <row r="57" spans="1:16" s="34" customFormat="1" ht="18.75" customHeight="1">
      <c r="A57" s="35"/>
      <c r="B57" s="36"/>
      <c r="C57" s="37" t="s">
        <v>98</v>
      </c>
      <c r="D57" s="38">
        <v>285994</v>
      </c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80">
        <v>0</v>
      </c>
      <c r="O57" s="41">
        <f t="shared" si="0"/>
        <v>0</v>
      </c>
      <c r="P57" s="42">
        <f t="shared" si="1"/>
        <v>285994</v>
      </c>
    </row>
    <row r="58" spans="1:16" s="34" customFormat="1" ht="18.75" customHeight="1">
      <c r="A58" s="35"/>
      <c r="B58" s="36"/>
      <c r="C58" s="62" t="s">
        <v>99</v>
      </c>
      <c r="D58" s="63">
        <v>1009606</v>
      </c>
      <c r="E58" s="45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81">
        <v>0</v>
      </c>
      <c r="O58" s="47">
        <f t="shared" si="0"/>
        <v>0</v>
      </c>
      <c r="P58" s="64">
        <f t="shared" si="1"/>
        <v>1009606</v>
      </c>
    </row>
    <row r="59" spans="1:16" s="34" customFormat="1" ht="18.75" customHeight="1">
      <c r="A59" s="35"/>
      <c r="B59" s="65"/>
      <c r="C59" s="49" t="s">
        <v>31</v>
      </c>
      <c r="D59" s="50">
        <v>1619622</v>
      </c>
      <c r="E59" s="51">
        <f>SUM(E56:E58)</f>
        <v>0</v>
      </c>
      <c r="F59" s="52">
        <f aca="true" t="shared" si="16" ref="F59:N59">SUM(F56:F58)</f>
        <v>0</v>
      </c>
      <c r="G59" s="52">
        <f t="shared" si="16"/>
        <v>0</v>
      </c>
      <c r="H59" s="52">
        <f t="shared" si="16"/>
        <v>0</v>
      </c>
      <c r="I59" s="52">
        <f t="shared" si="16"/>
        <v>0</v>
      </c>
      <c r="J59" s="52">
        <f t="shared" si="16"/>
        <v>0</v>
      </c>
      <c r="K59" s="52">
        <f t="shared" si="16"/>
        <v>0</v>
      </c>
      <c r="L59" s="52">
        <f t="shared" si="16"/>
        <v>0</v>
      </c>
      <c r="M59" s="52">
        <f t="shared" si="16"/>
        <v>0</v>
      </c>
      <c r="N59" s="82">
        <f t="shared" si="16"/>
        <v>0</v>
      </c>
      <c r="O59" s="53">
        <f t="shared" si="0"/>
        <v>0</v>
      </c>
      <c r="P59" s="54">
        <f t="shared" si="1"/>
        <v>1619622</v>
      </c>
    </row>
    <row r="60" spans="1:16" s="34" customFormat="1" ht="18.75" customHeight="1">
      <c r="A60" s="35"/>
      <c r="B60" s="36" t="s">
        <v>100</v>
      </c>
      <c r="C60" s="56" t="s">
        <v>101</v>
      </c>
      <c r="D60" s="57">
        <v>175158</v>
      </c>
      <c r="E60" s="58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83">
        <v>0</v>
      </c>
      <c r="O60" s="60">
        <f t="shared" si="0"/>
        <v>0</v>
      </c>
      <c r="P60" s="61">
        <f t="shared" si="1"/>
        <v>175158</v>
      </c>
    </row>
    <row r="61" spans="1:16" s="34" customFormat="1" ht="18.75" customHeight="1">
      <c r="A61" s="35"/>
      <c r="B61" s="36" t="s">
        <v>102</v>
      </c>
      <c r="C61" s="37" t="s">
        <v>103</v>
      </c>
      <c r="D61" s="38">
        <v>55096</v>
      </c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80">
        <v>0</v>
      </c>
      <c r="O61" s="41">
        <f t="shared" si="0"/>
        <v>0</v>
      </c>
      <c r="P61" s="42">
        <f t="shared" si="1"/>
        <v>55096</v>
      </c>
    </row>
    <row r="62" spans="1:16" s="34" customFormat="1" ht="18.75" customHeight="1">
      <c r="A62" s="35"/>
      <c r="B62" s="36"/>
      <c r="C62" s="62" t="s">
        <v>104</v>
      </c>
      <c r="D62" s="63">
        <v>36476034</v>
      </c>
      <c r="E62" s="45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81">
        <v>0</v>
      </c>
      <c r="O62" s="47">
        <f t="shared" si="0"/>
        <v>0</v>
      </c>
      <c r="P62" s="64">
        <f t="shared" si="1"/>
        <v>36476034</v>
      </c>
    </row>
    <row r="63" spans="1:16" s="34" customFormat="1" ht="18.75" customHeight="1">
      <c r="A63" s="35"/>
      <c r="B63" s="36"/>
      <c r="C63" s="49" t="s">
        <v>31</v>
      </c>
      <c r="D63" s="50">
        <v>36706288</v>
      </c>
      <c r="E63" s="51">
        <f>SUM(E60:E62)</f>
        <v>0</v>
      </c>
      <c r="F63" s="52">
        <f aca="true" t="shared" si="17" ref="F63:N63">SUM(F60:F62)</f>
        <v>0</v>
      </c>
      <c r="G63" s="52">
        <f t="shared" si="17"/>
        <v>0</v>
      </c>
      <c r="H63" s="52">
        <f t="shared" si="17"/>
        <v>0</v>
      </c>
      <c r="I63" s="52">
        <f t="shared" si="17"/>
        <v>0</v>
      </c>
      <c r="J63" s="52">
        <f t="shared" si="17"/>
        <v>0</v>
      </c>
      <c r="K63" s="52">
        <f t="shared" si="17"/>
        <v>0</v>
      </c>
      <c r="L63" s="52">
        <f t="shared" si="17"/>
        <v>0</v>
      </c>
      <c r="M63" s="52">
        <f t="shared" si="17"/>
        <v>0</v>
      </c>
      <c r="N63" s="52">
        <f t="shared" si="17"/>
        <v>0</v>
      </c>
      <c r="O63" s="53">
        <f t="shared" si="0"/>
        <v>0</v>
      </c>
      <c r="P63" s="54">
        <f t="shared" si="1"/>
        <v>36706288</v>
      </c>
    </row>
    <row r="64" spans="1:16" s="34" customFormat="1" ht="18.75" customHeight="1">
      <c r="A64" s="35"/>
      <c r="B64" s="55" t="s">
        <v>105</v>
      </c>
      <c r="C64" s="56" t="s">
        <v>106</v>
      </c>
      <c r="D64" s="57">
        <v>8960734</v>
      </c>
      <c r="E64" s="58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83">
        <v>0</v>
      </c>
      <c r="O64" s="60">
        <f t="shared" si="0"/>
        <v>0</v>
      </c>
      <c r="P64" s="61">
        <f t="shared" si="1"/>
        <v>8960734</v>
      </c>
    </row>
    <row r="65" spans="1:16" s="34" customFormat="1" ht="18.75" customHeight="1">
      <c r="A65" s="35"/>
      <c r="B65" s="36" t="s">
        <v>107</v>
      </c>
      <c r="C65" s="62" t="s">
        <v>108</v>
      </c>
      <c r="D65" s="63">
        <v>678536</v>
      </c>
      <c r="E65" s="45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81">
        <v>0</v>
      </c>
      <c r="O65" s="47">
        <f t="shared" si="0"/>
        <v>0</v>
      </c>
      <c r="P65" s="42">
        <f t="shared" si="1"/>
        <v>678536</v>
      </c>
    </row>
    <row r="66" spans="1:16" s="34" customFormat="1" ht="18.75" customHeight="1" thickBot="1">
      <c r="A66" s="35"/>
      <c r="B66" s="36"/>
      <c r="C66" s="84" t="s">
        <v>31</v>
      </c>
      <c r="D66" s="85">
        <v>9639270</v>
      </c>
      <c r="E66" s="86">
        <f>SUM(E64:E65)</f>
        <v>0</v>
      </c>
      <c r="F66" s="87">
        <f aca="true" t="shared" si="18" ref="F66:N66">SUM(F64:F65)</f>
        <v>0</v>
      </c>
      <c r="G66" s="87">
        <f t="shared" si="18"/>
        <v>0</v>
      </c>
      <c r="H66" s="87">
        <f t="shared" si="18"/>
        <v>0</v>
      </c>
      <c r="I66" s="87">
        <f t="shared" si="18"/>
        <v>0</v>
      </c>
      <c r="J66" s="87">
        <f t="shared" si="18"/>
        <v>0</v>
      </c>
      <c r="K66" s="87">
        <f t="shared" si="18"/>
        <v>0</v>
      </c>
      <c r="L66" s="87">
        <f t="shared" si="18"/>
        <v>0</v>
      </c>
      <c r="M66" s="87">
        <f t="shared" si="18"/>
        <v>0</v>
      </c>
      <c r="N66" s="96">
        <f t="shared" si="18"/>
        <v>0</v>
      </c>
      <c r="O66" s="69">
        <f t="shared" si="0"/>
        <v>0</v>
      </c>
      <c r="P66" s="48">
        <f t="shared" si="1"/>
        <v>9639270</v>
      </c>
    </row>
    <row r="67" spans="1:16" s="34" customFormat="1" ht="18.75" customHeight="1" thickBot="1">
      <c r="A67" s="88"/>
      <c r="B67" s="71" t="s">
        <v>31</v>
      </c>
      <c r="C67" s="72"/>
      <c r="D67" s="73">
        <v>78554937</v>
      </c>
      <c r="E67" s="74">
        <f>SUM(E52:E66)/2</f>
        <v>0</v>
      </c>
      <c r="F67" s="75">
        <f aca="true" t="shared" si="19" ref="F67:N67">SUM(F52:F66)/2</f>
        <v>0</v>
      </c>
      <c r="G67" s="75">
        <f t="shared" si="19"/>
        <v>0</v>
      </c>
      <c r="H67" s="75">
        <f t="shared" si="19"/>
        <v>0</v>
      </c>
      <c r="I67" s="75">
        <f t="shared" si="19"/>
        <v>437617</v>
      </c>
      <c r="J67" s="75">
        <f t="shared" si="19"/>
        <v>1111504</v>
      </c>
      <c r="K67" s="75">
        <f t="shared" si="19"/>
        <v>0</v>
      </c>
      <c r="L67" s="75">
        <f t="shared" si="19"/>
        <v>0</v>
      </c>
      <c r="M67" s="75">
        <f t="shared" si="19"/>
        <v>0</v>
      </c>
      <c r="N67" s="76">
        <f t="shared" si="19"/>
        <v>0</v>
      </c>
      <c r="O67" s="77">
        <f t="shared" si="0"/>
        <v>1549121</v>
      </c>
      <c r="P67" s="78">
        <f t="shared" si="1"/>
        <v>80104058</v>
      </c>
    </row>
    <row r="68" spans="1:16" s="34" customFormat="1" ht="18.75" customHeight="1">
      <c r="A68" s="35" t="s">
        <v>109</v>
      </c>
      <c r="B68" s="36" t="s">
        <v>110</v>
      </c>
      <c r="C68" s="89" t="s">
        <v>111</v>
      </c>
      <c r="D68" s="90">
        <v>254477</v>
      </c>
      <c r="E68" s="30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2">
        <f t="shared" si="0"/>
        <v>0</v>
      </c>
      <c r="P68" s="95">
        <f t="shared" si="1"/>
        <v>254477</v>
      </c>
    </row>
    <row r="69" spans="1:16" s="34" customFormat="1" ht="18.75" customHeight="1">
      <c r="A69" s="35" t="s">
        <v>112</v>
      </c>
      <c r="B69" s="36"/>
      <c r="C69" s="37" t="s">
        <v>113</v>
      </c>
      <c r="D69" s="38">
        <v>74264</v>
      </c>
      <c r="E69" s="39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1">
        <f t="shared" si="0"/>
        <v>0</v>
      </c>
      <c r="P69" s="42">
        <f t="shared" si="1"/>
        <v>74264</v>
      </c>
    </row>
    <row r="70" spans="1:16" s="34" customFormat="1" ht="18.75" customHeight="1">
      <c r="A70" s="35" t="s">
        <v>114</v>
      </c>
      <c r="B70" s="36"/>
      <c r="C70" s="37" t="s">
        <v>115</v>
      </c>
      <c r="D70" s="38">
        <v>68131</v>
      </c>
      <c r="E70" s="39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1">
        <f aca="true" t="shared" si="20" ref="O70:O107">SUM(E70:N70)</f>
        <v>0</v>
      </c>
      <c r="P70" s="42">
        <f aca="true" t="shared" si="21" ref="P70:P107">D70+O70</f>
        <v>68131</v>
      </c>
    </row>
    <row r="71" spans="1:16" s="34" customFormat="1" ht="18.75" customHeight="1">
      <c r="A71" s="35" t="s">
        <v>116</v>
      </c>
      <c r="B71" s="36"/>
      <c r="C71" s="62" t="s">
        <v>117</v>
      </c>
      <c r="D71" s="63">
        <v>658085</v>
      </c>
      <c r="E71" s="45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7">
        <f t="shared" si="20"/>
        <v>0</v>
      </c>
      <c r="P71" s="64">
        <f t="shared" si="21"/>
        <v>658085</v>
      </c>
    </row>
    <row r="72" spans="1:16" s="34" customFormat="1" ht="18.75" customHeight="1">
      <c r="A72" s="35"/>
      <c r="B72" s="36"/>
      <c r="C72" s="49" t="s">
        <v>31</v>
      </c>
      <c r="D72" s="50">
        <v>1054957</v>
      </c>
      <c r="E72" s="51">
        <f>SUM(E68:E71)</f>
        <v>0</v>
      </c>
      <c r="F72" s="52">
        <f aca="true" t="shared" si="22" ref="F72:N72">SUM(F68:F71)</f>
        <v>0</v>
      </c>
      <c r="G72" s="52">
        <f t="shared" si="22"/>
        <v>0</v>
      </c>
      <c r="H72" s="52">
        <f t="shared" si="22"/>
        <v>0</v>
      </c>
      <c r="I72" s="52">
        <f t="shared" si="22"/>
        <v>0</v>
      </c>
      <c r="J72" s="52">
        <f t="shared" si="22"/>
        <v>0</v>
      </c>
      <c r="K72" s="52">
        <f t="shared" si="22"/>
        <v>0</v>
      </c>
      <c r="L72" s="52">
        <f t="shared" si="22"/>
        <v>0</v>
      </c>
      <c r="M72" s="52">
        <f t="shared" si="22"/>
        <v>0</v>
      </c>
      <c r="N72" s="82">
        <f t="shared" si="22"/>
        <v>0</v>
      </c>
      <c r="O72" s="53">
        <f t="shared" si="20"/>
        <v>0</v>
      </c>
      <c r="P72" s="54">
        <f t="shared" si="21"/>
        <v>1054957</v>
      </c>
    </row>
    <row r="73" spans="1:16" s="34" customFormat="1" ht="18.75" customHeight="1">
      <c r="A73" s="35"/>
      <c r="B73" s="55" t="s">
        <v>118</v>
      </c>
      <c r="C73" s="56" t="s">
        <v>119</v>
      </c>
      <c r="D73" s="57">
        <v>972992</v>
      </c>
      <c r="E73" s="58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2222529</v>
      </c>
      <c r="L73" s="59">
        <v>0</v>
      </c>
      <c r="M73" s="59">
        <v>0</v>
      </c>
      <c r="N73" s="83">
        <v>0</v>
      </c>
      <c r="O73" s="60">
        <f t="shared" si="20"/>
        <v>2222529</v>
      </c>
      <c r="P73" s="61">
        <f t="shared" si="21"/>
        <v>3195521</v>
      </c>
    </row>
    <row r="74" spans="1:16" s="34" customFormat="1" ht="18.75" customHeight="1">
      <c r="A74" s="35"/>
      <c r="B74" s="36" t="s">
        <v>120</v>
      </c>
      <c r="C74" s="37" t="s">
        <v>121</v>
      </c>
      <c r="D74" s="38">
        <v>1744953</v>
      </c>
      <c r="E74" s="39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-204154</v>
      </c>
      <c r="L74" s="40">
        <v>0</v>
      </c>
      <c r="M74" s="40">
        <v>0</v>
      </c>
      <c r="N74" s="80">
        <v>0</v>
      </c>
      <c r="O74" s="41">
        <f t="shared" si="20"/>
        <v>-204154</v>
      </c>
      <c r="P74" s="42">
        <f t="shared" si="21"/>
        <v>1540799</v>
      </c>
    </row>
    <row r="75" spans="1:16" s="34" customFormat="1" ht="18.75" customHeight="1">
      <c r="A75" s="35"/>
      <c r="B75" s="36"/>
      <c r="C75" s="62" t="s">
        <v>122</v>
      </c>
      <c r="D75" s="63">
        <v>445401</v>
      </c>
      <c r="E75" s="45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81">
        <v>0</v>
      </c>
      <c r="O75" s="47">
        <f t="shared" si="20"/>
        <v>0</v>
      </c>
      <c r="P75" s="64">
        <f t="shared" si="21"/>
        <v>445401</v>
      </c>
    </row>
    <row r="76" spans="1:16" s="34" customFormat="1" ht="18.75" customHeight="1">
      <c r="A76" s="35"/>
      <c r="B76" s="65"/>
      <c r="C76" s="49" t="s">
        <v>31</v>
      </c>
      <c r="D76" s="50">
        <v>3163346</v>
      </c>
      <c r="E76" s="51">
        <f>SUM(E73:E75)</f>
        <v>0</v>
      </c>
      <c r="F76" s="52">
        <f aca="true" t="shared" si="23" ref="F76:N76">SUM(F73:F75)</f>
        <v>0</v>
      </c>
      <c r="G76" s="52">
        <f t="shared" si="23"/>
        <v>0</v>
      </c>
      <c r="H76" s="52">
        <f t="shared" si="23"/>
        <v>0</v>
      </c>
      <c r="I76" s="52">
        <f t="shared" si="23"/>
        <v>0</v>
      </c>
      <c r="J76" s="52">
        <f t="shared" si="23"/>
        <v>0</v>
      </c>
      <c r="K76" s="52">
        <f t="shared" si="23"/>
        <v>2018375</v>
      </c>
      <c r="L76" s="52">
        <f t="shared" si="23"/>
        <v>0</v>
      </c>
      <c r="M76" s="52">
        <f t="shared" si="23"/>
        <v>0</v>
      </c>
      <c r="N76" s="82">
        <f t="shared" si="23"/>
        <v>0</v>
      </c>
      <c r="O76" s="53">
        <f t="shared" si="20"/>
        <v>2018375</v>
      </c>
      <c r="P76" s="54">
        <f t="shared" si="21"/>
        <v>5181721</v>
      </c>
    </row>
    <row r="77" spans="1:16" s="34" customFormat="1" ht="18.75" customHeight="1">
      <c r="A77" s="35"/>
      <c r="B77" s="36" t="s">
        <v>123</v>
      </c>
      <c r="C77" s="56" t="s">
        <v>124</v>
      </c>
      <c r="D77" s="57">
        <v>6820651</v>
      </c>
      <c r="E77" s="58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45000</v>
      </c>
      <c r="L77" s="59">
        <v>950000</v>
      </c>
      <c r="M77" s="59">
        <v>0</v>
      </c>
      <c r="N77" s="83">
        <v>0</v>
      </c>
      <c r="O77" s="60">
        <f t="shared" si="20"/>
        <v>995000</v>
      </c>
      <c r="P77" s="61">
        <f t="shared" si="21"/>
        <v>7815651</v>
      </c>
    </row>
    <row r="78" spans="1:16" s="34" customFormat="1" ht="18.75" customHeight="1">
      <c r="A78" s="35"/>
      <c r="B78" s="36"/>
      <c r="C78" s="37" t="s">
        <v>125</v>
      </c>
      <c r="D78" s="38">
        <v>51666020</v>
      </c>
      <c r="E78" s="39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6215000</v>
      </c>
      <c r="M78" s="40">
        <v>0</v>
      </c>
      <c r="N78" s="80">
        <v>0</v>
      </c>
      <c r="O78" s="41">
        <f t="shared" si="20"/>
        <v>6215000</v>
      </c>
      <c r="P78" s="42">
        <f t="shared" si="21"/>
        <v>57881020</v>
      </c>
    </row>
    <row r="79" spans="1:16" s="34" customFormat="1" ht="18.75" customHeight="1">
      <c r="A79" s="35"/>
      <c r="B79" s="36"/>
      <c r="C79" s="37" t="s">
        <v>126</v>
      </c>
      <c r="D79" s="38">
        <v>561551</v>
      </c>
      <c r="E79" s="39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80">
        <v>0</v>
      </c>
      <c r="O79" s="41">
        <f t="shared" si="20"/>
        <v>0</v>
      </c>
      <c r="P79" s="42">
        <f t="shared" si="21"/>
        <v>561551</v>
      </c>
    </row>
    <row r="80" spans="1:16" s="34" customFormat="1" ht="18.75" customHeight="1">
      <c r="A80" s="35"/>
      <c r="B80" s="36"/>
      <c r="C80" s="62" t="s">
        <v>127</v>
      </c>
      <c r="D80" s="63">
        <v>3816796</v>
      </c>
      <c r="E80" s="45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141000</v>
      </c>
      <c r="M80" s="46">
        <v>0</v>
      </c>
      <c r="N80" s="81">
        <v>0</v>
      </c>
      <c r="O80" s="47">
        <f t="shared" si="20"/>
        <v>141000</v>
      </c>
      <c r="P80" s="64">
        <f t="shared" si="21"/>
        <v>3957796</v>
      </c>
    </row>
    <row r="81" spans="1:16" s="34" customFormat="1" ht="18.75" customHeight="1">
      <c r="A81" s="35"/>
      <c r="B81" s="36"/>
      <c r="C81" s="49" t="s">
        <v>31</v>
      </c>
      <c r="D81" s="50">
        <v>62865018</v>
      </c>
      <c r="E81" s="51">
        <f>SUM(E77:E80)</f>
        <v>0</v>
      </c>
      <c r="F81" s="52">
        <f aca="true" t="shared" si="24" ref="F81:N81">SUM(F77:F80)</f>
        <v>0</v>
      </c>
      <c r="G81" s="52">
        <f t="shared" si="24"/>
        <v>0</v>
      </c>
      <c r="H81" s="52">
        <f t="shared" si="24"/>
        <v>0</v>
      </c>
      <c r="I81" s="52">
        <f t="shared" si="24"/>
        <v>0</v>
      </c>
      <c r="J81" s="52">
        <f t="shared" si="24"/>
        <v>0</v>
      </c>
      <c r="K81" s="52">
        <f t="shared" si="24"/>
        <v>45000</v>
      </c>
      <c r="L81" s="52">
        <f t="shared" si="24"/>
        <v>7306000</v>
      </c>
      <c r="M81" s="52">
        <f t="shared" si="24"/>
        <v>0</v>
      </c>
      <c r="N81" s="82">
        <f t="shared" si="24"/>
        <v>0</v>
      </c>
      <c r="O81" s="53">
        <f t="shared" si="20"/>
        <v>7351000</v>
      </c>
      <c r="P81" s="54">
        <f t="shared" si="21"/>
        <v>70216018</v>
      </c>
    </row>
    <row r="82" spans="1:16" s="34" customFormat="1" ht="18.75" customHeight="1">
      <c r="A82" s="35"/>
      <c r="B82" s="55" t="s">
        <v>128</v>
      </c>
      <c r="C82" s="56" t="s">
        <v>129</v>
      </c>
      <c r="D82" s="57">
        <v>173730</v>
      </c>
      <c r="E82" s="58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83">
        <v>0</v>
      </c>
      <c r="O82" s="60">
        <f t="shared" si="20"/>
        <v>0</v>
      </c>
      <c r="P82" s="61">
        <f t="shared" si="21"/>
        <v>173730</v>
      </c>
    </row>
    <row r="83" spans="1:16" s="34" customFormat="1" ht="18.75" customHeight="1">
      <c r="A83" s="35"/>
      <c r="B83" s="36"/>
      <c r="C83" s="37" t="s">
        <v>130</v>
      </c>
      <c r="D83" s="38">
        <v>7947970</v>
      </c>
      <c r="E83" s="39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814650</v>
      </c>
      <c r="M83" s="40">
        <v>0</v>
      </c>
      <c r="N83" s="80">
        <v>0</v>
      </c>
      <c r="O83" s="41">
        <f t="shared" si="20"/>
        <v>814650</v>
      </c>
      <c r="P83" s="42">
        <f t="shared" si="21"/>
        <v>8762620</v>
      </c>
    </row>
    <row r="84" spans="1:16" s="34" customFormat="1" ht="18.75" customHeight="1">
      <c r="A84" s="35"/>
      <c r="B84" s="36"/>
      <c r="C84" s="37" t="s">
        <v>131</v>
      </c>
      <c r="D84" s="38">
        <v>4637322</v>
      </c>
      <c r="E84" s="39">
        <v>0</v>
      </c>
      <c r="F84" s="40">
        <v>0</v>
      </c>
      <c r="G84" s="40">
        <v>0</v>
      </c>
      <c r="H84" s="40">
        <v>0</v>
      </c>
      <c r="I84" s="40">
        <v>0</v>
      </c>
      <c r="J84" s="40">
        <v>189000</v>
      </c>
      <c r="K84" s="40">
        <v>0</v>
      </c>
      <c r="L84" s="40">
        <v>0</v>
      </c>
      <c r="M84" s="40">
        <v>0</v>
      </c>
      <c r="N84" s="80">
        <v>0</v>
      </c>
      <c r="O84" s="41">
        <f t="shared" si="20"/>
        <v>189000</v>
      </c>
      <c r="P84" s="42">
        <f t="shared" si="21"/>
        <v>4826322</v>
      </c>
    </row>
    <row r="85" spans="1:16" s="34" customFormat="1" ht="18.75" customHeight="1">
      <c r="A85" s="35"/>
      <c r="B85" s="36"/>
      <c r="C85" s="62" t="s">
        <v>132</v>
      </c>
      <c r="D85" s="63">
        <v>1927343</v>
      </c>
      <c r="E85" s="45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17611</v>
      </c>
      <c r="M85" s="46">
        <v>0</v>
      </c>
      <c r="N85" s="81">
        <v>0</v>
      </c>
      <c r="O85" s="47">
        <f t="shared" si="20"/>
        <v>17611</v>
      </c>
      <c r="P85" s="64">
        <f t="shared" si="21"/>
        <v>1944954</v>
      </c>
    </row>
    <row r="86" spans="1:16" s="34" customFormat="1" ht="18.75" customHeight="1">
      <c r="A86" s="35"/>
      <c r="B86" s="65"/>
      <c r="C86" s="49" t="s">
        <v>31</v>
      </c>
      <c r="D86" s="50">
        <v>14686365</v>
      </c>
      <c r="E86" s="51">
        <f>SUM(E82:E85)</f>
        <v>0</v>
      </c>
      <c r="F86" s="52">
        <f aca="true" t="shared" si="25" ref="F86:N86">SUM(F82:F85)</f>
        <v>0</v>
      </c>
      <c r="G86" s="52">
        <f t="shared" si="25"/>
        <v>0</v>
      </c>
      <c r="H86" s="52">
        <f t="shared" si="25"/>
        <v>0</v>
      </c>
      <c r="I86" s="52">
        <f t="shared" si="25"/>
        <v>0</v>
      </c>
      <c r="J86" s="52">
        <f t="shared" si="25"/>
        <v>189000</v>
      </c>
      <c r="K86" s="52">
        <f t="shared" si="25"/>
        <v>0</v>
      </c>
      <c r="L86" s="52">
        <f t="shared" si="25"/>
        <v>832261</v>
      </c>
      <c r="M86" s="52">
        <f t="shared" si="25"/>
        <v>0</v>
      </c>
      <c r="N86" s="82">
        <f t="shared" si="25"/>
        <v>0</v>
      </c>
      <c r="O86" s="53">
        <f t="shared" si="20"/>
        <v>1021261</v>
      </c>
      <c r="P86" s="54">
        <f t="shared" si="21"/>
        <v>15707626</v>
      </c>
    </row>
    <row r="87" spans="1:16" s="34" customFormat="1" ht="18.75" customHeight="1">
      <c r="A87" s="35"/>
      <c r="B87" s="36" t="s">
        <v>133</v>
      </c>
      <c r="C87" s="56" t="s">
        <v>134</v>
      </c>
      <c r="D87" s="57">
        <v>1756475</v>
      </c>
      <c r="E87" s="58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83">
        <v>0</v>
      </c>
      <c r="O87" s="60">
        <f t="shared" si="20"/>
        <v>0</v>
      </c>
      <c r="P87" s="61">
        <f t="shared" si="21"/>
        <v>1756475</v>
      </c>
    </row>
    <row r="88" spans="1:16" s="34" customFormat="1" ht="18.75" customHeight="1">
      <c r="A88" s="35"/>
      <c r="B88" s="36"/>
      <c r="C88" s="37" t="s">
        <v>135</v>
      </c>
      <c r="D88" s="38">
        <v>145198</v>
      </c>
      <c r="E88" s="39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80">
        <v>0</v>
      </c>
      <c r="O88" s="41">
        <f t="shared" si="20"/>
        <v>0</v>
      </c>
      <c r="P88" s="42">
        <f t="shared" si="21"/>
        <v>145198</v>
      </c>
    </row>
    <row r="89" spans="1:16" s="34" customFormat="1" ht="18.75" customHeight="1">
      <c r="A89" s="35"/>
      <c r="B89" s="36"/>
      <c r="C89" s="37" t="s">
        <v>136</v>
      </c>
      <c r="D89" s="38">
        <v>63710</v>
      </c>
      <c r="E89" s="39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80">
        <v>0</v>
      </c>
      <c r="O89" s="41">
        <f t="shared" si="20"/>
        <v>0</v>
      </c>
      <c r="P89" s="42">
        <f t="shared" si="21"/>
        <v>63710</v>
      </c>
    </row>
    <row r="90" spans="1:16" s="34" customFormat="1" ht="18.75" customHeight="1">
      <c r="A90" s="35"/>
      <c r="B90" s="36"/>
      <c r="C90" s="62" t="s">
        <v>137</v>
      </c>
      <c r="D90" s="63">
        <v>692487</v>
      </c>
      <c r="E90" s="45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24000</v>
      </c>
      <c r="M90" s="46">
        <v>0</v>
      </c>
      <c r="N90" s="81">
        <v>0</v>
      </c>
      <c r="O90" s="47">
        <f t="shared" si="20"/>
        <v>24000</v>
      </c>
      <c r="P90" s="64">
        <f t="shared" si="21"/>
        <v>716487</v>
      </c>
    </row>
    <row r="91" spans="1:16" s="34" customFormat="1" ht="18.75" customHeight="1">
      <c r="A91" s="35"/>
      <c r="B91" s="36"/>
      <c r="C91" s="49" t="s">
        <v>31</v>
      </c>
      <c r="D91" s="50">
        <v>2657870</v>
      </c>
      <c r="E91" s="51">
        <f>SUM(E87:E90)</f>
        <v>0</v>
      </c>
      <c r="F91" s="52">
        <f aca="true" t="shared" si="26" ref="F91:N91">SUM(F87:F90)</f>
        <v>0</v>
      </c>
      <c r="G91" s="52">
        <f t="shared" si="26"/>
        <v>0</v>
      </c>
      <c r="H91" s="52">
        <f t="shared" si="26"/>
        <v>0</v>
      </c>
      <c r="I91" s="52">
        <f t="shared" si="26"/>
        <v>0</v>
      </c>
      <c r="J91" s="52">
        <f t="shared" si="26"/>
        <v>0</v>
      </c>
      <c r="K91" s="52">
        <f t="shared" si="26"/>
        <v>0</v>
      </c>
      <c r="L91" s="52">
        <f t="shared" si="26"/>
        <v>24000</v>
      </c>
      <c r="M91" s="52">
        <f t="shared" si="26"/>
        <v>0</v>
      </c>
      <c r="N91" s="82">
        <f t="shared" si="26"/>
        <v>0</v>
      </c>
      <c r="O91" s="53">
        <f t="shared" si="20"/>
        <v>24000</v>
      </c>
      <c r="P91" s="54">
        <f t="shared" si="21"/>
        <v>2681870</v>
      </c>
    </row>
    <row r="92" spans="1:16" s="34" customFormat="1" ht="18.75" customHeight="1">
      <c r="A92" s="35"/>
      <c r="B92" s="55" t="s">
        <v>138</v>
      </c>
      <c r="C92" s="56" t="s">
        <v>139</v>
      </c>
      <c r="D92" s="57">
        <v>2390905</v>
      </c>
      <c r="E92" s="58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83">
        <v>0</v>
      </c>
      <c r="O92" s="60">
        <f t="shared" si="20"/>
        <v>0</v>
      </c>
      <c r="P92" s="61">
        <f t="shared" si="21"/>
        <v>2390905</v>
      </c>
    </row>
    <row r="93" spans="1:16" s="34" customFormat="1" ht="18.75" customHeight="1">
      <c r="A93" s="35"/>
      <c r="B93" s="36" t="s">
        <v>140</v>
      </c>
      <c r="C93" s="37" t="s">
        <v>141</v>
      </c>
      <c r="D93" s="38">
        <v>807415</v>
      </c>
      <c r="E93" s="39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80">
        <v>0</v>
      </c>
      <c r="O93" s="41">
        <f t="shared" si="20"/>
        <v>0</v>
      </c>
      <c r="P93" s="42">
        <f t="shared" si="21"/>
        <v>807415</v>
      </c>
    </row>
    <row r="94" spans="1:16" s="34" customFormat="1" ht="18.75" customHeight="1">
      <c r="A94" s="35"/>
      <c r="B94" s="36" t="s">
        <v>142</v>
      </c>
      <c r="C94" s="62" t="s">
        <v>143</v>
      </c>
      <c r="D94" s="63">
        <v>9112221</v>
      </c>
      <c r="E94" s="45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81">
        <v>0</v>
      </c>
      <c r="O94" s="47">
        <f t="shared" si="20"/>
        <v>0</v>
      </c>
      <c r="P94" s="64">
        <f t="shared" si="21"/>
        <v>9112221</v>
      </c>
    </row>
    <row r="95" spans="1:16" s="34" customFormat="1" ht="18.75" customHeight="1" thickBot="1">
      <c r="A95" s="35"/>
      <c r="B95" s="36"/>
      <c r="C95" s="84" t="s">
        <v>31</v>
      </c>
      <c r="D95" s="85">
        <v>12310541</v>
      </c>
      <c r="E95" s="86">
        <f>SUM(E92:E94)</f>
        <v>0</v>
      </c>
      <c r="F95" s="87">
        <f aca="true" t="shared" si="27" ref="F95:N95">SUM(F92:F94)</f>
        <v>0</v>
      </c>
      <c r="G95" s="87">
        <f t="shared" si="27"/>
        <v>0</v>
      </c>
      <c r="H95" s="87">
        <f t="shared" si="27"/>
        <v>0</v>
      </c>
      <c r="I95" s="87">
        <f t="shared" si="27"/>
        <v>0</v>
      </c>
      <c r="J95" s="87">
        <f t="shared" si="27"/>
        <v>0</v>
      </c>
      <c r="K95" s="87">
        <f t="shared" si="27"/>
        <v>0</v>
      </c>
      <c r="L95" s="87">
        <f t="shared" si="27"/>
        <v>0</v>
      </c>
      <c r="M95" s="87">
        <f t="shared" si="27"/>
        <v>0</v>
      </c>
      <c r="N95" s="96">
        <f t="shared" si="27"/>
        <v>0</v>
      </c>
      <c r="O95" s="97">
        <f t="shared" si="20"/>
        <v>0</v>
      </c>
      <c r="P95" s="70">
        <f t="shared" si="21"/>
        <v>12310541</v>
      </c>
    </row>
    <row r="96" spans="1:16" s="34" customFormat="1" ht="18.75" customHeight="1" thickBot="1">
      <c r="A96" s="35"/>
      <c r="B96" s="71" t="s">
        <v>31</v>
      </c>
      <c r="C96" s="72"/>
      <c r="D96" s="73">
        <v>96738097</v>
      </c>
      <c r="E96" s="74">
        <f>SUM(E68:E95)/2</f>
        <v>0</v>
      </c>
      <c r="F96" s="75">
        <f aca="true" t="shared" si="28" ref="F96:N96">SUM(F68:F95)/2</f>
        <v>0</v>
      </c>
      <c r="G96" s="75">
        <f t="shared" si="28"/>
        <v>0</v>
      </c>
      <c r="H96" s="75">
        <f t="shared" si="28"/>
        <v>0</v>
      </c>
      <c r="I96" s="75">
        <f t="shared" si="28"/>
        <v>0</v>
      </c>
      <c r="J96" s="75">
        <f t="shared" si="28"/>
        <v>189000</v>
      </c>
      <c r="K96" s="75">
        <f t="shared" si="28"/>
        <v>2063375</v>
      </c>
      <c r="L96" s="75">
        <f t="shared" si="28"/>
        <v>8162261</v>
      </c>
      <c r="M96" s="75">
        <f t="shared" si="28"/>
        <v>0</v>
      </c>
      <c r="N96" s="76">
        <f t="shared" si="28"/>
        <v>0</v>
      </c>
      <c r="O96" s="77">
        <f t="shared" si="20"/>
        <v>10414636</v>
      </c>
      <c r="P96" s="78">
        <f t="shared" si="21"/>
        <v>107152733</v>
      </c>
    </row>
    <row r="97" spans="1:16" s="34" customFormat="1" ht="18.75" customHeight="1">
      <c r="A97" s="26" t="s">
        <v>0</v>
      </c>
      <c r="B97" s="108" t="s">
        <v>1</v>
      </c>
      <c r="C97" s="89" t="s">
        <v>2</v>
      </c>
      <c r="D97" s="90">
        <v>134916</v>
      </c>
      <c r="E97" s="91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3">
        <v>0</v>
      </c>
      <c r="O97" s="94">
        <f t="shared" si="20"/>
        <v>0</v>
      </c>
      <c r="P97" s="95">
        <f t="shared" si="21"/>
        <v>134916</v>
      </c>
    </row>
    <row r="98" spans="1:16" s="34" customFormat="1" ht="18.75" customHeight="1">
      <c r="A98" s="35" t="s">
        <v>3</v>
      </c>
      <c r="B98" s="36"/>
      <c r="C98" s="37" t="s">
        <v>4</v>
      </c>
      <c r="D98" s="38">
        <v>350935</v>
      </c>
      <c r="E98" s="39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80">
        <v>0</v>
      </c>
      <c r="O98" s="41">
        <f t="shared" si="20"/>
        <v>0</v>
      </c>
      <c r="P98" s="42">
        <f t="shared" si="21"/>
        <v>350935</v>
      </c>
    </row>
    <row r="99" spans="1:16" s="34" customFormat="1" ht="18.75" customHeight="1">
      <c r="A99" s="35"/>
      <c r="B99" s="36"/>
      <c r="C99" s="37" t="s">
        <v>5</v>
      </c>
      <c r="D99" s="38">
        <v>2973773</v>
      </c>
      <c r="E99" s="39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80">
        <v>0</v>
      </c>
      <c r="O99" s="41">
        <f t="shared" si="20"/>
        <v>0</v>
      </c>
      <c r="P99" s="42">
        <f t="shared" si="21"/>
        <v>2973773</v>
      </c>
    </row>
    <row r="100" spans="1:16" s="34" customFormat="1" ht="18.75" customHeight="1">
      <c r="A100" s="35"/>
      <c r="B100" s="36"/>
      <c r="C100" s="37" t="s">
        <v>6</v>
      </c>
      <c r="D100" s="38">
        <v>139567</v>
      </c>
      <c r="E100" s="39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80">
        <v>0</v>
      </c>
      <c r="O100" s="41">
        <f t="shared" si="20"/>
        <v>0</v>
      </c>
      <c r="P100" s="42">
        <f t="shared" si="21"/>
        <v>139567</v>
      </c>
    </row>
    <row r="101" spans="1:16" s="34" customFormat="1" ht="18.75" customHeight="1">
      <c r="A101" s="35"/>
      <c r="B101" s="36"/>
      <c r="C101" s="37" t="s">
        <v>7</v>
      </c>
      <c r="D101" s="38">
        <v>69803526</v>
      </c>
      <c r="E101" s="39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80">
        <v>0</v>
      </c>
      <c r="O101" s="41">
        <f t="shared" si="20"/>
        <v>0</v>
      </c>
      <c r="P101" s="42">
        <f t="shared" si="21"/>
        <v>69803526</v>
      </c>
    </row>
    <row r="102" spans="1:16" s="34" customFormat="1" ht="18.75" customHeight="1">
      <c r="A102" s="35"/>
      <c r="B102" s="36"/>
      <c r="C102" s="37" t="s">
        <v>8</v>
      </c>
      <c r="D102" s="38">
        <v>10946956</v>
      </c>
      <c r="E102" s="39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80">
        <v>0</v>
      </c>
      <c r="O102" s="41">
        <f t="shared" si="20"/>
        <v>0</v>
      </c>
      <c r="P102" s="42">
        <f t="shared" si="21"/>
        <v>10946956</v>
      </c>
    </row>
    <row r="103" spans="1:16" s="34" customFormat="1" ht="18.75" customHeight="1">
      <c r="A103" s="35"/>
      <c r="B103" s="36"/>
      <c r="C103" s="37" t="s">
        <v>9</v>
      </c>
      <c r="D103" s="38">
        <v>236740143</v>
      </c>
      <c r="E103" s="39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80">
        <v>0</v>
      </c>
      <c r="O103" s="41">
        <f t="shared" si="20"/>
        <v>0</v>
      </c>
      <c r="P103" s="42">
        <f t="shared" si="21"/>
        <v>236740143</v>
      </c>
    </row>
    <row r="104" spans="1:16" s="34" customFormat="1" ht="18.75" customHeight="1">
      <c r="A104" s="35"/>
      <c r="B104" s="36"/>
      <c r="C104" s="37" t="s">
        <v>10</v>
      </c>
      <c r="D104" s="38">
        <v>103009055</v>
      </c>
      <c r="E104" s="39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80">
        <v>0</v>
      </c>
      <c r="O104" s="41">
        <f t="shared" si="20"/>
        <v>0</v>
      </c>
      <c r="P104" s="42">
        <f t="shared" si="21"/>
        <v>103009055</v>
      </c>
    </row>
    <row r="105" spans="1:16" s="34" customFormat="1" ht="18.75" customHeight="1">
      <c r="A105" s="35"/>
      <c r="B105" s="36"/>
      <c r="C105" s="62" t="s">
        <v>11</v>
      </c>
      <c r="D105" s="63">
        <v>4982332</v>
      </c>
      <c r="E105" s="45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81">
        <v>0</v>
      </c>
      <c r="O105" s="47">
        <f t="shared" si="20"/>
        <v>0</v>
      </c>
      <c r="P105" s="64">
        <f t="shared" si="21"/>
        <v>4982332</v>
      </c>
    </row>
    <row r="106" spans="1:16" s="34" customFormat="1" ht="18.75" customHeight="1" thickBot="1">
      <c r="A106" s="35"/>
      <c r="B106" s="36"/>
      <c r="C106" s="84" t="s">
        <v>31</v>
      </c>
      <c r="D106" s="85">
        <v>429081203</v>
      </c>
      <c r="E106" s="86">
        <f>SUM(E97:E105)</f>
        <v>0</v>
      </c>
      <c r="F106" s="87">
        <f aca="true" t="shared" si="29" ref="F106:N106">SUM(F97:F105)</f>
        <v>0</v>
      </c>
      <c r="G106" s="87">
        <f t="shared" si="29"/>
        <v>0</v>
      </c>
      <c r="H106" s="87">
        <f t="shared" si="29"/>
        <v>0</v>
      </c>
      <c r="I106" s="87">
        <f t="shared" si="29"/>
        <v>0</v>
      </c>
      <c r="J106" s="87">
        <f t="shared" si="29"/>
        <v>0</v>
      </c>
      <c r="K106" s="87">
        <f t="shared" si="29"/>
        <v>0</v>
      </c>
      <c r="L106" s="87">
        <f t="shared" si="29"/>
        <v>0</v>
      </c>
      <c r="M106" s="87">
        <f t="shared" si="29"/>
        <v>0</v>
      </c>
      <c r="N106" s="96">
        <f t="shared" si="29"/>
        <v>0</v>
      </c>
      <c r="O106" s="97">
        <f t="shared" si="20"/>
        <v>0</v>
      </c>
      <c r="P106" s="109">
        <f t="shared" si="21"/>
        <v>429081203</v>
      </c>
    </row>
    <row r="107" spans="1:16" s="34" customFormat="1" ht="18.75" customHeight="1" thickBot="1" thickTop="1">
      <c r="A107" s="110" t="s">
        <v>12</v>
      </c>
      <c r="B107" s="111"/>
      <c r="C107" s="112"/>
      <c r="D107" s="113">
        <v>787305118</v>
      </c>
      <c r="E107" s="114">
        <f>E19+E38+E51+E67+E96+E106</f>
        <v>0</v>
      </c>
      <c r="F107" s="115">
        <f aca="true" t="shared" si="30" ref="F107:N107">F19+F38+F51+F67+F96+F106</f>
        <v>0</v>
      </c>
      <c r="G107" s="115">
        <f t="shared" si="30"/>
        <v>0</v>
      </c>
      <c r="H107" s="115">
        <f t="shared" si="30"/>
        <v>2314406</v>
      </c>
      <c r="I107" s="115">
        <f t="shared" si="30"/>
        <v>2329363</v>
      </c>
      <c r="J107" s="115">
        <f t="shared" si="30"/>
        <v>2592804</v>
      </c>
      <c r="K107" s="115">
        <f t="shared" si="30"/>
        <v>2063375</v>
      </c>
      <c r="L107" s="115">
        <f t="shared" si="30"/>
        <v>13026153</v>
      </c>
      <c r="M107" s="115">
        <f t="shared" si="30"/>
        <v>406980</v>
      </c>
      <c r="N107" s="116">
        <f t="shared" si="30"/>
        <v>0</v>
      </c>
      <c r="O107" s="117">
        <f t="shared" si="20"/>
        <v>22733081</v>
      </c>
      <c r="P107" s="118">
        <f t="shared" si="21"/>
        <v>810038199</v>
      </c>
    </row>
    <row r="108" ht="18" thickTop="1"/>
  </sheetData>
  <mergeCells count="1">
    <mergeCell ref="E3:N3"/>
  </mergeCells>
  <printOptions/>
  <pageMargins left="0.5905511811023623" right="0.1968503937007874" top="1.1811023622047245" bottom="0.3937007874015748" header="0" footer="0"/>
  <pageSetup fitToHeight="1" fitToWidth="1" horizontalDpi="600" verticalDpi="600" orientation="portrait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m881113</dc:creator>
  <cp:keywords/>
  <dc:description/>
  <cp:lastModifiedBy>　</cp:lastModifiedBy>
  <cp:lastPrinted>2002-02-03T06:44:58Z</cp:lastPrinted>
  <dcterms:created xsi:type="dcterms:W3CDTF">2001-11-29T16:17:22Z</dcterms:created>
  <cp:category/>
  <cp:version/>
  <cp:contentType/>
  <cp:contentStatus/>
</cp:coreProperties>
</file>