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l="1"/>
  <c r="AP63" i="11"/>
  <c r="AP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C34" i="9"/>
  <c r="C35" i="9" s="1"/>
  <c r="U34" i="9" l="1"/>
  <c r="U35" i="9" s="1"/>
  <c r="U36"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<sst xmlns="http://schemas.openxmlformats.org/spreadsheetml/2006/main" count="1040" uniqueCount="555">
  <si>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</si>
  <si>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</si>
  <si>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</si>
  <si>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</si>
  <si>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</si>
  <si>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</si>
  <si>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</si>
  <si>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</si>
  <si>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</si>
  <si>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</si>
  <si>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</si>
  <si>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</si>
  <si>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</si>
  <si>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</si>
  <si>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</si>
  <si>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</si>
  <si>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</si>
  <si>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</si>
  <si>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</si>
  <si>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</si>
  <si>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</si>
  <si>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</si>
  <si>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</si>
  <si>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</si>
  <si>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</si>
  <si>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</si>
  <si>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</si>
  <si>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</si>
  <si>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</si>
  <si>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</si>
  <si>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</si>
  <si>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</si>
  <si>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</si>
  <si>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</si>
  <si>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</si>
  <si>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</si>
  <si>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</si>
  <si>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</si>
  <si>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</si>
  <si>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</si>
  <si>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</si>
  <si>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</si>
  <si>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</si>
  <si>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</si>
  <si>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</si>
  <si>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</si>
  <si>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</si>
  <si>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</si>
  <si>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</si>
  <si>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</si>
  <si>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</si>
  <si>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</si>
  <si>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</si>
  <si>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</si>
  <si>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</si>
  <si>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</si>
  <si>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</si>
  <si>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</si>
  <si>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</si>
  <si>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</si>
  <si>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</si>
  <si>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</si>
  <si>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</si>
  <si>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</si>
  <si>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</si>
  <si>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</si>
  <si>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</si>
  <si>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</si>
  <si>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</si>
  <si>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</si>
  <si>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</si>
  <si>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</si>
  <si>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</si>
  <si>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</si>
  <si>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</si>
  <si>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</si>
  <si>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</si>
  <si>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</si>
  <si>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</si>
  <si>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</si>
  <si>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</si>
  <si>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</si>
  <si>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</si>
  <si>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</si>
  <si>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</si>
  <si>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</si>
  <si>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</si>
  <si>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</si>
  <si>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</si>
  <si>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</si>
  <si>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</si>
  <si>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</si>
  <si>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</si>
  <si>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</si>
  <si>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</si>
  <si>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</si>
  <si>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</si>
  <si>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</si>
  <si>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</si>
  <si>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</si>
  <si>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</si>
  <si>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</si>
  <si>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</si>
  <si>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</si>
  <si>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</si>
  <si>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</si>
  <si>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</si>
  <si>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</si>
  <si>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</si>
  <si>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</si>
  <si>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</si>
  <si>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</si>
  <si>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</si>
  <si>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</si>
  <si>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</si>
  <si>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</si>
  <si>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</si>
  <si>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</si>
  <si>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</si>
  <si>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</si>
  <si>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</si>
  <si>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</si>
  <si>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</si>
  <si>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</si>
  <si>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</si>
  <si>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</si>
  <si>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</si>
  <si>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</si>
  <si>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</si>
  <si>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</si>
  <si>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</si>
  <si>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</si>
  <si>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</si>
  <si>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</si>
  <si>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</si>
  <si>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</si>
  <si>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</si>
  <si>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</si>
  <si>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</si>
  <si>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</si>
  <si>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</si>
  <si>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</si>
  <si>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</si>
  <si>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</si>
  <si>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</si>
  <si>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</si>
  <si>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</si>
  <si>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</si>
  <si>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</si>
  <si>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</si>
  <si>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</si>
  <si>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</si>
  <si>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</si>
  <si>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</si>
  <si>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</si>
  <si>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</si>
  <si>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</si>
  <si>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</si>
  <si>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</si>
  <si>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</si>
  <si>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</si>
  <si>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</si>
  <si>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</si>
  <si>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</si>
  <si>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</si>
  <si>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</si>
  <si>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</si>
  <si>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</si>
  <si>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</si>
  <si>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</si>
  <si>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</si>
  <si>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</si>
  <si>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</si>
  <si>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</si>
  <si>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</si>
  <si>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</si>
  <si>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</si>
  <si>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</si>
  <si>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</si>
  <si>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</si>
  <si>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</si>
  <si>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</si>
  <si>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</si>
  <si>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</si>
  <si>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</si>
  <si>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</si>
  <si>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</si>
  <si>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</si>
  <si>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</si>
  <si>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</si>
  <si>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</si>
  <si>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</si>
  <si>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</si>
  <si>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</si>
  <si>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</si>
  <si>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</si>
  <si>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</si>
  <si>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</si>
  <si>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</si>
  <si>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</si>
  <si>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</si>
  <si>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</si>
  <si>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</si>
  <si>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</si>
  <si>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</si>
  <si>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</si>
  <si>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</si>
  <si>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</si>
  <si>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</si>
  <si>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</si>
  <si>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</si>
  <si>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</si>
  <si>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</si>
  <si>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</si>
  <si>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</si>
  <si>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</si>
  <si>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</si>
  <si>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</si>
  <si>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</si>
  <si>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</si>
  <si>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</si>
  <si>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</si>
  <si>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</si>
  <si>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</si>
  <si>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</si>
  <si>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</si>
  <si>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</si>
  <si>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</si>
  <si>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</si>
  <si>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</si>
  <si>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</si>
  <si>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</si>
  <si>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</si>
  <si>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</si>
  <si>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</si>
  <si>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</si>
  <si>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</si>
  <si>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</si>
  <si>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</si>
  <si>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</si>
  <si>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</si>
  <si>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</si>
  <si>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</si>
  <si>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</si>
  <si>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</si>
  <si>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</si>
  <si>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</si>
  <si>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</si>
  <si>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</si>
  <si>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</si>
  <si>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</si>
  <si>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</si>
  <si>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</si>
  <si>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</si>
  <si>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</si>
  <si>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</si>
  <si>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</si>
  <si>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</si>
  <si>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</si>
  <si>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</si>
  <si>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</si>
  <si>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</si>
  <si>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</si>
  <si>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</si>
  <si>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</si>
  <si>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</si>
  <si>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</si>
  <si>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</si>
  <si>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</si>
  <si>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</si>
  <si>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</si>
  <si>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</si>
  <si>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</si>
  <si>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</si>
  <si>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</si>
  <si>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</si>
  <si>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</si>
  <si>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</si>
  <si>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</si>
  <si>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</si>
  <si>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</si>
  <si>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</si>
  <si>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</si>
  <si>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</si>
  <si>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</si>
  <si>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</si>
  <si>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</si>
  <si>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</si>
  <si>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</si>
  <si>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</si>
  <si>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</si>
  <si>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</si>
  <si>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</si>
  <si>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</si>
  <si>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</si>
  <si>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</si>
  <si>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</si>
  <si>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</si>
  <si>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</si>
  <si>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</si>
  <si>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</si>
  <si>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</si>
  <si>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</si>
  <si>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</si>
  <si>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</si>
  <si>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</si>
  <si>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</si>
  <si>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</si>
  <si>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</si>
  <si>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</si>
  <si>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</si>
  <si>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</si>
  <si>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</si>
  <si>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</si>
  <si>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</si>
  <si>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</si>
  <si>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</si>
  <si>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</si>
  <si>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</si>
  <si>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</si>
  <si>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</si>
  <si>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</si>
  <si>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</si>
  <si>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</si>
  <si>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</si>
  <si>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</si>
  <si>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</si>
  <si>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</si>
  <si>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</si>
  <si>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</si>
  <si>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</si>
  <si>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</si>
  <si>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</si>
  <si>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</si>
  <si>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</si>
  <si>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</si>
  <si>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</si>
  <si>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</si>
  <si>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</si>
  <si>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</si>
  <si>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</si>
  <si>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</si>
  <si>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</si>
  <si>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</si>
  <si>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</si>
  <si>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</si>
  <si>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</si>
  <si>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</si>
  <si>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</si>
  <si>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</si>
  <si>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</si>
  <si>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</si>
  <si>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</si>
  <si>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</si>
  <si>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</si>
  <si>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</si>
  <si>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</si>
  <si>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</si>
  <si>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</si>
  <si>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</si>
  <si>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</si>
  <si>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</si>
  <si>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</si>
  <si>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</si>
  <si>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</si>
  <si>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</si>
  <si>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</si>
  <si>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</si>
  <si>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</si>
  <si>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</si>
  <si>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</si>
  <si>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</si>
  <si>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</si>
  <si>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</si>
  <si>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</si>
  <si>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</si>
  <si>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</si>
  <si>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</si>
  <si>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</si>
  <si>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</si>
  <si>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</si>
  <si>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</si>
  <si>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</si>
  <si>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</si>
  <si>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</si>
  <si>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</si>
  <si>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</si>
  <si>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</si>
  <si>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</si>
  <si>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</si>
  <si>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</si>
  <si>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</si>
  <si>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</si>
  <si>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</si>
  <si>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</si>
  <si>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</si>
  <si>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</si>
  <si>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</si>
  <si>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</si>
  <si>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</si>
  <si>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</si>
  <si>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</si>
  <si>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</si>
  <si>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</si>
  <si>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</si>
  <si>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</si>
  <si>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</si>
  <si>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</si>
  <si>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</si>
  <si>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</si>
  <si>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</si>
  <si>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</si>
  <si>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</si>
  <si>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</si>
  <si>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</si>
  <si>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</si>
  <si>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</si>
  <si>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</si>
  <si>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</si>
  <si>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</si>
  <si>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</si>
  <si>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</si>
  <si>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</si>
  <si>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</si>
  <si>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</si>
  <si>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</si>
  <si>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</si>
  <si>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</si>
  <si>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</si>
  <si>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</si>
  <si>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</si>
  <si>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</si>
  <si>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</si>
  <si>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</si>
  <si>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</si>
  <si>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</si>
  <si>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</si>
  <si>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</si>
  <si>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</si>
  <si>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</si>
  <si>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</si>
  <si>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</si>
  <si>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</si>
  <si>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</si>
  <si>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</si>
  <si>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</si>
  <si>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</si>
  <si>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</si>
  <si>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</si>
  <si>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</si>
  <si>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</si>
  <si>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</si>
  <si>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</si>
  <si>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</si>
  <si>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</si>
  <si>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</si>
  <si>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</si>
  <si>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</si>
  <si>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</si>
  <si>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</si>
  <si>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</si>
  <si>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</si>
  <si>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</si>
  <si>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</si>
  <si>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</si>
  <si>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</si>
  <si>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</si>
  <si>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</si>
  <si>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</si>
  <si>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</si>
  <si>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</si>
  <si>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</si>
  <si>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</si>
  <si>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</si>
  <si>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</si>
  <si>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</si>
  <si>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</si>
  <si>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</si>
  <si>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</si>
  <si>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</si>
  <si>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</si>
  <si>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</si>
  <si>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</si>
  <si>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</si>
  <si>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</si>
  <si>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</si>
  <si>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</si>
  <si>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</si>
  <si>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</si>
  <si>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</si>
  <si>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</si>
  <si>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</si>
  <si>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</si>
  <si>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</si>
  <si>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</si>
  <si>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</si>
  <si>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</si>
  <si>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</si>
  <si>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</si>
  <si>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</si>
  <si>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</si>
  <si>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</si>
  <si>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</si>
  <si>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</si>
  <si>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</si>
  <si>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</si>
  <si>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</si>
  <si>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</si>
  <si>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</si>
  <si>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</si>
  <si>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</si>
  <si>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</si>
  <si>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</si>
  <si>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</si>
  <si>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</si>
  <si>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</si>
  <si>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</si>
  <si>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</si>
  <si>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</si>
  <si>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8.42</t>
  </si>
  <si>
    <t>▲ 5.03</t>
  </si>
  <si>
    <t>▲ 5.06</t>
  </si>
  <si>
    <t>▲ 0.41</t>
  </si>
  <si>
    <t>水道事業会計</t>
  </si>
  <si>
    <t>一般会計</t>
  </si>
  <si>
    <t>国民健康保険特別会計</t>
  </si>
  <si>
    <t>公共下水道特別会計</t>
  </si>
  <si>
    <t>介護保険特別会計</t>
  </si>
  <si>
    <t>農業集落排水事業特別会計</t>
  </si>
  <si>
    <t>後期高齢者医療特別会計</t>
  </si>
  <si>
    <t>土地取得特別会計</t>
  </si>
  <si>
    <t>その他会計（赤字）</t>
  </si>
  <si>
    <t>その他会計（黒字）</t>
  </si>
  <si>
    <t>－</t>
  </si>
  <si>
    <t>－</t>
    <phoneticPr fontId="2"/>
  </si>
  <si>
    <t>－</t>
    <phoneticPr fontId="2"/>
  </si>
  <si>
    <t>三重地方税管理回収機構（一般会計）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</si>
  <si>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</si>
  <si>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</si>
  <si>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（共有デジタル地図特別会計）</t>
  </si>
  <si>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</si>
  <si>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</si>
  <si>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</si>
  <si>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</si>
  <si>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</si>
  <si>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</si>
  <si>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</si>
  <si>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</si>
  <si>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三泗鈴亀農業共済事務組合（農業共済事業特別会計）</t>
  </si>
  <si>
    <t>　　　（共同研修特別会計）</t>
    <rPh sb="4" eb="6">
      <t>キョウドウ</t>
    </rPh>
    <rPh sb="6" eb="8">
      <t>ケンシュウ</t>
    </rPh>
    <rPh sb="8" eb="10">
      <t>トクベツ</t>
    </rPh>
    <phoneticPr fontId="24"/>
  </si>
  <si>
    <t>三重県三重郡土地開発公社</t>
    <rPh sb="0" eb="3">
      <t>ミエケン</t>
    </rPh>
    <rPh sb="3" eb="5">
      <t>ミエ</t>
    </rPh>
    <rPh sb="5" eb="6">
      <t>グン</t>
    </rPh>
    <rPh sb="6" eb="8">
      <t>トチ</t>
    </rPh>
    <rPh sb="8" eb="10">
      <t>カイハツ</t>
    </rPh>
    <rPh sb="10" eb="12">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</si>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</sst>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0"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34108</c:v>
                </c:pt>
                <c:pt idx="1">
                  <c:v>48352</c:v>
                </c:pt>
                <c:pt idx="2">
                  <c:v>20796</c:v>
                </c:pt>
                <c:pt idx="3">
                  <c:v>36031</c:v>
                </c:pt>
                <c:pt idx="4">
                  <c:v>34394</c:v>
                </c:pt>
              </c:numCache>
            </c:numRef>
          </c:val>
          <c:smooth val="0"/>
        </c:ser>
        <c:dLbls>
          <c:showLegendKey val="0"/>
          <c:showVal val="0"/>
          <c:showCatName val="0"/>
          <c:showSerName val="0"/>
          <c:showPercent val="0"/>
          <c:showBubbleSize val="0"/>
        </c:dLbls>
        <c:marker val="1"/>
        <c:smooth val="0"/>
        <c:axId val="98729984"/>
        <c:axId val="98731904"/>
      </c:lineChart>
      <c:catAx>
        <c:axId val="98729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31904"/>
        <c:crosses val="autoZero"/>
        <c:auto val="1"/>
        <c:lblAlgn val="ctr"/>
        <c:lblOffset val="100"/>
        <c:tickLblSkip val="1"/>
        <c:tickMarkSkip val="1"/>
        <c:noMultiLvlLbl val="0"/>
      </c:catAx>
      <c:valAx>
        <c:axId val="98731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2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4.82</c:v>
                </c:pt>
                <c:pt idx="1">
                  <c:v>5</c:v>
                </c:pt>
                <c:pt idx="2">
                  <c:v>2.42</c:v>
                </c:pt>
                <c:pt idx="3">
                  <c:v>5.7</c:v>
                </c:pt>
                <c:pt idx="4">
                  <c:v>6.75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30.95</c:v>
                </c:pt>
                <c:pt idx="1">
                  <c:v>27.93</c:v>
                </c:pt>
                <c:pt idx="2">
                  <c:v>27.83</c:v>
                </c:pt>
                <c:pt idx="3">
                  <c:v>25.93</c:v>
                </c:pt>
                <c:pt idx="4">
                  <c:v>28.8</c:v>
                </c:pt>
              </c:numCache>
            </c:numRef>
          </c:val>
        </c:ser>
        <c:dLbls>
          <c:showLegendKey val="0"/>
          <c:showVal val="0"/>
          <c:showCatName val="0"/>
          <c:showSerName val="0"/>
          <c:showPercent val="0"/>
          <c:showBubbleSize val="0"/>
        </c:dLbls>
        <c:gapWidth val="250"/>
        <c:overlap val="100"/>
        <c:axId val="111603712"/>
        <c:axId val="11160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-8.42</c:v>
                </c:pt>
                <c:pt idx="1">
                  <c:v>-5.03</c:v>
                </c:pt>
                <c:pt idx="2">
                  <c:v>-5.0599999999999996</c:v>
                </c:pt>
                <c:pt idx="3">
                  <c:v>-0.41</c:v>
                </c:pt>
                <c:pt idx="4">
                  <c:v>1.1299999999999999</c:v>
                </c:pt>
              </c:numCache>
            </c:numRef>
          </c:val>
          <c:smooth val="0"/>
        </c:ser>
        <c:dLbls>
          <c:showLegendKey val="0"/>
          <c:showVal val="0"/>
          <c:showCatName val="0"/>
          <c:showSerName val="0"/>
          <c:showPercent val="0"/>
          <c:showBubbleSize val="0"/>
        </c:dLbls>
        <c:marker val="1"/>
        <c:smooth val="0"/>
        <c:axId val="111603712"/>
        <c:axId val="111605632"/>
      </c:lineChart>
      <c:catAx>
        <c:axId val="1116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605632"/>
        <c:crosses val="autoZero"/>
        <c:auto val="1"/>
        <c:lblAlgn val="ctr"/>
        <c:lblOffset val="100"/>
        <c:tickLblSkip val="1"/>
        <c:tickMarkSkip val="1"/>
        <c:noMultiLvlLbl val="0"/>
      </c:catAx>
      <c:valAx>
        <c:axId val="11160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0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0.14000000000000001</c:v>
                </c:pt>
                <c:pt idx="2">
                  <c:v>#N/A</c:v>
                </c:pt>
                <c:pt idx="3">
                  <c:v>0.09</c:v>
                </c:pt>
                <c:pt idx="4">
                  <c:v>#N/A</c:v>
                </c:pt>
                <c:pt idx="5">
                  <c:v>0.17</c:v>
                </c:pt>
                <c:pt idx="6">
                  <c:v>#N/A</c:v>
                </c:pt>
                <c:pt idx="7">
                  <c:v>0.21</c:v>
                </c:pt>
                <c:pt idx="8">
                  <c:v>#N/A</c:v>
                </c:pt>
                <c:pt idx="9">
                  <c:v>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0.15</c:v>
                </c:pt>
                <c:pt idx="4">
                  <c:v>#N/A</c:v>
                </c:pt>
                <c:pt idx="5">
                  <c:v>0.25</c:v>
                </c:pt>
                <c:pt idx="6">
                  <c:v>#N/A</c:v>
                </c:pt>
                <c:pt idx="7">
                  <c:v>0.38</c:v>
                </c:pt>
                <c:pt idx="8">
                  <c:v>#N/A</c:v>
                </c:pt>
                <c:pt idx="9">
                  <c:v>0.24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0.59</c:v>
                </c:pt>
                <c:pt idx="4">
                  <c:v>#N/A</c:v>
                </c:pt>
                <c:pt idx="5">
                  <c:v>0.5</c:v>
                </c:pt>
                <c:pt idx="6">
                  <c:v>#N/A</c:v>
                </c:pt>
                <c:pt idx="7">
                  <c:v>1.57</c:v>
                </c:pt>
                <c:pt idx="8">
                  <c:v>#N/A</c:v>
                </c:pt>
                <c:pt idx="9">
                  <c:v>0.77</c:v>
                </c:pt>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1.35</c:v>
                </c:pt>
                <c:pt idx="2">
                  <c:v>#N/A</c:v>
                </c:pt>
                <c:pt idx="3">
                  <c:v>1.83</c:v>
                </c:pt>
                <c:pt idx="4">
                  <c:v>#N/A</c:v>
                </c:pt>
                <c:pt idx="5">
                  <c:v>2.4700000000000002</c:v>
                </c:pt>
                <c:pt idx="6">
                  <c:v>#N/A</c:v>
                </c:pt>
                <c:pt idx="7">
                  <c:v>1.63</c:v>
                </c:pt>
                <c:pt idx="8">
                  <c:v>#N/A</c:v>
                </c:pt>
                <c:pt idx="9">
                  <c:v>1.56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c:v>
                </c:pt>
                <c:pt idx="2">
                  <c:v>#N/A</c:v>
                </c:pt>
                <c:pt idx="3">
                  <c:v>1.21</c:v>
                </c:pt>
                <c:pt idx="4">
                  <c:v>#N/A</c:v>
                </c:pt>
                <c:pt idx="5">
                  <c:v>1.1599999999999999</c:v>
                </c:pt>
                <c:pt idx="6">
                  <c:v>#N/A</c:v>
                </c:pt>
                <c:pt idx="7">
                  <c:v>1.1399999999999999</c:v>
                </c:pt>
                <c:pt idx="8">
                  <c:v>#N/A</c:v>
                </c:pt>
                <c:pt idx="9">
                  <c:v>2.67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4.82</c:v>
                </c:pt>
                <c:pt idx="2">
                  <c:v>#N/A</c:v>
                </c:pt>
                <c:pt idx="3">
                  <c:v>5</c:v>
                </c:pt>
                <c:pt idx="4">
                  <c:v>#N/A</c:v>
                </c:pt>
                <c:pt idx="5">
                  <c:v>2.41</c:v>
                </c:pt>
                <c:pt idx="6">
                  <c:v>#N/A</c:v>
                </c:pt>
                <c:pt idx="7">
                  <c:v>5.7</c:v>
                </c:pt>
                <c:pt idx="8">
                  <c:v>#N/A</c:v>
                </c:pt>
                <c:pt idx="9">
                  <c:v>6.75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13.93</c:v>
                </c:pt>
                <c:pt idx="2">
                  <c:v>#N/A</c:v>
                </c:pt>
                <c:pt idx="3">
                  <c:v>13.89</c:v>
                </c:pt>
                <c:pt idx="4">
                  <c:v>#N/A</c:v>
                </c:pt>
                <c:pt idx="5">
                  <c:v>14.83</c:v>
                </c:pt>
                <c:pt idx="6">
                  <c:v>#N/A</c:v>
                </c:pt>
                <c:pt idx="7">
                  <c:v>16.09</c:v>
                </c:pt>
                <c:pt idx="8">
                  <c:v>#N/A</c:v>
                </c:pt>
                <c:pt idx="9">
                  <c:v>16.28</c:v>
                </c:pt>
              </c:numCache>
            </c:numRef>
          </c:val>
        </c:ser>
        <c:dLbls>
          <c:showLegendKey val="0"/>
          <c:showVal val="0"/>
          <c:showCatName val="0"/>
          <c:showSerName val="0"/>
          <c:showPercent val="0"/>
          <c:showBubbleSize val="0"/>
        </c:dLbls>
        <c:gapWidth val="150"/>
        <c:overlap val="100"/>
        <c:axId val="112818048"/>
        <c:axId val="112819584"/>
      </c:barChart>
      <c:catAx>
        <c:axId val="11281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19584"/>
        <c:crosses val="autoZero"/>
        <c:auto val="1"/>
        <c:lblAlgn val="ctr"/>
        <c:lblOffset val="100"/>
        <c:tickLblSkip val="1"/>
        <c:tickMarkSkip val="1"/>
        <c:noMultiLvlLbl val="0"/>
      </c:catAx>
      <c:valAx>
        <c:axId val="11281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18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857</c:v>
                </c:pt>
                <c:pt idx="5">
                  <c:v>832</c:v>
                </c:pt>
                <c:pt idx="8">
                  <c:v>819</c:v>
                </c:pt>
                <c:pt idx="11">
                  <c:v>853</c:v>
                </c:pt>
                <c:pt idx="14">
                  <c:v>871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72</c:v>
                </c:pt>
                <c:pt idx="3">
                  <c:v>58</c:v>
                </c:pt>
                <c:pt idx="6">
                  <c:v>50</c:v>
                </c:pt>
                <c:pt idx="9">
                  <c:v>45</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72</c:v>
                </c:pt>
                <c:pt idx="3">
                  <c:v>74</c:v>
                </c:pt>
                <c:pt idx="6">
                  <c:v>70</c:v>
                </c:pt>
                <c:pt idx="9">
                  <c:v>60</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436</c:v>
                </c:pt>
                <c:pt idx="3">
                  <c:v>432</c:v>
                </c:pt>
                <c:pt idx="6">
                  <c:v>415</c:v>
                </c:pt>
                <c:pt idx="9">
                  <c:v>394</c:v>
                </c:pt>
                <c:pt idx="12">
                  <c:v>420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741</c:v>
                </c:pt>
                <c:pt idx="3">
                  <c:v>761</c:v>
                </c:pt>
                <c:pt idx="6">
                  <c:v>748</c:v>
                </c:pt>
                <c:pt idx="9">
                  <c:v>757</c:v>
                </c:pt>
                <c:pt idx="12">
                  <c:v>718</c:v>
                </c:pt>
              </c:numCache>
            </c:numRef>
          </c:val>
        </c:ser>
        <c:dLbls>
          <c:showLegendKey val="0"/>
          <c:showVal val="0"/>
          <c:showCatName val="0"/>
          <c:showSerName val="0"/>
          <c:showPercent val="0"/>
          <c:showBubbleSize val="0"/>
        </c:dLbls>
        <c:gapWidth val="100"/>
        <c:overlap val="100"/>
        <c:axId val="114992640"/>
        <c:axId val="11499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464</c:v>
                </c:pt>
                <c:pt idx="2">
                  <c:v>#N/A</c:v>
                </c:pt>
                <c:pt idx="3">
                  <c:v>#N/A</c:v>
                </c:pt>
                <c:pt idx="4">
                  <c:v>493</c:v>
                </c:pt>
                <c:pt idx="5">
                  <c:v>#N/A</c:v>
                </c:pt>
                <c:pt idx="6">
                  <c:v>#N/A</c:v>
                </c:pt>
                <c:pt idx="7">
                  <c:v>464</c:v>
                </c:pt>
                <c:pt idx="8">
                  <c:v>#N/A</c:v>
                </c:pt>
                <c:pt idx="9">
                  <c:v>#N/A</c:v>
                </c:pt>
                <c:pt idx="10">
                  <c:v>403</c:v>
                </c:pt>
                <c:pt idx="11">
                  <c:v>#N/A</c:v>
                </c:pt>
                <c:pt idx="12">
                  <c:v>#N/A</c:v>
                </c:pt>
                <c:pt idx="13">
                  <c:v>317</c:v>
                </c:pt>
                <c:pt idx="14">
                  <c:v>#N/A</c:v>
                </c:pt>
              </c:numCache>
            </c:numRef>
          </c:val>
          <c:smooth val="0"/>
        </c:ser>
        <c:dLbls>
          <c:showLegendKey val="0"/>
          <c:showVal val="0"/>
          <c:showCatName val="0"/>
          <c:showSerName val="0"/>
          <c:showPercent val="0"/>
          <c:showBubbleSize val="0"/>
        </c:dLbls>
        <c:marker val="1"/>
        <c:smooth val="0"/>
        <c:axId val="114992640"/>
        <c:axId val="114994560"/>
      </c:lineChart>
      <c:catAx>
        <c:axId val="1149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994560"/>
        <c:crosses val="autoZero"/>
        <c:auto val="1"/>
        <c:lblAlgn val="ctr"/>
        <c:lblOffset val="100"/>
        <c:tickLblSkip val="1"/>
        <c:tickMarkSkip val="1"/>
        <c:noMultiLvlLbl val="0"/>
      </c:catAx>
      <c:valAx>
        <c:axId val="11499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11461</c:v>
                </c:pt>
                <c:pt idx="5">
                  <c:v>11908</c:v>
                </c:pt>
                <c:pt idx="8">
                  <c:v>12265</c:v>
                </c:pt>
                <c:pt idx="11">
                  <c:v>12734</c:v>
                </c:pt>
                <c:pt idx="14">
                  <c:v>13154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6816</c:v>
                </c:pt>
                <c:pt idx="5">
                  <c:v>5930</c:v>
                </c:pt>
                <c:pt idx="8">
                  <c:v>5970</c:v>
                </c:pt>
                <c:pt idx="11">
                  <c:v>5327</c:v>
                </c:pt>
                <c:pt idx="14">
                  <c:v>5649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1481</c:v>
                </c:pt>
                <c:pt idx="3">
                  <c:v>1424</c:v>
                </c:pt>
                <c:pt idx="6">
                  <c:v>1359</c:v>
                </c:pt>
                <c:pt idx="9">
                  <c:v>1398</c:v>
                </c:pt>
                <c:pt idx="12">
                  <c:v>1322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214</c:v>
                </c:pt>
                <c:pt idx="3">
                  <c:v>148</c:v>
                </c:pt>
                <c:pt idx="6">
                  <c:v>75</c:v>
                </c:pt>
                <c:pt idx="9">
                  <c:v>16</c:v>
                </c:pt>
                <c:pt idx="12">
                  <c:v>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9053</c:v>
                </c:pt>
                <c:pt idx="3">
                  <c:v>8945</c:v>
                </c:pt>
                <c:pt idx="6">
                  <c:v>8856</c:v>
                </c:pt>
                <c:pt idx="9">
                  <c:v>8376</c:v>
                </c:pt>
                <c:pt idx="12">
                  <c:v>8012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176</c:v>
                </c:pt>
                <c:pt idx="3">
                  <c:v>127</c:v>
                </c:pt>
                <c:pt idx="6">
                  <c:v>86</c:v>
                </c:pt>
                <c:pt idx="9">
                  <c:v>50</c:v>
                </c:pt>
                <c:pt idx="12">
                  <c:v>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6760</c:v>
                </c:pt>
                <c:pt idx="3">
                  <c:v>6518</c:v>
                </c:pt>
                <c:pt idx="6">
                  <c:v>6313</c:v>
                </c:pt>
                <c:pt idx="9">
                  <c:v>6284</c:v>
                </c:pt>
                <c:pt idx="12">
                  <c:v>6460</c:v>
                </c:pt>
              </c:numCache>
            </c:numRef>
          </c:val>
        </c:ser>
        <c:dLbls>
          <c:showLegendKey val="0"/>
          <c:showVal val="0"/>
          <c:showCatName val="0"/>
          <c:showSerName val="0"/>
          <c:showPercent val="0"/>
          <c:showBubbleSize val="0"/>
        </c:dLbls>
        <c:gapWidth val="100"/>
        <c:overlap val="100"/>
        <c:axId val="111609344"/>
        <c:axId val="111611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609344"/>
        <c:axId val="111611264"/>
      </c:lineChart>
      <c:catAx>
        <c:axId val="11160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611264"/>
        <c:crosses val="autoZero"/>
        <c:auto val="1"/>
        <c:lblAlgn val="ctr"/>
        <c:lblOffset val="100"/>
        <c:tickLblSkip val="1"/>
        <c:tickMarkSkip val="1"/>
        <c:noMultiLvlLbl val="0"/>
      </c:catAx>
      <c:valAx>
        <c:axId val="11161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0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41,484
40,705
106.89
11,412,514
10,767,541
540,695
8,006,755
6,460,298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近年は類似団体内平均値を約0.1上回って推移している。平成22年度以降は景気低迷による影響から基準財政収入額における市町村民税関係等が大幅に減少したことにより下降に転じたため</a:t>
          </a:r>
          <a:r>
            <a:rPr lang="ja-JP" altLang="en-US" sz="1100" b="0" i="0" baseline="0">
              <a:solidFill>
                <a:schemeClr val="dk1"/>
              </a:solidFill>
              <a:effectLst/>
              <a:latin typeface="+mn-lt"/>
              <a:ea typeface="+mn-ea"/>
              <a:cs typeface="+mn-cs"/>
            </a:rPr>
            <a:t>である。今後は歳出の見直しを徹底するとともに、税収等の徴収率</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向上</a:t>
          </a:r>
          <a:r>
            <a:rPr lang="ja-JP" altLang="ja-JP" sz="1100" b="0" i="0" baseline="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143228</xdr:rowOff>
    </xdr:to>
    <xdr:cxnSp macro="">
      <xdr:nvCxnSpPr>
        <xdr:cNvPr id="68" name="直線コネクタ 67"/>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143228</xdr:rowOff>
    </xdr:to>
    <xdr:cxnSp macro="">
      <xdr:nvCxnSpPr>
        <xdr:cNvPr id="71" name="直線コネクタ 70"/>
        <xdr:cNvCxnSpPr/>
      </xdr:nvCxnSpPr>
      <xdr:spPr>
        <a:xfrm>
          <a:off x="3225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89605</xdr:rowOff>
    </xdr:from>
    <xdr:to>
      <xdr:col>4</xdr:col>
      <xdr:colOff>482600</xdr:colOff>
      <xdr:row>41</xdr:row>
      <xdr:rowOff>116417</xdr:rowOff>
    </xdr:to>
    <xdr:cxnSp macro="">
      <xdr:nvCxnSpPr>
        <xdr:cNvPr id="74" name="直線コネクタ 73"/>
        <xdr:cNvCxnSpPr/>
      </xdr:nvCxnSpPr>
      <xdr:spPr>
        <a:xfrm>
          <a:off x="2336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62795</xdr:rowOff>
    </xdr:from>
    <xdr:to>
      <xdr:col>3</xdr:col>
      <xdr:colOff>279400</xdr:colOff>
      <xdr:row>41</xdr:row>
      <xdr:rowOff>89605</xdr:rowOff>
    </xdr:to>
    <xdr:cxnSp macro="">
      <xdr:nvCxnSpPr>
        <xdr:cNvPr id="77" name="直線コネクタ 76"/>
        <xdr:cNvCxnSpPr/>
      </xdr:nvCxnSpPr>
      <xdr:spPr>
        <a:xfrm>
          <a:off x="1447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8"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38805</xdr:rowOff>
    </xdr:from>
    <xdr:to>
      <xdr:col>3</xdr:col>
      <xdr:colOff>330200</xdr:colOff>
      <xdr:row>41</xdr:row>
      <xdr:rowOff>140405</xdr:rowOff>
    </xdr:to>
    <xdr:sp macro="" textlink="">
      <xdr:nvSpPr>
        <xdr:cNvPr id="93" name="円/楕円 92"/>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94" name="テキスト ボックス 93"/>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95" name="円/楕円 94"/>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96" name="テキスト ボックス 95"/>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社会保障費などの義務的経費、物件費等の増加により経常収支比率が高く推移して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普通交付税の減少と</a:t>
          </a:r>
          <a:r>
            <a:rPr lang="ja-JP" altLang="ja-JP" sz="1100" b="0" i="0" baseline="0">
              <a:solidFill>
                <a:schemeClr val="dk1"/>
              </a:solidFill>
              <a:effectLst/>
              <a:latin typeface="+mn-lt"/>
              <a:ea typeface="+mn-ea"/>
              <a:cs typeface="+mn-cs"/>
            </a:rPr>
            <a:t>扶助費の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％の増となっている</a:t>
          </a:r>
          <a:r>
            <a:rPr lang="ja-JP" altLang="ja-JP" sz="1100" b="0" i="0" baseline="0">
              <a:solidFill>
                <a:schemeClr val="dk1"/>
              </a:solidFill>
              <a:effectLst/>
              <a:latin typeface="+mn-lt"/>
              <a:ea typeface="+mn-ea"/>
              <a:cs typeface="+mn-cs"/>
            </a:rPr>
            <a:t>。今後において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超高齢化社会を迎えることにより財政の硬直化傾向が見込まれる。税、使用料及び手数料等の財源確保や行政コストの削減を図り、限られた財源の中で、費用対効果に留意しつつ事業や施策を取捨選択し、持続可能な財政運営を行う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63</xdr:row>
      <xdr:rowOff>114300</xdr:rowOff>
    </xdr:to>
    <xdr:cxnSp macro="">
      <xdr:nvCxnSpPr>
        <xdr:cNvPr id="129" name="直線コネクタ 128"/>
        <xdr:cNvCxnSpPr/>
      </xdr:nvCxnSpPr>
      <xdr:spPr>
        <a:xfrm>
          <a:off x="4114800" y="1085291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133604</xdr:rowOff>
    </xdr:to>
    <xdr:cxnSp macro="">
      <xdr:nvCxnSpPr>
        <xdr:cNvPr id="132" name="直線コネクタ 131"/>
        <xdr:cNvCxnSpPr/>
      </xdr:nvCxnSpPr>
      <xdr:spPr>
        <a:xfrm flipV="1">
          <a:off x="3225800" y="108529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133604</xdr:rowOff>
    </xdr:from>
    <xdr:to>
      <xdr:col>4</xdr:col>
      <xdr:colOff>482600</xdr:colOff>
      <xdr:row>64</xdr:row>
      <xdr:rowOff>111760</xdr:rowOff>
    </xdr:to>
    <xdr:cxnSp macro="">
      <xdr:nvCxnSpPr>
        <xdr:cNvPr id="135" name="直線コネクタ 134"/>
        <xdr:cNvCxnSpPr/>
      </xdr:nvCxnSpPr>
      <xdr:spPr>
        <a:xfrm flipV="1">
          <a:off x="2336800" y="1093495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7874</xdr:rowOff>
    </xdr:to>
    <xdr:cxnSp macro="">
      <xdr:nvCxnSpPr>
        <xdr:cNvPr id="138" name="直線コネクタ 137"/>
        <xdr:cNvCxnSpPr/>
      </xdr:nvCxnSpPr>
      <xdr:spPr>
        <a:xfrm flipV="1">
          <a:off x="1447800" y="110845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8" name="円/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49"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0" name="円/楕円 149"/>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51" name="テキスト ボックス 150"/>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2" name="円/楕円 151"/>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169181</xdr:rowOff>
    </xdr:from>
    <xdr:ext cx="762000" cy="259045"/>
    <xdr:sp macro="" textlink="">
      <xdr:nvSpPr>
        <xdr:cNvPr id="153" name="テキスト ボックス 152"/>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4" name="円/楕円 153"/>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5" name="テキスト ボックス 154"/>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128524</xdr:rowOff>
    </xdr:from>
    <xdr:to>
      <xdr:col>2</xdr:col>
      <xdr:colOff>127000</xdr:colOff>
      <xdr:row>65</xdr:row>
      <xdr:rowOff>58674</xdr:rowOff>
    </xdr:to>
    <xdr:sp macro="" textlink="">
      <xdr:nvSpPr>
        <xdr:cNvPr id="156" name="円/楕円 155"/>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43451</xdr:rowOff>
    </xdr:from>
    <xdr:ext cx="762000" cy="259045"/>
    <xdr:sp macro="" textlink="">
      <xdr:nvSpPr>
        <xdr:cNvPr id="157" name="テキスト ボックス 156"/>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[109,502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近年は類似団体内平均値をやや上回り推移している。保育園、小学校における給食を直営で実施しており、消防や清掃関係においては町単独で実施しているため、人件費や物件費のうち賃金等で高い数値として表れている。また、保育園、幼稚園における障がい児加配等にも注力しており、特に民生費の賃金が高い数値となっている。今後においては、多様化した住民ニーズに的確に対応しながら行政コスト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122881</xdr:rowOff>
    </xdr:from>
    <xdr:to>
      <xdr:col>7</xdr:col>
      <xdr:colOff>152400</xdr:colOff>
      <xdr:row>80</xdr:row>
      <xdr:rowOff>123926</xdr:rowOff>
    </xdr:to>
    <xdr:cxnSp macro="">
      <xdr:nvCxnSpPr>
        <xdr:cNvPr id="192" name="直線コネクタ 191"/>
        <xdr:cNvCxnSpPr/>
      </xdr:nvCxnSpPr>
      <xdr:spPr>
        <a:xfrm flipV="1">
          <a:off x="4114800" y="13838881"/>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123926</xdr:rowOff>
    </xdr:from>
    <xdr:to>
      <xdr:col>6</xdr:col>
      <xdr:colOff>0</xdr:colOff>
      <xdr:row>80</xdr:row>
      <xdr:rowOff>141525</xdr:rowOff>
    </xdr:to>
    <xdr:cxnSp macro="">
      <xdr:nvCxnSpPr>
        <xdr:cNvPr id="195" name="直線コネクタ 194"/>
        <xdr:cNvCxnSpPr/>
      </xdr:nvCxnSpPr>
      <xdr:spPr>
        <a:xfrm flipV="1">
          <a:off x="3225800" y="13839926"/>
          <a:ext cx="889000" cy="1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141525</xdr:rowOff>
    </xdr:from>
    <xdr:to>
      <xdr:col>4</xdr:col>
      <xdr:colOff>482600</xdr:colOff>
      <xdr:row>80</xdr:row>
      <xdr:rowOff>142695</xdr:rowOff>
    </xdr:to>
    <xdr:cxnSp macro="">
      <xdr:nvCxnSpPr>
        <xdr:cNvPr id="198" name="直線コネクタ 197"/>
        <xdr:cNvCxnSpPr/>
      </xdr:nvCxnSpPr>
      <xdr:spPr>
        <a:xfrm flipV="1">
          <a:off x="2336800" y="13857525"/>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142695</xdr:rowOff>
    </xdr:from>
    <xdr:to>
      <xdr:col>3</xdr:col>
      <xdr:colOff>279400</xdr:colOff>
      <xdr:row>80</xdr:row>
      <xdr:rowOff>143038</xdr:rowOff>
    </xdr:to>
    <xdr:cxnSp macro="">
      <xdr:nvCxnSpPr>
        <xdr:cNvPr id="201" name="直線コネクタ 200"/>
        <xdr:cNvCxnSpPr/>
      </xdr:nvCxnSpPr>
      <xdr:spPr>
        <a:xfrm flipV="1">
          <a:off x="1447800" y="1385869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72081</xdr:rowOff>
    </xdr:from>
    <xdr:to>
      <xdr:col>7</xdr:col>
      <xdr:colOff>203200</xdr:colOff>
      <xdr:row>81</xdr:row>
      <xdr:rowOff>2231</xdr:rowOff>
    </xdr:to>
    <xdr:sp macro="" textlink="">
      <xdr:nvSpPr>
        <xdr:cNvPr id="211" name="円/楕円 210"/>
        <xdr:cNvSpPr/>
      </xdr:nvSpPr>
      <xdr:spPr>
        <a:xfrm>
          <a:off x="4902200" y="137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44158</xdr:rowOff>
    </xdr:from>
    <xdr:ext cx="762000" cy="259045"/>
    <xdr:sp macro="" textlink="">
      <xdr:nvSpPr>
        <xdr:cNvPr id="212" name="人件費・物件費等の状況該当値テキスト"/>
        <xdr:cNvSpPr txBox="1"/>
      </xdr:nvSpPr>
      <xdr:spPr>
        <a:xfrm>
          <a:off x="5041900" y="1376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73126</xdr:rowOff>
    </xdr:from>
    <xdr:to>
      <xdr:col>6</xdr:col>
      <xdr:colOff>50800</xdr:colOff>
      <xdr:row>81</xdr:row>
      <xdr:rowOff>3276</xdr:rowOff>
    </xdr:to>
    <xdr:sp macro="" textlink="">
      <xdr:nvSpPr>
        <xdr:cNvPr id="213" name="円/楕円 212"/>
        <xdr:cNvSpPr/>
      </xdr:nvSpPr>
      <xdr:spPr>
        <a:xfrm>
          <a:off x="4064000" y="137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159503</xdr:rowOff>
    </xdr:from>
    <xdr:ext cx="736600" cy="259045"/>
    <xdr:sp macro="" textlink="">
      <xdr:nvSpPr>
        <xdr:cNvPr id="214" name="テキスト ボックス 213"/>
        <xdr:cNvSpPr txBox="1"/>
      </xdr:nvSpPr>
      <xdr:spPr>
        <a:xfrm>
          <a:off x="3733800" y="13875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90725</xdr:rowOff>
    </xdr:from>
    <xdr:to>
      <xdr:col>4</xdr:col>
      <xdr:colOff>533400</xdr:colOff>
      <xdr:row>81</xdr:row>
      <xdr:rowOff>20875</xdr:rowOff>
    </xdr:to>
    <xdr:sp macro="" textlink="">
      <xdr:nvSpPr>
        <xdr:cNvPr id="215" name="円/楕円 214"/>
        <xdr:cNvSpPr/>
      </xdr:nvSpPr>
      <xdr:spPr>
        <a:xfrm>
          <a:off x="3175000" y="138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5652</xdr:rowOff>
    </xdr:from>
    <xdr:ext cx="762000" cy="259045"/>
    <xdr:sp macro="" textlink="">
      <xdr:nvSpPr>
        <xdr:cNvPr id="216" name="テキスト ボックス 215"/>
        <xdr:cNvSpPr txBox="1"/>
      </xdr:nvSpPr>
      <xdr:spPr>
        <a:xfrm>
          <a:off x="2844800" y="138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91895</xdr:rowOff>
    </xdr:from>
    <xdr:to>
      <xdr:col>3</xdr:col>
      <xdr:colOff>330200</xdr:colOff>
      <xdr:row>81</xdr:row>
      <xdr:rowOff>22045</xdr:rowOff>
    </xdr:to>
    <xdr:sp macro="" textlink="">
      <xdr:nvSpPr>
        <xdr:cNvPr id="217" name="円/楕円 216"/>
        <xdr:cNvSpPr/>
      </xdr:nvSpPr>
      <xdr:spPr>
        <a:xfrm>
          <a:off x="2286000" y="138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6822</xdr:rowOff>
    </xdr:from>
    <xdr:ext cx="762000" cy="259045"/>
    <xdr:sp macro="" textlink="">
      <xdr:nvSpPr>
        <xdr:cNvPr id="218" name="テキスト ボックス 217"/>
        <xdr:cNvSpPr txBox="1"/>
      </xdr:nvSpPr>
      <xdr:spPr>
        <a:xfrm>
          <a:off x="1955800" y="1389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114,429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92238</xdr:rowOff>
    </xdr:from>
    <xdr:to>
      <xdr:col>2</xdr:col>
      <xdr:colOff>127000</xdr:colOff>
      <xdr:row>81</xdr:row>
      <xdr:rowOff>22388</xdr:rowOff>
    </xdr:to>
    <xdr:sp macro="" textlink="">
      <xdr:nvSpPr>
        <xdr:cNvPr id="219" name="円/楕円 218"/>
        <xdr:cNvSpPr/>
      </xdr:nvSpPr>
      <xdr:spPr>
        <a:xfrm>
          <a:off x="1397000" y="138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7165</xdr:rowOff>
    </xdr:from>
    <xdr:ext cx="762000" cy="259045"/>
    <xdr:sp macro="" textlink="">
      <xdr:nvSpPr>
        <xdr:cNvPr id="220" name="テキスト ボックス 219"/>
        <xdr:cNvSpPr txBox="1"/>
      </xdr:nvSpPr>
      <xdr:spPr>
        <a:xfrm>
          <a:off x="1066800" y="138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25</a:t>
          </a:r>
          <a:r>
            <a:rPr kumimoji="1" lang="ja-JP" altLang="en-US" sz="1200">
              <a:latin typeface="ＭＳ Ｐゴシック"/>
            </a:rPr>
            <a:t>年度においては、国家公務員の給与改定特例法の終了により、大幅な減となったが、類似団体内平均値を</a:t>
          </a:r>
          <a:r>
            <a:rPr kumimoji="1" lang="en-US" altLang="ja-JP" sz="1200">
              <a:latin typeface="ＭＳ Ｐゴシック"/>
            </a:rPr>
            <a:t>3.9</a:t>
          </a:r>
          <a:r>
            <a:rPr kumimoji="1" lang="ja-JP" altLang="en-US" sz="1200">
              <a:latin typeface="ＭＳ Ｐゴシック"/>
            </a:rPr>
            <a:t>上回り、全国町村平均値を</a:t>
          </a:r>
          <a:r>
            <a:rPr kumimoji="1" lang="en-US" altLang="ja-JP" sz="1200">
              <a:latin typeface="ＭＳ Ｐゴシック"/>
            </a:rPr>
            <a:t>5.0</a:t>
          </a:r>
          <a:r>
            <a:rPr kumimoji="1" lang="ja-JP" altLang="en-US" sz="1200">
              <a:latin typeface="ＭＳ Ｐゴシック"/>
            </a:rPr>
            <a:t>上回っている。今後も地域の民間企業の平均給与の状況及び町財政の状況等を踏まえ、今後においても引き続き給与の適正化に努める。</a:t>
          </a:r>
          <a:endParaRPr kumimoji="1" lang="en-US" altLang="ja-JP" sz="12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89</xdr:row>
      <xdr:rowOff>45720</xdr:rowOff>
    </xdr:to>
    <xdr:cxnSp macro="">
      <xdr:nvCxnSpPr>
        <xdr:cNvPr id="254" name="直線コネクタ 253"/>
        <xdr:cNvCxnSpPr/>
      </xdr:nvCxnSpPr>
      <xdr:spPr>
        <a:xfrm flipV="1">
          <a:off x="16179800" y="14653261"/>
          <a:ext cx="8382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5504</xdr:rowOff>
    </xdr:from>
    <xdr:to>
      <xdr:col>23</xdr:col>
      <xdr:colOff>406400</xdr:colOff>
      <xdr:row>89</xdr:row>
      <xdr:rowOff>45720</xdr:rowOff>
    </xdr:to>
    <xdr:cxnSp macro="">
      <xdr:nvCxnSpPr>
        <xdr:cNvPr id="257" name="直線コネクタ 256"/>
        <xdr:cNvCxnSpPr/>
      </xdr:nvCxnSpPr>
      <xdr:spPr>
        <a:xfrm>
          <a:off x="15290800" y="152645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5504</xdr:rowOff>
    </xdr:to>
    <xdr:cxnSp macro="">
      <xdr:nvCxnSpPr>
        <xdr:cNvPr id="260" name="直線コネクタ 259"/>
        <xdr:cNvCxnSpPr/>
      </xdr:nvCxnSpPr>
      <xdr:spPr>
        <a:xfrm>
          <a:off x="14401800" y="1469347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85</xdr:row>
      <xdr:rowOff>120227</xdr:rowOff>
    </xdr:to>
    <xdr:cxnSp macro="">
      <xdr:nvCxnSpPr>
        <xdr:cNvPr id="263" name="直線コネクタ 262"/>
        <xdr:cNvCxnSpPr/>
      </xdr:nvCxnSpPr>
      <xdr:spPr>
        <a:xfrm>
          <a:off x="13512800" y="1460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5" name="円/楕円 274"/>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81297</xdr:rowOff>
    </xdr:from>
    <xdr:ext cx="736600" cy="259045"/>
    <xdr:sp macro="" textlink="">
      <xdr:nvSpPr>
        <xdr:cNvPr id="276" name="テキスト ボックス 275"/>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77" name="円/楕円 276"/>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41081</xdr:rowOff>
    </xdr:from>
    <xdr:ext cx="762000" cy="259045"/>
    <xdr:sp macro="" textlink="">
      <xdr:nvSpPr>
        <xdr:cNvPr id="278" name="テキスト ボックス 277"/>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79" name="円/楕円 278"/>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155804</xdr:rowOff>
    </xdr:from>
    <xdr:ext cx="762000" cy="259045"/>
    <xdr:sp macro="" textlink="">
      <xdr:nvSpPr>
        <xdr:cNvPr id="280" name="テキスト ボックス 279"/>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1" name="円/楕円 280"/>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82" name="テキスト ボックス 28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近年は類似団体内平均値と近い数値で推移している。定員管理については、平成15年度をピークに職員数を削減してきているが、早期定年退職を推進し、新規採用の抑制、技能労務職の退職不補充を基本としながら、引き続き適正な定員管理を実施するよう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106983</xdr:rowOff>
    </xdr:from>
    <xdr:to>
      <xdr:col>24</xdr:col>
      <xdr:colOff>558800</xdr:colOff>
      <xdr:row>60</xdr:row>
      <xdr:rowOff>106983</xdr:rowOff>
    </xdr:to>
    <xdr:cxnSp macro="">
      <xdr:nvCxnSpPr>
        <xdr:cNvPr id="319" name="直線コネクタ 318"/>
        <xdr:cNvCxnSpPr/>
      </xdr:nvCxnSpPr>
      <xdr:spPr>
        <a:xfrm>
          <a:off x="16179800" y="103939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20"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106983</xdr:rowOff>
    </xdr:to>
    <xdr:cxnSp macro="">
      <xdr:nvCxnSpPr>
        <xdr:cNvPr id="322" name="直線コネクタ 321"/>
        <xdr:cNvCxnSpPr/>
      </xdr:nvCxnSpPr>
      <xdr:spPr>
        <a:xfrm>
          <a:off x="15290800" y="1038134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4" name="テキスト ボックス 323"/>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94343</xdr:rowOff>
    </xdr:from>
    <xdr:to>
      <xdr:col>22</xdr:col>
      <xdr:colOff>203200</xdr:colOff>
      <xdr:row>60</xdr:row>
      <xdr:rowOff>95492</xdr:rowOff>
    </xdr:to>
    <xdr:cxnSp macro="">
      <xdr:nvCxnSpPr>
        <xdr:cNvPr id="325" name="直線コネクタ 324"/>
        <xdr:cNvCxnSpPr/>
      </xdr:nvCxnSpPr>
      <xdr:spPr>
        <a:xfrm flipV="1">
          <a:off x="14401800" y="1038134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7" name="テキスト ボックス 326"/>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82852</xdr:rowOff>
    </xdr:from>
    <xdr:to>
      <xdr:col>21</xdr:col>
      <xdr:colOff>0</xdr:colOff>
      <xdr:row>60</xdr:row>
      <xdr:rowOff>95492</xdr:rowOff>
    </xdr:to>
    <xdr:cxnSp macro="">
      <xdr:nvCxnSpPr>
        <xdr:cNvPr id="328" name="直線コネクタ 327"/>
        <xdr:cNvCxnSpPr/>
      </xdr:nvCxnSpPr>
      <xdr:spPr>
        <a:xfrm>
          <a:off x="13512800" y="10369852"/>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30" name="テキスト ボックス 329"/>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56183</xdr:rowOff>
    </xdr:from>
    <xdr:to>
      <xdr:col>24</xdr:col>
      <xdr:colOff>609600</xdr:colOff>
      <xdr:row>60</xdr:row>
      <xdr:rowOff>157783</xdr:rowOff>
    </xdr:to>
    <xdr:sp macro="" textlink="">
      <xdr:nvSpPr>
        <xdr:cNvPr id="338" name="円/楕円 337"/>
        <xdr:cNvSpPr/>
      </xdr:nvSpPr>
      <xdr:spPr>
        <a:xfrm>
          <a:off x="169672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28260</xdr:rowOff>
    </xdr:from>
    <xdr:ext cx="762000" cy="259045"/>
    <xdr:sp macro="" textlink="">
      <xdr:nvSpPr>
        <xdr:cNvPr id="339" name="定員管理の状況該当値テキスト"/>
        <xdr:cNvSpPr txBox="1"/>
      </xdr:nvSpPr>
      <xdr:spPr>
        <a:xfrm>
          <a:off x="17106900" y="1031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56183</xdr:rowOff>
    </xdr:from>
    <xdr:to>
      <xdr:col>23</xdr:col>
      <xdr:colOff>457200</xdr:colOff>
      <xdr:row>60</xdr:row>
      <xdr:rowOff>157783</xdr:rowOff>
    </xdr:to>
    <xdr:sp macro="" textlink="">
      <xdr:nvSpPr>
        <xdr:cNvPr id="340" name="円/楕円 339"/>
        <xdr:cNvSpPr/>
      </xdr:nvSpPr>
      <xdr:spPr>
        <a:xfrm>
          <a:off x="16129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142560</xdr:rowOff>
    </xdr:from>
    <xdr:ext cx="736600" cy="259045"/>
    <xdr:sp macro="" textlink="">
      <xdr:nvSpPr>
        <xdr:cNvPr id="341" name="テキスト ボックス 340"/>
        <xdr:cNvSpPr txBox="1"/>
      </xdr:nvSpPr>
      <xdr:spPr>
        <a:xfrm>
          <a:off x="15798800" y="10429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42" name="円/楕円 341"/>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129920</xdr:rowOff>
    </xdr:from>
    <xdr:ext cx="762000" cy="259045"/>
    <xdr:sp macro="" textlink="">
      <xdr:nvSpPr>
        <xdr:cNvPr id="343" name="テキスト ボックス 342"/>
        <xdr:cNvSpPr txBox="1"/>
      </xdr:nvSpPr>
      <xdr:spPr>
        <a:xfrm>
          <a:off x="1490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44692</xdr:rowOff>
    </xdr:from>
    <xdr:to>
      <xdr:col>21</xdr:col>
      <xdr:colOff>50800</xdr:colOff>
      <xdr:row>60</xdr:row>
      <xdr:rowOff>146292</xdr:rowOff>
    </xdr:to>
    <xdr:sp macro="" textlink="">
      <xdr:nvSpPr>
        <xdr:cNvPr id="344" name="円/楕円 343"/>
        <xdr:cNvSpPr/>
      </xdr:nvSpPr>
      <xdr:spPr>
        <a:xfrm>
          <a:off x="14351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131069</xdr:rowOff>
    </xdr:from>
    <xdr:ext cx="762000" cy="259045"/>
    <xdr:sp macro="" textlink="">
      <xdr:nvSpPr>
        <xdr:cNvPr id="345" name="テキスト ボックス 344"/>
        <xdr:cNvSpPr txBox="1"/>
      </xdr:nvSpPr>
      <xdr:spPr>
        <a:xfrm>
          <a:off x="14020800" y="104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32052</xdr:rowOff>
    </xdr:from>
    <xdr:to>
      <xdr:col>19</xdr:col>
      <xdr:colOff>533400</xdr:colOff>
      <xdr:row>60</xdr:row>
      <xdr:rowOff>133652</xdr:rowOff>
    </xdr:to>
    <xdr:sp macro="" textlink="">
      <xdr:nvSpPr>
        <xdr:cNvPr id="346" name="円/楕円 345"/>
        <xdr:cNvSpPr/>
      </xdr:nvSpPr>
      <xdr:spPr>
        <a:xfrm>
          <a:off x="13462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143829</xdr:rowOff>
    </xdr:from>
    <xdr:ext cx="762000" cy="259045"/>
    <xdr:sp macro="" textlink="">
      <xdr:nvSpPr>
        <xdr:cNvPr id="347" name="テキスト ボックス 346"/>
        <xdr:cNvSpPr txBox="1"/>
      </xdr:nvSpPr>
      <xdr:spPr>
        <a:xfrm>
          <a:off x="13131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％下回っている。主な要因として、従来より起債抑制を行ってきたことや基準財政需要額に算入される地方債を中心として借入を行ってきたことがあげられる。</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81280</xdr:rowOff>
    </xdr:to>
    <xdr:cxnSp macro="">
      <xdr:nvCxnSpPr>
        <xdr:cNvPr id="377" name="直線コネクタ 376"/>
        <xdr:cNvCxnSpPr/>
      </xdr:nvCxnSpPr>
      <xdr:spPr>
        <a:xfrm flipV="1">
          <a:off x="16179800" y="671353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8"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99378</xdr:rowOff>
    </xdr:to>
    <xdr:cxnSp macro="">
      <xdr:nvCxnSpPr>
        <xdr:cNvPr id="380" name="直線コネクタ 379"/>
        <xdr:cNvCxnSpPr/>
      </xdr:nvCxnSpPr>
      <xdr:spPr>
        <a:xfrm flipV="1">
          <a:off x="15290800" y="67678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2" name="テキスト ボックス 38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87313</xdr:rowOff>
    </xdr:from>
    <xdr:to>
      <xdr:col>22</xdr:col>
      <xdr:colOff>203200</xdr:colOff>
      <xdr:row>39</xdr:row>
      <xdr:rowOff>99378</xdr:rowOff>
    </xdr:to>
    <xdr:cxnSp macro="">
      <xdr:nvCxnSpPr>
        <xdr:cNvPr id="383" name="直線コネクタ 382"/>
        <xdr:cNvCxnSpPr/>
      </xdr:nvCxnSpPr>
      <xdr:spPr>
        <a:xfrm>
          <a:off x="14401800" y="67738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5" name="テキスト ボックス 384"/>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14922</xdr:rowOff>
    </xdr:from>
    <xdr:to>
      <xdr:col>21</xdr:col>
      <xdr:colOff>0</xdr:colOff>
      <xdr:row>39</xdr:row>
      <xdr:rowOff>87313</xdr:rowOff>
    </xdr:to>
    <xdr:cxnSp macro="">
      <xdr:nvCxnSpPr>
        <xdr:cNvPr id="386" name="直線コネクタ 385"/>
        <xdr:cNvCxnSpPr/>
      </xdr:nvCxnSpPr>
      <xdr:spPr>
        <a:xfrm>
          <a:off x="13512800" y="670147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0" name="テキスト ボックス 389"/>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6" name="円/楕円 395"/>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7"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8" name="円/楕円 397"/>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9" name="テキスト ボックス 398"/>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48578</xdr:rowOff>
    </xdr:from>
    <xdr:to>
      <xdr:col>22</xdr:col>
      <xdr:colOff>254000</xdr:colOff>
      <xdr:row>39</xdr:row>
      <xdr:rowOff>150178</xdr:rowOff>
    </xdr:to>
    <xdr:sp macro="" textlink="">
      <xdr:nvSpPr>
        <xdr:cNvPr id="400" name="円/楕円 399"/>
        <xdr:cNvSpPr/>
      </xdr:nvSpPr>
      <xdr:spPr>
        <a:xfrm>
          <a:off x="15240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160355</xdr:rowOff>
    </xdr:from>
    <xdr:ext cx="762000" cy="259045"/>
    <xdr:sp macro="" textlink="">
      <xdr:nvSpPr>
        <xdr:cNvPr id="401" name="テキスト ボックス 400"/>
        <xdr:cNvSpPr txBox="1"/>
      </xdr:nvSpPr>
      <xdr:spPr>
        <a:xfrm>
          <a:off x="14909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36513</xdr:rowOff>
    </xdr:from>
    <xdr:to>
      <xdr:col>21</xdr:col>
      <xdr:colOff>50800</xdr:colOff>
      <xdr:row>39</xdr:row>
      <xdr:rowOff>138113</xdr:rowOff>
    </xdr:to>
    <xdr:sp macro="" textlink="">
      <xdr:nvSpPr>
        <xdr:cNvPr id="402" name="円/楕円 401"/>
        <xdr:cNvSpPr/>
      </xdr:nvSpPr>
      <xdr:spPr>
        <a:xfrm>
          <a:off x="14351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148290</xdr:rowOff>
    </xdr:from>
    <xdr:ext cx="762000" cy="259045"/>
    <xdr:sp macro="" textlink="">
      <xdr:nvSpPr>
        <xdr:cNvPr id="403" name="テキスト ボックス 402"/>
        <xdr:cNvSpPr txBox="1"/>
      </xdr:nvSpPr>
      <xdr:spPr>
        <a:xfrm>
          <a:off x="14020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135572</xdr:rowOff>
    </xdr:from>
    <xdr:to>
      <xdr:col>19</xdr:col>
      <xdr:colOff>533400</xdr:colOff>
      <xdr:row>39</xdr:row>
      <xdr:rowOff>65722</xdr:rowOff>
    </xdr:to>
    <xdr:sp macro="" textlink="">
      <xdr:nvSpPr>
        <xdr:cNvPr id="404" name="円/楕円 403"/>
        <xdr:cNvSpPr/>
      </xdr:nvSpPr>
      <xdr:spPr>
        <a:xfrm>
          <a:off x="13462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75899</xdr:rowOff>
    </xdr:from>
    <xdr:ext cx="762000" cy="259045"/>
    <xdr:sp macro="" textlink="">
      <xdr:nvSpPr>
        <xdr:cNvPr id="405" name="テキスト ボックス 404"/>
        <xdr:cNvSpPr txBox="1"/>
      </xdr:nvSpPr>
      <xdr:spPr>
        <a:xfrm>
          <a:off x="13131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9"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0" name="フローチャート : 判断 439"/>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3" name="フローチャート : 判断 442"/>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4" name="テキスト ボックス 443"/>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6" name="テキスト ボックス 445"/>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8" name="テキスト ボックス 447"/>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41,484
40,705
106.89
11,412,514
10,767,541
540,695
8,006,755
6,460,298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当町は</a:t>
          </a:r>
          <a:r>
            <a:rPr lang="ja-JP" altLang="ja-JP" sz="1100" b="0" i="0" baseline="0">
              <a:solidFill>
                <a:schemeClr val="dk1"/>
              </a:solidFill>
              <a:effectLst/>
              <a:latin typeface="+mn-lt"/>
              <a:ea typeface="+mn-ea"/>
              <a:cs typeface="+mn-cs"/>
            </a:rPr>
            <a:t>単独消防の運営や保育園、小学校の給食を直営で実施している</a:t>
          </a:r>
          <a:r>
            <a:rPr lang="ja-JP" altLang="en-US" sz="1100" b="0" i="0" baseline="0">
              <a:solidFill>
                <a:schemeClr val="dk1"/>
              </a:solidFill>
              <a:effectLst/>
              <a:latin typeface="+mn-lt"/>
              <a:ea typeface="+mn-ea"/>
              <a:cs typeface="+mn-cs"/>
            </a:rPr>
            <a:t>ため、人件費が高い数値を示す要因となっている。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、類似団体内平均値と比較すると</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％上回っている。</a:t>
          </a:r>
          <a:endParaRPr lang="ja-JP" altLang="ja-JP">
            <a:effectLst/>
          </a:endParaRPr>
        </a:p>
        <a:p>
          <a:pPr rtl="0"/>
          <a:r>
            <a:rPr lang="ja-JP" altLang="en-US" sz="1100" b="0" i="0" baseline="0">
              <a:solidFill>
                <a:schemeClr val="dk1"/>
              </a:solidFill>
              <a:effectLst/>
              <a:latin typeface="+mn-lt"/>
              <a:ea typeface="+mn-ea"/>
              <a:cs typeface="+mn-cs"/>
            </a:rPr>
            <a:t>今後においても事業見直し等を推進し、人件費水準の適正化に努める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17272</xdr:rowOff>
    </xdr:from>
    <xdr:to>
      <xdr:col>7</xdr:col>
      <xdr:colOff>15875</xdr:colOff>
      <xdr:row>38</xdr:row>
      <xdr:rowOff>53848</xdr:rowOff>
    </xdr:to>
    <xdr:cxnSp macro="">
      <xdr:nvCxnSpPr>
        <xdr:cNvPr id="63" name="直線コネクタ 62"/>
        <xdr:cNvCxnSpPr/>
      </xdr:nvCxnSpPr>
      <xdr:spPr>
        <a:xfrm>
          <a:off x="3987800" y="6532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21844</xdr:rowOff>
    </xdr:to>
    <xdr:cxnSp macro="">
      <xdr:nvCxnSpPr>
        <xdr:cNvPr id="66" name="直線コネクタ 65"/>
        <xdr:cNvCxnSpPr/>
      </xdr:nvCxnSpPr>
      <xdr:spPr>
        <a:xfrm flipV="1">
          <a:off x="3098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21844</xdr:rowOff>
    </xdr:from>
    <xdr:to>
      <xdr:col>4</xdr:col>
      <xdr:colOff>346075</xdr:colOff>
      <xdr:row>38</xdr:row>
      <xdr:rowOff>58420</xdr:rowOff>
    </xdr:to>
    <xdr:cxnSp macro="">
      <xdr:nvCxnSpPr>
        <xdr:cNvPr id="69" name="直線コネクタ 68"/>
        <xdr:cNvCxnSpPr/>
      </xdr:nvCxnSpPr>
      <xdr:spPr>
        <a:xfrm flipV="1">
          <a:off x="2209800" y="6536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104140</xdr:rowOff>
    </xdr:to>
    <xdr:cxnSp macro="">
      <xdr:nvCxnSpPr>
        <xdr:cNvPr id="72" name="直線コネクタ 71"/>
        <xdr:cNvCxnSpPr/>
      </xdr:nvCxnSpPr>
      <xdr:spPr>
        <a:xfrm flipV="1">
          <a:off x="1320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3048</xdr:rowOff>
    </xdr:from>
    <xdr:to>
      <xdr:col>7</xdr:col>
      <xdr:colOff>66675</xdr:colOff>
      <xdr:row>38</xdr:row>
      <xdr:rowOff>104648</xdr:rowOff>
    </xdr:to>
    <xdr:sp macro="" textlink="">
      <xdr:nvSpPr>
        <xdr:cNvPr id="82" name="円/楕円 81"/>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146575</xdr:rowOff>
    </xdr:from>
    <xdr:ext cx="762000" cy="259045"/>
    <xdr:sp macro="" textlink="">
      <xdr:nvSpPr>
        <xdr:cNvPr id="83" name="人件費該当値テキスト"/>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4" name="円/楕円 83"/>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5" name="テキスト ボックス 84"/>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6" name="円/楕円 85"/>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7" name="テキスト ボックス 86"/>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8" name="円/楕円 87"/>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89" name="テキスト ボックス 88"/>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0" name="円/楕円 89"/>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1" name="テキスト ボックス 90"/>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と大きく上回っている。消防や清掃関係の町単独での実施、保育園や幼稚園における障がい児加配等により賃金等の物件費が高い数値を示している。今後においては、各種事業の見直しを行い、行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94996</xdr:rowOff>
    </xdr:from>
    <xdr:to>
      <xdr:col>24</xdr:col>
      <xdr:colOff>31750</xdr:colOff>
      <xdr:row>18</xdr:row>
      <xdr:rowOff>131572</xdr:rowOff>
    </xdr:to>
    <xdr:cxnSp macro="">
      <xdr:nvCxnSpPr>
        <xdr:cNvPr id="121" name="直線コネクタ 120"/>
        <xdr:cNvCxnSpPr/>
      </xdr:nvCxnSpPr>
      <xdr:spPr>
        <a:xfrm>
          <a:off x="15671800" y="31810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94996</xdr:rowOff>
    </xdr:from>
    <xdr:to>
      <xdr:col>22</xdr:col>
      <xdr:colOff>565150</xdr:colOff>
      <xdr:row>18</xdr:row>
      <xdr:rowOff>122428</xdr:rowOff>
    </xdr:to>
    <xdr:cxnSp macro="">
      <xdr:nvCxnSpPr>
        <xdr:cNvPr id="124" name="直線コネクタ 123"/>
        <xdr:cNvCxnSpPr/>
      </xdr:nvCxnSpPr>
      <xdr:spPr>
        <a:xfrm flipV="1">
          <a:off x="14782800" y="3181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122428</xdr:rowOff>
    </xdr:from>
    <xdr:to>
      <xdr:col>21</xdr:col>
      <xdr:colOff>361950</xdr:colOff>
      <xdr:row>19</xdr:row>
      <xdr:rowOff>19558</xdr:rowOff>
    </xdr:to>
    <xdr:cxnSp macro="">
      <xdr:nvCxnSpPr>
        <xdr:cNvPr id="127" name="直線コネクタ 126"/>
        <xdr:cNvCxnSpPr/>
      </xdr:nvCxnSpPr>
      <xdr:spPr>
        <a:xfrm flipV="1">
          <a:off x="13893800" y="3208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14986</xdr:rowOff>
    </xdr:from>
    <xdr:to>
      <xdr:col>20</xdr:col>
      <xdr:colOff>158750</xdr:colOff>
      <xdr:row>19</xdr:row>
      <xdr:rowOff>19558</xdr:rowOff>
    </xdr:to>
    <xdr:cxnSp macro="">
      <xdr:nvCxnSpPr>
        <xdr:cNvPr id="130" name="直線コネクタ 129"/>
        <xdr:cNvCxnSpPr/>
      </xdr:nvCxnSpPr>
      <xdr:spPr>
        <a:xfrm>
          <a:off x="13004800" y="32725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80772</xdr:rowOff>
    </xdr:from>
    <xdr:to>
      <xdr:col>24</xdr:col>
      <xdr:colOff>82550</xdr:colOff>
      <xdr:row>19</xdr:row>
      <xdr:rowOff>10922</xdr:rowOff>
    </xdr:to>
    <xdr:sp macro="" textlink="">
      <xdr:nvSpPr>
        <xdr:cNvPr id="140" name="円/楕円 139"/>
        <xdr:cNvSpPr/>
      </xdr:nvSpPr>
      <xdr:spPr>
        <a:xfrm>
          <a:off x="164592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52849</xdr:rowOff>
    </xdr:from>
    <xdr:ext cx="762000" cy="259045"/>
    <xdr:sp macro="" textlink="">
      <xdr:nvSpPr>
        <xdr:cNvPr id="141" name="物件費該当値テキスト"/>
        <xdr:cNvSpPr txBox="1"/>
      </xdr:nvSpPr>
      <xdr:spPr>
        <a:xfrm>
          <a:off x="165989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44196</xdr:rowOff>
    </xdr:from>
    <xdr:to>
      <xdr:col>22</xdr:col>
      <xdr:colOff>615950</xdr:colOff>
      <xdr:row>18</xdr:row>
      <xdr:rowOff>145796</xdr:rowOff>
    </xdr:to>
    <xdr:sp macro="" textlink="">
      <xdr:nvSpPr>
        <xdr:cNvPr id="142" name="円/楕円 141"/>
        <xdr:cNvSpPr/>
      </xdr:nvSpPr>
      <xdr:spPr>
        <a:xfrm>
          <a:off x="15621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130573</xdr:rowOff>
    </xdr:from>
    <xdr:ext cx="736600" cy="259045"/>
    <xdr:sp macro="" textlink="">
      <xdr:nvSpPr>
        <xdr:cNvPr id="143" name="テキスト ボックス 142"/>
        <xdr:cNvSpPr txBox="1"/>
      </xdr:nvSpPr>
      <xdr:spPr>
        <a:xfrm>
          <a:off x="15290800" y="32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71628</xdr:rowOff>
    </xdr:from>
    <xdr:to>
      <xdr:col>21</xdr:col>
      <xdr:colOff>412750</xdr:colOff>
      <xdr:row>19</xdr:row>
      <xdr:rowOff>1778</xdr:rowOff>
    </xdr:to>
    <xdr:sp macro="" textlink="">
      <xdr:nvSpPr>
        <xdr:cNvPr id="144" name="円/楕円 143"/>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158005</xdr:rowOff>
    </xdr:from>
    <xdr:ext cx="762000" cy="259045"/>
    <xdr:sp macro="" textlink="">
      <xdr:nvSpPr>
        <xdr:cNvPr id="145" name="テキスト ボックス 144"/>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140208</xdr:rowOff>
    </xdr:from>
    <xdr:to>
      <xdr:col>20</xdr:col>
      <xdr:colOff>209550</xdr:colOff>
      <xdr:row>19</xdr:row>
      <xdr:rowOff>70358</xdr:rowOff>
    </xdr:to>
    <xdr:sp macro="" textlink="">
      <xdr:nvSpPr>
        <xdr:cNvPr id="146" name="円/楕円 145"/>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55135</xdr:rowOff>
    </xdr:from>
    <xdr:ext cx="762000" cy="259045"/>
    <xdr:sp macro="" textlink="">
      <xdr:nvSpPr>
        <xdr:cNvPr id="147" name="テキスト ボックス 146"/>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135636</xdr:rowOff>
    </xdr:from>
    <xdr:to>
      <xdr:col>19</xdr:col>
      <xdr:colOff>6350</xdr:colOff>
      <xdr:row>19</xdr:row>
      <xdr:rowOff>65786</xdr:rowOff>
    </xdr:to>
    <xdr:sp macro="" textlink="">
      <xdr:nvSpPr>
        <xdr:cNvPr id="148" name="円/楕円 147"/>
        <xdr:cNvSpPr/>
      </xdr:nvSpPr>
      <xdr:spPr>
        <a:xfrm>
          <a:off x="12954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50563</xdr:rowOff>
    </xdr:from>
    <xdr:ext cx="762000" cy="259045"/>
    <xdr:sp macro="" textlink="">
      <xdr:nvSpPr>
        <xdr:cNvPr id="149" name="テキスト ボックス 148"/>
        <xdr:cNvSpPr txBox="1"/>
      </xdr:nvSpPr>
      <xdr:spPr>
        <a:xfrm>
          <a:off x="12623800" y="33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％の増となっている</a:t>
          </a:r>
          <a:r>
            <a:rPr lang="ja-JP" altLang="ja-JP" sz="1100" b="0" i="0" baseline="0">
              <a:solidFill>
                <a:schemeClr val="dk1"/>
              </a:solidFill>
              <a:effectLst/>
              <a:latin typeface="+mn-lt"/>
              <a:ea typeface="+mn-ea"/>
              <a:cs typeface="+mn-cs"/>
            </a:rPr>
            <a:t>。今後においては高齢化による社会保障費の増大</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高い数値で推移することが予測されるため、国・県の動向を見極めながら事業や施策を取捨選択し、住民に必要なサービスを提供していく</a:t>
          </a:r>
          <a:r>
            <a:rPr lang="ja-JP" altLang="en-US" sz="1100" b="0" i="0" baseline="0">
              <a:solidFill>
                <a:schemeClr val="dk1"/>
              </a:solidFill>
              <a:effectLst/>
              <a:latin typeface="+mn-lt"/>
              <a:ea typeface="+mn-ea"/>
              <a:cs typeface="+mn-cs"/>
            </a:rPr>
            <a:t>よう努める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94343</xdr:rowOff>
    </xdr:to>
    <xdr:cxnSp macro="">
      <xdr:nvCxnSpPr>
        <xdr:cNvPr id="184" name="直線コネクタ 183"/>
        <xdr:cNvCxnSpPr/>
      </xdr:nvCxnSpPr>
      <xdr:spPr>
        <a:xfrm>
          <a:off x="3987800" y="9646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45357</xdr:rowOff>
    </xdr:to>
    <xdr:cxnSp macro="">
      <xdr:nvCxnSpPr>
        <xdr:cNvPr id="187" name="直線コネクタ 186"/>
        <xdr:cNvCxnSpPr/>
      </xdr:nvCxnSpPr>
      <xdr:spPr>
        <a:xfrm>
          <a:off x="3098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45357</xdr:rowOff>
    </xdr:to>
    <xdr:cxnSp macro="">
      <xdr:nvCxnSpPr>
        <xdr:cNvPr id="190" name="直線コネクタ 189"/>
        <xdr:cNvCxnSpPr/>
      </xdr:nvCxnSpPr>
      <xdr:spPr>
        <a:xfrm>
          <a:off x="2209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29028</xdr:rowOff>
    </xdr:to>
    <xdr:cxnSp macro="">
      <xdr:nvCxnSpPr>
        <xdr:cNvPr id="193" name="直線コネクタ 192"/>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3" name="円/楕円 202"/>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60070</xdr:rowOff>
    </xdr:from>
    <xdr:ext cx="762000" cy="259045"/>
    <xdr:sp macro="" textlink="">
      <xdr:nvSpPr>
        <xdr:cNvPr id="204"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5" name="円/楕円 204"/>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206" name="テキスト ボックス 205"/>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07" name="円/楕円 206"/>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208" name="テキスト ボックス 20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09" name="円/楕円 20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0" name="テキスト ボックス 209"/>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1" name="円/楕円 21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12" name="テキスト ボックス 211"/>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％上回っている。特別会計への繰出金の割合が大きく占めているため、負担区分に基づいた適正な繰出金の支出に努めるが、高齢化社会による介護保険特別会計への繰出金の増大が懸念される。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73660</xdr:rowOff>
    </xdr:to>
    <xdr:cxnSp macro="">
      <xdr:nvCxnSpPr>
        <xdr:cNvPr id="245" name="直線コネクタ 244"/>
        <xdr:cNvCxnSpPr/>
      </xdr:nvCxnSpPr>
      <xdr:spPr>
        <a:xfrm>
          <a:off x="15671800" y="1000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96520</xdr:rowOff>
    </xdr:to>
    <xdr:cxnSp macro="">
      <xdr:nvCxnSpPr>
        <xdr:cNvPr id="248" name="直線コネクタ 247"/>
        <xdr:cNvCxnSpPr/>
      </xdr:nvCxnSpPr>
      <xdr:spPr>
        <a:xfrm flipV="1">
          <a:off x="14782800" y="1000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96520</xdr:rowOff>
    </xdr:to>
    <xdr:cxnSp macro="">
      <xdr:nvCxnSpPr>
        <xdr:cNvPr id="251" name="直線コネクタ 250"/>
        <xdr:cNvCxnSpPr/>
      </xdr:nvCxnSpPr>
      <xdr:spPr>
        <a:xfrm>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104140</xdr:rowOff>
    </xdr:to>
    <xdr:cxnSp macro="">
      <xdr:nvCxnSpPr>
        <xdr:cNvPr id="254" name="直線コネクタ 253"/>
        <xdr:cNvCxnSpPr/>
      </xdr:nvCxnSpPr>
      <xdr:spPr>
        <a:xfrm flipV="1">
          <a:off x="13004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4" name="円/楕円 263"/>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5"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6" name="円/楕円 265"/>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67" name="テキスト ボックス 266"/>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68" name="円/楕円 267"/>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69" name="テキスト ボックス 268"/>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0" name="円/楕円 269"/>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1" name="テキスト ボックス 270"/>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2" name="円/楕円 271"/>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3" name="テキスト ボックス 272"/>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％下回っており、良好な数値を示してる。今後も継続して、公益性や事業効果の観点から補助金等の見直しを行う。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107950</xdr:rowOff>
    </xdr:from>
    <xdr:to>
      <xdr:col>24</xdr:col>
      <xdr:colOff>31750</xdr:colOff>
      <xdr:row>33</xdr:row>
      <xdr:rowOff>138430</xdr:rowOff>
    </xdr:to>
    <xdr:cxnSp macro="">
      <xdr:nvCxnSpPr>
        <xdr:cNvPr id="306" name="直線コネクタ 305"/>
        <xdr:cNvCxnSpPr/>
      </xdr:nvCxnSpPr>
      <xdr:spPr>
        <a:xfrm flipV="1">
          <a:off x="15671800" y="576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138430</xdr:rowOff>
    </xdr:from>
    <xdr:to>
      <xdr:col>22</xdr:col>
      <xdr:colOff>565150</xdr:colOff>
      <xdr:row>33</xdr:row>
      <xdr:rowOff>168910</xdr:rowOff>
    </xdr:to>
    <xdr:cxnSp macro="">
      <xdr:nvCxnSpPr>
        <xdr:cNvPr id="309" name="直線コネクタ 308"/>
        <xdr:cNvCxnSpPr/>
      </xdr:nvCxnSpPr>
      <xdr:spPr>
        <a:xfrm flipV="1">
          <a:off x="14782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168910</xdr:rowOff>
    </xdr:from>
    <xdr:to>
      <xdr:col>21</xdr:col>
      <xdr:colOff>361950</xdr:colOff>
      <xdr:row>34</xdr:row>
      <xdr:rowOff>35560</xdr:rowOff>
    </xdr:to>
    <xdr:cxnSp macro="">
      <xdr:nvCxnSpPr>
        <xdr:cNvPr id="312" name="直線コネクタ 311"/>
        <xdr:cNvCxnSpPr/>
      </xdr:nvCxnSpPr>
      <xdr:spPr>
        <a:xfrm flipV="1">
          <a:off x="13893800" y="582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35560</xdr:rowOff>
    </xdr:from>
    <xdr:to>
      <xdr:col>20</xdr:col>
      <xdr:colOff>158750</xdr:colOff>
      <xdr:row>34</xdr:row>
      <xdr:rowOff>73660</xdr:rowOff>
    </xdr:to>
    <xdr:cxnSp macro="">
      <xdr:nvCxnSpPr>
        <xdr:cNvPr id="315" name="直線コネクタ 314"/>
        <xdr:cNvCxnSpPr/>
      </xdr:nvCxnSpPr>
      <xdr:spPr>
        <a:xfrm flipV="1">
          <a:off x="13004800" y="586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57150</xdr:rowOff>
    </xdr:from>
    <xdr:to>
      <xdr:col>24</xdr:col>
      <xdr:colOff>82550</xdr:colOff>
      <xdr:row>33</xdr:row>
      <xdr:rowOff>158750</xdr:rowOff>
    </xdr:to>
    <xdr:sp macro="" textlink="">
      <xdr:nvSpPr>
        <xdr:cNvPr id="325" name="円/楕円 324"/>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73677</xdr:rowOff>
    </xdr:from>
    <xdr:ext cx="762000" cy="259045"/>
    <xdr:sp macro="" textlink="">
      <xdr:nvSpPr>
        <xdr:cNvPr id="326"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87630</xdr:rowOff>
    </xdr:from>
    <xdr:to>
      <xdr:col>22</xdr:col>
      <xdr:colOff>615950</xdr:colOff>
      <xdr:row>34</xdr:row>
      <xdr:rowOff>17780</xdr:rowOff>
    </xdr:to>
    <xdr:sp macro="" textlink="">
      <xdr:nvSpPr>
        <xdr:cNvPr id="327" name="円/楕円 326"/>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27957</xdr:rowOff>
    </xdr:from>
    <xdr:ext cx="736600" cy="259045"/>
    <xdr:sp macro="" textlink="">
      <xdr:nvSpPr>
        <xdr:cNvPr id="328" name="テキスト ボックス 327"/>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118110</xdr:rowOff>
    </xdr:from>
    <xdr:to>
      <xdr:col>21</xdr:col>
      <xdr:colOff>412750</xdr:colOff>
      <xdr:row>34</xdr:row>
      <xdr:rowOff>48260</xdr:rowOff>
    </xdr:to>
    <xdr:sp macro="" textlink="">
      <xdr:nvSpPr>
        <xdr:cNvPr id="329" name="円/楕円 328"/>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58437</xdr:rowOff>
    </xdr:from>
    <xdr:ext cx="762000" cy="259045"/>
    <xdr:sp macro="" textlink="">
      <xdr:nvSpPr>
        <xdr:cNvPr id="330" name="テキスト ボックス 329"/>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1" name="円/楕円 330"/>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2" name="テキスト ボックス 331"/>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22860</xdr:rowOff>
    </xdr:from>
    <xdr:to>
      <xdr:col>19</xdr:col>
      <xdr:colOff>6350</xdr:colOff>
      <xdr:row>34</xdr:row>
      <xdr:rowOff>124460</xdr:rowOff>
    </xdr:to>
    <xdr:sp macro="" textlink="">
      <xdr:nvSpPr>
        <xdr:cNvPr id="333" name="円/楕円 332"/>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134637</xdr:rowOff>
    </xdr:from>
    <xdr:ext cx="762000" cy="259045"/>
    <xdr:sp macro="" textlink="">
      <xdr:nvSpPr>
        <xdr:cNvPr id="334" name="テキスト ボックス 333"/>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年度においては、類似団体内平均値を5.</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と大きく下回っており、今後も起債の抑制に努め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143002</xdr:rowOff>
    </xdr:from>
    <xdr:to>
      <xdr:col>7</xdr:col>
      <xdr:colOff>15875</xdr:colOff>
      <xdr:row>75</xdr:row>
      <xdr:rowOff>161289</xdr:rowOff>
    </xdr:to>
    <xdr:cxnSp macro="">
      <xdr:nvCxnSpPr>
        <xdr:cNvPr id="364" name="直線コネクタ 363"/>
        <xdr:cNvCxnSpPr/>
      </xdr:nvCxnSpPr>
      <xdr:spPr>
        <a:xfrm flipV="1">
          <a:off x="3987800" y="130017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75</xdr:row>
      <xdr:rowOff>165863</xdr:rowOff>
    </xdr:to>
    <xdr:cxnSp macro="">
      <xdr:nvCxnSpPr>
        <xdr:cNvPr id="367" name="直線コネクタ 366"/>
        <xdr:cNvCxnSpPr/>
      </xdr:nvCxnSpPr>
      <xdr:spPr>
        <a:xfrm flipV="1">
          <a:off x="3098800" y="13020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165863</xdr:rowOff>
    </xdr:from>
    <xdr:to>
      <xdr:col>4</xdr:col>
      <xdr:colOff>346075</xdr:colOff>
      <xdr:row>76</xdr:row>
      <xdr:rowOff>17272</xdr:rowOff>
    </xdr:to>
    <xdr:cxnSp macro="">
      <xdr:nvCxnSpPr>
        <xdr:cNvPr id="370" name="直線コネクタ 369"/>
        <xdr:cNvCxnSpPr/>
      </xdr:nvCxnSpPr>
      <xdr:spPr>
        <a:xfrm flipV="1">
          <a:off x="2209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17272</xdr:rowOff>
    </xdr:from>
    <xdr:to>
      <xdr:col>3</xdr:col>
      <xdr:colOff>142875</xdr:colOff>
      <xdr:row>76</xdr:row>
      <xdr:rowOff>17272</xdr:rowOff>
    </xdr:to>
    <xdr:cxnSp macro="">
      <xdr:nvCxnSpPr>
        <xdr:cNvPr id="373" name="直線コネクタ 372"/>
        <xdr:cNvCxnSpPr/>
      </xdr:nvCxnSpPr>
      <xdr:spPr>
        <a:xfrm>
          <a:off x="1320800" y="1304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92202</xdr:rowOff>
    </xdr:from>
    <xdr:to>
      <xdr:col>7</xdr:col>
      <xdr:colOff>66675</xdr:colOff>
      <xdr:row>76</xdr:row>
      <xdr:rowOff>22352</xdr:rowOff>
    </xdr:to>
    <xdr:sp macro="" textlink="">
      <xdr:nvSpPr>
        <xdr:cNvPr id="383" name="円/楕円 382"/>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108729</xdr:rowOff>
    </xdr:from>
    <xdr:ext cx="762000" cy="259045"/>
    <xdr:sp macro="" textlink="">
      <xdr:nvSpPr>
        <xdr:cNvPr id="384"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5" name="円/楕円 384"/>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6" name="テキスト ボックス 385"/>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115062</xdr:rowOff>
    </xdr:from>
    <xdr:to>
      <xdr:col>4</xdr:col>
      <xdr:colOff>396875</xdr:colOff>
      <xdr:row>76</xdr:row>
      <xdr:rowOff>45213</xdr:rowOff>
    </xdr:to>
    <xdr:sp macro="" textlink="">
      <xdr:nvSpPr>
        <xdr:cNvPr id="387" name="円/楕円 386"/>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55389</xdr:rowOff>
    </xdr:from>
    <xdr:ext cx="762000" cy="259045"/>
    <xdr:sp macro="" textlink="">
      <xdr:nvSpPr>
        <xdr:cNvPr id="388" name="テキスト ボックス 387"/>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137922</xdr:rowOff>
    </xdr:from>
    <xdr:to>
      <xdr:col>3</xdr:col>
      <xdr:colOff>193675</xdr:colOff>
      <xdr:row>76</xdr:row>
      <xdr:rowOff>68072</xdr:rowOff>
    </xdr:to>
    <xdr:sp macro="" textlink="">
      <xdr:nvSpPr>
        <xdr:cNvPr id="389" name="円/楕円 388"/>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78249</xdr:rowOff>
    </xdr:from>
    <xdr:ext cx="762000" cy="259045"/>
    <xdr:sp macro="" textlink="">
      <xdr:nvSpPr>
        <xdr:cNvPr id="390" name="テキスト ボックス 389"/>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137922</xdr:rowOff>
    </xdr:from>
    <xdr:to>
      <xdr:col>1</xdr:col>
      <xdr:colOff>676275</xdr:colOff>
      <xdr:row>76</xdr:row>
      <xdr:rowOff>68072</xdr:rowOff>
    </xdr:to>
    <xdr:sp macro="" textlink="">
      <xdr:nvSpPr>
        <xdr:cNvPr id="391" name="円/楕円 390"/>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78249</xdr:rowOff>
    </xdr:from>
    <xdr:ext cx="762000" cy="259045"/>
    <xdr:sp macro="" textlink="">
      <xdr:nvSpPr>
        <xdr:cNvPr id="392" name="テキスト ボックス 391"/>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上回っている。今後においては、高齢化社会による社会保障費の増大から更なる財政の硬直化が見込まれため、財源の確保、行政コストの削減、事業・施策の取捨選択を図り、持続可能な財政運営を行う必要が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153670</xdr:rowOff>
    </xdr:from>
    <xdr:to>
      <xdr:col>24</xdr:col>
      <xdr:colOff>31750</xdr:colOff>
      <xdr:row>79</xdr:row>
      <xdr:rowOff>46989</xdr:rowOff>
    </xdr:to>
    <xdr:cxnSp macro="">
      <xdr:nvCxnSpPr>
        <xdr:cNvPr id="425" name="直線コネクタ 424"/>
        <xdr:cNvCxnSpPr/>
      </xdr:nvCxnSpPr>
      <xdr:spPr>
        <a:xfrm>
          <a:off x="15671800" y="135267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153670</xdr:rowOff>
    </xdr:from>
    <xdr:to>
      <xdr:col>22</xdr:col>
      <xdr:colOff>565150</xdr:colOff>
      <xdr:row>79</xdr:row>
      <xdr:rowOff>43180</xdr:rowOff>
    </xdr:to>
    <xdr:cxnSp macro="">
      <xdr:nvCxnSpPr>
        <xdr:cNvPr id="428" name="直線コネクタ 427"/>
        <xdr:cNvCxnSpPr/>
      </xdr:nvCxnSpPr>
      <xdr:spPr>
        <a:xfrm flipV="1">
          <a:off x="14782800" y="135267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43180</xdr:rowOff>
    </xdr:from>
    <xdr:to>
      <xdr:col>21</xdr:col>
      <xdr:colOff>361950</xdr:colOff>
      <xdr:row>79</xdr:row>
      <xdr:rowOff>142239</xdr:rowOff>
    </xdr:to>
    <xdr:cxnSp macro="">
      <xdr:nvCxnSpPr>
        <xdr:cNvPr id="431" name="直線コネクタ 430"/>
        <xdr:cNvCxnSpPr/>
      </xdr:nvCxnSpPr>
      <xdr:spPr>
        <a:xfrm flipV="1">
          <a:off x="13893800" y="135877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142239</xdr:rowOff>
    </xdr:from>
    <xdr:to>
      <xdr:col>20</xdr:col>
      <xdr:colOff>158750</xdr:colOff>
      <xdr:row>80</xdr:row>
      <xdr:rowOff>24130</xdr:rowOff>
    </xdr:to>
    <xdr:cxnSp macro="">
      <xdr:nvCxnSpPr>
        <xdr:cNvPr id="434" name="直線コネクタ 433"/>
        <xdr:cNvCxnSpPr/>
      </xdr:nvCxnSpPr>
      <xdr:spPr>
        <a:xfrm flipV="1">
          <a:off x="13004800" y="136867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4" name="円/楕円 443"/>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5"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102870</xdr:rowOff>
    </xdr:from>
    <xdr:to>
      <xdr:col>22</xdr:col>
      <xdr:colOff>615950</xdr:colOff>
      <xdr:row>79</xdr:row>
      <xdr:rowOff>33020</xdr:rowOff>
    </xdr:to>
    <xdr:sp macro="" textlink="">
      <xdr:nvSpPr>
        <xdr:cNvPr id="446" name="円/楕円 445"/>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17797</xdr:rowOff>
    </xdr:from>
    <xdr:ext cx="736600" cy="259045"/>
    <xdr:sp macro="" textlink="">
      <xdr:nvSpPr>
        <xdr:cNvPr id="447" name="テキスト ボックス 446"/>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163830</xdr:rowOff>
    </xdr:from>
    <xdr:to>
      <xdr:col>21</xdr:col>
      <xdr:colOff>412750</xdr:colOff>
      <xdr:row>79</xdr:row>
      <xdr:rowOff>93980</xdr:rowOff>
    </xdr:to>
    <xdr:sp macro="" textlink="">
      <xdr:nvSpPr>
        <xdr:cNvPr id="448" name="円/楕円 447"/>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78757</xdr:rowOff>
    </xdr:from>
    <xdr:ext cx="762000" cy="259045"/>
    <xdr:sp macro="" textlink="">
      <xdr:nvSpPr>
        <xdr:cNvPr id="449" name="テキスト ボックス 448"/>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91439</xdr:rowOff>
    </xdr:from>
    <xdr:to>
      <xdr:col>20</xdr:col>
      <xdr:colOff>209550</xdr:colOff>
      <xdr:row>80</xdr:row>
      <xdr:rowOff>21589</xdr:rowOff>
    </xdr:to>
    <xdr:sp macro="" textlink="">
      <xdr:nvSpPr>
        <xdr:cNvPr id="450" name="円/楕円 449"/>
        <xdr:cNvSpPr/>
      </xdr:nvSpPr>
      <xdr:spPr>
        <a:xfrm>
          <a:off x="13843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6366</xdr:rowOff>
    </xdr:from>
    <xdr:ext cx="762000" cy="259045"/>
    <xdr:sp macro="" textlink="">
      <xdr:nvSpPr>
        <xdr:cNvPr id="451" name="テキスト ボックス 450"/>
        <xdr:cNvSpPr txBox="1"/>
      </xdr:nvSpPr>
      <xdr:spPr>
        <a:xfrm>
          <a:off x="13512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144780</xdr:rowOff>
    </xdr:from>
    <xdr:to>
      <xdr:col>19</xdr:col>
      <xdr:colOff>6350</xdr:colOff>
      <xdr:row>80</xdr:row>
      <xdr:rowOff>74930</xdr:rowOff>
    </xdr:to>
    <xdr:sp macro="" textlink="">
      <xdr:nvSpPr>
        <xdr:cNvPr id="452" name="円/楕円 451"/>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59707</xdr:rowOff>
    </xdr:from>
    <xdr:ext cx="762000" cy="259045"/>
    <xdr:sp macro="" textlink="">
      <xdr:nvSpPr>
        <xdr:cNvPr id="453" name="テキスト ボックス 452"/>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71831</xdr:rowOff>
    </xdr:from>
    <xdr:to>
      <xdr:col>4</xdr:col>
      <xdr:colOff>1117600</xdr:colOff>
      <xdr:row>18</xdr:row>
      <xdr:rowOff>77612</xdr:rowOff>
    </xdr:to>
    <xdr:cxnSp macro="">
      <xdr:nvCxnSpPr>
        <xdr:cNvPr id="52" name="直線コネクタ 51"/>
        <xdr:cNvCxnSpPr/>
      </xdr:nvCxnSpPr>
      <xdr:spPr bwMode="auto">
        <a:xfrm flipV="1">
          <a:off x="5003800" y="3205556"/>
          <a:ext cx="647700" cy="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56515</xdr:rowOff>
    </xdr:from>
    <xdr:to>
      <xdr:col>4</xdr:col>
      <xdr:colOff>469900</xdr:colOff>
      <xdr:row>18</xdr:row>
      <xdr:rowOff>77612</xdr:rowOff>
    </xdr:to>
    <xdr:cxnSp macro="">
      <xdr:nvCxnSpPr>
        <xdr:cNvPr id="55" name="直線コネクタ 54"/>
        <xdr:cNvCxnSpPr/>
      </xdr:nvCxnSpPr>
      <xdr:spPr bwMode="auto">
        <a:xfrm>
          <a:off x="4305300" y="3190240"/>
          <a:ext cx="6985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56515</xdr:rowOff>
    </xdr:from>
    <xdr:to>
      <xdr:col>3</xdr:col>
      <xdr:colOff>904875</xdr:colOff>
      <xdr:row>18</xdr:row>
      <xdr:rowOff>66541</xdr:rowOff>
    </xdr:to>
    <xdr:cxnSp macro="">
      <xdr:nvCxnSpPr>
        <xdr:cNvPr id="58" name="直線コネクタ 57"/>
        <xdr:cNvCxnSpPr/>
      </xdr:nvCxnSpPr>
      <xdr:spPr bwMode="auto">
        <a:xfrm flipV="1">
          <a:off x="3606800" y="3190240"/>
          <a:ext cx="698500" cy="1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57070</xdr:rowOff>
    </xdr:from>
    <xdr:to>
      <xdr:col>3</xdr:col>
      <xdr:colOff>206375</xdr:colOff>
      <xdr:row>18</xdr:row>
      <xdr:rowOff>66541</xdr:rowOff>
    </xdr:to>
    <xdr:cxnSp macro="">
      <xdr:nvCxnSpPr>
        <xdr:cNvPr id="61" name="直線コネクタ 60"/>
        <xdr:cNvCxnSpPr/>
      </xdr:nvCxnSpPr>
      <xdr:spPr bwMode="auto">
        <a:xfrm>
          <a:off x="2908300" y="3190795"/>
          <a:ext cx="698500" cy="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21031</xdr:rowOff>
    </xdr:from>
    <xdr:to>
      <xdr:col>5</xdr:col>
      <xdr:colOff>34925</xdr:colOff>
      <xdr:row>18</xdr:row>
      <xdr:rowOff>122631</xdr:rowOff>
    </xdr:to>
    <xdr:sp macro="" textlink="">
      <xdr:nvSpPr>
        <xdr:cNvPr id="71" name="円/楕円 70"/>
        <xdr:cNvSpPr/>
      </xdr:nvSpPr>
      <xdr:spPr bwMode="auto">
        <a:xfrm>
          <a:off x="5600700" y="315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164558</xdr:rowOff>
    </xdr:from>
    <xdr:ext cx="762000" cy="259045"/>
    <xdr:sp macro="" textlink="">
      <xdr:nvSpPr>
        <xdr:cNvPr id="72" name="人口1人当たり決算額の推移該当値テキスト130"/>
        <xdr:cNvSpPr txBox="1"/>
      </xdr:nvSpPr>
      <xdr:spPr>
        <a:xfrm>
          <a:off x="5740400" y="31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26812</xdr:rowOff>
    </xdr:from>
    <xdr:to>
      <xdr:col>4</xdr:col>
      <xdr:colOff>520700</xdr:colOff>
      <xdr:row>18</xdr:row>
      <xdr:rowOff>128412</xdr:rowOff>
    </xdr:to>
    <xdr:sp macro="" textlink="">
      <xdr:nvSpPr>
        <xdr:cNvPr id="73" name="円/楕円 72"/>
        <xdr:cNvSpPr/>
      </xdr:nvSpPr>
      <xdr:spPr bwMode="auto">
        <a:xfrm>
          <a:off x="4953000" y="316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113189</xdr:rowOff>
    </xdr:from>
    <xdr:ext cx="736600" cy="259045"/>
    <xdr:sp macro="" textlink="">
      <xdr:nvSpPr>
        <xdr:cNvPr id="74" name="テキスト ボックス 73"/>
        <xdr:cNvSpPr txBox="1"/>
      </xdr:nvSpPr>
      <xdr:spPr>
        <a:xfrm>
          <a:off x="4622800" y="324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66,662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5715</xdr:rowOff>
    </xdr:from>
    <xdr:to>
      <xdr:col>3</xdr:col>
      <xdr:colOff>955675</xdr:colOff>
      <xdr:row>18</xdr:row>
      <xdr:rowOff>107315</xdr:rowOff>
    </xdr:to>
    <xdr:sp macro="" textlink="">
      <xdr:nvSpPr>
        <xdr:cNvPr id="75" name="円/楕円 74"/>
        <xdr:cNvSpPr/>
      </xdr:nvSpPr>
      <xdr:spPr bwMode="auto">
        <a:xfrm>
          <a:off x="4254500" y="313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92092</xdr:rowOff>
    </xdr:from>
    <xdr:ext cx="762000" cy="259045"/>
    <xdr:sp macro="" textlink="">
      <xdr:nvSpPr>
        <xdr:cNvPr id="76" name="テキスト ボックス 75"/>
        <xdr:cNvSpPr txBox="1"/>
      </xdr:nvSpPr>
      <xdr:spPr>
        <a:xfrm>
          <a:off x="39243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15741</xdr:rowOff>
    </xdr:from>
    <xdr:to>
      <xdr:col>3</xdr:col>
      <xdr:colOff>257175</xdr:colOff>
      <xdr:row>18</xdr:row>
      <xdr:rowOff>117341</xdr:rowOff>
    </xdr:to>
    <xdr:sp macro="" textlink="">
      <xdr:nvSpPr>
        <xdr:cNvPr id="77" name="円/楕円 76"/>
        <xdr:cNvSpPr/>
      </xdr:nvSpPr>
      <xdr:spPr bwMode="auto">
        <a:xfrm>
          <a:off x="3556000" y="3149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102118</xdr:rowOff>
    </xdr:from>
    <xdr:ext cx="762000" cy="259045"/>
    <xdr:sp macro="" textlink="">
      <xdr:nvSpPr>
        <xdr:cNvPr id="78" name="テキスト ボックス 77"/>
        <xdr:cNvSpPr txBox="1"/>
      </xdr:nvSpPr>
      <xdr:spPr>
        <a:xfrm>
          <a:off x="3225800" y="32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67,679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6270</xdr:rowOff>
    </xdr:from>
    <xdr:to>
      <xdr:col>2</xdr:col>
      <xdr:colOff>692150</xdr:colOff>
      <xdr:row>18</xdr:row>
      <xdr:rowOff>107870</xdr:rowOff>
    </xdr:to>
    <xdr:sp macro="" textlink="">
      <xdr:nvSpPr>
        <xdr:cNvPr id="79" name="円/楕円 78"/>
        <xdr:cNvSpPr/>
      </xdr:nvSpPr>
      <xdr:spPr bwMode="auto">
        <a:xfrm>
          <a:off x="2857500" y="313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92647</xdr:rowOff>
    </xdr:from>
    <xdr:ext cx="762000" cy="259045"/>
    <xdr:sp macro="" textlink="">
      <xdr:nvSpPr>
        <xdr:cNvPr id="80" name="テキスト ボックス 79"/>
        <xdr:cNvSpPr txBox="1"/>
      </xdr:nvSpPr>
      <xdr:spPr>
        <a:xfrm>
          <a:off x="2527300" y="322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36246</xdr:rowOff>
    </xdr:from>
    <xdr:to>
      <xdr:col>4</xdr:col>
      <xdr:colOff>1117600</xdr:colOff>
      <xdr:row>36</xdr:row>
      <xdr:rowOff>76841</xdr:rowOff>
    </xdr:to>
    <xdr:cxnSp macro="">
      <xdr:nvCxnSpPr>
        <xdr:cNvPr id="113" name="直線コネクタ 112"/>
        <xdr:cNvCxnSpPr/>
      </xdr:nvCxnSpPr>
      <xdr:spPr bwMode="auto">
        <a:xfrm>
          <a:off x="5003800" y="6989496"/>
          <a:ext cx="647700" cy="40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3213</xdr:rowOff>
    </xdr:from>
    <xdr:to>
      <xdr:col>4</xdr:col>
      <xdr:colOff>469900</xdr:colOff>
      <xdr:row>36</xdr:row>
      <xdr:rowOff>36246</xdr:rowOff>
    </xdr:to>
    <xdr:cxnSp macro="">
      <xdr:nvCxnSpPr>
        <xdr:cNvPr id="116" name="直線コネクタ 115"/>
        <xdr:cNvCxnSpPr/>
      </xdr:nvCxnSpPr>
      <xdr:spPr bwMode="auto">
        <a:xfrm>
          <a:off x="4305300" y="6956463"/>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331901</xdr:rowOff>
    </xdr:from>
    <xdr:to>
      <xdr:col>3</xdr:col>
      <xdr:colOff>904875</xdr:colOff>
      <xdr:row>36</xdr:row>
      <xdr:rowOff>3213</xdr:rowOff>
    </xdr:to>
    <xdr:cxnSp macro="">
      <xdr:nvCxnSpPr>
        <xdr:cNvPr id="119" name="直線コネクタ 118"/>
        <xdr:cNvCxnSpPr/>
      </xdr:nvCxnSpPr>
      <xdr:spPr bwMode="auto">
        <a:xfrm>
          <a:off x="3606800" y="6942251"/>
          <a:ext cx="698500" cy="1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331901</xdr:rowOff>
    </xdr:from>
    <xdr:to>
      <xdr:col>3</xdr:col>
      <xdr:colOff>206375</xdr:colOff>
      <xdr:row>36</xdr:row>
      <xdr:rowOff>1556</xdr:rowOff>
    </xdr:to>
    <xdr:cxnSp macro="">
      <xdr:nvCxnSpPr>
        <xdr:cNvPr id="122" name="直線コネクタ 121"/>
        <xdr:cNvCxnSpPr/>
      </xdr:nvCxnSpPr>
      <xdr:spPr bwMode="auto">
        <a:xfrm flipV="1">
          <a:off x="2908300" y="6942251"/>
          <a:ext cx="698500" cy="1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26041</xdr:rowOff>
    </xdr:from>
    <xdr:to>
      <xdr:col>5</xdr:col>
      <xdr:colOff>34925</xdr:colOff>
      <xdr:row>36</xdr:row>
      <xdr:rowOff>127641</xdr:rowOff>
    </xdr:to>
    <xdr:sp macro="" textlink="">
      <xdr:nvSpPr>
        <xdr:cNvPr id="132" name="円/楕円 131"/>
        <xdr:cNvSpPr/>
      </xdr:nvSpPr>
      <xdr:spPr bwMode="auto">
        <a:xfrm>
          <a:off x="5600700" y="697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341018</xdr:rowOff>
    </xdr:from>
    <xdr:ext cx="762000" cy="259045"/>
    <xdr:sp macro="" textlink="">
      <xdr:nvSpPr>
        <xdr:cNvPr id="133" name="人口1人当たり決算額の推移該当値テキスト445"/>
        <xdr:cNvSpPr txBox="1"/>
      </xdr:nvSpPr>
      <xdr:spPr>
        <a:xfrm>
          <a:off x="5740400" y="69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328346</xdr:rowOff>
    </xdr:from>
    <xdr:to>
      <xdr:col>4</xdr:col>
      <xdr:colOff>520700</xdr:colOff>
      <xdr:row>36</xdr:row>
      <xdr:rowOff>87046</xdr:rowOff>
    </xdr:to>
    <xdr:sp macro="" textlink="">
      <xdr:nvSpPr>
        <xdr:cNvPr id="134" name="円/楕円 133"/>
        <xdr:cNvSpPr/>
      </xdr:nvSpPr>
      <xdr:spPr bwMode="auto">
        <a:xfrm>
          <a:off x="4953000" y="6938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71823</xdr:rowOff>
    </xdr:from>
    <xdr:ext cx="736600" cy="259045"/>
    <xdr:sp macro="" textlink="">
      <xdr:nvSpPr>
        <xdr:cNvPr id="135" name="テキスト ボックス 134"/>
        <xdr:cNvSpPr txBox="1"/>
      </xdr:nvSpPr>
      <xdr:spPr>
        <a:xfrm>
          <a:off x="4622800" y="702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295313</xdr:rowOff>
    </xdr:from>
    <xdr:to>
      <xdr:col>3</xdr:col>
      <xdr:colOff>955675</xdr:colOff>
      <xdr:row>36</xdr:row>
      <xdr:rowOff>54013</xdr:rowOff>
    </xdr:to>
    <xdr:sp macro="" textlink="">
      <xdr:nvSpPr>
        <xdr:cNvPr id="136" name="円/楕円 135"/>
        <xdr:cNvSpPr/>
      </xdr:nvSpPr>
      <xdr:spPr bwMode="auto">
        <a:xfrm>
          <a:off x="4254500" y="690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38790</xdr:rowOff>
    </xdr:from>
    <xdr:ext cx="762000" cy="259045"/>
    <xdr:sp macro="" textlink="">
      <xdr:nvSpPr>
        <xdr:cNvPr id="137" name="テキスト ボックス 136"/>
        <xdr:cNvSpPr txBox="1"/>
      </xdr:nvSpPr>
      <xdr:spPr>
        <a:xfrm>
          <a:off x="3924300" y="69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281101</xdr:rowOff>
    </xdr:from>
    <xdr:to>
      <xdr:col>3</xdr:col>
      <xdr:colOff>257175</xdr:colOff>
      <xdr:row>36</xdr:row>
      <xdr:rowOff>39801</xdr:rowOff>
    </xdr:to>
    <xdr:sp macro="" textlink="">
      <xdr:nvSpPr>
        <xdr:cNvPr id="138" name="円/楕円 137"/>
        <xdr:cNvSpPr/>
      </xdr:nvSpPr>
      <xdr:spPr bwMode="auto">
        <a:xfrm>
          <a:off x="3556000" y="6891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24578</xdr:rowOff>
    </xdr:from>
    <xdr:ext cx="762000" cy="259045"/>
    <xdr:sp macro="" textlink="">
      <xdr:nvSpPr>
        <xdr:cNvPr id="139" name="テキスト ボックス 138"/>
        <xdr:cNvSpPr txBox="1"/>
      </xdr:nvSpPr>
      <xdr:spPr>
        <a:xfrm>
          <a:off x="3225800" y="697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293656</xdr:rowOff>
    </xdr:from>
    <xdr:to>
      <xdr:col>2</xdr:col>
      <xdr:colOff>692150</xdr:colOff>
      <xdr:row>36</xdr:row>
      <xdr:rowOff>52356</xdr:rowOff>
    </xdr:to>
    <xdr:sp macro="" textlink="">
      <xdr:nvSpPr>
        <xdr:cNvPr id="140" name="円/楕円 139"/>
        <xdr:cNvSpPr/>
      </xdr:nvSpPr>
      <xdr:spPr bwMode="auto">
        <a:xfrm>
          <a:off x="2857500" y="6904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37133</xdr:rowOff>
    </xdr:from>
    <xdr:ext cx="762000" cy="259045"/>
    <xdr:sp macro="" textlink="">
      <xdr:nvSpPr>
        <xdr:cNvPr id="141" name="テキスト ボックス 140"/>
        <xdr:cNvSpPr txBox="1"/>
      </xdr:nvSpPr>
      <xdr:spPr>
        <a:xfrm>
          <a:off x="2527300" y="699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近年、標準財政規模に対する財政調整基金残高は減少し、実質単年度収支はマイナスとなってい</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年度は約</a:t>
          </a:r>
          <a:r>
            <a:rPr lang="en-US" altLang="ja-JP" sz="1100" b="0" i="0" baseline="0">
              <a:solidFill>
                <a:schemeClr val="dk1"/>
              </a:solidFill>
              <a:effectLst/>
              <a:latin typeface="+mn-lt"/>
              <a:ea typeface="+mn-ea"/>
              <a:cs typeface="+mn-cs"/>
            </a:rPr>
            <a:t>95,000</a:t>
          </a:r>
          <a:r>
            <a:rPr lang="ja-JP" altLang="en-US" sz="1100" b="0" i="0" baseline="0">
              <a:solidFill>
                <a:schemeClr val="dk1"/>
              </a:solidFill>
              <a:effectLst/>
              <a:latin typeface="+mn-lt"/>
              <a:ea typeface="+mn-ea"/>
              <a:cs typeface="+mn-cs"/>
            </a:rPr>
            <a:t>千円のプラスとなり、平成</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年度以来のプラスとなる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高齢化による社会保障費の増大が見込まれる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、計画性を持った財政運営を行い、財政の健全化を図る。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国民健康保険</a:t>
          </a:r>
          <a:r>
            <a:rPr lang="ja-JP" altLang="ja-JP" sz="1100" b="0" i="0" baseline="0">
              <a:solidFill>
                <a:schemeClr val="dk1"/>
              </a:solidFill>
              <a:effectLst/>
              <a:latin typeface="+mn-lt"/>
              <a:ea typeface="+mn-ea"/>
              <a:cs typeface="+mn-cs"/>
            </a:rPr>
            <a:t>特別会計が保険</a:t>
          </a:r>
          <a:r>
            <a:rPr lang="ja-JP" altLang="en-US" sz="1100" b="0" i="0" baseline="0">
              <a:solidFill>
                <a:schemeClr val="dk1"/>
              </a:solidFill>
              <a:effectLst/>
              <a:latin typeface="+mn-lt"/>
              <a:ea typeface="+mn-ea"/>
              <a:cs typeface="+mn-cs"/>
            </a:rPr>
            <a:t>税</a:t>
          </a:r>
          <a:r>
            <a:rPr lang="ja-JP" altLang="ja-JP" sz="1100" b="0" i="0" baseline="0">
              <a:solidFill>
                <a:schemeClr val="dk1"/>
              </a:solidFill>
              <a:effectLst/>
              <a:latin typeface="+mn-lt"/>
              <a:ea typeface="+mn-ea"/>
              <a:cs typeface="+mn-cs"/>
            </a:rPr>
            <a:t>改定を行ったことにより、同会計の標準財政規模</a:t>
          </a:r>
          <a:r>
            <a:rPr lang="ja-JP" altLang="en-US" sz="1100" b="0" i="0" baseline="0">
              <a:solidFill>
                <a:schemeClr val="dk1"/>
              </a:solidFill>
              <a:effectLst/>
              <a:latin typeface="+mn-lt"/>
              <a:ea typeface="+mn-ea"/>
              <a:cs typeface="+mn-cs"/>
            </a:rPr>
            <a:t>比</a:t>
          </a:r>
          <a:r>
            <a:rPr lang="ja-JP" altLang="ja-JP" sz="1100" b="0" i="0" baseline="0">
              <a:solidFill>
                <a:schemeClr val="dk1"/>
              </a:solidFill>
              <a:effectLst/>
              <a:latin typeface="+mn-lt"/>
              <a:ea typeface="+mn-ea"/>
              <a:cs typeface="+mn-cs"/>
            </a:rPr>
            <a:t>の黒字額が大幅な増となった。</a:t>
          </a:r>
          <a:endParaRPr lang="ja-JP" altLang="ja-JP" sz="1400">
            <a:effectLst/>
          </a:endParaRPr>
        </a:p>
        <a:p>
          <a:pPr rtl="0"/>
          <a:r>
            <a:rPr lang="ja-JP" altLang="ja-JP" sz="1100" b="0" i="0" baseline="0">
              <a:solidFill>
                <a:schemeClr val="dk1"/>
              </a:solidFill>
              <a:effectLst/>
              <a:latin typeface="+mn-lt"/>
              <a:ea typeface="+mn-ea"/>
              <a:cs typeface="+mn-cs"/>
            </a:rPr>
            <a:t>近年においては全ての会計において黒字となっているが、今後においても税収の確保、適正な保険料や使用料などの徴収に努め、行政のスリム化・効率化を図り、持続可能な財政運営を行う必要がある。また、一般会計から他の会計に対する繰出金等については、負担区分に基づいた適正な繰出を行い、運営・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実質公債費比率の分子の減少は、</a:t>
          </a:r>
          <a:r>
            <a:rPr lang="ja-JP" altLang="en-US" sz="1100" b="0" i="0" baseline="0">
              <a:solidFill>
                <a:schemeClr val="dk1"/>
              </a:solidFill>
              <a:effectLst/>
              <a:latin typeface="+mn-lt"/>
              <a:ea typeface="+mn-ea"/>
              <a:cs typeface="+mn-cs"/>
            </a:rPr>
            <a:t>元利償還金における平成</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年発行の地域総合整備事業債の償還終了や、朝明広域衛生組合が平成</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年に発行した地方債の償還終了</a:t>
          </a:r>
          <a:r>
            <a:rPr lang="ja-JP" altLang="ja-JP" sz="1100" b="0" i="0" baseline="0">
              <a:solidFill>
                <a:schemeClr val="dk1"/>
              </a:solidFill>
              <a:effectLst/>
              <a:latin typeface="+mn-lt"/>
              <a:ea typeface="+mn-ea"/>
              <a:cs typeface="+mn-cs"/>
            </a:rPr>
            <a:t>が要因である。また、従来より、起債抑制を行ってきたことや基準財政需要額に算入される地方債を中心として借入を行ってきたことにより実質公債費比率（分子）を抑えてい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11412514</v>
      </c>
      <c r="BO4" s="379"/>
      <c r="BP4" s="379"/>
      <c r="BQ4" s="379"/>
      <c r="BR4" s="379"/>
      <c r="BS4" s="379"/>
      <c r="BT4" s="379"/>
      <c r="BU4" s="380"/>
      <c r="BV4" s="378">
        <v>11566900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6.8</v>
      </c>
      <c r="CU4" s="554"/>
      <c r="CV4" s="554"/>
      <c r="CW4" s="554"/>
      <c r="CX4" s="554"/>
      <c r="CY4" s="554"/>
      <c r="CZ4" s="554"/>
      <c r="DA4" s="555"/>
      <c r="DB4" s="553">
        <v>5.7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10767541</v>
      </c>
      <c r="BO5" s="384"/>
      <c r="BP5" s="384"/>
      <c r="BQ5" s="384"/>
      <c r="BR5" s="384"/>
      <c r="BS5" s="384"/>
      <c r="BT5" s="384"/>
      <c r="BU5" s="385"/>
      <c r="BV5" s="383">
        <v>10877583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87.5</v>
      </c>
      <c r="CU5" s="354"/>
      <c r="CV5" s="354"/>
      <c r="CW5" s="354"/>
      <c r="CX5" s="354"/>
      <c r="CY5" s="354"/>
      <c r="CZ5" s="354"/>
      <c r="DA5" s="355"/>
      <c r="DB5" s="353">
        <v>86.2</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644973</v>
      </c>
      <c r="BO6" s="384"/>
      <c r="BP6" s="384"/>
      <c r="BQ6" s="384"/>
      <c r="BR6" s="384"/>
      <c r="BS6" s="384"/>
      <c r="BT6" s="384"/>
      <c r="BU6" s="385"/>
      <c r="BV6" s="383">
        <v>689317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92.7</v>
      </c>
      <c r="CU6" s="528"/>
      <c r="CV6" s="528"/>
      <c r="CW6" s="528"/>
      <c r="CX6" s="528"/>
      <c r="CY6" s="528"/>
      <c r="CZ6" s="528"/>
      <c r="DA6" s="529"/>
      <c r="DB6" s="527">
        <v>91.9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104278</v>
      </c>
      <c r="BO7" s="384"/>
      <c r="BP7" s="384"/>
      <c r="BQ7" s="384"/>
      <c r="BR7" s="384"/>
      <c r="BS7" s="384"/>
      <c r="BT7" s="384"/>
      <c r="BU7" s="385"/>
      <c r="BV7" s="383">
        <v>235814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8006755</v>
      </c>
      <c r="CU7" s="384"/>
      <c r="CV7" s="384"/>
      <c r="CW7" s="384"/>
      <c r="CX7" s="384"/>
      <c r="CY7" s="384"/>
      <c r="CZ7" s="384"/>
      <c r="DA7" s="385"/>
      <c r="DB7" s="383">
        <v>7954142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540695</v>
      </c>
      <c r="BO8" s="384"/>
      <c r="BP8" s="384"/>
      <c r="BQ8" s="384"/>
      <c r="BR8" s="384"/>
      <c r="BS8" s="384"/>
      <c r="BT8" s="384"/>
      <c r="BU8" s="385"/>
      <c r="BV8" s="383">
        <v>453503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0.76</v>
      </c>
      <c r="CU8" s="491"/>
      <c r="CV8" s="491"/>
      <c r="CW8" s="491"/>
      <c r="CX8" s="491"/>
      <c r="CY8" s="491"/>
      <c r="CZ8" s="491"/>
      <c r="DA8" s="492"/>
      <c r="DB8" s="490">
        <v>0.76</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39978</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87192</v>
      </c>
      <c r="BO9" s="384"/>
      <c r="BP9" s="384"/>
      <c r="BQ9" s="384"/>
      <c r="BR9" s="384"/>
      <c r="BS9" s="384"/>
      <c r="BT9" s="384"/>
      <c r="BU9" s="385"/>
      <c r="BV9" s="383">
        <v>263419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8.5</v>
      </c>
      <c r="CU9" s="354"/>
      <c r="CV9" s="354"/>
      <c r="CW9" s="354"/>
      <c r="CX9" s="354"/>
      <c r="CY9" s="354"/>
      <c r="CZ9" s="354"/>
      <c r="DA9" s="355"/>
      <c r="DB9" s="353">
        <v>8.6999999999999993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38986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3597</v>
      </c>
      <c r="BO10" s="384"/>
      <c r="BP10" s="384"/>
      <c r="BQ10" s="384"/>
      <c r="BR10" s="384"/>
      <c r="BS10" s="384"/>
      <c r="BT10" s="384"/>
      <c r="BU10" s="385"/>
      <c r="BV10" s="383">
        <v>3693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41484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300000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40705</v>
      </c>
      <c r="S13" s="483"/>
      <c r="T13" s="483"/>
      <c r="U13" s="483"/>
      <c r="V13" s="484"/>
      <c r="W13" s="470" t="s">
        <v>123</v>
      </c>
      <c r="X13" s="396"/>
      <c r="Y13" s="396"/>
      <c r="Z13" s="396"/>
      <c r="AA13" s="396"/>
      <c r="AB13" s="397"/>
      <c r="AC13" s="359">
        <v>424</v>
      </c>
      <c r="AD13" s="360"/>
      <c r="AE13" s="360"/>
      <c r="AF13" s="360"/>
      <c r="AG13" s="361"/>
      <c r="AH13" s="359">
        <v>570</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90789</v>
      </c>
      <c r="BO13" s="384"/>
      <c r="BP13" s="384"/>
      <c r="BQ13" s="384"/>
      <c r="BR13" s="384"/>
      <c r="BS13" s="384"/>
      <c r="BT13" s="384"/>
      <c r="BU13" s="385"/>
      <c r="BV13" s="383">
        <v>-32888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5.5</v>
      </c>
      <c r="CU13" s="354"/>
      <c r="CV13" s="354"/>
      <c r="CW13" s="354"/>
      <c r="CX13" s="354"/>
      <c r="CY13" s="354"/>
      <c r="CZ13" s="354"/>
      <c r="DA13" s="355"/>
      <c r="DB13" s="353">
        <v>6.4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41353</v>
      </c>
      <c r="S14" s="483"/>
      <c r="T14" s="483"/>
      <c r="U14" s="483"/>
      <c r="V14" s="484"/>
      <c r="W14" s="485"/>
      <c r="X14" s="399"/>
      <c r="Y14" s="399"/>
      <c r="Z14" s="399"/>
      <c r="AA14" s="399"/>
      <c r="AB14" s="400"/>
      <c r="AC14" s="475">
        <v>2.2999999999999998</v>
      </c>
      <c r="AD14" s="476"/>
      <c r="AE14" s="476"/>
      <c r="AF14" s="476"/>
      <c r="AG14" s="477"/>
      <c r="AH14" s="475">
        <v>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40602</v>
      </c>
      <c r="S15" s="483"/>
      <c r="T15" s="483"/>
      <c r="U15" s="483"/>
      <c r="V15" s="484"/>
      <c r="W15" s="470" t="s">
        <v>130</v>
      </c>
      <c r="X15" s="396"/>
      <c r="Y15" s="396"/>
      <c r="Z15" s="396"/>
      <c r="AA15" s="396"/>
      <c r="AB15" s="397"/>
      <c r="AC15" s="359">
        <v>7248</v>
      </c>
      <c r="AD15" s="360"/>
      <c r="AE15" s="360"/>
      <c r="AF15" s="360"/>
      <c r="AG15" s="361"/>
      <c r="AH15" s="359">
        <v>7412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4591704</v>
      </c>
      <c r="BO15" s="379"/>
      <c r="BP15" s="379"/>
      <c r="BQ15" s="379"/>
      <c r="BR15" s="379"/>
      <c r="BS15" s="379"/>
      <c r="BT15" s="379"/>
      <c r="BU15" s="380"/>
      <c r="BV15" s="378">
        <v>4439217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39.4</v>
      </c>
      <c r="AD16" s="476"/>
      <c r="AE16" s="476"/>
      <c r="AF16" s="476"/>
      <c r="AG16" s="477"/>
      <c r="AH16" s="475">
        <v>38.799999999999997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5900208</v>
      </c>
      <c r="BO16" s="384"/>
      <c r="BP16" s="384"/>
      <c r="BQ16" s="384"/>
      <c r="BR16" s="384"/>
      <c r="BS16" s="384"/>
      <c r="BT16" s="384"/>
      <c r="BU16" s="385"/>
      <c r="BV16" s="383">
        <v>5923581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10739</v>
      </c>
      <c r="AD17" s="360"/>
      <c r="AE17" s="360"/>
      <c r="AF17" s="360"/>
      <c r="AG17" s="361"/>
      <c r="AH17" s="359">
        <v>10927</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5930877</v>
      </c>
      <c r="BO17" s="384"/>
      <c r="BP17" s="384"/>
      <c r="BQ17" s="384"/>
      <c r="BR17" s="384"/>
      <c r="BS17" s="384"/>
      <c r="BT17" s="384"/>
      <c r="BU17" s="385"/>
      <c r="BV17" s="383">
        <v>5729464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106.89</v>
      </c>
      <c r="M18" s="446"/>
      <c r="N18" s="446"/>
      <c r="O18" s="446"/>
      <c r="P18" s="446"/>
      <c r="Q18" s="446"/>
      <c r="R18" s="447"/>
      <c r="S18" s="447"/>
      <c r="T18" s="447"/>
      <c r="U18" s="447"/>
      <c r="V18" s="448"/>
      <c r="W18" s="462"/>
      <c r="X18" s="463"/>
      <c r="Y18" s="463"/>
      <c r="Z18" s="463"/>
      <c r="AA18" s="463"/>
      <c r="AB18" s="471"/>
      <c r="AC18" s="347">
        <v>58.3</v>
      </c>
      <c r="AD18" s="348"/>
      <c r="AE18" s="348"/>
      <c r="AF18" s="348"/>
      <c r="AG18" s="449"/>
      <c r="AH18" s="347">
        <v>57.3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6866613</v>
      </c>
      <c r="BO18" s="384"/>
      <c r="BP18" s="384"/>
      <c r="BQ18" s="384"/>
      <c r="BR18" s="384"/>
      <c r="BS18" s="384"/>
      <c r="BT18" s="384"/>
      <c r="BU18" s="385"/>
      <c r="BV18" s="383">
        <v>6839481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374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8447608</v>
      </c>
      <c r="BO19" s="384"/>
      <c r="BP19" s="384"/>
      <c r="BQ19" s="384"/>
      <c r="BR19" s="384"/>
      <c r="BS19" s="384"/>
      <c r="BT19" s="384"/>
      <c r="BU19" s="385"/>
      <c r="BV19" s="383">
        <v>8743043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13568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6460298</v>
      </c>
      <c r="BO23" s="384"/>
      <c r="BP23" s="384"/>
      <c r="BQ23" s="384"/>
      <c r="BR23" s="384"/>
      <c r="BS23" s="384"/>
      <c r="BT23" s="384"/>
      <c r="BU23" s="385"/>
      <c r="BV23" s="383">
        <v>6283561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8600</v>
      </c>
      <c r="R24" s="360"/>
      <c r="S24" s="360"/>
      <c r="T24" s="360"/>
      <c r="U24" s="360"/>
      <c r="V24" s="361"/>
      <c r="W24" s="425"/>
      <c r="X24" s="416"/>
      <c r="Y24" s="417"/>
      <c r="Z24" s="356" t="s">
        <v>153</v>
      </c>
      <c r="AA24" s="357"/>
      <c r="AB24" s="357"/>
      <c r="AC24" s="357"/>
      <c r="AD24" s="357"/>
      <c r="AE24" s="357"/>
      <c r="AF24" s="357"/>
      <c r="AG24" s="358"/>
      <c r="AH24" s="359">
        <v>284</v>
      </c>
      <c r="AI24" s="360"/>
      <c r="AJ24" s="360"/>
      <c r="AK24" s="360"/>
      <c r="AL24" s="361"/>
      <c r="AM24" s="359">
        <v>852000</v>
      </c>
      <c r="AN24" s="360"/>
      <c r="AO24" s="360"/>
      <c r="AP24" s="360"/>
      <c r="AQ24" s="360"/>
      <c r="AR24" s="361"/>
      <c r="AS24" s="359">
        <v>3000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6042770</v>
      </c>
      <c r="BO24" s="384"/>
      <c r="BP24" s="384"/>
      <c r="BQ24" s="384"/>
      <c r="BR24" s="384"/>
      <c r="BS24" s="384"/>
      <c r="BT24" s="384"/>
      <c r="BU24" s="385"/>
      <c r="BV24" s="383">
        <v>5920922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6600</v>
      </c>
      <c r="R25" s="360"/>
      <c r="S25" s="360"/>
      <c r="T25" s="360"/>
      <c r="U25" s="360"/>
      <c r="V25" s="361"/>
      <c r="W25" s="425"/>
      <c r="X25" s="416"/>
      <c r="Y25" s="417"/>
      <c r="Z25" s="356" t="s">
        <v>156</v>
      </c>
      <c r="AA25" s="357"/>
      <c r="AB25" s="357"/>
      <c r="AC25" s="357"/>
      <c r="AD25" s="357"/>
      <c r="AE25" s="357"/>
      <c r="AF25" s="357"/>
      <c r="AG25" s="358"/>
      <c r="AH25" s="359">
        <v>44</v>
      </c>
      <c r="AI25" s="360"/>
      <c r="AJ25" s="360"/>
      <c r="AK25" s="360"/>
      <c r="AL25" s="361"/>
      <c r="AM25" s="359">
        <v>139964</v>
      </c>
      <c r="AN25" s="360"/>
      <c r="AO25" s="360"/>
      <c r="AP25" s="360"/>
      <c r="AQ25" s="360"/>
      <c r="AR25" s="361"/>
      <c r="AS25" s="359">
        <v>3181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78945</v>
      </c>
      <c r="BO25" s="379"/>
      <c r="BP25" s="379"/>
      <c r="BQ25" s="379"/>
      <c r="BR25" s="379"/>
      <c r="BS25" s="379"/>
      <c r="BT25" s="379"/>
      <c r="BU25" s="380"/>
      <c r="BV25" s="378">
        <v>77801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5850</v>
      </c>
      <c r="R26" s="360"/>
      <c r="S26" s="360"/>
      <c r="T26" s="360"/>
      <c r="U26" s="360"/>
      <c r="V26" s="361"/>
      <c r="W26" s="425"/>
      <c r="X26" s="416"/>
      <c r="Y26" s="417"/>
      <c r="Z26" s="356" t="s">
        <v>159</v>
      </c>
      <c r="AA26" s="436"/>
      <c r="AB26" s="436"/>
      <c r="AC26" s="436"/>
      <c r="AD26" s="436"/>
      <c r="AE26" s="436"/>
      <c r="AF26" s="436"/>
      <c r="AG26" s="437"/>
      <c r="AH26" s="359">
        <v>20</v>
      </c>
      <c r="AI26" s="360"/>
      <c r="AJ26" s="360"/>
      <c r="AK26" s="360"/>
      <c r="AL26" s="361"/>
      <c r="AM26" s="359">
        <v>58820</v>
      </c>
      <c r="AN26" s="360"/>
      <c r="AO26" s="360"/>
      <c r="AP26" s="360"/>
      <c r="AQ26" s="360"/>
      <c r="AR26" s="361"/>
      <c r="AS26" s="359">
        <v>2941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4000</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18018</v>
      </c>
      <c r="AN27" s="360"/>
      <c r="AO27" s="360"/>
      <c r="AP27" s="360"/>
      <c r="AQ27" s="360"/>
      <c r="AR27" s="361"/>
      <c r="AS27" s="359">
        <v>2574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372192</v>
      </c>
      <c r="BO27" s="387"/>
      <c r="BP27" s="387"/>
      <c r="BQ27" s="387"/>
      <c r="BR27" s="387"/>
      <c r="BS27" s="387"/>
      <c r="BT27" s="387"/>
      <c r="BU27" s="388"/>
      <c r="BV27" s="386">
        <v>371746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3200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2306257</v>
      </c>
      <c r="BO28" s="379"/>
      <c r="BP28" s="379"/>
      <c r="BQ28" s="379"/>
      <c r="BR28" s="379"/>
      <c r="BS28" s="379"/>
      <c r="BT28" s="379"/>
      <c r="BU28" s="380"/>
      <c r="BV28" s="378">
        <v>2062660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3000</v>
      </c>
      <c r="R29" s="360"/>
      <c r="S29" s="360"/>
      <c r="T29" s="360"/>
      <c r="U29" s="360"/>
      <c r="V29" s="361"/>
      <c r="W29" s="425"/>
      <c r="X29" s="416"/>
      <c r="Y29" s="417"/>
      <c r="Z29" s="356" t="s">
        <v>169</v>
      </c>
      <c r="AA29" s="357"/>
      <c r="AB29" s="357"/>
      <c r="AC29" s="357"/>
      <c r="AD29" s="357"/>
      <c r="AE29" s="357"/>
      <c r="AF29" s="357"/>
      <c r="AG29" s="358"/>
      <c r="AH29" s="359">
        <v>291</v>
      </c>
      <c r="AI29" s="360"/>
      <c r="AJ29" s="360"/>
      <c r="AK29" s="360"/>
      <c r="AL29" s="361"/>
      <c r="AM29" s="359">
        <v>870018</v>
      </c>
      <c r="AN29" s="360"/>
      <c r="AO29" s="360"/>
      <c r="AP29" s="360"/>
      <c r="AQ29" s="360"/>
      <c r="AR29" s="361"/>
      <c r="AS29" s="359">
        <v>2990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474127</v>
      </c>
      <c r="BO29" s="384"/>
      <c r="BP29" s="384"/>
      <c r="BQ29" s="384"/>
      <c r="BR29" s="384"/>
      <c r="BS29" s="384"/>
      <c r="BT29" s="384"/>
      <c r="BU29" s="385"/>
      <c r="BV29" s="383">
        <v>490542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2375016</v>
      </c>
      <c r="BO30" s="387"/>
      <c r="BP30" s="387"/>
      <c r="BQ30" s="387"/>
      <c r="BR30" s="387"/>
      <c r="BS30" s="387"/>
      <c r="BT30" s="387"/>
      <c r="BU30" s="388"/>
      <c r="BV30" s="386">
        <v>2396666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三重地方税管理回収機構（一般会計）</v>
      </c>
      <c r="BZ34" s="342"/>
      <c r="CA34" s="342"/>
      <c r="CB34" s="342"/>
      <c r="CC34" s="342"/>
      <c r="CD34" s="342"/>
      <c r="CE34" s="342"/>
      <c r="CF34" s="342"/>
      <c r="CG34" s="342"/>
      <c r="CH34" s="342"/>
      <c r="CI34" s="342"/>
      <c r="CJ34" s="342"/>
      <c r="CK34" s="342"/>
      <c r="CL34" s="342"/>
      <c r="CM34" s="342"/>
      <c r="CN34" s="165"/>
      <c r="CO34" s="343" t="e">
        <f>IF(CQ34="","",MAX(C34:D43,U34:V43,AM34:AN43,BE34:BF43,BW34:BX43)+1)</f>
        <v>#VALUE!</v>
      </c>
      <c r="CP34" s="343"/>
      <c r="CQ34" s="342" t="str">
        <f>IF('各会計、関係団体の財政状況及び健全化判断比率'!BS7="","",'各会計、関係団体の財政状況及び健全化判断比率'!BS7)</f>
        <v>三重県三重郡土地開発公社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e">
        <f t="shared" si="2"/>
        <v>#VALUE!</v>
      </c>
      <c r="BX36" s="343"/>
      <c r="BY36" s="342" t="str">
        <f>IF('各会計、関係団体の財政状況及び健全化判断比率'!B70="","",'各会計、関係団体の財政状況及び健全化判断比率'!B70)</f>
        <v>三重県市町総合事務組合（一般会計）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e">
        <f t="shared" si="2"/>
        <v>#VALUE!</v>
      </c>
      <c r="BX37" s="343"/>
      <c r="BY37" s="342" t="str">
        <f>IF('各会計、関係団体の財政状況及び健全化判断比率'!B71="","",'各会計、関係団体の財政状況及び健全化判断比率'!B71)</f>
        <v>　　　（退職手当特別会計）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e">
        <f t="shared" si="2"/>
        <v>#VALUE!</v>
      </c>
      <c r="BX38" s="343"/>
      <c r="BY38" s="342" t="str">
        <f>IF('各会計、関係団体の財政状況及び健全化判断比率'!B72="","",'各会計、関係団体の財政状況及び健全化判断比率'!B72)</f>
        <v>　　　（共有デジタル地図特別会計）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e">
        <f t="shared" si="2"/>
        <v>#VALUE!</v>
      </c>
      <c r="BX39" s="343"/>
      <c r="BY39" s="342" t="str">
        <f>IF('各会計、関係団体の財政状況及び健全化判断比率'!B73="","",'各会計、関係団体の財政状況及び健全化判断比率'!B73)</f>
        <v>　　　（共同研修特別会計）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e">
        <f t="shared" si="2"/>
        <v>#VALUE!</v>
      </c>
      <c r="BX40" s="343"/>
      <c r="BY40" s="342" t="str">
        <f>IF('各会計、関係団体の財政状況及び健全化判断比率'!B74="","",'各会計、関係団体の財政状況及び健全化判断比率'!B74)</f>
        <v>　　　（物品特別会計）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e">
        <f t="shared" si="2"/>
        <v>#VALUE!</v>
      </c>
      <c r="BX41" s="343"/>
      <c r="BY41" s="342" t="str">
        <f>IF('各会計、関係団体の財政状況及び健全化判断比率'!B75="","",'各会計、関係団体の財政状況及び健全化判断比率'!B75)</f>
        <v>　　　（公平委員会特別会計）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e">
        <f t="shared" si="2"/>
        <v>#VALUE!</v>
      </c>
      <c r="BX42" s="343"/>
      <c r="BY42" s="342" t="str">
        <f>IF('各会計、関係団体の財政状況及び健全化判断比率'!B76="","",'各会計、関係団体の財政状況及び健全化判断比率'!B76)</f>
        <v>　　　（消防救急無線特別会計）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0" t="s">
        <v>24</v>
      </c>
      <c r="C41" s="1181"/>
      <c r="D41" s="81"/>
      <c r="E41" s="1182" t="s">
        <v>25</v>
      </c>
      <c r="F41" s="1182"/>
      <c r="G41" s="1182"/>
      <c r="H41" s="1183"/>
      <c r="I41" s="82">
        <v>6760</v>
      </c>
      <c r="J41" s="83">
        <v>6518</v>
      </c>
      <c r="K41" s="83">
        <v>6313</v>
      </c>
      <c r="L41" s="83">
        <v>6284</v>
      </c>
      <c r="M41" s="84">
        <v>6460</v>
      </c>
    </row>
    <row r="42" spans="2:13" ht="27.75" customHeight="1">
      <c r="B42" s="1170"/>
      <c r="C42" s="1171"/>
      <c r="D42" s="85"/>
      <c r="E42" s="1174" t="s">
        <v>26</v>
      </c>
      <c r="F42" s="1174"/>
      <c r="G42" s="1174"/>
      <c r="H42" s="1175"/>
      <c r="I42" s="86">
        <v>176</v>
      </c>
      <c r="J42" s="87">
        <v>127</v>
      </c>
      <c r="K42" s="87">
        <v>86</v>
      </c>
      <c r="L42" s="87">
        <v>50</v>
      </c>
      <c r="M42" s="88">
        <v>22</v>
      </c>
    </row>
    <row r="43" spans="2:13" ht="27.75" customHeight="1">
      <c r="B43" s="1170"/>
      <c r="C43" s="1171"/>
      <c r="D43" s="85"/>
      <c r="E43" s="1174" t="s">
        <v>27</v>
      </c>
      <c r="F43" s="1174"/>
      <c r="G43" s="1174"/>
      <c r="H43" s="1175"/>
      <c r="I43" s="86">
        <v>9053</v>
      </c>
      <c r="J43" s="87">
        <v>8945</v>
      </c>
      <c r="K43" s="87">
        <v>8856</v>
      </c>
      <c r="L43" s="87">
        <v>8376</v>
      </c>
      <c r="M43" s="88">
        <v>8012</v>
      </c>
    </row>
    <row r="44" spans="2:13" ht="27.75" customHeight="1">
      <c r="B44" s="1170"/>
      <c r="C44" s="1171"/>
      <c r="D44" s="85"/>
      <c r="E44" s="1174" t="s">
        <v>28</v>
      </c>
      <c r="F44" s="1174"/>
      <c r="G44" s="1174"/>
      <c r="H44" s="1175"/>
      <c r="I44" s="86">
        <v>214</v>
      </c>
      <c r="J44" s="87">
        <v>148</v>
      </c>
      <c r="K44" s="87">
        <v>75</v>
      </c>
      <c r="L44" s="87">
        <v>16</v>
      </c>
      <c r="M44" s="88">
        <v>41</v>
      </c>
    </row>
    <row r="45" spans="2:13" ht="27.75" customHeight="1">
      <c r="B45" s="1170"/>
      <c r="C45" s="1171"/>
      <c r="D45" s="85"/>
      <c r="E45" s="1174" t="s">
        <v>29</v>
      </c>
      <c r="F45" s="1174"/>
      <c r="G45" s="1174"/>
      <c r="H45" s="1175"/>
      <c r="I45" s="86">
        <v>1481</v>
      </c>
      <c r="J45" s="87">
        <v>1424</v>
      </c>
      <c r="K45" s="87">
        <v>1359</v>
      </c>
      <c r="L45" s="87">
        <v>1398</v>
      </c>
      <c r="M45" s="88">
        <v>1322</v>
      </c>
    </row>
    <row r="46" spans="2:13" ht="27.75" customHeight="1">
      <c r="B46" s="1170"/>
      <c r="C46" s="1171"/>
      <c r="D46" s="85"/>
      <c r="E46" s="1174" t="s">
        <v>30</v>
      </c>
      <c r="F46" s="1174"/>
      <c r="G46" s="1174"/>
      <c r="H46" s="1175"/>
      <c r="I46" s="86" t="s">
        <v>475</v>
      </c>
      <c r="J46" s="87" t="s">
        <v>475</v>
      </c>
      <c r="K46" s="87" t="s">
        <v>475</v>
      </c>
      <c r="L46" s="87" t="s">
        <v>475</v>
      </c>
      <c r="M46" s="88" t="s">
        <v>475</v>
      </c>
    </row>
    <row r="47" spans="2:13" ht="27.75" customHeight="1">
      <c r="B47" s="1170"/>
      <c r="C47" s="1171"/>
      <c r="D47" s="85"/>
      <c r="E47" s="1174" t="s">
        <v>31</v>
      </c>
      <c r="F47" s="1174"/>
      <c r="G47" s="1174"/>
      <c r="H47" s="1175"/>
      <c r="I47" s="86" t="s">
        <v>475</v>
      </c>
      <c r="J47" s="87" t="s">
        <v>475</v>
      </c>
      <c r="K47" s="87" t="s">
        <v>475</v>
      </c>
      <c r="L47" s="87" t="s">
        <v>475</v>
      </c>
      <c r="M47" s="88" t="s">
        <v>475</v>
      </c>
    </row>
    <row r="48" spans="2:13" ht="27.75" customHeight="1">
      <c r="B48" s="1172"/>
      <c r="C48" s="1173"/>
      <c r="D48" s="85"/>
      <c r="E48" s="1174" t="s">
        <v>32</v>
      </c>
      <c r="F48" s="1174"/>
      <c r="G48" s="1174"/>
      <c r="H48" s="1175"/>
      <c r="I48" s="86" t="s">
        <v>475</v>
      </c>
      <c r="J48" s="87" t="s">
        <v>475</v>
      </c>
      <c r="K48" s="87" t="s">
        <v>475</v>
      </c>
      <c r="L48" s="87" t="s">
        <v>475</v>
      </c>
      <c r="M48" s="88" t="s">
        <v>475</v>
      </c>
    </row>
    <row r="49" spans="2:13" ht="27.75" customHeight="1">
      <c r="B49" s="1168" t="s">
        <v>33</v>
      </c>
      <c r="C49" s="1169"/>
      <c r="D49" s="89"/>
      <c r="E49" s="1174" t="s">
        <v>34</v>
      </c>
      <c r="F49" s="1174"/>
      <c r="G49" s="1174"/>
      <c r="H49" s="1175"/>
      <c r="I49" s="86">
        <v>6816</v>
      </c>
      <c r="J49" s="87">
        <v>5930</v>
      </c>
      <c r="K49" s="87">
        <v>5970</v>
      </c>
      <c r="L49" s="87">
        <v>5327</v>
      </c>
      <c r="M49" s="88">
        <v>5649</v>
      </c>
    </row>
    <row r="50" spans="2:13" ht="27.75" customHeight="1">
      <c r="B50" s="1170"/>
      <c r="C50" s="1171"/>
      <c r="D50" s="85"/>
      <c r="E50" s="1174" t="s">
        <v>35</v>
      </c>
      <c r="F50" s="1174"/>
      <c r="G50" s="1174"/>
      <c r="H50" s="1175"/>
      <c r="I50" s="86" t="s">
        <v>475</v>
      </c>
      <c r="J50" s="87" t="s">
        <v>475</v>
      </c>
      <c r="K50" s="87" t="s">
        <v>475</v>
      </c>
      <c r="L50" s="87" t="s">
        <v>475</v>
      </c>
      <c r="M50" s="88" t="s">
        <v>475</v>
      </c>
    </row>
    <row r="51" spans="2:13" ht="27.75" customHeight="1">
      <c r="B51" s="1172"/>
      <c r="C51" s="1173"/>
      <c r="D51" s="85"/>
      <c r="E51" s="1174" t="s">
        <v>36</v>
      </c>
      <c r="F51" s="1174"/>
      <c r="G51" s="1174"/>
      <c r="H51" s="1175"/>
      <c r="I51" s="86">
        <v>11461</v>
      </c>
      <c r="J51" s="87">
        <v>11908</v>
      </c>
      <c r="K51" s="87">
        <v>12265</v>
      </c>
      <c r="L51" s="87">
        <v>12734</v>
      </c>
      <c r="M51" s="88">
        <v>13154</v>
      </c>
    </row>
    <row r="52" spans="2:13" ht="27.75" customHeight="1" thickBot="1">
      <c r="B52" s="1176" t="s">
        <v>37</v>
      </c>
      <c r="C52" s="1177"/>
      <c r="D52" s="90"/>
      <c r="E52" s="1178" t="s">
        <v>38</v>
      </c>
      <c r="F52" s="1178"/>
      <c r="G52" s="1178"/>
      <c r="H52" s="1179"/>
      <c r="I52" s="91">
        <v>-593</v>
      </c>
      <c r="J52" s="92">
        <v>-675</v>
      </c>
      <c r="K52" s="92">
        <v>-1548</v>
      </c>
      <c r="L52" s="92">
        <v>-1937</v>
      </c>
      <c r="M52" s="93">
        <v>-2946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34108</v>
      </c>
      <c r="E3" s="116"/>
      <c r="F3" s="117">
        <v>47258</v>
      </c>
      <c r="G3" s="118"/>
      <c r="H3" s="119"/>
    </row>
    <row r="4" spans="1:8">
      <c r="A4" s="120"/>
      <c r="B4" s="121"/>
      <c r="C4" s="122"/>
      <c r="D4" s="123">
        <v>20684</v>
      </c>
      <c r="E4" s="124"/>
      <c r="F4" s="125">
        <v>27842</v>
      </c>
      <c r="G4" s="126"/>
      <c r="H4" s="127"/>
    </row>
    <row r="5" spans="1:8">
      <c r="A5" s="108" t="s">
        <v>508</v>
      </c>
      <c r="B5" s="113"/>
      <c r="C5" s="114"/>
      <c r="D5" s="115">
        <v>48352</v>
      </c>
      <c r="E5" s="116"/>
      <c r="F5" s="117">
        <v>49426</v>
      </c>
      <c r="G5" s="118"/>
      <c r="H5" s="119"/>
    </row>
    <row r="6" spans="1:8">
      <c r="A6" s="120"/>
      <c r="B6" s="121"/>
      <c r="C6" s="122"/>
      <c r="D6" s="123">
        <v>23026</v>
      </c>
      <c r="E6" s="124"/>
      <c r="F6" s="125">
        <v>26568</v>
      </c>
      <c r="G6" s="126"/>
      <c r="H6" s="127"/>
    </row>
    <row r="7" spans="1:8">
      <c r="A7" s="108" t="s">
        <v>509</v>
      </c>
      <c r="B7" s="113"/>
      <c r="C7" s="114"/>
      <c r="D7" s="115">
        <v>20796</v>
      </c>
      <c r="E7" s="116"/>
      <c r="F7" s="117">
        <v>42839</v>
      </c>
      <c r="G7" s="118"/>
      <c r="H7" s="119"/>
    </row>
    <row r="8" spans="1:8">
      <c r="A8" s="120"/>
      <c r="B8" s="121"/>
      <c r="C8" s="122"/>
      <c r="D8" s="123">
        <v>12781</v>
      </c>
      <c r="E8" s="124"/>
      <c r="F8" s="125">
        <v>22027</v>
      </c>
      <c r="G8" s="126"/>
      <c r="H8" s="127"/>
    </row>
    <row r="9" spans="1:8">
      <c r="A9" s="108" t="s">
        <v>510</v>
      </c>
      <c r="B9" s="113"/>
      <c r="C9" s="114"/>
      <c r="D9" s="115">
        <v>36031</v>
      </c>
      <c r="E9" s="116"/>
      <c r="F9" s="117">
        <v>46819</v>
      </c>
      <c r="G9" s="118"/>
      <c r="H9" s="119"/>
    </row>
    <row r="10" spans="1:8">
      <c r="A10" s="120"/>
      <c r="B10" s="121"/>
      <c r="C10" s="122"/>
      <c r="D10" s="123">
        <v>26648</v>
      </c>
      <c r="E10" s="124"/>
      <c r="F10" s="125">
        <v>24121</v>
      </c>
      <c r="G10" s="126"/>
      <c r="H10" s="127"/>
    </row>
    <row r="11" spans="1:8">
      <c r="A11" s="108" t="s">
        <v>511</v>
      </c>
      <c r="B11" s="113"/>
      <c r="C11" s="114"/>
      <c r="D11" s="115">
        <v>34394</v>
      </c>
      <c r="E11" s="116"/>
      <c r="F11" s="117">
        <v>53270</v>
      </c>
      <c r="G11" s="118"/>
      <c r="H11" s="119"/>
    </row>
    <row r="12" spans="1:8">
      <c r="A12" s="120"/>
      <c r="B12" s="121"/>
      <c r="C12" s="128"/>
      <c r="D12" s="123">
        <v>18606</v>
      </c>
      <c r="E12" s="124"/>
      <c r="F12" s="125">
        <v>24316</v>
      </c>
      <c r="G12" s="126"/>
      <c r="H12" s="127"/>
    </row>
    <row r="13" spans="1:8">
      <c r="A13" s="108"/>
      <c r="B13" s="113"/>
      <c r="C13" s="129"/>
      <c r="D13" s="130">
        <v>34736</v>
      </c>
      <c r="E13" s="131"/>
      <c r="F13" s="132">
        <v>47922</v>
      </c>
      <c r="G13" s="133"/>
      <c r="H13" s="119"/>
    </row>
    <row r="14" spans="1:8">
      <c r="A14" s="120"/>
      <c r="B14" s="121"/>
      <c r="C14" s="122"/>
      <c r="D14" s="123">
        <v>20349</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4.82</v>
      </c>
      <c r="C19" s="134">
        <f>ROUND(VALUE(SUBSTITUTE(実質収支比率等に係る経年分析!G$48,"▲","-")),2)</f>
        <v>5</v>
      </c>
      <c r="D19" s="134">
        <f>ROUND(VALUE(SUBSTITUTE(実質収支比率等に係る経年分析!H$48,"▲","-")),2)</f>
        <v>2.42</v>
      </c>
      <c r="E19" s="134">
        <f>ROUND(VALUE(SUBSTITUTE(実質収支比率等に係る経年分析!I$48,"▲","-")),2)</f>
        <v>5.7</v>
      </c>
      <c r="F19" s="134">
        <f>ROUND(VALUE(SUBSTITUTE(実質収支比率等に係る経年分析!J$48,"▲","-")),2)</f>
        <v>6.75</v>
      </c>
    </row>
    <row r="20" spans="1:11">
      <c r="A20" s="134" t="s">
        <v>43</v>
      </c>
      <c r="B20" s="134">
        <f>ROUND(VALUE(SUBSTITUTE(実質収支比率等に係る経年分析!F$47,"▲","-")),2)</f>
        <v>30.95</v>
      </c>
      <c r="C20" s="134">
        <f>ROUND(VALUE(SUBSTITUTE(実質収支比率等に係る経年分析!G$47,"▲","-")),2)</f>
        <v>27.93</v>
      </c>
      <c r="D20" s="134">
        <f>ROUND(VALUE(SUBSTITUTE(実質収支比率等に係る経年分析!H$47,"▲","-")),2)</f>
        <v>27.83</v>
      </c>
      <c r="E20" s="134">
        <f>ROUND(VALUE(SUBSTITUTE(実質収支比率等に係る経年分析!I$47,"▲","-")),2)</f>
        <v>25.93</v>
      </c>
      <c r="F20" s="134">
        <f>ROUND(VALUE(SUBSTITUTE(実質収支比率等に係る経年分析!J$47,"▲","-")),2)</f>
        <v>28.8</v>
      </c>
    </row>
    <row r="21" spans="1:11">
      <c r="A21" s="134" t="s">
        <v>44</v>
      </c>
      <c r="B21" s="134">
        <f>IF(ISNUMBER(VALUE(SUBSTITUTE(実質収支比率等に係る経年分析!F$49,"▲","-"))),ROUND(VALUE(SUBSTITUTE(実質収支比率等に係る経年分析!F$49,"▲","-")),2),NA())</f>
        <v>-8.42</v>
      </c>
      <c r="C21" s="134">
        <f>IF(ISNUMBER(VALUE(SUBSTITUTE(実質収支比率等に係る経年分析!G$49,"▲","-"))),ROUND(VALUE(SUBSTITUTE(実質収支比率等に係る経年分析!G$49,"▲","-")),2),NA())</f>
        <v>-5.03</v>
      </c>
      <c r="D21" s="134">
        <f>IF(ISNUMBER(VALUE(SUBSTITUTE(実質収支比率等に係る経年分析!H$49,"▲","-"))),ROUND(VALUE(SUBSTITUTE(実質収支比率等に係る経年分析!H$49,"▲","-")),2),NA())</f>
        <v>-5.0599999999999996</v>
      </c>
      <c r="E21" s="134">
        <f>IF(ISNUMBER(VALUE(SUBSTITUTE(実質収支比率等に係る経年分析!I$49,"▲","-"))),ROUND(VALUE(SUBSTITUTE(実質収支比率等に係る経年分析!I$49,"▲","-")),2),NA())</f>
        <v>-0.41</v>
      </c>
      <c r="F21" s="134">
        <f>IF(ISNUMBER(VALUE(SUBSTITUTE(実質収支比率等に係る経年分析!J$49,"▲","-"))),ROUND(VALUE(SUBSTITUTE(実質収支比率等に係る経年分析!J$49,"▲","-")),2),NA())</f>
        <v>1.1299999999999999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0.77</v>
      </c>
    </row>
    <row r="33" spans="1:16">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2.4700000000000002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1.1599999999999999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1.1399999999999999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16.28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857</v>
      </c>
      <c r="E42" s="136"/>
      <c r="F42" s="136"/>
      <c r="G42" s="136">
        <f>'実質公債費比率（分子）の構造'!L$52</f>
        <v>832</v>
      </c>
      <c r="H42" s="136"/>
      <c r="I42" s="136"/>
      <c r="J42" s="136">
        <f>'実質公債費比率（分子）の構造'!M$52</f>
        <v>819</v>
      </c>
      <c r="K42" s="136"/>
      <c r="L42" s="136"/>
      <c r="M42" s="136">
        <f>'実質公債費比率（分子）の構造'!N$52</f>
        <v>853</v>
      </c>
      <c r="N42" s="136"/>
      <c r="O42" s="136"/>
      <c r="P42" s="136">
        <f>'実質公債費比率（分子）の構造'!O$52</f>
        <v>871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72</v>
      </c>
      <c r="C44" s="136"/>
      <c r="D44" s="136"/>
      <c r="E44" s="136">
        <f>'実質公債費比率（分子）の構造'!L$50</f>
        <v>58</v>
      </c>
      <c r="F44" s="136"/>
      <c r="G44" s="136"/>
      <c r="H44" s="136">
        <f>'実質公債費比率（分子）の構造'!M$50</f>
        <v>50</v>
      </c>
      <c r="I44" s="136"/>
      <c r="J44" s="136"/>
      <c r="K44" s="136">
        <f>'実質公債費比率（分子）の構造'!N$50</f>
        <v>45</v>
      </c>
      <c r="L44" s="136"/>
      <c r="M44" s="136"/>
      <c r="N44" s="136">
        <f>'実質公債費比率（分子）の構造'!O$50</f>
        <v>36</v>
      </c>
      <c r="O44" s="136"/>
      <c r="P44" s="136"/>
    </row>
    <row r="45" spans="1:16">
      <c r="A45" s="136" t="s">
        <v>54</v>
      </c>
      <c r="B45" s="136">
        <f>'実質公債費比率（分子）の構造'!K$49</f>
        <v>72</v>
      </c>
      <c r="C45" s="136"/>
      <c r="D45" s="136"/>
      <c r="E45" s="136">
        <f>'実質公債費比率（分子）の構造'!L$49</f>
        <v>74</v>
      </c>
      <c r="F45" s="136"/>
      <c r="G45" s="136"/>
      <c r="H45" s="136">
        <f>'実質公債費比率（分子）の構造'!M$49</f>
        <v>70</v>
      </c>
      <c r="I45" s="136"/>
      <c r="J45" s="136"/>
      <c r="K45" s="136">
        <f>'実質公債費比率（分子）の構造'!N$49</f>
        <v>60</v>
      </c>
      <c r="L45" s="136"/>
      <c r="M45" s="136"/>
      <c r="N45" s="136">
        <f>'実質公債費比率（分子）の構造'!O$49</f>
        <v>14</v>
      </c>
      <c r="O45" s="136"/>
      <c r="P45" s="136"/>
    </row>
    <row r="46" spans="1:16">
      <c r="A46" s="136" t="s">
        <v>55</v>
      </c>
      <c r="B46" s="136">
        <f>'実質公債費比率（分子）の構造'!K$48</f>
        <v>436</v>
      </c>
      <c r="C46" s="136"/>
      <c r="D46" s="136"/>
      <c r="E46" s="136">
        <f>'実質公債費比率（分子）の構造'!L$48</f>
        <v>432</v>
      </c>
      <c r="F46" s="136"/>
      <c r="G46" s="136"/>
      <c r="H46" s="136">
        <f>'実質公債費比率（分子）の構造'!M$48</f>
        <v>415</v>
      </c>
      <c r="I46" s="136"/>
      <c r="J46" s="136"/>
      <c r="K46" s="136">
        <f>'実質公債費比率（分子）の構造'!N$48</f>
        <v>394</v>
      </c>
      <c r="L46" s="136"/>
      <c r="M46" s="136"/>
      <c r="N46" s="136">
        <f>'実質公債費比率（分子）の構造'!O$48</f>
        <v>420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741</v>
      </c>
      <c r="C49" s="136"/>
      <c r="D49" s="136"/>
      <c r="E49" s="136">
        <f>'実質公債費比率（分子）の構造'!L$45</f>
        <v>761</v>
      </c>
      <c r="F49" s="136"/>
      <c r="G49" s="136"/>
      <c r="H49" s="136">
        <f>'実質公債費比率（分子）の構造'!M$45</f>
        <v>748</v>
      </c>
      <c r="I49" s="136"/>
      <c r="J49" s="136"/>
      <c r="K49" s="136">
        <f>'実質公債費比率（分子）の構造'!N$45</f>
        <v>757</v>
      </c>
      <c r="L49" s="136"/>
      <c r="M49" s="136"/>
      <c r="N49" s="136">
        <f>'実質公債費比率（分子）の構造'!O$45</f>
        <v>718</v>
      </c>
      <c r="O49" s="136"/>
      <c r="P49" s="136"/>
    </row>
    <row r="50" spans="1:16">
      <c r="A50" s="136" t="s">
        <v>58</v>
      </c>
      <c r="B50" s="136" t="e">
        <f>NA()</f>
        <v>#N/A</v>
      </c>
      <c r="C50" s="136">
        <f>IF(ISNUMBER('実質公債費比率（分子）の構造'!K$53),'実質公債費比率（分子）の構造'!K$53,NA())</f>
        <v>464</v>
      </c>
      <c r="D50" s="136" t="e">
        <f>NA()</f>
        <v>#N/A</v>
      </c>
      <c r="E50" s="136" t="e">
        <f>NA()</f>
        <v>#N/A</v>
      </c>
      <c r="F50" s="136">
        <f>IF(ISNUMBER('実質公債費比率（分子）の構造'!L$53),'実質公債費比率（分子）の構造'!L$53,NA())</f>
        <v>493</v>
      </c>
      <c r="G50" s="136" t="e">
        <f>NA()</f>
        <v>#N/A</v>
      </c>
      <c r="H50" s="136" t="e">
        <f>NA()</f>
        <v>#N/A</v>
      </c>
      <c r="I50" s="136">
        <f>IF(ISNUMBER('実質公債費比率（分子）の構造'!M$53),'実質公債費比率（分子）の構造'!M$53,NA())</f>
        <v>464</v>
      </c>
      <c r="J50" s="136" t="e">
        <f>NA()</f>
        <v>#N/A</v>
      </c>
      <c r="K50" s="136" t="e">
        <f>NA()</f>
        <v>#N/A</v>
      </c>
      <c r="L50" s="136">
        <f>IF(ISNUMBER('実質公債費比率（分子）の構造'!N$53),'実質公債費比率（分子）の構造'!N$53,NA())</f>
        <v>403</v>
      </c>
      <c r="M50" s="136" t="e">
        <f>NA()</f>
        <v>#N/A</v>
      </c>
      <c r="N50" s="136" t="e">
        <f>NA()</f>
        <v>#N/A</v>
      </c>
      <c r="O50" s="136">
        <f>IF(ISNUMBER('実質公債費比率（分子）の構造'!O$53),'実質公債費比率（分子）の構造'!O$53,NA())</f>
        <v>317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11461</v>
      </c>
      <c r="E56" s="135"/>
      <c r="F56" s="135"/>
      <c r="G56" s="135">
        <f>'将来負担比率（分子）の構造'!J$51</f>
        <v>11908</v>
      </c>
      <c r="H56" s="135"/>
      <c r="I56" s="135"/>
      <c r="J56" s="135">
        <f>'将来負担比率（分子）の構造'!K$51</f>
        <v>12265</v>
      </c>
      <c r="K56" s="135"/>
      <c r="L56" s="135"/>
      <c r="M56" s="135">
        <f>'将来負担比率（分子）の構造'!L$51</f>
        <v>12734</v>
      </c>
      <c r="N56" s="135"/>
      <c r="O56" s="135"/>
      <c r="P56" s="135">
        <f>'将来負担比率（分子）の構造'!M$51</f>
        <v>13154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6816</v>
      </c>
      <c r="E58" s="135"/>
      <c r="F58" s="135"/>
      <c r="G58" s="135">
        <f>'将来負担比率（分子）の構造'!J$49</f>
        <v>5930</v>
      </c>
      <c r="H58" s="135"/>
      <c r="I58" s="135"/>
      <c r="J58" s="135">
        <f>'将来負担比率（分子）の構造'!K$49</f>
        <v>5970</v>
      </c>
      <c r="K58" s="135"/>
      <c r="L58" s="135"/>
      <c r="M58" s="135">
        <f>'将来負担比率（分子）の構造'!L$49</f>
        <v>5327</v>
      </c>
      <c r="N58" s="135"/>
      <c r="O58" s="135"/>
      <c r="P58" s="135">
        <f>'将来負担比率（分子）の構造'!M$49</f>
        <v>5649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1481</v>
      </c>
      <c r="C62" s="135"/>
      <c r="D62" s="135"/>
      <c r="E62" s="135">
        <f>'将来負担比率（分子）の構造'!J$45</f>
        <v>1424</v>
      </c>
      <c r="F62" s="135"/>
      <c r="G62" s="135"/>
      <c r="H62" s="135">
        <f>'将来負担比率（分子）の構造'!K$45</f>
        <v>1359</v>
      </c>
      <c r="I62" s="135"/>
      <c r="J62" s="135"/>
      <c r="K62" s="135">
        <f>'将来負担比率（分子）の構造'!L$45</f>
        <v>1398</v>
      </c>
      <c r="L62" s="135"/>
      <c r="M62" s="135"/>
      <c r="N62" s="135">
        <f>'将来負担比率（分子）の構造'!M$45</f>
        <v>1322</v>
      </c>
      <c r="O62" s="135"/>
      <c r="P62" s="135"/>
    </row>
    <row r="63" spans="1:16">
      <c r="A63" s="135" t="s">
        <v>28</v>
      </c>
      <c r="B63" s="135">
        <f>'将来負担比率（分子）の構造'!I$44</f>
        <v>214</v>
      </c>
      <c r="C63" s="135"/>
      <c r="D63" s="135"/>
      <c r="E63" s="135">
        <f>'将来負担比率（分子）の構造'!J$44</f>
        <v>148</v>
      </c>
      <c r="F63" s="135"/>
      <c r="G63" s="135"/>
      <c r="H63" s="135">
        <f>'将来負担比率（分子）の構造'!K$44</f>
        <v>75</v>
      </c>
      <c r="I63" s="135"/>
      <c r="J63" s="135"/>
      <c r="K63" s="135">
        <f>'将来負担比率（分子）の構造'!L$44</f>
        <v>16</v>
      </c>
      <c r="L63" s="135"/>
      <c r="M63" s="135"/>
      <c r="N63" s="135">
        <f>'将来負担比率（分子）の構造'!M$44</f>
        <v>41</v>
      </c>
      <c r="O63" s="135"/>
      <c r="P63" s="135"/>
    </row>
    <row r="64" spans="1:16">
      <c r="A64" s="135" t="s">
        <v>27</v>
      </c>
      <c r="B64" s="135">
        <f>'将来負担比率（分子）の構造'!I$43</f>
        <v>9053</v>
      </c>
      <c r="C64" s="135"/>
      <c r="D64" s="135"/>
      <c r="E64" s="135">
        <f>'将来負担比率（分子）の構造'!J$43</f>
        <v>8945</v>
      </c>
      <c r="F64" s="135"/>
      <c r="G64" s="135"/>
      <c r="H64" s="135">
        <f>'将来負担比率（分子）の構造'!K$43</f>
        <v>8856</v>
      </c>
      <c r="I64" s="135"/>
      <c r="J64" s="135"/>
      <c r="K64" s="135">
        <f>'将来負担比率（分子）の構造'!L$43</f>
        <v>8376</v>
      </c>
      <c r="L64" s="135"/>
      <c r="M64" s="135"/>
      <c r="N64" s="135">
        <f>'将来負担比率（分子）の構造'!M$43</f>
        <v>8012</v>
      </c>
      <c r="O64" s="135"/>
      <c r="P64" s="135"/>
    </row>
    <row r="65" spans="1:16">
      <c r="A65" s="135" t="s">
        <v>26</v>
      </c>
      <c r="B65" s="135">
        <f>'将来負担比率（分子）の構造'!I$42</f>
        <v>176</v>
      </c>
      <c r="C65" s="135"/>
      <c r="D65" s="135"/>
      <c r="E65" s="135">
        <f>'将来負担比率（分子）の構造'!J$42</f>
        <v>127</v>
      </c>
      <c r="F65" s="135"/>
      <c r="G65" s="135"/>
      <c r="H65" s="135">
        <f>'将来負担比率（分子）の構造'!K$42</f>
        <v>86</v>
      </c>
      <c r="I65" s="135"/>
      <c r="J65" s="135"/>
      <c r="K65" s="135">
        <f>'将来負担比率（分子）の構造'!L$42</f>
        <v>50</v>
      </c>
      <c r="L65" s="135"/>
      <c r="M65" s="135"/>
      <c r="N65" s="135">
        <f>'将来負担比率（分子）の構造'!M$42</f>
        <v>22</v>
      </c>
      <c r="O65" s="135"/>
      <c r="P65" s="135"/>
    </row>
    <row r="66" spans="1:16">
      <c r="A66" s="135" t="s">
        <v>25</v>
      </c>
      <c r="B66" s="135">
        <f>'将来負担比率（分子）の構造'!I$41</f>
        <v>6760</v>
      </c>
      <c r="C66" s="135"/>
      <c r="D66" s="135"/>
      <c r="E66" s="135">
        <f>'将来負担比率（分子）の構造'!J$41</f>
        <v>6518</v>
      </c>
      <c r="F66" s="135"/>
      <c r="G66" s="135"/>
      <c r="H66" s="135">
        <f>'将来負担比率（分子）の構造'!K$41</f>
        <v>6313</v>
      </c>
      <c r="I66" s="135"/>
      <c r="J66" s="135"/>
      <c r="K66" s="135">
        <f>'将来負担比率（分子）の構造'!L$41</f>
        <v>6284</v>
      </c>
      <c r="L66" s="135"/>
      <c r="M66" s="135"/>
      <c r="N66" s="135">
        <f>'将来負担比率（分子）の構造'!M$41</f>
        <v>6460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7" sqref="R7:Y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5294634</v>
      </c>
      <c r="S5" s="637"/>
      <c r="T5" s="637"/>
      <c r="U5" s="637"/>
      <c r="V5" s="637"/>
      <c r="W5" s="637"/>
      <c r="X5" s="637"/>
      <c r="Y5" s="684"/>
      <c r="Z5" s="697">
        <v>46.4</v>
      </c>
      <c r="AA5" s="697"/>
      <c r="AB5" s="697"/>
      <c r="AC5" s="697"/>
      <c r="AD5" s="698">
        <v>5294608</v>
      </c>
      <c r="AE5" s="698"/>
      <c r="AF5" s="698"/>
      <c r="AG5" s="698"/>
      <c r="AH5" s="698"/>
      <c r="AI5" s="698"/>
      <c r="AJ5" s="698"/>
      <c r="AK5" s="698"/>
      <c r="AL5" s="685">
        <v>71.5</v>
      </c>
      <c r="AM5" s="654"/>
      <c r="AN5" s="654"/>
      <c r="AO5" s="686"/>
      <c r="AP5" s="673" t="s">
        <v>207</v>
      </c>
      <c r="AQ5" s="674"/>
      <c r="AR5" s="674"/>
      <c r="AS5" s="674"/>
      <c r="AT5" s="674"/>
      <c r="AU5" s="674"/>
      <c r="AV5" s="674"/>
      <c r="AW5" s="674"/>
      <c r="AX5" s="674"/>
      <c r="AY5" s="674"/>
      <c r="AZ5" s="674"/>
      <c r="BA5" s="674"/>
      <c r="BB5" s="674"/>
      <c r="BC5" s="674"/>
      <c r="BD5" s="674"/>
      <c r="BE5" s="674"/>
      <c r="BF5" s="675"/>
      <c r="BG5" s="586">
        <v>5267972</v>
      </c>
      <c r="BH5" s="587"/>
      <c r="BI5" s="587"/>
      <c r="BJ5" s="587"/>
      <c r="BK5" s="587"/>
      <c r="BL5" s="587"/>
      <c r="BM5" s="587"/>
      <c r="BN5" s="588"/>
      <c r="BO5" s="639">
        <v>99.5</v>
      </c>
      <c r="BP5" s="639"/>
      <c r="BQ5" s="639"/>
      <c r="BR5" s="639"/>
      <c r="BS5" s="640">
        <v>24013</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174400</v>
      </c>
      <c r="S6" s="587"/>
      <c r="T6" s="587"/>
      <c r="U6" s="587"/>
      <c r="V6" s="587"/>
      <c r="W6" s="587"/>
      <c r="X6" s="587"/>
      <c r="Y6" s="588"/>
      <c r="Z6" s="639">
        <v>1.5</v>
      </c>
      <c r="AA6" s="639"/>
      <c r="AB6" s="639"/>
      <c r="AC6" s="639"/>
      <c r="AD6" s="640">
        <v>174400</v>
      </c>
      <c r="AE6" s="640"/>
      <c r="AF6" s="640"/>
      <c r="AG6" s="640"/>
      <c r="AH6" s="640"/>
      <c r="AI6" s="640"/>
      <c r="AJ6" s="640"/>
      <c r="AK6" s="640"/>
      <c r="AL6" s="609">
        <v>2.4</v>
      </c>
      <c r="AM6" s="641"/>
      <c r="AN6" s="641"/>
      <c r="AO6" s="642"/>
      <c r="AP6" s="583" t="s">
        <v>212</v>
      </c>
      <c r="AQ6" s="584"/>
      <c r="AR6" s="584"/>
      <c r="AS6" s="584"/>
      <c r="AT6" s="584"/>
      <c r="AU6" s="584"/>
      <c r="AV6" s="584"/>
      <c r="AW6" s="584"/>
      <c r="AX6" s="584"/>
      <c r="AY6" s="584"/>
      <c r="AZ6" s="584"/>
      <c r="BA6" s="584"/>
      <c r="BB6" s="584"/>
      <c r="BC6" s="584"/>
      <c r="BD6" s="584"/>
      <c r="BE6" s="584"/>
      <c r="BF6" s="585"/>
      <c r="BG6" s="586">
        <v>5267972</v>
      </c>
      <c r="BH6" s="587"/>
      <c r="BI6" s="587"/>
      <c r="BJ6" s="587"/>
      <c r="BK6" s="587"/>
      <c r="BL6" s="587"/>
      <c r="BM6" s="587"/>
      <c r="BN6" s="588"/>
      <c r="BO6" s="639">
        <v>99.5</v>
      </c>
      <c r="BP6" s="639"/>
      <c r="BQ6" s="639"/>
      <c r="BR6" s="639"/>
      <c r="BS6" s="640">
        <v>24013</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163495</v>
      </c>
      <c r="CS6" s="587"/>
      <c r="CT6" s="587"/>
      <c r="CU6" s="587"/>
      <c r="CV6" s="587"/>
      <c r="CW6" s="587"/>
      <c r="CX6" s="587"/>
      <c r="CY6" s="588"/>
      <c r="CZ6" s="639">
        <v>1.5</v>
      </c>
      <c r="DA6" s="639"/>
      <c r="DB6" s="639"/>
      <c r="DC6" s="639"/>
      <c r="DD6" s="592" t="s">
        <v>214</v>
      </c>
      <c r="DE6" s="587"/>
      <c r="DF6" s="587"/>
      <c r="DG6" s="587"/>
      <c r="DH6" s="587"/>
      <c r="DI6" s="587"/>
      <c r="DJ6" s="587"/>
      <c r="DK6" s="587"/>
      <c r="DL6" s="587"/>
      <c r="DM6" s="587"/>
      <c r="DN6" s="587"/>
      <c r="DO6" s="587"/>
      <c r="DP6" s="588"/>
      <c r="DQ6" s="592">
        <v>163495</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17601</v>
      </c>
      <c r="S7" s="587"/>
      <c r="T7" s="587"/>
      <c r="U7" s="587"/>
      <c r="V7" s="587"/>
      <c r="W7" s="587"/>
      <c r="X7" s="587"/>
      <c r="Y7" s="588"/>
      <c r="Z7" s="639">
        <v>0.2</v>
      </c>
      <c r="AA7" s="639"/>
      <c r="AB7" s="639"/>
      <c r="AC7" s="639"/>
      <c r="AD7" s="640">
        <v>17601</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2606567</v>
      </c>
      <c r="BH7" s="587"/>
      <c r="BI7" s="587"/>
      <c r="BJ7" s="587"/>
      <c r="BK7" s="587"/>
      <c r="BL7" s="587"/>
      <c r="BM7" s="587"/>
      <c r="BN7" s="588"/>
      <c r="BO7" s="639">
        <v>49.2</v>
      </c>
      <c r="BP7" s="639"/>
      <c r="BQ7" s="639"/>
      <c r="BR7" s="639"/>
      <c r="BS7" s="640">
        <v>24013</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1315098</v>
      </c>
      <c r="CS7" s="587"/>
      <c r="CT7" s="587"/>
      <c r="CU7" s="587"/>
      <c r="CV7" s="587"/>
      <c r="CW7" s="587"/>
      <c r="CX7" s="587"/>
      <c r="CY7" s="588"/>
      <c r="CZ7" s="639">
        <v>12.2</v>
      </c>
      <c r="DA7" s="639"/>
      <c r="DB7" s="639"/>
      <c r="DC7" s="639"/>
      <c r="DD7" s="592">
        <v>6613</v>
      </c>
      <c r="DE7" s="587"/>
      <c r="DF7" s="587"/>
      <c r="DG7" s="587"/>
      <c r="DH7" s="587"/>
      <c r="DI7" s="587"/>
      <c r="DJ7" s="587"/>
      <c r="DK7" s="587"/>
      <c r="DL7" s="587"/>
      <c r="DM7" s="587"/>
      <c r="DN7" s="587"/>
      <c r="DO7" s="587"/>
      <c r="DP7" s="588"/>
      <c r="DQ7" s="592">
        <v>1189627</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26479</v>
      </c>
      <c r="S8" s="587"/>
      <c r="T8" s="587"/>
      <c r="U8" s="587"/>
      <c r="V8" s="587"/>
      <c r="W8" s="587"/>
      <c r="X8" s="587"/>
      <c r="Y8" s="588"/>
      <c r="Z8" s="639">
        <v>0.2</v>
      </c>
      <c r="AA8" s="639"/>
      <c r="AB8" s="639"/>
      <c r="AC8" s="639"/>
      <c r="AD8" s="640">
        <v>26479</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62980</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3665511</v>
      </c>
      <c r="CS8" s="587"/>
      <c r="CT8" s="587"/>
      <c r="CU8" s="587"/>
      <c r="CV8" s="587"/>
      <c r="CW8" s="587"/>
      <c r="CX8" s="587"/>
      <c r="CY8" s="588"/>
      <c r="CZ8" s="639">
        <v>34</v>
      </c>
      <c r="DA8" s="639"/>
      <c r="DB8" s="639"/>
      <c r="DC8" s="639"/>
      <c r="DD8" s="592">
        <v>99537</v>
      </c>
      <c r="DE8" s="587"/>
      <c r="DF8" s="587"/>
      <c r="DG8" s="587"/>
      <c r="DH8" s="587"/>
      <c r="DI8" s="587"/>
      <c r="DJ8" s="587"/>
      <c r="DK8" s="587"/>
      <c r="DL8" s="587"/>
      <c r="DM8" s="587"/>
      <c r="DN8" s="587"/>
      <c r="DO8" s="587"/>
      <c r="DP8" s="588"/>
      <c r="DQ8" s="592">
        <v>2130962</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44438</v>
      </c>
      <c r="S9" s="587"/>
      <c r="T9" s="587"/>
      <c r="U9" s="587"/>
      <c r="V9" s="587"/>
      <c r="W9" s="587"/>
      <c r="X9" s="587"/>
      <c r="Y9" s="588"/>
      <c r="Z9" s="639">
        <v>0.4</v>
      </c>
      <c r="AA9" s="639"/>
      <c r="AB9" s="639"/>
      <c r="AC9" s="639"/>
      <c r="AD9" s="640">
        <v>44438</v>
      </c>
      <c r="AE9" s="640"/>
      <c r="AF9" s="640"/>
      <c r="AG9" s="640"/>
      <c r="AH9" s="640"/>
      <c r="AI9" s="640"/>
      <c r="AJ9" s="640"/>
      <c r="AK9" s="640"/>
      <c r="AL9" s="609">
        <v>0.6</v>
      </c>
      <c r="AM9" s="641"/>
      <c r="AN9" s="641"/>
      <c r="AO9" s="642"/>
      <c r="AP9" s="583" t="s">
        <v>222</v>
      </c>
      <c r="AQ9" s="584"/>
      <c r="AR9" s="584"/>
      <c r="AS9" s="584"/>
      <c r="AT9" s="584"/>
      <c r="AU9" s="584"/>
      <c r="AV9" s="584"/>
      <c r="AW9" s="584"/>
      <c r="AX9" s="584"/>
      <c r="AY9" s="584"/>
      <c r="AZ9" s="584"/>
      <c r="BA9" s="584"/>
      <c r="BB9" s="584"/>
      <c r="BC9" s="584"/>
      <c r="BD9" s="584"/>
      <c r="BE9" s="584"/>
      <c r="BF9" s="585"/>
      <c r="BG9" s="586">
        <v>2170103</v>
      </c>
      <c r="BH9" s="587"/>
      <c r="BI9" s="587"/>
      <c r="BJ9" s="587"/>
      <c r="BK9" s="587"/>
      <c r="BL9" s="587"/>
      <c r="BM9" s="587"/>
      <c r="BN9" s="588"/>
      <c r="BO9" s="639">
        <v>41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1056425</v>
      </c>
      <c r="CS9" s="587"/>
      <c r="CT9" s="587"/>
      <c r="CU9" s="587"/>
      <c r="CV9" s="587"/>
      <c r="CW9" s="587"/>
      <c r="CX9" s="587"/>
      <c r="CY9" s="588"/>
      <c r="CZ9" s="639">
        <v>9.8000000000000007</v>
      </c>
      <c r="DA9" s="639"/>
      <c r="DB9" s="639"/>
      <c r="DC9" s="639"/>
      <c r="DD9" s="592">
        <v>94052</v>
      </c>
      <c r="DE9" s="587"/>
      <c r="DF9" s="587"/>
      <c r="DG9" s="587"/>
      <c r="DH9" s="587"/>
      <c r="DI9" s="587"/>
      <c r="DJ9" s="587"/>
      <c r="DK9" s="587"/>
      <c r="DL9" s="587"/>
      <c r="DM9" s="587"/>
      <c r="DN9" s="587"/>
      <c r="DO9" s="587"/>
      <c r="DP9" s="588"/>
      <c r="DQ9" s="592">
        <v>923950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346204</v>
      </c>
      <c r="S10" s="587"/>
      <c r="T10" s="587"/>
      <c r="U10" s="587"/>
      <c r="V10" s="587"/>
      <c r="W10" s="587"/>
      <c r="X10" s="587"/>
      <c r="Y10" s="588"/>
      <c r="Z10" s="639">
        <v>3</v>
      </c>
      <c r="AA10" s="639"/>
      <c r="AB10" s="639"/>
      <c r="AC10" s="639"/>
      <c r="AD10" s="640">
        <v>346204</v>
      </c>
      <c r="AE10" s="640"/>
      <c r="AF10" s="640"/>
      <c r="AG10" s="640"/>
      <c r="AH10" s="640"/>
      <c r="AI10" s="640"/>
      <c r="AJ10" s="640"/>
      <c r="AK10" s="640"/>
      <c r="AL10" s="609">
        <v>4.7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89885</v>
      </c>
      <c r="BH10" s="587"/>
      <c r="BI10" s="587"/>
      <c r="BJ10" s="587"/>
      <c r="BK10" s="587"/>
      <c r="BL10" s="587"/>
      <c r="BM10" s="587"/>
      <c r="BN10" s="588"/>
      <c r="BO10" s="639">
        <v>1.7</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51713</v>
      </c>
      <c r="S11" s="587"/>
      <c r="T11" s="587"/>
      <c r="U11" s="587"/>
      <c r="V11" s="587"/>
      <c r="W11" s="587"/>
      <c r="X11" s="587"/>
      <c r="Y11" s="588"/>
      <c r="Z11" s="639">
        <v>0.5</v>
      </c>
      <c r="AA11" s="639"/>
      <c r="AB11" s="639"/>
      <c r="AC11" s="639"/>
      <c r="AD11" s="640">
        <v>51713</v>
      </c>
      <c r="AE11" s="640"/>
      <c r="AF11" s="640"/>
      <c r="AG11" s="640"/>
      <c r="AH11" s="640"/>
      <c r="AI11" s="640"/>
      <c r="AJ11" s="640"/>
      <c r="AK11" s="640"/>
      <c r="AL11" s="609">
        <v>0.7</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283599</v>
      </c>
      <c r="BH11" s="587"/>
      <c r="BI11" s="587"/>
      <c r="BJ11" s="587"/>
      <c r="BK11" s="587"/>
      <c r="BL11" s="587"/>
      <c r="BM11" s="587"/>
      <c r="BN11" s="588"/>
      <c r="BO11" s="639">
        <v>5.4</v>
      </c>
      <c r="BP11" s="639"/>
      <c r="BQ11" s="639"/>
      <c r="BR11" s="639"/>
      <c r="BS11" s="592">
        <v>24013</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389293</v>
      </c>
      <c r="CS11" s="587"/>
      <c r="CT11" s="587"/>
      <c r="CU11" s="587"/>
      <c r="CV11" s="587"/>
      <c r="CW11" s="587"/>
      <c r="CX11" s="587"/>
      <c r="CY11" s="588"/>
      <c r="CZ11" s="639">
        <v>3.6</v>
      </c>
      <c r="DA11" s="639"/>
      <c r="DB11" s="639"/>
      <c r="DC11" s="639"/>
      <c r="DD11" s="592">
        <v>59634</v>
      </c>
      <c r="DE11" s="587"/>
      <c r="DF11" s="587"/>
      <c r="DG11" s="587"/>
      <c r="DH11" s="587"/>
      <c r="DI11" s="587"/>
      <c r="DJ11" s="587"/>
      <c r="DK11" s="587"/>
      <c r="DL11" s="587"/>
      <c r="DM11" s="587"/>
      <c r="DN11" s="587"/>
      <c r="DO11" s="587"/>
      <c r="DP11" s="588"/>
      <c r="DQ11" s="592">
        <v>311184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2268162</v>
      </c>
      <c r="BH12" s="587"/>
      <c r="BI12" s="587"/>
      <c r="BJ12" s="587"/>
      <c r="BK12" s="587"/>
      <c r="BL12" s="587"/>
      <c r="BM12" s="587"/>
      <c r="BN12" s="588"/>
      <c r="BO12" s="639">
        <v>42.8</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178155</v>
      </c>
      <c r="CS12" s="587"/>
      <c r="CT12" s="587"/>
      <c r="CU12" s="587"/>
      <c r="CV12" s="587"/>
      <c r="CW12" s="587"/>
      <c r="CX12" s="587"/>
      <c r="CY12" s="588"/>
      <c r="CZ12" s="639">
        <v>1.7</v>
      </c>
      <c r="DA12" s="639"/>
      <c r="DB12" s="639"/>
      <c r="DC12" s="639"/>
      <c r="DD12" s="592">
        <v>40046</v>
      </c>
      <c r="DE12" s="587"/>
      <c r="DF12" s="587"/>
      <c r="DG12" s="587"/>
      <c r="DH12" s="587"/>
      <c r="DI12" s="587"/>
      <c r="DJ12" s="587"/>
      <c r="DK12" s="587"/>
      <c r="DL12" s="587"/>
      <c r="DM12" s="587"/>
      <c r="DN12" s="587"/>
      <c r="DO12" s="587"/>
      <c r="DP12" s="588"/>
      <c r="DQ12" s="592">
        <v>86904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70637</v>
      </c>
      <c r="S13" s="587"/>
      <c r="T13" s="587"/>
      <c r="U13" s="587"/>
      <c r="V13" s="587"/>
      <c r="W13" s="587"/>
      <c r="X13" s="587"/>
      <c r="Y13" s="588"/>
      <c r="Z13" s="639">
        <v>0.6</v>
      </c>
      <c r="AA13" s="639"/>
      <c r="AB13" s="639"/>
      <c r="AC13" s="639"/>
      <c r="AD13" s="640">
        <v>70637</v>
      </c>
      <c r="AE13" s="640"/>
      <c r="AF13" s="640"/>
      <c r="AG13" s="640"/>
      <c r="AH13" s="640"/>
      <c r="AI13" s="640"/>
      <c r="AJ13" s="640"/>
      <c r="AK13" s="640"/>
      <c r="AL13" s="609">
        <v>1</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2267441</v>
      </c>
      <c r="BH13" s="587"/>
      <c r="BI13" s="587"/>
      <c r="BJ13" s="587"/>
      <c r="BK13" s="587"/>
      <c r="BL13" s="587"/>
      <c r="BM13" s="587"/>
      <c r="BN13" s="588"/>
      <c r="BO13" s="639">
        <v>42.8</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1042728</v>
      </c>
      <c r="CS13" s="587"/>
      <c r="CT13" s="587"/>
      <c r="CU13" s="587"/>
      <c r="CV13" s="587"/>
      <c r="CW13" s="587"/>
      <c r="CX13" s="587"/>
      <c r="CY13" s="588"/>
      <c r="CZ13" s="639">
        <v>9.6999999999999993</v>
      </c>
      <c r="DA13" s="639"/>
      <c r="DB13" s="639"/>
      <c r="DC13" s="639"/>
      <c r="DD13" s="592">
        <v>352464</v>
      </c>
      <c r="DE13" s="587"/>
      <c r="DF13" s="587"/>
      <c r="DG13" s="587"/>
      <c r="DH13" s="587"/>
      <c r="DI13" s="587"/>
      <c r="DJ13" s="587"/>
      <c r="DK13" s="587"/>
      <c r="DL13" s="587"/>
      <c r="DM13" s="587"/>
      <c r="DN13" s="587"/>
      <c r="DO13" s="587"/>
      <c r="DP13" s="588"/>
      <c r="DQ13" s="592">
        <v>779253</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94056</v>
      </c>
      <c r="BH14" s="587"/>
      <c r="BI14" s="587"/>
      <c r="BJ14" s="587"/>
      <c r="BK14" s="587"/>
      <c r="BL14" s="587"/>
      <c r="BM14" s="587"/>
      <c r="BN14" s="588"/>
      <c r="BO14" s="639">
        <v>1.8</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849223</v>
      </c>
      <c r="CS14" s="587"/>
      <c r="CT14" s="587"/>
      <c r="CU14" s="587"/>
      <c r="CV14" s="587"/>
      <c r="CW14" s="587"/>
      <c r="CX14" s="587"/>
      <c r="CY14" s="588"/>
      <c r="CZ14" s="639">
        <v>7.9</v>
      </c>
      <c r="DA14" s="639"/>
      <c r="DB14" s="639"/>
      <c r="DC14" s="639"/>
      <c r="DD14" s="592">
        <v>396145</v>
      </c>
      <c r="DE14" s="587"/>
      <c r="DF14" s="587"/>
      <c r="DG14" s="587"/>
      <c r="DH14" s="587"/>
      <c r="DI14" s="587"/>
      <c r="DJ14" s="587"/>
      <c r="DK14" s="587"/>
      <c r="DL14" s="587"/>
      <c r="DM14" s="587"/>
      <c r="DN14" s="587"/>
      <c r="DO14" s="587"/>
      <c r="DP14" s="588"/>
      <c r="DQ14" s="592">
        <v>503764</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31734</v>
      </c>
      <c r="S15" s="587"/>
      <c r="T15" s="587"/>
      <c r="U15" s="587"/>
      <c r="V15" s="587"/>
      <c r="W15" s="587"/>
      <c r="X15" s="587"/>
      <c r="Y15" s="588"/>
      <c r="Z15" s="639">
        <v>0.3</v>
      </c>
      <c r="AA15" s="639"/>
      <c r="AB15" s="639"/>
      <c r="AC15" s="639"/>
      <c r="AD15" s="640">
        <v>31734</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299187</v>
      </c>
      <c r="BH15" s="587"/>
      <c r="BI15" s="587"/>
      <c r="BJ15" s="587"/>
      <c r="BK15" s="587"/>
      <c r="BL15" s="587"/>
      <c r="BM15" s="587"/>
      <c r="BN15" s="588"/>
      <c r="BO15" s="639">
        <v>5.7</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1354252</v>
      </c>
      <c r="CS15" s="587"/>
      <c r="CT15" s="587"/>
      <c r="CU15" s="587"/>
      <c r="CV15" s="587"/>
      <c r="CW15" s="587"/>
      <c r="CX15" s="587"/>
      <c r="CY15" s="588"/>
      <c r="CZ15" s="639">
        <v>12.6</v>
      </c>
      <c r="DA15" s="639"/>
      <c r="DB15" s="639"/>
      <c r="DC15" s="639"/>
      <c r="DD15" s="592">
        <v>378305</v>
      </c>
      <c r="DE15" s="587"/>
      <c r="DF15" s="587"/>
      <c r="DG15" s="587"/>
      <c r="DH15" s="587"/>
      <c r="DI15" s="587"/>
      <c r="DJ15" s="587"/>
      <c r="DK15" s="587"/>
      <c r="DL15" s="587"/>
      <c r="DM15" s="587"/>
      <c r="DN15" s="587"/>
      <c r="DO15" s="587"/>
      <c r="DP15" s="588"/>
      <c r="DQ15" s="592">
        <v>992552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1436341</v>
      </c>
      <c r="S16" s="587"/>
      <c r="T16" s="587"/>
      <c r="U16" s="587"/>
      <c r="V16" s="587"/>
      <c r="W16" s="587"/>
      <c r="X16" s="587"/>
      <c r="Y16" s="588"/>
      <c r="Z16" s="639">
        <v>12.6</v>
      </c>
      <c r="AA16" s="639"/>
      <c r="AB16" s="639"/>
      <c r="AC16" s="639"/>
      <c r="AD16" s="640">
        <v>1314541</v>
      </c>
      <c r="AE16" s="640"/>
      <c r="AF16" s="640"/>
      <c r="AG16" s="640"/>
      <c r="AH16" s="640"/>
      <c r="AI16" s="640"/>
      <c r="AJ16" s="640"/>
      <c r="AK16" s="640"/>
      <c r="AL16" s="609">
        <v>17.7</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35756</v>
      </c>
      <c r="CS16" s="587"/>
      <c r="CT16" s="587"/>
      <c r="CU16" s="587"/>
      <c r="CV16" s="587"/>
      <c r="CW16" s="587"/>
      <c r="CX16" s="587"/>
      <c r="CY16" s="588"/>
      <c r="CZ16" s="639">
        <v>0.3</v>
      </c>
      <c r="DA16" s="639"/>
      <c r="DB16" s="639"/>
      <c r="DC16" s="639"/>
      <c r="DD16" s="592" t="s">
        <v>111</v>
      </c>
      <c r="DE16" s="587"/>
      <c r="DF16" s="587"/>
      <c r="DG16" s="587"/>
      <c r="DH16" s="587"/>
      <c r="DI16" s="587"/>
      <c r="DJ16" s="587"/>
      <c r="DK16" s="587"/>
      <c r="DL16" s="587"/>
      <c r="DM16" s="587"/>
      <c r="DN16" s="587"/>
      <c r="DO16" s="587"/>
      <c r="DP16" s="588"/>
      <c r="DQ16" s="592">
        <v>3339</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1314541</v>
      </c>
      <c r="S17" s="587"/>
      <c r="T17" s="587"/>
      <c r="U17" s="587"/>
      <c r="V17" s="587"/>
      <c r="W17" s="587"/>
      <c r="X17" s="587"/>
      <c r="Y17" s="588"/>
      <c r="Z17" s="639">
        <v>11.5</v>
      </c>
      <c r="AA17" s="639"/>
      <c r="AB17" s="639"/>
      <c r="AC17" s="639"/>
      <c r="AD17" s="640">
        <v>1314541</v>
      </c>
      <c r="AE17" s="640"/>
      <c r="AF17" s="640"/>
      <c r="AG17" s="640"/>
      <c r="AH17" s="640"/>
      <c r="AI17" s="640"/>
      <c r="AJ17" s="640"/>
      <c r="AK17" s="640"/>
      <c r="AL17" s="609">
        <v>17.7</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717605</v>
      </c>
      <c r="CS17" s="587"/>
      <c r="CT17" s="587"/>
      <c r="CU17" s="587"/>
      <c r="CV17" s="587"/>
      <c r="CW17" s="587"/>
      <c r="CX17" s="587"/>
      <c r="CY17" s="588"/>
      <c r="CZ17" s="639">
        <v>6.7</v>
      </c>
      <c r="DA17" s="639"/>
      <c r="DB17" s="639"/>
      <c r="DC17" s="639"/>
      <c r="DD17" s="592" t="s">
        <v>111</v>
      </c>
      <c r="DE17" s="587"/>
      <c r="DF17" s="587"/>
      <c r="DG17" s="587"/>
      <c r="DH17" s="587"/>
      <c r="DI17" s="587"/>
      <c r="DJ17" s="587"/>
      <c r="DK17" s="587"/>
      <c r="DL17" s="587"/>
      <c r="DM17" s="587"/>
      <c r="DN17" s="587"/>
      <c r="DO17" s="587"/>
      <c r="DP17" s="588"/>
      <c r="DQ17" s="592">
        <v>717605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121784</v>
      </c>
      <c r="S18" s="587"/>
      <c r="T18" s="587"/>
      <c r="U18" s="587"/>
      <c r="V18" s="587"/>
      <c r="W18" s="587"/>
      <c r="X18" s="587"/>
      <c r="Y18" s="588"/>
      <c r="Z18" s="639">
        <v>1.1000000000000001</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16</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26662</v>
      </c>
      <c r="BH19" s="587"/>
      <c r="BI19" s="587"/>
      <c r="BJ19" s="587"/>
      <c r="BK19" s="587"/>
      <c r="BL19" s="587"/>
      <c r="BM19" s="587"/>
      <c r="BN19" s="588"/>
      <c r="BO19" s="639">
        <v>0.5</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7494181</v>
      </c>
      <c r="S20" s="587"/>
      <c r="T20" s="587"/>
      <c r="U20" s="587"/>
      <c r="V20" s="587"/>
      <c r="W20" s="587"/>
      <c r="X20" s="587"/>
      <c r="Y20" s="588"/>
      <c r="Z20" s="639">
        <v>65.7</v>
      </c>
      <c r="AA20" s="639"/>
      <c r="AB20" s="639"/>
      <c r="AC20" s="639"/>
      <c r="AD20" s="640">
        <v>7372355</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26662</v>
      </c>
      <c r="BH20" s="587"/>
      <c r="BI20" s="587"/>
      <c r="BJ20" s="587"/>
      <c r="BK20" s="587"/>
      <c r="BL20" s="587"/>
      <c r="BM20" s="587"/>
      <c r="BN20" s="588"/>
      <c r="BO20" s="639">
        <v>0.5</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10767541</v>
      </c>
      <c r="CS20" s="587"/>
      <c r="CT20" s="587"/>
      <c r="CU20" s="587"/>
      <c r="CV20" s="587"/>
      <c r="CW20" s="587"/>
      <c r="CX20" s="587"/>
      <c r="CY20" s="588"/>
      <c r="CZ20" s="639">
        <v>100</v>
      </c>
      <c r="DA20" s="639"/>
      <c r="DB20" s="639"/>
      <c r="DC20" s="639"/>
      <c r="DD20" s="592">
        <v>1426796</v>
      </c>
      <c r="DE20" s="587"/>
      <c r="DF20" s="587"/>
      <c r="DG20" s="587"/>
      <c r="DH20" s="587"/>
      <c r="DI20" s="587"/>
      <c r="DJ20" s="587"/>
      <c r="DK20" s="587"/>
      <c r="DL20" s="587"/>
      <c r="DM20" s="587"/>
      <c r="DN20" s="587"/>
      <c r="DO20" s="587"/>
      <c r="DP20" s="588"/>
      <c r="DQ20" s="592">
        <v>7802635</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6792</v>
      </c>
      <c r="S21" s="587"/>
      <c r="T21" s="587"/>
      <c r="U21" s="587"/>
      <c r="V21" s="587"/>
      <c r="W21" s="587"/>
      <c r="X21" s="587"/>
      <c r="Y21" s="588"/>
      <c r="Z21" s="639">
        <v>0.1</v>
      </c>
      <c r="AA21" s="639"/>
      <c r="AB21" s="639"/>
      <c r="AC21" s="639"/>
      <c r="AD21" s="640">
        <v>6792</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26636</v>
      </c>
      <c r="BH21" s="587"/>
      <c r="BI21" s="587"/>
      <c r="BJ21" s="587"/>
      <c r="BK21" s="587"/>
      <c r="BL21" s="587"/>
      <c r="BM21" s="587"/>
      <c r="BN21" s="588"/>
      <c r="BO21" s="639">
        <v>0.5</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51572</v>
      </c>
      <c r="S22" s="587"/>
      <c r="T22" s="587"/>
      <c r="U22" s="587"/>
      <c r="V22" s="587"/>
      <c r="W22" s="587"/>
      <c r="X22" s="587"/>
      <c r="Y22" s="588"/>
      <c r="Z22" s="639">
        <v>0.5</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245774</v>
      </c>
      <c r="S23" s="587"/>
      <c r="T23" s="587"/>
      <c r="U23" s="587"/>
      <c r="V23" s="587"/>
      <c r="W23" s="587"/>
      <c r="X23" s="587"/>
      <c r="Y23" s="588"/>
      <c r="Z23" s="639">
        <v>2.2000000000000002</v>
      </c>
      <c r="AA23" s="639"/>
      <c r="AB23" s="639"/>
      <c r="AC23" s="639"/>
      <c r="AD23" s="640">
        <v>21964</v>
      </c>
      <c r="AE23" s="640"/>
      <c r="AF23" s="640"/>
      <c r="AG23" s="640"/>
      <c r="AH23" s="640"/>
      <c r="AI23" s="640"/>
      <c r="AJ23" s="640"/>
      <c r="AK23" s="640"/>
      <c r="AL23" s="609">
        <v>0.3</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26</v>
      </c>
      <c r="BH23" s="587"/>
      <c r="BI23" s="587"/>
      <c r="BJ23" s="587"/>
      <c r="BK23" s="587"/>
      <c r="BL23" s="587"/>
      <c r="BM23" s="587"/>
      <c r="BN23" s="588"/>
      <c r="BO23" s="639">
        <v>0</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93238</v>
      </c>
      <c r="S24" s="587"/>
      <c r="T24" s="587"/>
      <c r="U24" s="587"/>
      <c r="V24" s="587"/>
      <c r="W24" s="587"/>
      <c r="X24" s="587"/>
      <c r="Y24" s="588"/>
      <c r="Z24" s="639">
        <v>0.8</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4794121</v>
      </c>
      <c r="CS24" s="637"/>
      <c r="CT24" s="637"/>
      <c r="CU24" s="637"/>
      <c r="CV24" s="637"/>
      <c r="CW24" s="637"/>
      <c r="CX24" s="637"/>
      <c r="CY24" s="684"/>
      <c r="CZ24" s="688">
        <v>44.5</v>
      </c>
      <c r="DA24" s="689"/>
      <c r="DB24" s="689"/>
      <c r="DC24" s="690"/>
      <c r="DD24" s="683">
        <v>3469853</v>
      </c>
      <c r="DE24" s="637"/>
      <c r="DF24" s="637"/>
      <c r="DG24" s="637"/>
      <c r="DH24" s="637"/>
      <c r="DI24" s="637"/>
      <c r="DJ24" s="637"/>
      <c r="DK24" s="684"/>
      <c r="DL24" s="683">
        <v>3427080</v>
      </c>
      <c r="DM24" s="637"/>
      <c r="DN24" s="637"/>
      <c r="DO24" s="637"/>
      <c r="DP24" s="637"/>
      <c r="DQ24" s="637"/>
      <c r="DR24" s="637"/>
      <c r="DS24" s="637"/>
      <c r="DT24" s="637"/>
      <c r="DU24" s="637"/>
      <c r="DV24" s="684"/>
      <c r="DW24" s="685">
        <v>43.7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1049025</v>
      </c>
      <c r="S25" s="587"/>
      <c r="T25" s="587"/>
      <c r="U25" s="587"/>
      <c r="V25" s="587"/>
      <c r="W25" s="587"/>
      <c r="X25" s="587"/>
      <c r="Y25" s="588"/>
      <c r="Z25" s="639">
        <v>9.1999999999999993</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2467197</v>
      </c>
      <c r="CS25" s="605"/>
      <c r="CT25" s="605"/>
      <c r="CU25" s="605"/>
      <c r="CV25" s="605"/>
      <c r="CW25" s="605"/>
      <c r="CX25" s="605"/>
      <c r="CY25" s="606"/>
      <c r="CZ25" s="589">
        <v>22.9</v>
      </c>
      <c r="DA25" s="607"/>
      <c r="DB25" s="607"/>
      <c r="DC25" s="608"/>
      <c r="DD25" s="592">
        <v>2270718</v>
      </c>
      <c r="DE25" s="605"/>
      <c r="DF25" s="605"/>
      <c r="DG25" s="605"/>
      <c r="DH25" s="605"/>
      <c r="DI25" s="605"/>
      <c r="DJ25" s="605"/>
      <c r="DK25" s="606"/>
      <c r="DL25" s="592">
        <v>2228912</v>
      </c>
      <c r="DM25" s="605"/>
      <c r="DN25" s="605"/>
      <c r="DO25" s="605"/>
      <c r="DP25" s="605"/>
      <c r="DQ25" s="605"/>
      <c r="DR25" s="605"/>
      <c r="DS25" s="605"/>
      <c r="DT25" s="605"/>
      <c r="DU25" s="605"/>
      <c r="DV25" s="606"/>
      <c r="DW25" s="609">
        <v>28.4</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1682932</v>
      </c>
      <c r="CS26" s="587"/>
      <c r="CT26" s="587"/>
      <c r="CU26" s="587"/>
      <c r="CV26" s="587"/>
      <c r="CW26" s="587"/>
      <c r="CX26" s="587"/>
      <c r="CY26" s="588"/>
      <c r="CZ26" s="589">
        <v>15.6</v>
      </c>
      <c r="DA26" s="607"/>
      <c r="DB26" s="607"/>
      <c r="DC26" s="608"/>
      <c r="DD26" s="592">
        <v>1501971</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826967</v>
      </c>
      <c r="S27" s="587"/>
      <c r="T27" s="587"/>
      <c r="U27" s="587"/>
      <c r="V27" s="587"/>
      <c r="W27" s="587"/>
      <c r="X27" s="587"/>
      <c r="Y27" s="588"/>
      <c r="Z27" s="639">
        <v>7.2</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5294634</v>
      </c>
      <c r="BH27" s="587"/>
      <c r="BI27" s="587"/>
      <c r="BJ27" s="587"/>
      <c r="BK27" s="587"/>
      <c r="BL27" s="587"/>
      <c r="BM27" s="587"/>
      <c r="BN27" s="588"/>
      <c r="BO27" s="639">
        <v>100</v>
      </c>
      <c r="BP27" s="639"/>
      <c r="BQ27" s="639"/>
      <c r="BR27" s="639"/>
      <c r="BS27" s="592">
        <v>24013</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1609319</v>
      </c>
      <c r="CS27" s="605"/>
      <c r="CT27" s="605"/>
      <c r="CU27" s="605"/>
      <c r="CV27" s="605"/>
      <c r="CW27" s="605"/>
      <c r="CX27" s="605"/>
      <c r="CY27" s="606"/>
      <c r="CZ27" s="589">
        <v>14.9</v>
      </c>
      <c r="DA27" s="607"/>
      <c r="DB27" s="607"/>
      <c r="DC27" s="608"/>
      <c r="DD27" s="592">
        <v>481530</v>
      </c>
      <c r="DE27" s="605"/>
      <c r="DF27" s="605"/>
      <c r="DG27" s="605"/>
      <c r="DH27" s="605"/>
      <c r="DI27" s="605"/>
      <c r="DJ27" s="605"/>
      <c r="DK27" s="606"/>
      <c r="DL27" s="592">
        <v>480563</v>
      </c>
      <c r="DM27" s="605"/>
      <c r="DN27" s="605"/>
      <c r="DO27" s="605"/>
      <c r="DP27" s="605"/>
      <c r="DQ27" s="605"/>
      <c r="DR27" s="605"/>
      <c r="DS27" s="605"/>
      <c r="DT27" s="605"/>
      <c r="DU27" s="605"/>
      <c r="DV27" s="606"/>
      <c r="DW27" s="609">
        <v>6.1</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30752</v>
      </c>
      <c r="S28" s="587"/>
      <c r="T28" s="587"/>
      <c r="U28" s="587"/>
      <c r="V28" s="587"/>
      <c r="W28" s="587"/>
      <c r="X28" s="587"/>
      <c r="Y28" s="588"/>
      <c r="Z28" s="639">
        <v>0.3</v>
      </c>
      <c r="AA28" s="639"/>
      <c r="AB28" s="639"/>
      <c r="AC28" s="639"/>
      <c r="AD28" s="640">
        <v>3694</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717605</v>
      </c>
      <c r="CS28" s="587"/>
      <c r="CT28" s="587"/>
      <c r="CU28" s="587"/>
      <c r="CV28" s="587"/>
      <c r="CW28" s="587"/>
      <c r="CX28" s="587"/>
      <c r="CY28" s="588"/>
      <c r="CZ28" s="589">
        <v>6.7</v>
      </c>
      <c r="DA28" s="607"/>
      <c r="DB28" s="607"/>
      <c r="DC28" s="608"/>
      <c r="DD28" s="592">
        <v>717605</v>
      </c>
      <c r="DE28" s="587"/>
      <c r="DF28" s="587"/>
      <c r="DG28" s="587"/>
      <c r="DH28" s="587"/>
      <c r="DI28" s="587"/>
      <c r="DJ28" s="587"/>
      <c r="DK28" s="588"/>
      <c r="DL28" s="592">
        <v>717605</v>
      </c>
      <c r="DM28" s="587"/>
      <c r="DN28" s="587"/>
      <c r="DO28" s="587"/>
      <c r="DP28" s="587"/>
      <c r="DQ28" s="587"/>
      <c r="DR28" s="587"/>
      <c r="DS28" s="587"/>
      <c r="DT28" s="587"/>
      <c r="DU28" s="587"/>
      <c r="DV28" s="588"/>
      <c r="DW28" s="609">
        <v>9.1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2418</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717605</v>
      </c>
      <c r="CS29" s="605"/>
      <c r="CT29" s="605"/>
      <c r="CU29" s="605"/>
      <c r="CV29" s="605"/>
      <c r="CW29" s="605"/>
      <c r="CX29" s="605"/>
      <c r="CY29" s="606"/>
      <c r="CZ29" s="589">
        <v>6.7</v>
      </c>
      <c r="DA29" s="607"/>
      <c r="DB29" s="607"/>
      <c r="DC29" s="608"/>
      <c r="DD29" s="592">
        <v>717605</v>
      </c>
      <c r="DE29" s="605"/>
      <c r="DF29" s="605"/>
      <c r="DG29" s="605"/>
      <c r="DH29" s="605"/>
      <c r="DI29" s="605"/>
      <c r="DJ29" s="605"/>
      <c r="DK29" s="606"/>
      <c r="DL29" s="592">
        <v>717605</v>
      </c>
      <c r="DM29" s="605"/>
      <c r="DN29" s="605"/>
      <c r="DO29" s="605"/>
      <c r="DP29" s="605"/>
      <c r="DQ29" s="605"/>
      <c r="DR29" s="605"/>
      <c r="DS29" s="605"/>
      <c r="DT29" s="605"/>
      <c r="DU29" s="605"/>
      <c r="DV29" s="606"/>
      <c r="DW29" s="609">
        <v>9.1</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124676</v>
      </c>
      <c r="S30" s="587"/>
      <c r="T30" s="587"/>
      <c r="U30" s="587"/>
      <c r="V30" s="587"/>
      <c r="W30" s="587"/>
      <c r="X30" s="587"/>
      <c r="Y30" s="588"/>
      <c r="Z30" s="639">
        <v>1.1000000000000001</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98.5</v>
      </c>
      <c r="BH30" s="653"/>
      <c r="BI30" s="653"/>
      <c r="BJ30" s="653"/>
      <c r="BK30" s="653"/>
      <c r="BL30" s="653"/>
      <c r="BM30" s="654">
        <v>94.1</v>
      </c>
      <c r="BN30" s="653"/>
      <c r="BO30" s="653"/>
      <c r="BP30" s="653"/>
      <c r="BQ30" s="655"/>
      <c r="BR30" s="652">
        <v>98.5</v>
      </c>
      <c r="BS30" s="653"/>
      <c r="BT30" s="653"/>
      <c r="BU30" s="653"/>
      <c r="BV30" s="653"/>
      <c r="BW30" s="653"/>
      <c r="BX30" s="654">
        <v>93.4</v>
      </c>
      <c r="BY30" s="653"/>
      <c r="BZ30" s="653"/>
      <c r="CA30" s="653"/>
      <c r="CB30" s="655"/>
      <c r="CD30" s="658"/>
      <c r="CE30" s="659"/>
      <c r="CF30" s="623" t="s">
        <v>290</v>
      </c>
      <c r="CG30" s="620"/>
      <c r="CH30" s="620"/>
      <c r="CI30" s="620"/>
      <c r="CJ30" s="620"/>
      <c r="CK30" s="620"/>
      <c r="CL30" s="620"/>
      <c r="CM30" s="620"/>
      <c r="CN30" s="620"/>
      <c r="CO30" s="620"/>
      <c r="CP30" s="620"/>
      <c r="CQ30" s="621"/>
      <c r="CR30" s="586">
        <v>625663</v>
      </c>
      <c r="CS30" s="587"/>
      <c r="CT30" s="587"/>
      <c r="CU30" s="587"/>
      <c r="CV30" s="587"/>
      <c r="CW30" s="587"/>
      <c r="CX30" s="587"/>
      <c r="CY30" s="588"/>
      <c r="CZ30" s="589">
        <v>5.8</v>
      </c>
      <c r="DA30" s="607"/>
      <c r="DB30" s="607"/>
      <c r="DC30" s="608"/>
      <c r="DD30" s="592">
        <v>625663</v>
      </c>
      <c r="DE30" s="587"/>
      <c r="DF30" s="587"/>
      <c r="DG30" s="587"/>
      <c r="DH30" s="587"/>
      <c r="DI30" s="587"/>
      <c r="DJ30" s="587"/>
      <c r="DK30" s="588"/>
      <c r="DL30" s="592">
        <v>625663</v>
      </c>
      <c r="DM30" s="587"/>
      <c r="DN30" s="587"/>
      <c r="DO30" s="587"/>
      <c r="DP30" s="587"/>
      <c r="DQ30" s="587"/>
      <c r="DR30" s="587"/>
      <c r="DS30" s="587"/>
      <c r="DT30" s="587"/>
      <c r="DU30" s="587"/>
      <c r="DV30" s="588"/>
      <c r="DW30" s="609">
        <v>8</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449317</v>
      </c>
      <c r="S31" s="587"/>
      <c r="T31" s="587"/>
      <c r="U31" s="587"/>
      <c r="V31" s="587"/>
      <c r="W31" s="587"/>
      <c r="X31" s="587"/>
      <c r="Y31" s="588"/>
      <c r="Z31" s="639">
        <v>3.9</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98.4</v>
      </c>
      <c r="BH31" s="605"/>
      <c r="BI31" s="605"/>
      <c r="BJ31" s="605"/>
      <c r="BK31" s="605"/>
      <c r="BL31" s="605"/>
      <c r="BM31" s="641">
        <v>95</v>
      </c>
      <c r="BN31" s="651"/>
      <c r="BO31" s="651"/>
      <c r="BP31" s="651"/>
      <c r="BQ31" s="615"/>
      <c r="BR31" s="650">
        <v>98.5</v>
      </c>
      <c r="BS31" s="605"/>
      <c r="BT31" s="605"/>
      <c r="BU31" s="605"/>
      <c r="BV31" s="605"/>
      <c r="BW31" s="605"/>
      <c r="BX31" s="641">
        <v>94.4</v>
      </c>
      <c r="BY31" s="651"/>
      <c r="BZ31" s="651"/>
      <c r="CA31" s="651"/>
      <c r="CB31" s="615"/>
      <c r="CD31" s="658"/>
      <c r="CE31" s="659"/>
      <c r="CF31" s="623" t="s">
        <v>294</v>
      </c>
      <c r="CG31" s="620"/>
      <c r="CH31" s="620"/>
      <c r="CI31" s="620"/>
      <c r="CJ31" s="620"/>
      <c r="CK31" s="620"/>
      <c r="CL31" s="620"/>
      <c r="CM31" s="620"/>
      <c r="CN31" s="620"/>
      <c r="CO31" s="620"/>
      <c r="CP31" s="620"/>
      <c r="CQ31" s="621"/>
      <c r="CR31" s="586">
        <v>91942</v>
      </c>
      <c r="CS31" s="605"/>
      <c r="CT31" s="605"/>
      <c r="CU31" s="605"/>
      <c r="CV31" s="605"/>
      <c r="CW31" s="605"/>
      <c r="CX31" s="605"/>
      <c r="CY31" s="606"/>
      <c r="CZ31" s="589">
        <v>0.9</v>
      </c>
      <c r="DA31" s="607"/>
      <c r="DB31" s="607"/>
      <c r="DC31" s="608"/>
      <c r="DD31" s="592">
        <v>91942</v>
      </c>
      <c r="DE31" s="605"/>
      <c r="DF31" s="605"/>
      <c r="DG31" s="605"/>
      <c r="DH31" s="605"/>
      <c r="DI31" s="605"/>
      <c r="DJ31" s="605"/>
      <c r="DK31" s="606"/>
      <c r="DL31" s="592">
        <v>91942</v>
      </c>
      <c r="DM31" s="605"/>
      <c r="DN31" s="605"/>
      <c r="DO31" s="605"/>
      <c r="DP31" s="605"/>
      <c r="DQ31" s="605"/>
      <c r="DR31" s="605"/>
      <c r="DS31" s="605"/>
      <c r="DT31" s="605"/>
      <c r="DU31" s="605"/>
      <c r="DV31" s="606"/>
      <c r="DW31" s="609">
        <v>1.2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235402</v>
      </c>
      <c r="S32" s="587"/>
      <c r="T32" s="587"/>
      <c r="U32" s="587"/>
      <c r="V32" s="587"/>
      <c r="W32" s="587"/>
      <c r="X32" s="587"/>
      <c r="Y32" s="588"/>
      <c r="Z32" s="639">
        <v>2.1</v>
      </c>
      <c r="AA32" s="639"/>
      <c r="AB32" s="639"/>
      <c r="AC32" s="639"/>
      <c r="AD32" s="640">
        <v>3445</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98.5</v>
      </c>
      <c r="BH32" s="571"/>
      <c r="BI32" s="571"/>
      <c r="BJ32" s="571"/>
      <c r="BK32" s="571"/>
      <c r="BL32" s="571"/>
      <c r="BM32" s="634">
        <v>92.5</v>
      </c>
      <c r="BN32" s="571"/>
      <c r="BO32" s="571"/>
      <c r="BP32" s="571"/>
      <c r="BQ32" s="628"/>
      <c r="BR32" s="649">
        <v>98.3</v>
      </c>
      <c r="BS32" s="571"/>
      <c r="BT32" s="571"/>
      <c r="BU32" s="571"/>
      <c r="BV32" s="571"/>
      <c r="BW32" s="571"/>
      <c r="BX32" s="634">
        <v>91.6</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802400</v>
      </c>
      <c r="S33" s="587"/>
      <c r="T33" s="587"/>
      <c r="U33" s="587"/>
      <c r="V33" s="587"/>
      <c r="W33" s="587"/>
      <c r="X33" s="587"/>
      <c r="Y33" s="588"/>
      <c r="Z33" s="639">
        <v>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4510868</v>
      </c>
      <c r="CS33" s="605"/>
      <c r="CT33" s="605"/>
      <c r="CU33" s="605"/>
      <c r="CV33" s="605"/>
      <c r="CW33" s="605"/>
      <c r="CX33" s="605"/>
      <c r="CY33" s="606"/>
      <c r="CZ33" s="589">
        <v>41.9</v>
      </c>
      <c r="DA33" s="607"/>
      <c r="DB33" s="607"/>
      <c r="DC33" s="608"/>
      <c r="DD33" s="592">
        <v>3858877</v>
      </c>
      <c r="DE33" s="605"/>
      <c r="DF33" s="605"/>
      <c r="DG33" s="605"/>
      <c r="DH33" s="605"/>
      <c r="DI33" s="605"/>
      <c r="DJ33" s="605"/>
      <c r="DK33" s="606"/>
      <c r="DL33" s="592">
        <v>3439533</v>
      </c>
      <c r="DM33" s="605"/>
      <c r="DN33" s="605"/>
      <c r="DO33" s="605"/>
      <c r="DP33" s="605"/>
      <c r="DQ33" s="605"/>
      <c r="DR33" s="605"/>
      <c r="DS33" s="605"/>
      <c r="DT33" s="605"/>
      <c r="DU33" s="605"/>
      <c r="DV33" s="606"/>
      <c r="DW33" s="609">
        <v>43.8</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2076393</v>
      </c>
      <c r="CS34" s="587"/>
      <c r="CT34" s="587"/>
      <c r="CU34" s="587"/>
      <c r="CV34" s="587"/>
      <c r="CW34" s="587"/>
      <c r="CX34" s="587"/>
      <c r="CY34" s="588"/>
      <c r="CZ34" s="589">
        <v>19.3</v>
      </c>
      <c r="DA34" s="607"/>
      <c r="DB34" s="607"/>
      <c r="DC34" s="608"/>
      <c r="DD34" s="592">
        <v>1640781</v>
      </c>
      <c r="DE34" s="587"/>
      <c r="DF34" s="587"/>
      <c r="DG34" s="587"/>
      <c r="DH34" s="587"/>
      <c r="DI34" s="587"/>
      <c r="DJ34" s="587"/>
      <c r="DK34" s="588"/>
      <c r="DL34" s="592">
        <v>1578757</v>
      </c>
      <c r="DM34" s="587"/>
      <c r="DN34" s="587"/>
      <c r="DO34" s="587"/>
      <c r="DP34" s="587"/>
      <c r="DQ34" s="587"/>
      <c r="DR34" s="587"/>
      <c r="DS34" s="587"/>
      <c r="DT34" s="587"/>
      <c r="DU34" s="587"/>
      <c r="DV34" s="588"/>
      <c r="DW34" s="609">
        <v>20.100000000000001</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440000</v>
      </c>
      <c r="S35" s="587"/>
      <c r="T35" s="587"/>
      <c r="U35" s="587"/>
      <c r="V35" s="587"/>
      <c r="W35" s="587"/>
      <c r="X35" s="587"/>
      <c r="Y35" s="588"/>
      <c r="Z35" s="639">
        <v>3.9</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1577859</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213492</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188154</v>
      </c>
      <c r="CS35" s="605"/>
      <c r="CT35" s="605"/>
      <c r="CU35" s="605"/>
      <c r="CV35" s="605"/>
      <c r="CW35" s="605"/>
      <c r="CX35" s="605"/>
      <c r="CY35" s="606"/>
      <c r="CZ35" s="589">
        <v>1.7</v>
      </c>
      <c r="DA35" s="607"/>
      <c r="DB35" s="607"/>
      <c r="DC35" s="608"/>
      <c r="DD35" s="592">
        <v>176369</v>
      </c>
      <c r="DE35" s="605"/>
      <c r="DF35" s="605"/>
      <c r="DG35" s="605"/>
      <c r="DH35" s="605"/>
      <c r="DI35" s="605"/>
      <c r="DJ35" s="605"/>
      <c r="DK35" s="606"/>
      <c r="DL35" s="592">
        <v>176004</v>
      </c>
      <c r="DM35" s="605"/>
      <c r="DN35" s="605"/>
      <c r="DO35" s="605"/>
      <c r="DP35" s="605"/>
      <c r="DQ35" s="605"/>
      <c r="DR35" s="605"/>
      <c r="DS35" s="605"/>
      <c r="DT35" s="605"/>
      <c r="DU35" s="605"/>
      <c r="DV35" s="606"/>
      <c r="DW35" s="609">
        <v>2.2000000000000002</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11412514</v>
      </c>
      <c r="S36" s="627"/>
      <c r="T36" s="627"/>
      <c r="U36" s="627"/>
      <c r="V36" s="627"/>
      <c r="W36" s="627"/>
      <c r="X36" s="627"/>
      <c r="Y36" s="630"/>
      <c r="Z36" s="631">
        <v>100</v>
      </c>
      <c r="AA36" s="631"/>
      <c r="AB36" s="631"/>
      <c r="AC36" s="631"/>
      <c r="AD36" s="632">
        <v>7408250</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526318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213492</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666322</v>
      </c>
      <c r="CS36" s="587"/>
      <c r="CT36" s="587"/>
      <c r="CU36" s="587"/>
      <c r="CV36" s="587"/>
      <c r="CW36" s="587"/>
      <c r="CX36" s="587"/>
      <c r="CY36" s="588"/>
      <c r="CZ36" s="589">
        <v>6.2</v>
      </c>
      <c r="DA36" s="607"/>
      <c r="DB36" s="607"/>
      <c r="DC36" s="608"/>
      <c r="DD36" s="592">
        <v>611033</v>
      </c>
      <c r="DE36" s="587"/>
      <c r="DF36" s="587"/>
      <c r="DG36" s="587"/>
      <c r="DH36" s="587"/>
      <c r="DI36" s="587"/>
      <c r="DJ36" s="587"/>
      <c r="DK36" s="588"/>
      <c r="DL36" s="592">
        <v>506261</v>
      </c>
      <c r="DM36" s="587"/>
      <c r="DN36" s="587"/>
      <c r="DO36" s="587"/>
      <c r="DP36" s="587"/>
      <c r="DQ36" s="587"/>
      <c r="DR36" s="587"/>
      <c r="DS36" s="587"/>
      <c r="DT36" s="587"/>
      <c r="DU36" s="587"/>
      <c r="DV36" s="588"/>
      <c r="DW36" s="609">
        <v>6.5</v>
      </c>
      <c r="DX36" s="610"/>
      <c r="DY36" s="610"/>
      <c r="DZ36" s="610"/>
      <c r="EA36" s="610"/>
      <c r="EB36" s="610"/>
      <c r="EC36" s="611"/>
    </row>
    <row r="37" spans="2:133" ht="11.25" customHeight="1">
      <c r="AQ37" s="612" t="s">
        <v>312</v>
      </c>
      <c r="AR37" s="613"/>
      <c r="AS37" s="613"/>
      <c r="AT37" s="613"/>
      <c r="AU37" s="613"/>
      <c r="AV37" s="613"/>
      <c r="AW37" s="613"/>
      <c r="AX37" s="613"/>
      <c r="AY37" s="614"/>
      <c r="AZ37" s="586">
        <v>32123</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5463</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104463</v>
      </c>
      <c r="CS37" s="605"/>
      <c r="CT37" s="605"/>
      <c r="CU37" s="605"/>
      <c r="CV37" s="605"/>
      <c r="CW37" s="605"/>
      <c r="CX37" s="605"/>
      <c r="CY37" s="606"/>
      <c r="CZ37" s="589">
        <v>1</v>
      </c>
      <c r="DA37" s="607"/>
      <c r="DB37" s="607"/>
      <c r="DC37" s="608"/>
      <c r="DD37" s="592">
        <v>104463</v>
      </c>
      <c r="DE37" s="605"/>
      <c r="DF37" s="605"/>
      <c r="DG37" s="605"/>
      <c r="DH37" s="605"/>
      <c r="DI37" s="605"/>
      <c r="DJ37" s="605"/>
      <c r="DK37" s="606"/>
      <c r="DL37" s="592">
        <v>104463</v>
      </c>
      <c r="DM37" s="605"/>
      <c r="DN37" s="605"/>
      <c r="DO37" s="605"/>
      <c r="DP37" s="605"/>
      <c r="DQ37" s="605"/>
      <c r="DR37" s="605"/>
      <c r="DS37" s="605"/>
      <c r="DT37" s="605"/>
      <c r="DU37" s="605"/>
      <c r="DV37" s="606"/>
      <c r="DW37" s="609">
        <v>1.3</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9744</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1516840</v>
      </c>
      <c r="CS38" s="587"/>
      <c r="CT38" s="587"/>
      <c r="CU38" s="587"/>
      <c r="CV38" s="587"/>
      <c r="CW38" s="587"/>
      <c r="CX38" s="587"/>
      <c r="CY38" s="588"/>
      <c r="CZ38" s="589">
        <v>14.1</v>
      </c>
      <c r="DA38" s="607"/>
      <c r="DB38" s="607"/>
      <c r="DC38" s="608"/>
      <c r="DD38" s="592">
        <v>1392751</v>
      </c>
      <c r="DE38" s="587"/>
      <c r="DF38" s="587"/>
      <c r="DG38" s="587"/>
      <c r="DH38" s="587"/>
      <c r="DI38" s="587"/>
      <c r="DJ38" s="587"/>
      <c r="DK38" s="588"/>
      <c r="DL38" s="592">
        <v>1167602</v>
      </c>
      <c r="DM38" s="587"/>
      <c r="DN38" s="587"/>
      <c r="DO38" s="587"/>
      <c r="DP38" s="587"/>
      <c r="DQ38" s="587"/>
      <c r="DR38" s="587"/>
      <c r="DS38" s="587"/>
      <c r="DT38" s="587"/>
      <c r="DU38" s="587"/>
      <c r="DV38" s="588"/>
      <c r="DW38" s="609">
        <v>14.9</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109</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39164</v>
      </c>
      <c r="CS39" s="605"/>
      <c r="CT39" s="605"/>
      <c r="CU39" s="605"/>
      <c r="CV39" s="605"/>
      <c r="CW39" s="605"/>
      <c r="CX39" s="605"/>
      <c r="CY39" s="606"/>
      <c r="CZ39" s="589">
        <v>0.4</v>
      </c>
      <c r="DA39" s="607"/>
      <c r="DB39" s="607"/>
      <c r="DC39" s="608"/>
      <c r="DD39" s="592">
        <v>27000</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193744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65</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23995</v>
      </c>
      <c r="CS40" s="587"/>
      <c r="CT40" s="587"/>
      <c r="CU40" s="587"/>
      <c r="CV40" s="587"/>
      <c r="CW40" s="587"/>
      <c r="CX40" s="587"/>
      <c r="CY40" s="588"/>
      <c r="CZ40" s="589">
        <v>0.2</v>
      </c>
      <c r="DA40" s="607"/>
      <c r="DB40" s="607"/>
      <c r="DC40" s="608"/>
      <c r="DD40" s="592">
        <v>10943</v>
      </c>
      <c r="DE40" s="587"/>
      <c r="DF40" s="587"/>
      <c r="DG40" s="587"/>
      <c r="DH40" s="587"/>
      <c r="DI40" s="587"/>
      <c r="DJ40" s="587"/>
      <c r="DK40" s="588"/>
      <c r="DL40" s="592">
        <v>10909</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825674</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256</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1462552</v>
      </c>
      <c r="CS42" s="587"/>
      <c r="CT42" s="587"/>
      <c r="CU42" s="587"/>
      <c r="CV42" s="587"/>
      <c r="CW42" s="587"/>
      <c r="CX42" s="587"/>
      <c r="CY42" s="588"/>
      <c r="CZ42" s="589">
        <v>13.6</v>
      </c>
      <c r="DA42" s="590"/>
      <c r="DB42" s="590"/>
      <c r="DC42" s="591"/>
      <c r="DD42" s="592">
        <v>473905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30348</v>
      </c>
      <c r="CS43" s="605"/>
      <c r="CT43" s="605"/>
      <c r="CU43" s="605"/>
      <c r="CV43" s="605"/>
      <c r="CW43" s="605"/>
      <c r="CX43" s="605"/>
      <c r="CY43" s="606"/>
      <c r="CZ43" s="589">
        <v>0.3</v>
      </c>
      <c r="DA43" s="607"/>
      <c r="DB43" s="607"/>
      <c r="DC43" s="608"/>
      <c r="DD43" s="592">
        <v>19018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1426796</v>
      </c>
      <c r="CS44" s="587"/>
      <c r="CT44" s="587"/>
      <c r="CU44" s="587"/>
      <c r="CV44" s="587"/>
      <c r="CW44" s="587"/>
      <c r="CX44" s="587"/>
      <c r="CY44" s="588"/>
      <c r="CZ44" s="589">
        <v>13.3</v>
      </c>
      <c r="DA44" s="590"/>
      <c r="DB44" s="590"/>
      <c r="DC44" s="591"/>
      <c r="DD44" s="592">
        <v>470566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654956</v>
      </c>
      <c r="CS45" s="605"/>
      <c r="CT45" s="605"/>
      <c r="CU45" s="605"/>
      <c r="CV45" s="605"/>
      <c r="CW45" s="605"/>
      <c r="CX45" s="605"/>
      <c r="CY45" s="606"/>
      <c r="CZ45" s="589">
        <v>6.1</v>
      </c>
      <c r="DA45" s="607"/>
      <c r="DB45" s="607"/>
      <c r="DC45" s="608"/>
      <c r="DD45" s="592">
        <v>136959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771840</v>
      </c>
      <c r="CS46" s="587"/>
      <c r="CT46" s="587"/>
      <c r="CU46" s="587"/>
      <c r="CV46" s="587"/>
      <c r="CW46" s="587"/>
      <c r="CX46" s="587"/>
      <c r="CY46" s="588"/>
      <c r="CZ46" s="589">
        <v>7.2</v>
      </c>
      <c r="DA46" s="590"/>
      <c r="DB46" s="590"/>
      <c r="DC46" s="591"/>
      <c r="DD46" s="592">
        <v>333607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35756</v>
      </c>
      <c r="CS47" s="605"/>
      <c r="CT47" s="605"/>
      <c r="CU47" s="605"/>
      <c r="CV47" s="605"/>
      <c r="CW47" s="605"/>
      <c r="CX47" s="605"/>
      <c r="CY47" s="606"/>
      <c r="CZ47" s="589">
        <v>0.3</v>
      </c>
      <c r="DA47" s="607"/>
      <c r="DB47" s="607"/>
      <c r="DC47" s="608"/>
      <c r="DD47" s="592">
        <v>3339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10767541</v>
      </c>
      <c r="CS49" s="571"/>
      <c r="CT49" s="571"/>
      <c r="CU49" s="571"/>
      <c r="CV49" s="571"/>
      <c r="CW49" s="571"/>
      <c r="CX49" s="571"/>
      <c r="CY49" s="572"/>
      <c r="CZ49" s="573">
        <v>100</v>
      </c>
      <c r="DA49" s="574"/>
      <c r="DB49" s="574"/>
      <c r="DC49" s="575"/>
      <c r="DD49" s="576">
        <v>7802635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70" zoomScaleNormal="25" zoomScaleSheetLayoutView="70" workbookViewId="0">
      <selection activeCell="BS22" sqref="BS22:CG2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342</v>
      </c>
      <c r="DK2" s="1106"/>
      <c r="DL2" s="1106"/>
      <c r="DM2" s="1106"/>
      <c r="DN2" s="1106"/>
      <c r="DO2" s="1107"/>
      <c r="DP2" s="200"/>
      <c r="DQ2" s="1105" t="s">
        <v>343</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8"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3" t="s">
        <v>360</v>
      </c>
      <c r="DH5" s="1094"/>
      <c r="DI5" s="1094"/>
      <c r="DJ5" s="1094"/>
      <c r="DK5" s="1095"/>
      <c r="DL5" s="1093" t="s">
        <v>361</v>
      </c>
      <c r="DM5" s="1094"/>
      <c r="DN5" s="1094"/>
      <c r="DO5" s="1094"/>
      <c r="DP5" s="1095"/>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9">
        <v>11412</v>
      </c>
      <c r="R7" s="1100"/>
      <c r="S7" s="1100"/>
      <c r="T7" s="1100"/>
      <c r="U7" s="1100"/>
      <c r="V7" s="1100">
        <v>10767</v>
      </c>
      <c r="W7" s="1100"/>
      <c r="X7" s="1100"/>
      <c r="Y7" s="1100"/>
      <c r="Z7" s="1100"/>
      <c r="AA7" s="1100">
        <v>645</v>
      </c>
      <c r="AB7" s="1100"/>
      <c r="AC7" s="1100"/>
      <c r="AD7" s="1100"/>
      <c r="AE7" s="1101"/>
      <c r="AF7" s="1102">
        <v>540</v>
      </c>
      <c r="AG7" s="1103"/>
      <c r="AH7" s="1103"/>
      <c r="AI7" s="1103"/>
      <c r="AJ7" s="1104"/>
      <c r="AK7" s="1086">
        <v>125</v>
      </c>
      <c r="AL7" s="1087"/>
      <c r="AM7" s="1087"/>
      <c r="AN7" s="1087"/>
      <c r="AO7" s="1087"/>
      <c r="AP7" s="1087">
        <v>6460</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t="s">
        <v>554</v>
      </c>
      <c r="BS7" s="1090" t="s">
        <v>550</v>
      </c>
      <c r="BT7" s="1091"/>
      <c r="BU7" s="1091"/>
      <c r="BV7" s="1091"/>
      <c r="BW7" s="1091"/>
      <c r="BX7" s="1091"/>
      <c r="BY7" s="1091"/>
      <c r="BZ7" s="1091"/>
      <c r="CA7" s="1091"/>
      <c r="CB7" s="1091"/>
      <c r="CC7" s="1091"/>
      <c r="CD7" s="1091"/>
      <c r="CE7" s="1091"/>
      <c r="CF7" s="1091"/>
      <c r="CG7" s="1092"/>
      <c r="CH7" s="1083">
        <v>-1</v>
      </c>
      <c r="CI7" s="1084"/>
      <c r="CJ7" s="1084"/>
      <c r="CK7" s="1084"/>
      <c r="CL7" s="1085"/>
      <c r="CM7" s="1083">
        <v>50</v>
      </c>
      <c r="CN7" s="1084"/>
      <c r="CO7" s="1084"/>
      <c r="CP7" s="1084"/>
      <c r="CQ7" s="1085"/>
      <c r="CR7" s="1083">
        <v>5</v>
      </c>
      <c r="CS7" s="1084"/>
      <c r="CT7" s="1084"/>
      <c r="CU7" s="1084"/>
      <c r="CV7" s="1085"/>
      <c r="CW7" s="1082" t="s">
        <v>552</v>
      </c>
      <c r="CX7" s="1081"/>
      <c r="CY7" s="1081"/>
      <c r="CZ7" s="1081"/>
      <c r="DA7" s="1081"/>
      <c r="DB7" s="1083" t="s">
        <v>553</v>
      </c>
      <c r="DC7" s="1084"/>
      <c r="DD7" s="1084"/>
      <c r="DE7" s="1084"/>
      <c r="DF7" s="1085"/>
      <c r="DG7" s="1083" t="s">
        <v>533</v>
      </c>
      <c r="DH7" s="1084"/>
      <c r="DI7" s="1084"/>
      <c r="DJ7" s="1084"/>
      <c r="DK7" s="1085"/>
      <c r="DL7" s="1083" t="s">
        <v>533</v>
      </c>
      <c r="DM7" s="1084"/>
      <c r="DN7" s="1084"/>
      <c r="DO7" s="1084"/>
      <c r="DP7" s="1085"/>
      <c r="DQ7" s="1083" t="s">
        <v>533</v>
      </c>
      <c r="DR7" s="1084"/>
      <c r="DS7" s="1084"/>
      <c r="DT7" s="1084"/>
      <c r="DU7" s="1085"/>
      <c r="DV7" s="1110"/>
      <c r="DW7" s="1111"/>
      <c r="DX7" s="1111"/>
      <c r="DY7" s="1111"/>
      <c r="DZ7" s="1112"/>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1</v>
      </c>
      <c r="R8" s="1038"/>
      <c r="S8" s="1038"/>
      <c r="T8" s="1038"/>
      <c r="U8" s="1038"/>
      <c r="V8" s="1038">
        <v>0</v>
      </c>
      <c r="W8" s="1038"/>
      <c r="X8" s="1038"/>
      <c r="Y8" s="1038"/>
      <c r="Z8" s="1038"/>
      <c r="AA8" s="1038">
        <v>0</v>
      </c>
      <c r="AB8" s="1038"/>
      <c r="AC8" s="1038"/>
      <c r="AD8" s="1038"/>
      <c r="AE8" s="1039"/>
      <c r="AF8" s="1013">
        <v>0</v>
      </c>
      <c r="AG8" s="1014"/>
      <c r="AH8" s="1014"/>
      <c r="AI8" s="1014"/>
      <c r="AJ8" s="1015"/>
      <c r="AK8" s="1080" t="s">
        <v>534</v>
      </c>
      <c r="AL8" s="1081"/>
      <c r="AM8" s="1081"/>
      <c r="AN8" s="1081"/>
      <c r="AO8" s="1081"/>
      <c r="AP8" s="1082" t="s">
        <v>551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f>Q7+Q8</f>
        <v>11413</v>
      </c>
      <c r="R23" s="1063"/>
      <c r="S23" s="1063"/>
      <c r="T23" s="1063"/>
      <c r="U23" s="1063"/>
      <c r="V23" s="1063">
        <f>+V7+V8</f>
        <v>10767</v>
      </c>
      <c r="W23" s="1063"/>
      <c r="X23" s="1063"/>
      <c r="Y23" s="1063"/>
      <c r="Z23" s="1063"/>
      <c r="AA23" s="1063">
        <f>+AA7+AA8</f>
        <v>645</v>
      </c>
      <c r="AB23" s="1063"/>
      <c r="AC23" s="1063"/>
      <c r="AD23" s="1063"/>
      <c r="AE23" s="1064"/>
      <c r="AF23" s="1065">
        <v>541</v>
      </c>
      <c r="AG23" s="1063"/>
      <c r="AH23" s="1063"/>
      <c r="AI23" s="1063"/>
      <c r="AJ23" s="1066"/>
      <c r="AK23" s="1067"/>
      <c r="AL23" s="1068"/>
      <c r="AM23" s="1068"/>
      <c r="AN23" s="1068"/>
      <c r="AO23" s="1068"/>
      <c r="AP23" s="1063">
        <f>+AP7</f>
        <v>6460</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4016</v>
      </c>
      <c r="R28" s="1048"/>
      <c r="S28" s="1048"/>
      <c r="T28" s="1048"/>
      <c r="U28" s="1048"/>
      <c r="V28" s="1048">
        <v>3803</v>
      </c>
      <c r="W28" s="1048"/>
      <c r="X28" s="1048"/>
      <c r="Y28" s="1048"/>
      <c r="Z28" s="1048"/>
      <c r="AA28" s="1048">
        <v>213</v>
      </c>
      <c r="AB28" s="1048"/>
      <c r="AC28" s="1048"/>
      <c r="AD28" s="1048"/>
      <c r="AE28" s="1049"/>
      <c r="AF28" s="1050">
        <v>213</v>
      </c>
      <c r="AG28" s="1048"/>
      <c r="AH28" s="1048"/>
      <c r="AI28" s="1048"/>
      <c r="AJ28" s="1051"/>
      <c r="AK28" s="1052">
        <v>194</v>
      </c>
      <c r="AL28" s="1040"/>
      <c r="AM28" s="1040"/>
      <c r="AN28" s="1040"/>
      <c r="AO28" s="1040"/>
      <c r="AP28" s="1040" t="s">
        <v>535</v>
      </c>
      <c r="AQ28" s="1040"/>
      <c r="AR28" s="1040"/>
      <c r="AS28" s="1040"/>
      <c r="AT28" s="1040"/>
      <c r="AU28" s="1040" t="s">
        <v>535</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2826</v>
      </c>
      <c r="R29" s="1038"/>
      <c r="S29" s="1038"/>
      <c r="T29" s="1038"/>
      <c r="U29" s="1038"/>
      <c r="V29" s="1038">
        <v>2764</v>
      </c>
      <c r="W29" s="1038"/>
      <c r="X29" s="1038"/>
      <c r="Y29" s="1038"/>
      <c r="Z29" s="1038"/>
      <c r="AA29" s="1038">
        <v>62</v>
      </c>
      <c r="AB29" s="1038"/>
      <c r="AC29" s="1038"/>
      <c r="AD29" s="1038"/>
      <c r="AE29" s="1039"/>
      <c r="AF29" s="1013">
        <v>62</v>
      </c>
      <c r="AG29" s="1014"/>
      <c r="AH29" s="1014"/>
      <c r="AI29" s="1014"/>
      <c r="AJ29" s="1015"/>
      <c r="AK29" s="974">
        <v>438</v>
      </c>
      <c r="AL29" s="965"/>
      <c r="AM29" s="965"/>
      <c r="AN29" s="965"/>
      <c r="AO29" s="965"/>
      <c r="AP29" s="965" t="s">
        <v>534</v>
      </c>
      <c r="AQ29" s="965"/>
      <c r="AR29" s="965"/>
      <c r="AS29" s="965"/>
      <c r="AT29" s="965"/>
      <c r="AU29" s="965" t="s">
        <v>535</v>
      </c>
      <c r="AV29" s="965"/>
      <c r="AW29" s="965"/>
      <c r="AX29" s="965"/>
      <c r="AY29" s="965"/>
      <c r="AZ29" s="1036" t="s">
        <v>535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640</v>
      </c>
      <c r="R30" s="1038"/>
      <c r="S30" s="1038"/>
      <c r="T30" s="1038"/>
      <c r="U30" s="1038"/>
      <c r="V30" s="1038">
        <v>632</v>
      </c>
      <c r="W30" s="1038"/>
      <c r="X30" s="1038"/>
      <c r="Y30" s="1038"/>
      <c r="Z30" s="1038"/>
      <c r="AA30" s="1038">
        <v>8</v>
      </c>
      <c r="AB30" s="1038"/>
      <c r="AC30" s="1038"/>
      <c r="AD30" s="1038"/>
      <c r="AE30" s="1039"/>
      <c r="AF30" s="1013">
        <v>8</v>
      </c>
      <c r="AG30" s="1014"/>
      <c r="AH30" s="1014"/>
      <c r="AI30" s="1014"/>
      <c r="AJ30" s="1015"/>
      <c r="AK30" s="974">
        <v>361</v>
      </c>
      <c r="AL30" s="965"/>
      <c r="AM30" s="965"/>
      <c r="AN30" s="965"/>
      <c r="AO30" s="965"/>
      <c r="AP30" s="965" t="s">
        <v>535</v>
      </c>
      <c r="AQ30" s="965"/>
      <c r="AR30" s="965"/>
      <c r="AS30" s="965"/>
      <c r="AT30" s="965"/>
      <c r="AU30" s="965" t="s">
        <v>535</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791</v>
      </c>
      <c r="R31" s="1038"/>
      <c r="S31" s="1038"/>
      <c r="T31" s="1038"/>
      <c r="U31" s="1038"/>
      <c r="V31" s="1038">
        <v>743</v>
      </c>
      <c r="W31" s="1038"/>
      <c r="X31" s="1038"/>
      <c r="Y31" s="1038"/>
      <c r="Z31" s="1038"/>
      <c r="AA31" s="1038">
        <v>48</v>
      </c>
      <c r="AB31" s="1038"/>
      <c r="AC31" s="1038"/>
      <c r="AD31" s="1038"/>
      <c r="AE31" s="1039"/>
      <c r="AF31" s="1013">
        <v>1304</v>
      </c>
      <c r="AG31" s="1014"/>
      <c r="AH31" s="1014"/>
      <c r="AI31" s="1014"/>
      <c r="AJ31" s="1015"/>
      <c r="AK31" s="974">
        <v>32</v>
      </c>
      <c r="AL31" s="965"/>
      <c r="AM31" s="965"/>
      <c r="AN31" s="965"/>
      <c r="AO31" s="965"/>
      <c r="AP31" s="965">
        <v>1079</v>
      </c>
      <c r="AQ31" s="965"/>
      <c r="AR31" s="965"/>
      <c r="AS31" s="965"/>
      <c r="AT31" s="965"/>
      <c r="AU31" s="965">
        <v>81</v>
      </c>
      <c r="AV31" s="965"/>
      <c r="AW31" s="965"/>
      <c r="AX31" s="965"/>
      <c r="AY31" s="965"/>
      <c r="AZ31" s="1036" t="s">
        <v>533</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1641</v>
      </c>
      <c r="R32" s="1038"/>
      <c r="S32" s="1038"/>
      <c r="T32" s="1038"/>
      <c r="U32" s="1038"/>
      <c r="V32" s="1038">
        <v>1489</v>
      </c>
      <c r="W32" s="1038"/>
      <c r="X32" s="1038"/>
      <c r="Y32" s="1038"/>
      <c r="Z32" s="1038"/>
      <c r="AA32" s="1038">
        <v>152</v>
      </c>
      <c r="AB32" s="1038"/>
      <c r="AC32" s="1038"/>
      <c r="AD32" s="1038"/>
      <c r="AE32" s="1039"/>
      <c r="AF32" s="1013">
        <v>125</v>
      </c>
      <c r="AG32" s="1014"/>
      <c r="AH32" s="1014"/>
      <c r="AI32" s="1014"/>
      <c r="AJ32" s="1015"/>
      <c r="AK32" s="974">
        <v>450</v>
      </c>
      <c r="AL32" s="965"/>
      <c r="AM32" s="965"/>
      <c r="AN32" s="965"/>
      <c r="AO32" s="965"/>
      <c r="AP32" s="965">
        <v>9567</v>
      </c>
      <c r="AQ32" s="965"/>
      <c r="AR32" s="965"/>
      <c r="AS32" s="965"/>
      <c r="AT32" s="965"/>
      <c r="AU32" s="965">
        <v>6764</v>
      </c>
      <c r="AV32" s="965"/>
      <c r="AW32" s="965"/>
      <c r="AX32" s="965"/>
      <c r="AY32" s="965"/>
      <c r="AZ32" s="1036" t="s">
        <v>533</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191</v>
      </c>
      <c r="R33" s="1038"/>
      <c r="S33" s="1038"/>
      <c r="T33" s="1038"/>
      <c r="U33" s="1038"/>
      <c r="V33" s="1038">
        <v>172</v>
      </c>
      <c r="W33" s="1038"/>
      <c r="X33" s="1038"/>
      <c r="Y33" s="1038"/>
      <c r="Z33" s="1038"/>
      <c r="AA33" s="1038">
        <v>19</v>
      </c>
      <c r="AB33" s="1038"/>
      <c r="AC33" s="1038"/>
      <c r="AD33" s="1038"/>
      <c r="AE33" s="1039"/>
      <c r="AF33" s="1013">
        <v>19</v>
      </c>
      <c r="AG33" s="1014"/>
      <c r="AH33" s="1014"/>
      <c r="AI33" s="1014"/>
      <c r="AJ33" s="1015"/>
      <c r="AK33" s="974">
        <v>94</v>
      </c>
      <c r="AL33" s="965"/>
      <c r="AM33" s="965"/>
      <c r="AN33" s="965"/>
      <c r="AO33" s="965"/>
      <c r="AP33" s="965">
        <v>1260</v>
      </c>
      <c r="AQ33" s="965"/>
      <c r="AR33" s="965"/>
      <c r="AS33" s="965"/>
      <c r="AT33" s="965"/>
      <c r="AU33" s="965">
        <v>1167</v>
      </c>
      <c r="AV33" s="965"/>
      <c r="AW33" s="965"/>
      <c r="AX33" s="965"/>
      <c r="AY33" s="965"/>
      <c r="AZ33" s="1036" t="s">
        <v>533</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1731</v>
      </c>
      <c r="AG63" s="953"/>
      <c r="AH63" s="953"/>
      <c r="AI63" s="953"/>
      <c r="AJ63" s="1024"/>
      <c r="AK63" s="1025"/>
      <c r="AL63" s="957"/>
      <c r="AM63" s="957"/>
      <c r="AN63" s="957"/>
      <c r="AO63" s="957"/>
      <c r="AP63" s="953">
        <f>+AP31+AP32+AP33</f>
        <v>11906</v>
      </c>
      <c r="AQ63" s="953"/>
      <c r="AR63" s="953"/>
      <c r="AS63" s="953"/>
      <c r="AT63" s="953"/>
      <c r="AU63" s="953">
        <f>+AU31+AU32+AU33</f>
        <v>8012</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390</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291</v>
      </c>
      <c r="R68" s="976"/>
      <c r="S68" s="976"/>
      <c r="T68" s="976"/>
      <c r="U68" s="976"/>
      <c r="V68" s="976">
        <v>161</v>
      </c>
      <c r="W68" s="976"/>
      <c r="X68" s="976"/>
      <c r="Y68" s="976"/>
      <c r="Z68" s="976"/>
      <c r="AA68" s="976">
        <v>130</v>
      </c>
      <c r="AB68" s="976"/>
      <c r="AC68" s="976"/>
      <c r="AD68" s="976"/>
      <c r="AE68" s="976"/>
      <c r="AF68" s="976">
        <v>130</v>
      </c>
      <c r="AG68" s="976"/>
      <c r="AH68" s="976"/>
      <c r="AI68" s="976"/>
      <c r="AJ68" s="976"/>
      <c r="AK68" s="976" t="s">
        <v>533</v>
      </c>
      <c r="AL68" s="976"/>
      <c r="AM68" s="976"/>
      <c r="AN68" s="976"/>
      <c r="AO68" s="976"/>
      <c r="AP68" s="976" t="s">
        <v>533</v>
      </c>
      <c r="AQ68" s="976"/>
      <c r="AR68" s="976"/>
      <c r="AS68" s="976"/>
      <c r="AT68" s="976"/>
      <c r="AU68" s="976" t="s">
        <v>533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c r="C69" s="969"/>
      <c r="D69" s="969"/>
      <c r="E69" s="969"/>
      <c r="F69" s="969"/>
      <c r="G69" s="969"/>
      <c r="H69" s="969"/>
      <c r="I69" s="969"/>
      <c r="J69" s="969"/>
      <c r="K69" s="969"/>
      <c r="L69" s="969"/>
      <c r="M69" s="969"/>
      <c r="N69" s="969"/>
      <c r="O69" s="969"/>
      <c r="P69" s="970"/>
      <c r="Q69" s="971"/>
      <c r="R69" s="965"/>
      <c r="S69" s="965"/>
      <c r="T69" s="965"/>
      <c r="U69" s="965"/>
      <c r="V69" s="965"/>
      <c r="W69" s="965"/>
      <c r="X69" s="965"/>
      <c r="Y69" s="965"/>
      <c r="Z69" s="965"/>
      <c r="AA69" s="965"/>
      <c r="AB69" s="965"/>
      <c r="AC69" s="965"/>
      <c r="AD69" s="965"/>
      <c r="AE69" s="965"/>
      <c r="AF69" s="965"/>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278</v>
      </c>
      <c r="R70" s="965"/>
      <c r="S70" s="965"/>
      <c r="T70" s="965"/>
      <c r="U70" s="965"/>
      <c r="V70" s="965">
        <v>268</v>
      </c>
      <c r="W70" s="965"/>
      <c r="X70" s="965"/>
      <c r="Y70" s="965"/>
      <c r="Z70" s="965"/>
      <c r="AA70" s="965">
        <v>10</v>
      </c>
      <c r="AB70" s="965"/>
      <c r="AC70" s="965"/>
      <c r="AD70" s="965"/>
      <c r="AE70" s="965"/>
      <c r="AF70" s="965">
        <v>10</v>
      </c>
      <c r="AG70" s="965"/>
      <c r="AH70" s="965"/>
      <c r="AI70" s="965"/>
      <c r="AJ70" s="965"/>
      <c r="AK70" s="965">
        <v>79</v>
      </c>
      <c r="AL70" s="965"/>
      <c r="AM70" s="965"/>
      <c r="AN70" s="965"/>
      <c r="AO70" s="965"/>
      <c r="AP70" s="965" t="s">
        <v>533</v>
      </c>
      <c r="AQ70" s="965"/>
      <c r="AR70" s="965"/>
      <c r="AS70" s="965"/>
      <c r="AT70" s="965"/>
      <c r="AU70" s="965" t="s">
        <v>533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7441</v>
      </c>
      <c r="R71" s="965"/>
      <c r="S71" s="965"/>
      <c r="T71" s="965"/>
      <c r="U71" s="965"/>
      <c r="V71" s="965">
        <v>6767</v>
      </c>
      <c r="W71" s="965"/>
      <c r="X71" s="965"/>
      <c r="Y71" s="965"/>
      <c r="Z71" s="965"/>
      <c r="AA71" s="965">
        <v>674</v>
      </c>
      <c r="AB71" s="965"/>
      <c r="AC71" s="965"/>
      <c r="AD71" s="965"/>
      <c r="AE71" s="965"/>
      <c r="AF71" s="965">
        <v>674</v>
      </c>
      <c r="AG71" s="965"/>
      <c r="AH71" s="965"/>
      <c r="AI71" s="965"/>
      <c r="AJ71" s="965"/>
      <c r="AK71" s="965">
        <v>16</v>
      </c>
      <c r="AL71" s="965"/>
      <c r="AM71" s="965"/>
      <c r="AN71" s="965"/>
      <c r="AO71" s="965"/>
      <c r="AP71" s="965" t="s">
        <v>533</v>
      </c>
      <c r="AQ71" s="965"/>
      <c r="AR71" s="965"/>
      <c r="AS71" s="965"/>
      <c r="AT71" s="965"/>
      <c r="AU71" s="965" t="s">
        <v>533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169</v>
      </c>
      <c r="R72" s="965"/>
      <c r="S72" s="965"/>
      <c r="T72" s="965"/>
      <c r="U72" s="965"/>
      <c r="V72" s="965">
        <v>168</v>
      </c>
      <c r="W72" s="965"/>
      <c r="X72" s="965"/>
      <c r="Y72" s="965"/>
      <c r="Z72" s="965"/>
      <c r="AA72" s="965">
        <v>1</v>
      </c>
      <c r="AB72" s="965"/>
      <c r="AC72" s="965"/>
      <c r="AD72" s="965"/>
      <c r="AE72" s="965"/>
      <c r="AF72" s="965">
        <v>1</v>
      </c>
      <c r="AG72" s="965"/>
      <c r="AH72" s="965"/>
      <c r="AI72" s="965"/>
      <c r="AJ72" s="965"/>
      <c r="AK72" s="965" t="s">
        <v>533</v>
      </c>
      <c r="AL72" s="965"/>
      <c r="AM72" s="965"/>
      <c r="AN72" s="965"/>
      <c r="AO72" s="965"/>
      <c r="AP72" s="965" t="s">
        <v>533</v>
      </c>
      <c r="AQ72" s="965"/>
      <c r="AR72" s="965"/>
      <c r="AS72" s="965"/>
      <c r="AT72" s="965"/>
      <c r="AU72" s="965" t="s">
        <v>533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549</v>
      </c>
      <c r="C73" s="969"/>
      <c r="D73" s="969"/>
      <c r="E73" s="969"/>
      <c r="F73" s="969"/>
      <c r="G73" s="969"/>
      <c r="H73" s="969"/>
      <c r="I73" s="969"/>
      <c r="J73" s="969"/>
      <c r="K73" s="969"/>
      <c r="L73" s="969"/>
      <c r="M73" s="969"/>
      <c r="N73" s="969"/>
      <c r="O73" s="969"/>
      <c r="P73" s="970"/>
      <c r="Q73" s="971">
        <v>61</v>
      </c>
      <c r="R73" s="965"/>
      <c r="S73" s="965"/>
      <c r="T73" s="965"/>
      <c r="U73" s="965"/>
      <c r="V73" s="965">
        <v>59</v>
      </c>
      <c r="W73" s="965"/>
      <c r="X73" s="965"/>
      <c r="Y73" s="965"/>
      <c r="Z73" s="965"/>
      <c r="AA73" s="965">
        <v>2</v>
      </c>
      <c r="AB73" s="965"/>
      <c r="AC73" s="965"/>
      <c r="AD73" s="965"/>
      <c r="AE73" s="965"/>
      <c r="AF73" s="965">
        <v>2</v>
      </c>
      <c r="AG73" s="965"/>
      <c r="AH73" s="965"/>
      <c r="AI73" s="965"/>
      <c r="AJ73" s="965"/>
      <c r="AK73" s="965" t="s">
        <v>533</v>
      </c>
      <c r="AL73" s="965"/>
      <c r="AM73" s="965"/>
      <c r="AN73" s="965"/>
      <c r="AO73" s="965"/>
      <c r="AP73" s="965" t="s">
        <v>533</v>
      </c>
      <c r="AQ73" s="965"/>
      <c r="AR73" s="965"/>
      <c r="AS73" s="965"/>
      <c r="AT73" s="965"/>
      <c r="AU73" s="965" t="s">
        <v>533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23</v>
      </c>
      <c r="R74" s="965"/>
      <c r="S74" s="965"/>
      <c r="T74" s="965"/>
      <c r="U74" s="965"/>
      <c r="V74" s="965">
        <v>20</v>
      </c>
      <c r="W74" s="965"/>
      <c r="X74" s="965"/>
      <c r="Y74" s="965"/>
      <c r="Z74" s="965"/>
      <c r="AA74" s="965">
        <v>3</v>
      </c>
      <c r="AB74" s="965"/>
      <c r="AC74" s="965"/>
      <c r="AD74" s="965"/>
      <c r="AE74" s="965"/>
      <c r="AF74" s="965">
        <v>3</v>
      </c>
      <c r="AG74" s="965"/>
      <c r="AH74" s="965"/>
      <c r="AI74" s="965"/>
      <c r="AJ74" s="965"/>
      <c r="AK74" s="965" t="s">
        <v>533</v>
      </c>
      <c r="AL74" s="965"/>
      <c r="AM74" s="965"/>
      <c r="AN74" s="965"/>
      <c r="AO74" s="965"/>
      <c r="AP74" s="965" t="s">
        <v>533</v>
      </c>
      <c r="AQ74" s="965"/>
      <c r="AR74" s="965"/>
      <c r="AS74" s="965"/>
      <c r="AT74" s="965"/>
      <c r="AU74" s="965" t="s">
        <v>533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5">
        <v>5</v>
      </c>
      <c r="R75" s="973"/>
      <c r="S75" s="973"/>
      <c r="T75" s="973"/>
      <c r="U75" s="974"/>
      <c r="V75" s="972">
        <v>2</v>
      </c>
      <c r="W75" s="973"/>
      <c r="X75" s="973"/>
      <c r="Y75" s="973"/>
      <c r="Z75" s="974"/>
      <c r="AA75" s="972">
        <v>3</v>
      </c>
      <c r="AB75" s="973"/>
      <c r="AC75" s="973"/>
      <c r="AD75" s="973"/>
      <c r="AE75" s="974"/>
      <c r="AF75" s="972">
        <v>3</v>
      </c>
      <c r="AG75" s="973"/>
      <c r="AH75" s="973"/>
      <c r="AI75" s="973"/>
      <c r="AJ75" s="974"/>
      <c r="AK75" s="972">
        <v>0</v>
      </c>
      <c r="AL75" s="973"/>
      <c r="AM75" s="973"/>
      <c r="AN75" s="973"/>
      <c r="AO75" s="974"/>
      <c r="AP75" s="972" t="s">
        <v>533</v>
      </c>
      <c r="AQ75" s="973"/>
      <c r="AR75" s="973"/>
      <c r="AS75" s="973"/>
      <c r="AT75" s="974"/>
      <c r="AU75" s="972" t="s">
        <v>533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5">
        <v>1000</v>
      </c>
      <c r="R76" s="973"/>
      <c r="S76" s="973"/>
      <c r="T76" s="973"/>
      <c r="U76" s="974"/>
      <c r="V76" s="972">
        <v>1000</v>
      </c>
      <c r="W76" s="973"/>
      <c r="X76" s="973"/>
      <c r="Y76" s="973"/>
      <c r="Z76" s="974"/>
      <c r="AA76" s="972" t="s">
        <v>533</v>
      </c>
      <c r="AB76" s="973"/>
      <c r="AC76" s="973"/>
      <c r="AD76" s="973"/>
      <c r="AE76" s="974"/>
      <c r="AF76" s="972" t="s">
        <v>533</v>
      </c>
      <c r="AG76" s="973"/>
      <c r="AH76" s="973"/>
      <c r="AI76" s="973"/>
      <c r="AJ76" s="974"/>
      <c r="AK76" s="972" t="s">
        <v>533</v>
      </c>
      <c r="AL76" s="973"/>
      <c r="AM76" s="973"/>
      <c r="AN76" s="973"/>
      <c r="AO76" s="974"/>
      <c r="AP76" s="972">
        <v>1000</v>
      </c>
      <c r="AQ76" s="973"/>
      <c r="AR76" s="973"/>
      <c r="AS76" s="973"/>
      <c r="AT76" s="974"/>
      <c r="AU76" s="972">
        <v>39</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5"/>
      <c r="R77" s="973"/>
      <c r="S77" s="973"/>
      <c r="T77" s="973"/>
      <c r="U77" s="974"/>
      <c r="V77" s="972"/>
      <c r="W77" s="973"/>
      <c r="X77" s="973"/>
      <c r="Y77" s="973"/>
      <c r="Z77" s="974"/>
      <c r="AA77" s="972"/>
      <c r="AB77" s="973"/>
      <c r="AC77" s="973"/>
      <c r="AD77" s="973"/>
      <c r="AE77" s="974"/>
      <c r="AF77" s="972"/>
      <c r="AG77" s="973"/>
      <c r="AH77" s="973"/>
      <c r="AI77" s="973"/>
      <c r="AJ77" s="974"/>
      <c r="AK77" s="972"/>
      <c r="AL77" s="973"/>
      <c r="AM77" s="973"/>
      <c r="AN77" s="973"/>
      <c r="AO77" s="974"/>
      <c r="AP77" s="972"/>
      <c r="AQ77" s="973"/>
      <c r="AR77" s="973"/>
      <c r="AS77" s="973"/>
      <c r="AT77" s="974"/>
      <c r="AU77" s="972"/>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543</v>
      </c>
      <c r="C78" s="969"/>
      <c r="D78" s="969"/>
      <c r="E78" s="969"/>
      <c r="F78" s="969"/>
      <c r="G78" s="969"/>
      <c r="H78" s="969"/>
      <c r="I78" s="969"/>
      <c r="J78" s="969"/>
      <c r="K78" s="969"/>
      <c r="L78" s="969"/>
      <c r="M78" s="969"/>
      <c r="N78" s="969"/>
      <c r="O78" s="969"/>
      <c r="P78" s="970"/>
      <c r="Q78" s="971">
        <v>178</v>
      </c>
      <c r="R78" s="965"/>
      <c r="S78" s="965"/>
      <c r="T78" s="965"/>
      <c r="U78" s="965"/>
      <c r="V78" s="965">
        <v>156</v>
      </c>
      <c r="W78" s="965"/>
      <c r="X78" s="965"/>
      <c r="Y78" s="965"/>
      <c r="Z78" s="965"/>
      <c r="AA78" s="965">
        <v>22</v>
      </c>
      <c r="AB78" s="965"/>
      <c r="AC78" s="965"/>
      <c r="AD78" s="965"/>
      <c r="AE78" s="965"/>
      <c r="AF78" s="965">
        <v>22</v>
      </c>
      <c r="AG78" s="965"/>
      <c r="AH78" s="965"/>
      <c r="AI78" s="965"/>
      <c r="AJ78" s="965"/>
      <c r="AK78" s="965" t="s">
        <v>533</v>
      </c>
      <c r="AL78" s="965"/>
      <c r="AM78" s="965"/>
      <c r="AN78" s="965"/>
      <c r="AO78" s="965"/>
      <c r="AP78" s="965" t="s">
        <v>533</v>
      </c>
      <c r="AQ78" s="965"/>
      <c r="AR78" s="965"/>
      <c r="AS78" s="965"/>
      <c r="AT78" s="965"/>
      <c r="AU78" s="972" t="s">
        <v>533</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544</v>
      </c>
      <c r="C79" s="969"/>
      <c r="D79" s="969"/>
      <c r="E79" s="969"/>
      <c r="F79" s="969"/>
      <c r="G79" s="969"/>
      <c r="H79" s="969"/>
      <c r="I79" s="969"/>
      <c r="J79" s="969"/>
      <c r="K79" s="969"/>
      <c r="L79" s="969"/>
      <c r="M79" s="969"/>
      <c r="N79" s="969"/>
      <c r="O79" s="969"/>
      <c r="P79" s="970"/>
      <c r="Q79" s="971">
        <v>238</v>
      </c>
      <c r="R79" s="965"/>
      <c r="S79" s="965"/>
      <c r="T79" s="965"/>
      <c r="U79" s="965"/>
      <c r="V79" s="965">
        <v>199</v>
      </c>
      <c r="W79" s="965"/>
      <c r="X79" s="965"/>
      <c r="Y79" s="965"/>
      <c r="Z79" s="965"/>
      <c r="AA79" s="965">
        <v>38</v>
      </c>
      <c r="AB79" s="965"/>
      <c r="AC79" s="965"/>
      <c r="AD79" s="965"/>
      <c r="AE79" s="965"/>
      <c r="AF79" s="965">
        <v>38</v>
      </c>
      <c r="AG79" s="965"/>
      <c r="AH79" s="965"/>
      <c r="AI79" s="965"/>
      <c r="AJ79" s="965"/>
      <c r="AK79" s="965" t="s">
        <v>533</v>
      </c>
      <c r="AL79" s="965"/>
      <c r="AM79" s="965"/>
      <c r="AN79" s="965"/>
      <c r="AO79" s="965"/>
      <c r="AP79" s="965" t="s">
        <v>533</v>
      </c>
      <c r="AQ79" s="965"/>
      <c r="AR79" s="965"/>
      <c r="AS79" s="965"/>
      <c r="AT79" s="965"/>
      <c r="AU79" s="965" t="s">
        <v>533</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545</v>
      </c>
      <c r="C81" s="969"/>
      <c r="D81" s="969"/>
      <c r="E81" s="969"/>
      <c r="F81" s="969"/>
      <c r="G81" s="969"/>
      <c r="H81" s="969"/>
      <c r="I81" s="969"/>
      <c r="J81" s="969"/>
      <c r="K81" s="969"/>
      <c r="L81" s="969"/>
      <c r="M81" s="969"/>
      <c r="N81" s="969"/>
      <c r="O81" s="969"/>
      <c r="P81" s="970"/>
      <c r="Q81" s="971">
        <v>160</v>
      </c>
      <c r="R81" s="965"/>
      <c r="S81" s="965"/>
      <c r="T81" s="965"/>
      <c r="U81" s="965"/>
      <c r="V81" s="965">
        <v>159</v>
      </c>
      <c r="W81" s="965"/>
      <c r="X81" s="965"/>
      <c r="Y81" s="965"/>
      <c r="Z81" s="965"/>
      <c r="AA81" s="965">
        <v>1</v>
      </c>
      <c r="AB81" s="965"/>
      <c r="AC81" s="965"/>
      <c r="AD81" s="965"/>
      <c r="AE81" s="965"/>
      <c r="AF81" s="965">
        <v>1</v>
      </c>
      <c r="AG81" s="965"/>
      <c r="AH81" s="965"/>
      <c r="AI81" s="965"/>
      <c r="AJ81" s="965"/>
      <c r="AK81" s="965">
        <v>10</v>
      </c>
      <c r="AL81" s="965"/>
      <c r="AM81" s="965"/>
      <c r="AN81" s="965"/>
      <c r="AO81" s="965"/>
      <c r="AP81" s="965" t="s">
        <v>533</v>
      </c>
      <c r="AQ81" s="965"/>
      <c r="AR81" s="965"/>
      <c r="AS81" s="965"/>
      <c r="AT81" s="965"/>
      <c r="AU81" s="965" t="s">
        <v>533</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546</v>
      </c>
      <c r="C82" s="969"/>
      <c r="D82" s="969"/>
      <c r="E82" s="969"/>
      <c r="F82" s="969"/>
      <c r="G82" s="969"/>
      <c r="H82" s="969"/>
      <c r="I82" s="969"/>
      <c r="J82" s="969"/>
      <c r="K82" s="969"/>
      <c r="L82" s="969"/>
      <c r="M82" s="969"/>
      <c r="N82" s="969"/>
      <c r="O82" s="969"/>
      <c r="P82" s="970"/>
      <c r="Q82" s="971">
        <v>190947</v>
      </c>
      <c r="R82" s="965"/>
      <c r="S82" s="965"/>
      <c r="T82" s="965"/>
      <c r="U82" s="965"/>
      <c r="V82" s="965">
        <v>184370</v>
      </c>
      <c r="W82" s="965"/>
      <c r="X82" s="965"/>
      <c r="Y82" s="965"/>
      <c r="Z82" s="965"/>
      <c r="AA82" s="965">
        <v>6577</v>
      </c>
      <c r="AB82" s="965"/>
      <c r="AC82" s="965"/>
      <c r="AD82" s="965"/>
      <c r="AE82" s="965"/>
      <c r="AF82" s="965">
        <v>6577</v>
      </c>
      <c r="AG82" s="965"/>
      <c r="AH82" s="965"/>
      <c r="AI82" s="965"/>
      <c r="AJ82" s="965"/>
      <c r="AK82" s="965">
        <v>1453</v>
      </c>
      <c r="AL82" s="965"/>
      <c r="AM82" s="965"/>
      <c r="AN82" s="965"/>
      <c r="AO82" s="965"/>
      <c r="AP82" s="965" t="s">
        <v>533</v>
      </c>
      <c r="AQ82" s="965"/>
      <c r="AR82" s="965"/>
      <c r="AS82" s="965"/>
      <c r="AT82" s="965"/>
      <c r="AU82" s="965" t="s">
        <v>533</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547</v>
      </c>
      <c r="C84" s="969"/>
      <c r="D84" s="969"/>
      <c r="E84" s="969"/>
      <c r="F84" s="969"/>
      <c r="G84" s="969"/>
      <c r="H84" s="969"/>
      <c r="I84" s="969"/>
      <c r="J84" s="969"/>
      <c r="K84" s="969"/>
      <c r="L84" s="969"/>
      <c r="M84" s="969"/>
      <c r="N84" s="969"/>
      <c r="O84" s="969"/>
      <c r="P84" s="970"/>
      <c r="Q84" s="971">
        <v>445</v>
      </c>
      <c r="R84" s="965"/>
      <c r="S84" s="965"/>
      <c r="T84" s="965"/>
      <c r="U84" s="965"/>
      <c r="V84" s="965">
        <v>439</v>
      </c>
      <c r="W84" s="965"/>
      <c r="X84" s="965"/>
      <c r="Y84" s="965"/>
      <c r="Z84" s="965"/>
      <c r="AA84" s="965">
        <v>6</v>
      </c>
      <c r="AB84" s="965"/>
      <c r="AC84" s="965"/>
      <c r="AD84" s="965"/>
      <c r="AE84" s="965"/>
      <c r="AF84" s="965">
        <v>6</v>
      </c>
      <c r="AG84" s="965"/>
      <c r="AH84" s="965"/>
      <c r="AI84" s="965"/>
      <c r="AJ84" s="965"/>
      <c r="AK84" s="965" t="s">
        <v>533</v>
      </c>
      <c r="AL84" s="965"/>
      <c r="AM84" s="965"/>
      <c r="AN84" s="965"/>
      <c r="AO84" s="965"/>
      <c r="AP84" s="965">
        <v>11</v>
      </c>
      <c r="AQ84" s="965"/>
      <c r="AR84" s="965"/>
      <c r="AS84" s="965"/>
      <c r="AT84" s="965"/>
      <c r="AU84" s="965">
        <v>2</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t="s">
        <v>548</v>
      </c>
      <c r="C86" s="969"/>
      <c r="D86" s="969"/>
      <c r="E86" s="969"/>
      <c r="F86" s="969"/>
      <c r="G86" s="969"/>
      <c r="H86" s="969"/>
      <c r="I86" s="969"/>
      <c r="J86" s="969"/>
      <c r="K86" s="969"/>
      <c r="L86" s="969"/>
      <c r="M86" s="969"/>
      <c r="N86" s="969"/>
      <c r="O86" s="969"/>
      <c r="P86" s="970"/>
      <c r="Q86" s="971">
        <v>469</v>
      </c>
      <c r="R86" s="965"/>
      <c r="S86" s="965"/>
      <c r="T86" s="965"/>
      <c r="U86" s="965"/>
      <c r="V86" s="965">
        <v>451</v>
      </c>
      <c r="W86" s="965"/>
      <c r="X86" s="965"/>
      <c r="Y86" s="965"/>
      <c r="Z86" s="965"/>
      <c r="AA86" s="965">
        <v>18</v>
      </c>
      <c r="AB86" s="965"/>
      <c r="AC86" s="965"/>
      <c r="AD86" s="965"/>
      <c r="AE86" s="965"/>
      <c r="AF86" s="965">
        <v>478</v>
      </c>
      <c r="AG86" s="965"/>
      <c r="AH86" s="965"/>
      <c r="AI86" s="965"/>
      <c r="AJ86" s="965"/>
      <c r="AK86" s="965" t="s">
        <v>533</v>
      </c>
      <c r="AL86" s="965"/>
      <c r="AM86" s="965"/>
      <c r="AN86" s="965"/>
      <c r="AO86" s="965"/>
      <c r="AP86" s="965" t="s">
        <v>533</v>
      </c>
      <c r="AQ86" s="965"/>
      <c r="AR86" s="965"/>
      <c r="AS86" s="965"/>
      <c r="AT86" s="965"/>
      <c r="AU86" s="965" t="s">
        <v>533</v>
      </c>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+AF68+AF70+AF71+AF72+AF73+AF74+AF75+AF78+AF79+AF81+AF82+AF84+AF86</f>
        <v>7945</v>
      </c>
      <c r="AG88" s="953"/>
      <c r="AH88" s="953"/>
      <c r="AI88" s="953"/>
      <c r="AJ88" s="953"/>
      <c r="AK88" s="957"/>
      <c r="AL88" s="957"/>
      <c r="AM88" s="957"/>
      <c r="AN88" s="957"/>
      <c r="AO88" s="957"/>
      <c r="AP88" s="953">
        <f>+AP76+AP84</f>
        <v>1011</v>
      </c>
      <c r="AQ88" s="953"/>
      <c r="AR88" s="953"/>
      <c r="AS88" s="953"/>
      <c r="AT88" s="953"/>
      <c r="AU88" s="953">
        <f>+AU76+AU84</f>
        <v>41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t="s">
        <v>534</v>
      </c>
      <c r="CX102" s="945"/>
      <c r="CY102" s="945"/>
      <c r="CZ102" s="945"/>
      <c r="DA102" s="946"/>
      <c r="DB102" s="944" t="s">
        <v>534</v>
      </c>
      <c r="DC102" s="945"/>
      <c r="DD102" s="945"/>
      <c r="DE102" s="945"/>
      <c r="DF102" s="946"/>
      <c r="DG102" s="944" t="s">
        <v>534</v>
      </c>
      <c r="DH102" s="945"/>
      <c r="DI102" s="945"/>
      <c r="DJ102" s="945"/>
      <c r="DK102" s="946"/>
      <c r="DL102" s="944" t="s">
        <v>534</v>
      </c>
      <c r="DM102" s="945"/>
      <c r="DN102" s="945"/>
      <c r="DO102" s="945"/>
      <c r="DP102" s="946"/>
      <c r="DQ102" s="944" t="s">
        <v>534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748067</v>
      </c>
      <c r="AB110" s="871"/>
      <c r="AC110" s="871"/>
      <c r="AD110" s="871"/>
      <c r="AE110" s="872"/>
      <c r="AF110" s="873">
        <v>756673</v>
      </c>
      <c r="AG110" s="871"/>
      <c r="AH110" s="871"/>
      <c r="AI110" s="871"/>
      <c r="AJ110" s="872"/>
      <c r="AK110" s="873">
        <v>717605</v>
      </c>
      <c r="AL110" s="871"/>
      <c r="AM110" s="871"/>
      <c r="AN110" s="871"/>
      <c r="AO110" s="872"/>
      <c r="AP110" s="874">
        <v>10.1</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6312506</v>
      </c>
      <c r="BR110" s="798"/>
      <c r="BS110" s="798"/>
      <c r="BT110" s="798"/>
      <c r="BU110" s="798"/>
      <c r="BV110" s="798">
        <v>6283561</v>
      </c>
      <c r="BW110" s="798"/>
      <c r="BX110" s="798"/>
      <c r="BY110" s="798"/>
      <c r="BZ110" s="798"/>
      <c r="CA110" s="798">
        <v>6460298</v>
      </c>
      <c r="CB110" s="798"/>
      <c r="CC110" s="798"/>
      <c r="CD110" s="798"/>
      <c r="CE110" s="798"/>
      <c r="CF110" s="859">
        <v>90.5</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85887</v>
      </c>
      <c r="BR111" s="769"/>
      <c r="BS111" s="769"/>
      <c r="BT111" s="769"/>
      <c r="BU111" s="769"/>
      <c r="BV111" s="769">
        <v>50237</v>
      </c>
      <c r="BW111" s="769"/>
      <c r="BX111" s="769"/>
      <c r="BY111" s="769"/>
      <c r="BZ111" s="769"/>
      <c r="CA111" s="769">
        <v>22363</v>
      </c>
      <c r="CB111" s="769"/>
      <c r="CC111" s="769"/>
      <c r="CD111" s="769"/>
      <c r="CE111" s="769"/>
      <c r="CF111" s="846">
        <v>0.3</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8855711</v>
      </c>
      <c r="BR112" s="769"/>
      <c r="BS112" s="769"/>
      <c r="BT112" s="769"/>
      <c r="BU112" s="769"/>
      <c r="BV112" s="769">
        <v>8376265</v>
      </c>
      <c r="BW112" s="769"/>
      <c r="BX112" s="769"/>
      <c r="BY112" s="769"/>
      <c r="BZ112" s="769"/>
      <c r="CA112" s="769">
        <v>8011689</v>
      </c>
      <c r="CB112" s="769"/>
      <c r="CC112" s="769"/>
      <c r="CD112" s="769"/>
      <c r="CE112" s="769"/>
      <c r="CF112" s="846">
        <v>112.3</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85887</v>
      </c>
      <c r="DH112" s="769"/>
      <c r="DI112" s="769"/>
      <c r="DJ112" s="769"/>
      <c r="DK112" s="769"/>
      <c r="DL112" s="769">
        <v>50237</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414698</v>
      </c>
      <c r="AB113" s="907"/>
      <c r="AC113" s="907"/>
      <c r="AD113" s="907"/>
      <c r="AE113" s="908"/>
      <c r="AF113" s="909">
        <v>394447</v>
      </c>
      <c r="AG113" s="907"/>
      <c r="AH113" s="907"/>
      <c r="AI113" s="907"/>
      <c r="AJ113" s="908"/>
      <c r="AK113" s="909">
        <v>419933</v>
      </c>
      <c r="AL113" s="907"/>
      <c r="AM113" s="907"/>
      <c r="AN113" s="907"/>
      <c r="AO113" s="908"/>
      <c r="AP113" s="910">
        <v>5.9</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74816</v>
      </c>
      <c r="BR113" s="769"/>
      <c r="BS113" s="769"/>
      <c r="BT113" s="769"/>
      <c r="BU113" s="769"/>
      <c r="BV113" s="769">
        <v>16393</v>
      </c>
      <c r="BW113" s="769"/>
      <c r="BX113" s="769"/>
      <c r="BY113" s="769"/>
      <c r="BZ113" s="769"/>
      <c r="CA113" s="769">
        <v>40761</v>
      </c>
      <c r="CB113" s="769"/>
      <c r="CC113" s="769"/>
      <c r="CD113" s="769"/>
      <c r="CE113" s="769"/>
      <c r="CF113" s="846">
        <v>0.6</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v>22363</v>
      </c>
      <c r="DR113" s="782"/>
      <c r="DS113" s="782"/>
      <c r="DT113" s="782"/>
      <c r="DU113" s="783"/>
      <c r="DV113" s="752">
        <v>0.3</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70196</v>
      </c>
      <c r="AB114" s="782"/>
      <c r="AC114" s="782"/>
      <c r="AD114" s="782"/>
      <c r="AE114" s="783"/>
      <c r="AF114" s="784">
        <v>59654</v>
      </c>
      <c r="AG114" s="782"/>
      <c r="AH114" s="782"/>
      <c r="AI114" s="782"/>
      <c r="AJ114" s="783"/>
      <c r="AK114" s="784">
        <v>14197</v>
      </c>
      <c r="AL114" s="782"/>
      <c r="AM114" s="782"/>
      <c r="AN114" s="782"/>
      <c r="AO114" s="783"/>
      <c r="AP114" s="752">
        <v>0.2</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1358757</v>
      </c>
      <c r="BR114" s="769"/>
      <c r="BS114" s="769"/>
      <c r="BT114" s="769"/>
      <c r="BU114" s="769"/>
      <c r="BV114" s="769">
        <v>1397682</v>
      </c>
      <c r="BW114" s="769"/>
      <c r="BX114" s="769"/>
      <c r="BY114" s="769"/>
      <c r="BZ114" s="769"/>
      <c r="CA114" s="769">
        <v>1322191</v>
      </c>
      <c r="CB114" s="769"/>
      <c r="CC114" s="769"/>
      <c r="CD114" s="769"/>
      <c r="CE114" s="769"/>
      <c r="CF114" s="846">
        <v>18.5</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49948</v>
      </c>
      <c r="AB115" s="907"/>
      <c r="AC115" s="907"/>
      <c r="AD115" s="907"/>
      <c r="AE115" s="908"/>
      <c r="AF115" s="909">
        <v>45235</v>
      </c>
      <c r="AG115" s="907"/>
      <c r="AH115" s="907"/>
      <c r="AI115" s="907"/>
      <c r="AJ115" s="908"/>
      <c r="AK115" s="909">
        <v>35638</v>
      </c>
      <c r="AL115" s="907"/>
      <c r="AM115" s="907"/>
      <c r="AN115" s="907"/>
      <c r="AO115" s="908"/>
      <c r="AP115" s="910">
        <v>0.5</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160</v>
      </c>
      <c r="AB116" s="782"/>
      <c r="AC116" s="782"/>
      <c r="AD116" s="782"/>
      <c r="AE116" s="783"/>
      <c r="AF116" s="784">
        <v>79</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1283069</v>
      </c>
      <c r="AB117" s="893"/>
      <c r="AC117" s="893"/>
      <c r="AD117" s="893"/>
      <c r="AE117" s="894"/>
      <c r="AF117" s="896">
        <v>1256088</v>
      </c>
      <c r="AG117" s="893"/>
      <c r="AH117" s="893"/>
      <c r="AI117" s="893"/>
      <c r="AJ117" s="894"/>
      <c r="AK117" s="896">
        <v>1187373</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16687677</v>
      </c>
      <c r="BR118" s="856"/>
      <c r="BS118" s="856"/>
      <c r="BT118" s="856"/>
      <c r="BU118" s="856"/>
      <c r="BV118" s="856">
        <v>16124138</v>
      </c>
      <c r="BW118" s="856"/>
      <c r="BX118" s="856"/>
      <c r="BY118" s="856"/>
      <c r="BZ118" s="856"/>
      <c r="CA118" s="856">
        <v>15857302</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5970133</v>
      </c>
      <c r="BR119" s="798"/>
      <c r="BS119" s="798"/>
      <c r="BT119" s="798"/>
      <c r="BU119" s="798"/>
      <c r="BV119" s="798">
        <v>5327041</v>
      </c>
      <c r="BW119" s="798"/>
      <c r="BX119" s="798"/>
      <c r="BY119" s="798"/>
      <c r="BZ119" s="798"/>
      <c r="CA119" s="798">
        <v>5649119</v>
      </c>
      <c r="CB119" s="798"/>
      <c r="CC119" s="798"/>
      <c r="CD119" s="798"/>
      <c r="CE119" s="798"/>
      <c r="CF119" s="859">
        <v>79.2</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7464953</v>
      </c>
      <c r="DH120" s="798"/>
      <c r="DI120" s="798"/>
      <c r="DJ120" s="798"/>
      <c r="DK120" s="798"/>
      <c r="DL120" s="798">
        <v>7108040</v>
      </c>
      <c r="DM120" s="798"/>
      <c r="DN120" s="798"/>
      <c r="DO120" s="798"/>
      <c r="DP120" s="798"/>
      <c r="DQ120" s="798">
        <v>6763987</v>
      </c>
      <c r="DR120" s="798"/>
      <c r="DS120" s="798"/>
      <c r="DT120" s="798"/>
      <c r="DU120" s="798"/>
      <c r="DV120" s="799">
        <v>94.8</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49948</v>
      </c>
      <c r="AB121" s="782"/>
      <c r="AC121" s="782"/>
      <c r="AD121" s="782"/>
      <c r="AE121" s="783"/>
      <c r="AF121" s="784">
        <v>45235</v>
      </c>
      <c r="AG121" s="782"/>
      <c r="AH121" s="782"/>
      <c r="AI121" s="782"/>
      <c r="AJ121" s="783"/>
      <c r="AK121" s="784">
        <v>35638</v>
      </c>
      <c r="AL121" s="782"/>
      <c r="AM121" s="782"/>
      <c r="AN121" s="782"/>
      <c r="AO121" s="783"/>
      <c r="AP121" s="752">
        <v>0.5</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12265458</v>
      </c>
      <c r="BR121" s="856"/>
      <c r="BS121" s="856"/>
      <c r="BT121" s="856"/>
      <c r="BU121" s="856"/>
      <c r="BV121" s="856">
        <v>12733993</v>
      </c>
      <c r="BW121" s="856"/>
      <c r="BX121" s="856"/>
      <c r="BY121" s="856"/>
      <c r="BZ121" s="856"/>
      <c r="CA121" s="856">
        <v>13154353</v>
      </c>
      <c r="CB121" s="856"/>
      <c r="CC121" s="856"/>
      <c r="CD121" s="856"/>
      <c r="CE121" s="856"/>
      <c r="CF121" s="857">
        <v>184.3</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1258901</v>
      </c>
      <c r="DH121" s="769"/>
      <c r="DI121" s="769"/>
      <c r="DJ121" s="769"/>
      <c r="DK121" s="769"/>
      <c r="DL121" s="769">
        <v>1214838</v>
      </c>
      <c r="DM121" s="769"/>
      <c r="DN121" s="769"/>
      <c r="DO121" s="769"/>
      <c r="DP121" s="769"/>
      <c r="DQ121" s="769">
        <v>1166750</v>
      </c>
      <c r="DR121" s="769"/>
      <c r="DS121" s="769"/>
      <c r="DT121" s="769"/>
      <c r="DU121" s="769"/>
      <c r="DV121" s="821">
        <v>16.399999999999999</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18235591</v>
      </c>
      <c r="BR122" s="838"/>
      <c r="BS122" s="838"/>
      <c r="BT122" s="838"/>
      <c r="BU122" s="838"/>
      <c r="BV122" s="838">
        <v>18061034</v>
      </c>
      <c r="BW122" s="838"/>
      <c r="BX122" s="838"/>
      <c r="BY122" s="838"/>
      <c r="BZ122" s="838"/>
      <c r="CA122" s="838">
        <v>18803472</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131857</v>
      </c>
      <c r="DH122" s="769"/>
      <c r="DI122" s="769"/>
      <c r="DJ122" s="769"/>
      <c r="DK122" s="769"/>
      <c r="DL122" s="769">
        <v>91757</v>
      </c>
      <c r="DM122" s="769"/>
      <c r="DN122" s="769"/>
      <c r="DO122" s="769"/>
      <c r="DP122" s="769"/>
      <c r="DQ122" s="769">
        <v>80952</v>
      </c>
      <c r="DR122" s="769"/>
      <c r="DS122" s="769"/>
      <c r="DT122" s="769"/>
      <c r="DU122" s="769"/>
      <c r="DV122" s="821">
        <v>1.1000000000000001</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13.75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18.75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7866240</v>
      </c>
      <c r="AB129" s="782"/>
      <c r="AC129" s="782"/>
      <c r="AD129" s="782"/>
      <c r="AE129" s="783"/>
      <c r="AF129" s="784">
        <v>7954142</v>
      </c>
      <c r="AG129" s="782"/>
      <c r="AH129" s="782"/>
      <c r="AI129" s="782"/>
      <c r="AJ129" s="783"/>
      <c r="AK129" s="784">
        <v>8006755</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5.5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818317</v>
      </c>
      <c r="AB130" s="782"/>
      <c r="AC130" s="782"/>
      <c r="AD130" s="782"/>
      <c r="AE130" s="783"/>
      <c r="AF130" s="784">
        <v>852306</v>
      </c>
      <c r="AG130" s="782"/>
      <c r="AH130" s="782"/>
      <c r="AI130" s="782"/>
      <c r="AJ130" s="783"/>
      <c r="AK130" s="784">
        <v>870736</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7047923</v>
      </c>
      <c r="AB131" s="715"/>
      <c r="AC131" s="715"/>
      <c r="AD131" s="715"/>
      <c r="AE131" s="716"/>
      <c r="AF131" s="717">
        <v>7101836</v>
      </c>
      <c r="AG131" s="715"/>
      <c r="AH131" s="715"/>
      <c r="AI131" s="715"/>
      <c r="AJ131" s="716"/>
      <c r="AK131" s="717">
        <v>7136019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6.5941696580000002</v>
      </c>
      <c r="AB132" s="738"/>
      <c r="AC132" s="738"/>
      <c r="AD132" s="738"/>
      <c r="AE132" s="739"/>
      <c r="AF132" s="740">
        <v>5.6856001740000002</v>
      </c>
      <c r="AG132" s="738"/>
      <c r="AH132" s="738"/>
      <c r="AI132" s="738"/>
      <c r="AJ132" s="739"/>
      <c r="AK132" s="740">
        <v>4.4371658759999999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6.7</v>
      </c>
      <c r="AB133" s="747"/>
      <c r="AC133" s="747"/>
      <c r="AD133" s="747"/>
      <c r="AE133" s="748"/>
      <c r="AF133" s="746">
        <v>6.4</v>
      </c>
      <c r="AG133" s="747"/>
      <c r="AH133" s="747"/>
      <c r="AI133" s="747"/>
      <c r="AJ133" s="748"/>
      <c r="AK133" s="746">
        <v>5.5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28" zoomScale="75" zoomScaleNormal="85" zoomScaleSheetLayoutView="75" workbookViewId="0">
      <selection activeCell="L52" sqref="L52:L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2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9" workbookViewId="0">
      <selection activeCell="G42" sqref="G4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8" t="s">
        <v>465</v>
      </c>
      <c r="L7" s="254"/>
      <c r="M7" s="255" t="s">
        <v>466</v>
      </c>
      <c r="N7" s="256"/>
    </row>
    <row r="8" spans="1:16">
      <c r="A8" s="248"/>
      <c r="B8" s="244"/>
      <c r="C8" s="244"/>
      <c r="D8" s="244"/>
      <c r="E8" s="244"/>
      <c r="F8" s="244"/>
      <c r="G8" s="257"/>
      <c r="H8" s="258"/>
      <c r="I8" s="258"/>
      <c r="J8" s="259"/>
      <c r="K8" s="1119"/>
      <c r="L8" s="260" t="s">
        <v>467</v>
      </c>
      <c r="M8" s="261" t="s">
        <v>468</v>
      </c>
      <c r="N8" s="262" t="s">
        <v>469</v>
      </c>
    </row>
    <row r="9" spans="1:16">
      <c r="A9" s="248"/>
      <c r="B9" s="244"/>
      <c r="C9" s="244"/>
      <c r="D9" s="244"/>
      <c r="E9" s="244"/>
      <c r="F9" s="244"/>
      <c r="G9" s="1132" t="s">
        <v>470</v>
      </c>
      <c r="H9" s="1133"/>
      <c r="I9" s="1133"/>
      <c r="J9" s="1134"/>
      <c r="K9" s="263">
        <v>2467197</v>
      </c>
      <c r="L9" s="264">
        <v>59473</v>
      </c>
      <c r="M9" s="265">
        <v>58739</v>
      </c>
      <c r="N9" s="266">
        <v>1.2</v>
      </c>
    </row>
    <row r="10" spans="1:16">
      <c r="A10" s="248"/>
      <c r="B10" s="244"/>
      <c r="C10" s="244"/>
      <c r="D10" s="244"/>
      <c r="E10" s="244"/>
      <c r="F10" s="244"/>
      <c r="G10" s="1132" t="s">
        <v>471</v>
      </c>
      <c r="H10" s="1133"/>
      <c r="I10" s="1133"/>
      <c r="J10" s="1134"/>
      <c r="K10" s="267">
        <v>407348</v>
      </c>
      <c r="L10" s="268">
        <v>9819</v>
      </c>
      <c r="M10" s="269">
        <v>5215</v>
      </c>
      <c r="N10" s="270">
        <v>88.3</v>
      </c>
    </row>
    <row r="11" spans="1:16" ht="13.5" customHeight="1">
      <c r="A11" s="248"/>
      <c r="B11" s="244"/>
      <c r="C11" s="244"/>
      <c r="D11" s="244"/>
      <c r="E11" s="244"/>
      <c r="F11" s="244"/>
      <c r="G11" s="1132" t="s">
        <v>472</v>
      </c>
      <c r="H11" s="1133"/>
      <c r="I11" s="1133"/>
      <c r="J11" s="1134"/>
      <c r="K11" s="267">
        <v>4500</v>
      </c>
      <c r="L11" s="268">
        <v>108</v>
      </c>
      <c r="M11" s="269">
        <v>7772</v>
      </c>
      <c r="N11" s="270">
        <v>-98.6</v>
      </c>
    </row>
    <row r="12" spans="1:16" ht="13.5" customHeight="1">
      <c r="A12" s="248"/>
      <c r="B12" s="244"/>
      <c r="C12" s="244"/>
      <c r="D12" s="244"/>
      <c r="E12" s="244"/>
      <c r="F12" s="244"/>
      <c r="G12" s="1132" t="s">
        <v>473</v>
      </c>
      <c r="H12" s="1133"/>
      <c r="I12" s="1133"/>
      <c r="J12" s="1134"/>
      <c r="K12" s="267">
        <v>21528</v>
      </c>
      <c r="L12" s="268">
        <v>519</v>
      </c>
      <c r="M12" s="269">
        <v>135</v>
      </c>
      <c r="N12" s="270">
        <v>284.39999999999998</v>
      </c>
    </row>
    <row r="13" spans="1:16" ht="13.5" customHeight="1">
      <c r="A13" s="248"/>
      <c r="B13" s="244"/>
      <c r="C13" s="244"/>
      <c r="D13" s="244"/>
      <c r="E13" s="244"/>
      <c r="F13" s="244"/>
      <c r="G13" s="1132" t="s">
        <v>474</v>
      </c>
      <c r="H13" s="1133"/>
      <c r="I13" s="1133"/>
      <c r="J13" s="1134"/>
      <c r="K13" s="267" t="s">
        <v>475</v>
      </c>
      <c r="L13" s="268" t="s">
        <v>475</v>
      </c>
      <c r="M13" s="269">
        <v>6</v>
      </c>
      <c r="N13" s="270" t="s">
        <v>475</v>
      </c>
    </row>
    <row r="14" spans="1:16" ht="13.5" customHeight="1">
      <c r="A14" s="248"/>
      <c r="B14" s="244"/>
      <c r="C14" s="244"/>
      <c r="D14" s="244"/>
      <c r="E14" s="244"/>
      <c r="F14" s="244"/>
      <c r="G14" s="1132" t="s">
        <v>476</v>
      </c>
      <c r="H14" s="1133"/>
      <c r="I14" s="1133"/>
      <c r="J14" s="1134"/>
      <c r="K14" s="267">
        <v>76012</v>
      </c>
      <c r="L14" s="268">
        <v>1832</v>
      </c>
      <c r="M14" s="269">
        <v>2905</v>
      </c>
      <c r="N14" s="270">
        <v>-36.9</v>
      </c>
    </row>
    <row r="15" spans="1:16" ht="13.5" customHeight="1">
      <c r="A15" s="248"/>
      <c r="B15" s="244"/>
      <c r="C15" s="244"/>
      <c r="D15" s="244"/>
      <c r="E15" s="244"/>
      <c r="F15" s="244"/>
      <c r="G15" s="1132" t="s">
        <v>477</v>
      </c>
      <c r="H15" s="1133"/>
      <c r="I15" s="1133"/>
      <c r="J15" s="1134"/>
      <c r="K15" s="267">
        <v>30348</v>
      </c>
      <c r="L15" s="268">
        <v>732</v>
      </c>
      <c r="M15" s="269">
        <v>1221</v>
      </c>
      <c r="N15" s="270">
        <v>-40</v>
      </c>
    </row>
    <row r="16" spans="1:16">
      <c r="A16" s="248"/>
      <c r="B16" s="244"/>
      <c r="C16" s="244"/>
      <c r="D16" s="244"/>
      <c r="E16" s="244"/>
      <c r="F16" s="244"/>
      <c r="G16" s="1135" t="s">
        <v>478</v>
      </c>
      <c r="H16" s="1136"/>
      <c r="I16" s="1136"/>
      <c r="J16" s="1137"/>
      <c r="K16" s="268">
        <v>-219516</v>
      </c>
      <c r="L16" s="268">
        <v>-5292</v>
      </c>
      <c r="M16" s="269">
        <v>-6578</v>
      </c>
      <c r="N16" s="270">
        <v>-19.600000000000001</v>
      </c>
    </row>
    <row r="17" spans="1:16">
      <c r="A17" s="248"/>
      <c r="B17" s="244"/>
      <c r="C17" s="244"/>
      <c r="D17" s="244"/>
      <c r="E17" s="244"/>
      <c r="F17" s="244"/>
      <c r="G17" s="1135" t="s">
        <v>169</v>
      </c>
      <c r="H17" s="1136"/>
      <c r="I17" s="1136"/>
      <c r="J17" s="1137"/>
      <c r="K17" s="268">
        <v>2787417</v>
      </c>
      <c r="L17" s="268">
        <v>67193</v>
      </c>
      <c r="M17" s="269">
        <v>69416</v>
      </c>
      <c r="N17" s="270">
        <v>-3.2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9" t="s">
        <v>483</v>
      </c>
      <c r="H21" s="1130"/>
      <c r="I21" s="1130"/>
      <c r="J21" s="1131"/>
      <c r="K21" s="280">
        <v>7.01</v>
      </c>
      <c r="L21" s="281">
        <v>6.74</v>
      </c>
      <c r="M21" s="282">
        <v>0.27</v>
      </c>
      <c r="N21" s="249"/>
      <c r="O21" s="283"/>
      <c r="P21" s="279"/>
    </row>
    <row r="22" spans="1:16" s="284" customFormat="1">
      <c r="A22" s="279"/>
      <c r="B22" s="249"/>
      <c r="C22" s="249"/>
      <c r="D22" s="249"/>
      <c r="E22" s="249"/>
      <c r="F22" s="249"/>
      <c r="G22" s="1129" t="s">
        <v>484</v>
      </c>
      <c r="H22" s="1130"/>
      <c r="I22" s="1130"/>
      <c r="J22" s="1131"/>
      <c r="K22" s="285">
        <v>100.6</v>
      </c>
      <c r="L22" s="286">
        <v>96.7</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8" t="s">
        <v>465</v>
      </c>
      <c r="L30" s="254"/>
      <c r="M30" s="255" t="s">
        <v>466</v>
      </c>
      <c r="N30" s="256"/>
    </row>
    <row r="31" spans="1:16">
      <c r="A31" s="248"/>
      <c r="B31" s="244"/>
      <c r="C31" s="244"/>
      <c r="D31" s="244"/>
      <c r="E31" s="244"/>
      <c r="F31" s="244"/>
      <c r="G31" s="257"/>
      <c r="H31" s="258"/>
      <c r="I31" s="258"/>
      <c r="J31" s="259"/>
      <c r="K31" s="1119"/>
      <c r="L31" s="260" t="s">
        <v>467</v>
      </c>
      <c r="M31" s="261" t="s">
        <v>468</v>
      </c>
      <c r="N31" s="262" t="s">
        <v>469</v>
      </c>
    </row>
    <row r="32" spans="1:16" ht="27" customHeight="1">
      <c r="A32" s="248"/>
      <c r="B32" s="244"/>
      <c r="C32" s="244"/>
      <c r="D32" s="244"/>
      <c r="E32" s="244"/>
      <c r="F32" s="244"/>
      <c r="G32" s="1120" t="s">
        <v>488</v>
      </c>
      <c r="H32" s="1121"/>
      <c r="I32" s="1121"/>
      <c r="J32" s="1122"/>
      <c r="K32" s="294">
        <v>717605</v>
      </c>
      <c r="L32" s="294">
        <v>17298</v>
      </c>
      <c r="M32" s="295">
        <v>33867</v>
      </c>
      <c r="N32" s="296">
        <v>-48.9</v>
      </c>
    </row>
    <row r="33" spans="1:16" ht="13.5" customHeight="1">
      <c r="A33" s="248"/>
      <c r="B33" s="244"/>
      <c r="C33" s="244"/>
      <c r="D33" s="244"/>
      <c r="E33" s="244"/>
      <c r="F33" s="244"/>
      <c r="G33" s="1120" t="s">
        <v>489</v>
      </c>
      <c r="H33" s="1121"/>
      <c r="I33" s="1121"/>
      <c r="J33" s="1122"/>
      <c r="K33" s="294" t="s">
        <v>475</v>
      </c>
      <c r="L33" s="294" t="s">
        <v>475</v>
      </c>
      <c r="M33" s="295" t="s">
        <v>475</v>
      </c>
      <c r="N33" s="296" t="s">
        <v>475</v>
      </c>
    </row>
    <row r="34" spans="1:16" ht="27" customHeight="1">
      <c r="A34" s="248"/>
      <c r="B34" s="244"/>
      <c r="C34" s="244"/>
      <c r="D34" s="244"/>
      <c r="E34" s="244"/>
      <c r="F34" s="244"/>
      <c r="G34" s="1120" t="s">
        <v>490</v>
      </c>
      <c r="H34" s="1121"/>
      <c r="I34" s="1121"/>
      <c r="J34" s="1122"/>
      <c r="K34" s="294" t="s">
        <v>475</v>
      </c>
      <c r="L34" s="294" t="s">
        <v>475</v>
      </c>
      <c r="M34" s="295">
        <v>5</v>
      </c>
      <c r="N34" s="296" t="s">
        <v>475</v>
      </c>
    </row>
    <row r="35" spans="1:16" ht="27" customHeight="1">
      <c r="A35" s="248"/>
      <c r="B35" s="244"/>
      <c r="C35" s="244"/>
      <c r="D35" s="244"/>
      <c r="E35" s="244"/>
      <c r="F35" s="244"/>
      <c r="G35" s="1120" t="s">
        <v>491</v>
      </c>
      <c r="H35" s="1121"/>
      <c r="I35" s="1121"/>
      <c r="J35" s="1122"/>
      <c r="K35" s="294">
        <v>419933</v>
      </c>
      <c r="L35" s="294">
        <v>10123</v>
      </c>
      <c r="M35" s="295">
        <v>10553</v>
      </c>
      <c r="N35" s="296">
        <v>-4.0999999999999996</v>
      </c>
    </row>
    <row r="36" spans="1:16" ht="27" customHeight="1">
      <c r="A36" s="248"/>
      <c r="B36" s="244"/>
      <c r="C36" s="244"/>
      <c r="D36" s="244"/>
      <c r="E36" s="244"/>
      <c r="F36" s="244"/>
      <c r="G36" s="1120" t="s">
        <v>492</v>
      </c>
      <c r="H36" s="1121"/>
      <c r="I36" s="1121"/>
      <c r="J36" s="1122"/>
      <c r="K36" s="294">
        <v>14197</v>
      </c>
      <c r="L36" s="294">
        <v>342</v>
      </c>
      <c r="M36" s="295">
        <v>2741</v>
      </c>
      <c r="N36" s="296">
        <v>-87.5</v>
      </c>
    </row>
    <row r="37" spans="1:16" ht="13.5" customHeight="1">
      <c r="A37" s="248"/>
      <c r="B37" s="244"/>
      <c r="C37" s="244"/>
      <c r="D37" s="244"/>
      <c r="E37" s="244"/>
      <c r="F37" s="244"/>
      <c r="G37" s="1120" t="s">
        <v>493</v>
      </c>
      <c r="H37" s="1121"/>
      <c r="I37" s="1121"/>
      <c r="J37" s="1122"/>
      <c r="K37" s="294">
        <v>35638</v>
      </c>
      <c r="L37" s="294">
        <v>859</v>
      </c>
      <c r="M37" s="295">
        <v>1442</v>
      </c>
      <c r="N37" s="296">
        <v>-40.4</v>
      </c>
    </row>
    <row r="38" spans="1:16" ht="27" customHeight="1">
      <c r="A38" s="248"/>
      <c r="B38" s="244"/>
      <c r="C38" s="244"/>
      <c r="D38" s="244"/>
      <c r="E38" s="244"/>
      <c r="F38" s="244"/>
      <c r="G38" s="1123" t="s">
        <v>494</v>
      </c>
      <c r="H38" s="1124"/>
      <c r="I38" s="1124"/>
      <c r="J38" s="1125"/>
      <c r="K38" s="297" t="s">
        <v>475</v>
      </c>
      <c r="L38" s="297" t="s">
        <v>475</v>
      </c>
      <c r="M38" s="298">
        <v>2</v>
      </c>
      <c r="N38" s="299" t="s">
        <v>475</v>
      </c>
      <c r="O38" s="293"/>
    </row>
    <row r="39" spans="1:16">
      <c r="A39" s="248"/>
      <c r="B39" s="244"/>
      <c r="C39" s="244"/>
      <c r="D39" s="244"/>
      <c r="E39" s="244"/>
      <c r="F39" s="244"/>
      <c r="G39" s="1123" t="s">
        <v>495</v>
      </c>
      <c r="H39" s="1124"/>
      <c r="I39" s="1124"/>
      <c r="J39" s="1125"/>
      <c r="K39" s="300" t="s">
        <v>475</v>
      </c>
      <c r="L39" s="300" t="s">
        <v>475</v>
      </c>
      <c r="M39" s="301">
        <v>-3178</v>
      </c>
      <c r="N39" s="302" t="s">
        <v>475</v>
      </c>
      <c r="O39" s="293"/>
    </row>
    <row r="40" spans="1:16" ht="27" customHeight="1">
      <c r="A40" s="248"/>
      <c r="B40" s="244"/>
      <c r="C40" s="244"/>
      <c r="D40" s="244"/>
      <c r="E40" s="244"/>
      <c r="F40" s="244"/>
      <c r="G40" s="1120" t="s">
        <v>496</v>
      </c>
      <c r="H40" s="1121"/>
      <c r="I40" s="1121"/>
      <c r="J40" s="1122"/>
      <c r="K40" s="300">
        <v>-870736</v>
      </c>
      <c r="L40" s="300">
        <v>-20990</v>
      </c>
      <c r="M40" s="301">
        <v>-30469</v>
      </c>
      <c r="N40" s="302">
        <v>-31.1</v>
      </c>
      <c r="O40" s="293"/>
    </row>
    <row r="41" spans="1:16">
      <c r="A41" s="248"/>
      <c r="B41" s="244"/>
      <c r="C41" s="244"/>
      <c r="D41" s="244"/>
      <c r="E41" s="244"/>
      <c r="F41" s="244"/>
      <c r="G41" s="1126" t="s">
        <v>279</v>
      </c>
      <c r="H41" s="1127"/>
      <c r="I41" s="1127"/>
      <c r="J41" s="1128"/>
      <c r="K41" s="294">
        <v>316637</v>
      </c>
      <c r="L41" s="300">
        <v>7633</v>
      </c>
      <c r="M41" s="301">
        <v>14963</v>
      </c>
      <c r="N41" s="302">
        <v>-49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3" t="s">
        <v>465</v>
      </c>
      <c r="J49" s="1115" t="s">
        <v>500</v>
      </c>
      <c r="K49" s="1116"/>
      <c r="L49" s="1116"/>
      <c r="M49" s="1116"/>
      <c r="N49" s="1117"/>
    </row>
    <row r="50" spans="1:14">
      <c r="A50" s="248"/>
      <c r="B50" s="244"/>
      <c r="C50" s="244"/>
      <c r="D50" s="244"/>
      <c r="E50" s="244"/>
      <c r="F50" s="244"/>
      <c r="G50" s="312"/>
      <c r="H50" s="313"/>
      <c r="I50" s="1114"/>
      <c r="J50" s="314" t="s">
        <v>501</v>
      </c>
      <c r="K50" s="315" t="s">
        <v>502</v>
      </c>
      <c r="L50" s="316" t="s">
        <v>503</v>
      </c>
      <c r="M50" s="317" t="s">
        <v>504</v>
      </c>
      <c r="N50" s="318" t="s">
        <v>505</v>
      </c>
    </row>
    <row r="51" spans="1:14">
      <c r="A51" s="248"/>
      <c r="B51" s="244"/>
      <c r="C51" s="244"/>
      <c r="D51" s="244"/>
      <c r="E51" s="244"/>
      <c r="F51" s="244"/>
      <c r="G51" s="310" t="s">
        <v>506</v>
      </c>
      <c r="H51" s="311"/>
      <c r="I51" s="319">
        <v>1369541</v>
      </c>
      <c r="J51" s="320">
        <v>34108</v>
      </c>
      <c r="K51" s="321">
        <v>2.5</v>
      </c>
      <c r="L51" s="322">
        <v>47258</v>
      </c>
      <c r="M51" s="323">
        <v>34.5</v>
      </c>
      <c r="N51" s="324">
        <v>-32</v>
      </c>
    </row>
    <row r="52" spans="1:14">
      <c r="A52" s="248"/>
      <c r="B52" s="244"/>
      <c r="C52" s="244"/>
      <c r="D52" s="244"/>
      <c r="E52" s="244"/>
      <c r="F52" s="244"/>
      <c r="G52" s="325"/>
      <c r="H52" s="326" t="s">
        <v>507</v>
      </c>
      <c r="I52" s="327">
        <v>830507</v>
      </c>
      <c r="J52" s="328">
        <v>20684</v>
      </c>
      <c r="K52" s="329">
        <v>11.7</v>
      </c>
      <c r="L52" s="330">
        <v>27842</v>
      </c>
      <c r="M52" s="331">
        <v>35.9</v>
      </c>
      <c r="N52" s="332">
        <v>-24.2</v>
      </c>
    </row>
    <row r="53" spans="1:14">
      <c r="A53" s="248"/>
      <c r="B53" s="244"/>
      <c r="C53" s="244"/>
      <c r="D53" s="244"/>
      <c r="E53" s="244"/>
      <c r="F53" s="244"/>
      <c r="G53" s="310" t="s">
        <v>508</v>
      </c>
      <c r="H53" s="311"/>
      <c r="I53" s="319">
        <v>1944057</v>
      </c>
      <c r="J53" s="320">
        <v>48352</v>
      </c>
      <c r="K53" s="321">
        <v>41.8</v>
      </c>
      <c r="L53" s="322">
        <v>49426</v>
      </c>
      <c r="M53" s="323">
        <v>4.5999999999999996</v>
      </c>
      <c r="N53" s="324">
        <v>37.200000000000003</v>
      </c>
    </row>
    <row r="54" spans="1:14">
      <c r="A54" s="248"/>
      <c r="B54" s="244"/>
      <c r="C54" s="244"/>
      <c r="D54" s="244"/>
      <c r="E54" s="244"/>
      <c r="F54" s="244"/>
      <c r="G54" s="325"/>
      <c r="H54" s="326" t="s">
        <v>507</v>
      </c>
      <c r="I54" s="327">
        <v>925791</v>
      </c>
      <c r="J54" s="328">
        <v>23026</v>
      </c>
      <c r="K54" s="329">
        <v>11.3</v>
      </c>
      <c r="L54" s="330">
        <v>26568</v>
      </c>
      <c r="M54" s="331">
        <v>-4.5999999999999996</v>
      </c>
      <c r="N54" s="332">
        <v>15.9</v>
      </c>
    </row>
    <row r="55" spans="1:14">
      <c r="A55" s="248"/>
      <c r="B55" s="244"/>
      <c r="C55" s="244"/>
      <c r="D55" s="244"/>
      <c r="E55" s="244"/>
      <c r="F55" s="244"/>
      <c r="G55" s="310" t="s">
        <v>509</v>
      </c>
      <c r="H55" s="311"/>
      <c r="I55" s="319">
        <v>840602</v>
      </c>
      <c r="J55" s="320">
        <v>20796</v>
      </c>
      <c r="K55" s="321">
        <v>-57</v>
      </c>
      <c r="L55" s="322">
        <v>42839</v>
      </c>
      <c r="M55" s="323">
        <v>-13.3</v>
      </c>
      <c r="N55" s="324">
        <v>-43.7</v>
      </c>
    </row>
    <row r="56" spans="1:14">
      <c r="A56" s="248"/>
      <c r="B56" s="244"/>
      <c r="C56" s="244"/>
      <c r="D56" s="244"/>
      <c r="E56" s="244"/>
      <c r="F56" s="244"/>
      <c r="G56" s="325"/>
      <c r="H56" s="326" t="s">
        <v>507</v>
      </c>
      <c r="I56" s="327">
        <v>516615</v>
      </c>
      <c r="J56" s="328">
        <v>12781</v>
      </c>
      <c r="K56" s="329">
        <v>-44.5</v>
      </c>
      <c r="L56" s="330">
        <v>22027</v>
      </c>
      <c r="M56" s="331">
        <v>-17.100000000000001</v>
      </c>
      <c r="N56" s="332">
        <v>-27.4</v>
      </c>
    </row>
    <row r="57" spans="1:14">
      <c r="A57" s="248"/>
      <c r="B57" s="244"/>
      <c r="C57" s="244"/>
      <c r="D57" s="244"/>
      <c r="E57" s="244"/>
      <c r="F57" s="244"/>
      <c r="G57" s="310" t="s">
        <v>510</v>
      </c>
      <c r="H57" s="311"/>
      <c r="I57" s="319">
        <v>1490007</v>
      </c>
      <c r="J57" s="320">
        <v>36031</v>
      </c>
      <c r="K57" s="321">
        <v>73.3</v>
      </c>
      <c r="L57" s="322">
        <v>46819</v>
      </c>
      <c r="M57" s="323">
        <v>9.3000000000000007</v>
      </c>
      <c r="N57" s="324">
        <v>64</v>
      </c>
    </row>
    <row r="58" spans="1:14">
      <c r="A58" s="248"/>
      <c r="B58" s="244"/>
      <c r="C58" s="244"/>
      <c r="D58" s="244"/>
      <c r="E58" s="244"/>
      <c r="F58" s="244"/>
      <c r="G58" s="325"/>
      <c r="H58" s="326" t="s">
        <v>507</v>
      </c>
      <c r="I58" s="327">
        <v>1101975</v>
      </c>
      <c r="J58" s="328">
        <v>26648</v>
      </c>
      <c r="K58" s="329">
        <v>108.5</v>
      </c>
      <c r="L58" s="330">
        <v>24121</v>
      </c>
      <c r="M58" s="331">
        <v>9.5</v>
      </c>
      <c r="N58" s="332">
        <v>99</v>
      </c>
    </row>
    <row r="59" spans="1:14">
      <c r="A59" s="248"/>
      <c r="B59" s="244"/>
      <c r="C59" s="244"/>
      <c r="D59" s="244"/>
      <c r="E59" s="244"/>
      <c r="F59" s="244"/>
      <c r="G59" s="310" t="s">
        <v>511</v>
      </c>
      <c r="H59" s="311"/>
      <c r="I59" s="319">
        <v>1426796</v>
      </c>
      <c r="J59" s="320">
        <v>34394</v>
      </c>
      <c r="K59" s="321">
        <v>-4.5</v>
      </c>
      <c r="L59" s="322">
        <v>53270</v>
      </c>
      <c r="M59" s="323">
        <v>13.8</v>
      </c>
      <c r="N59" s="324">
        <v>-18.3</v>
      </c>
    </row>
    <row r="60" spans="1:14">
      <c r="A60" s="248"/>
      <c r="B60" s="244"/>
      <c r="C60" s="244"/>
      <c r="D60" s="244"/>
      <c r="E60" s="244"/>
      <c r="F60" s="244"/>
      <c r="G60" s="325"/>
      <c r="H60" s="326" t="s">
        <v>507</v>
      </c>
      <c r="I60" s="333">
        <v>771840</v>
      </c>
      <c r="J60" s="328">
        <v>18606</v>
      </c>
      <c r="K60" s="329">
        <v>-30.2</v>
      </c>
      <c r="L60" s="330">
        <v>24316</v>
      </c>
      <c r="M60" s="331">
        <v>0.8</v>
      </c>
      <c r="N60" s="332">
        <v>-31</v>
      </c>
    </row>
    <row r="61" spans="1:14">
      <c r="A61" s="248"/>
      <c r="B61" s="244"/>
      <c r="C61" s="244"/>
      <c r="D61" s="244"/>
      <c r="E61" s="244"/>
      <c r="F61" s="244"/>
      <c r="G61" s="310" t="s">
        <v>512</v>
      </c>
      <c r="H61" s="334"/>
      <c r="I61" s="335">
        <v>1414201</v>
      </c>
      <c r="J61" s="336">
        <v>34736</v>
      </c>
      <c r="K61" s="337">
        <v>11.2</v>
      </c>
      <c r="L61" s="338">
        <v>47922</v>
      </c>
      <c r="M61" s="339">
        <v>9.8000000000000007</v>
      </c>
      <c r="N61" s="324">
        <v>1.4</v>
      </c>
    </row>
    <row r="62" spans="1:14">
      <c r="A62" s="248"/>
      <c r="B62" s="244"/>
      <c r="C62" s="244"/>
      <c r="D62" s="244"/>
      <c r="E62" s="244"/>
      <c r="F62" s="244"/>
      <c r="G62" s="325"/>
      <c r="H62" s="326" t="s">
        <v>507</v>
      </c>
      <c r="I62" s="327">
        <v>829346</v>
      </c>
      <c r="J62" s="328">
        <v>20349</v>
      </c>
      <c r="K62" s="329">
        <v>11.4</v>
      </c>
      <c r="L62" s="330">
        <v>24975</v>
      </c>
      <c r="M62" s="331">
        <v>4.9000000000000004</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8" t="s">
        <v>3</v>
      </c>
      <c r="D47" s="1138"/>
      <c r="E47" s="1139"/>
      <c r="F47" s="11">
        <v>30.95</v>
      </c>
      <c r="G47" s="12">
        <v>27.93</v>
      </c>
      <c r="H47" s="12">
        <v>27.83</v>
      </c>
      <c r="I47" s="12">
        <v>25.93</v>
      </c>
      <c r="J47" s="13">
        <v>28.8</v>
      </c>
    </row>
    <row r="48" spans="2:10" ht="57.75" customHeight="1">
      <c r="B48" s="14"/>
      <c r="C48" s="1140" t="s">
        <v>4</v>
      </c>
      <c r="D48" s="1140"/>
      <c r="E48" s="1141"/>
      <c r="F48" s="15">
        <v>4.82</v>
      </c>
      <c r="G48" s="16">
        <v>5</v>
      </c>
      <c r="H48" s="16">
        <v>2.42</v>
      </c>
      <c r="I48" s="16">
        <v>5.7</v>
      </c>
      <c r="J48" s="17">
        <v>6.75</v>
      </c>
    </row>
    <row r="49" spans="2:10" ht="57.75" customHeight="1" thickBot="1">
      <c r="B49" s="18"/>
      <c r="C49" s="1142" t="s">
        <v>5</v>
      </c>
      <c r="D49" s="1142"/>
      <c r="E49" s="1143"/>
      <c r="F49" s="19" t="s">
        <v>519</v>
      </c>
      <c r="G49" s="20" t="s">
        <v>520</v>
      </c>
      <c r="H49" s="20" t="s">
        <v>521</v>
      </c>
      <c r="I49" s="20" t="s">
        <v>522</v>
      </c>
      <c r="J49" s="21">
        <v>1.1299999999999999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5" zoomScaleNormal="75" zoomScaleSheetLayoutView="100" workbookViewId="0">
      <selection activeCell="H34" sqref="H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0" t="s">
        <v>523</v>
      </c>
      <c r="D34" s="1150"/>
      <c r="E34" s="1151"/>
      <c r="F34" s="32">
        <v>13.93</v>
      </c>
      <c r="G34" s="33">
        <v>13.89</v>
      </c>
      <c r="H34" s="33">
        <v>14.83</v>
      </c>
      <c r="I34" s="33">
        <v>16.09</v>
      </c>
      <c r="J34" s="34">
        <v>16.28</v>
      </c>
      <c r="K34" s="22"/>
      <c r="L34" s="22"/>
      <c r="M34" s="22"/>
      <c r="N34" s="22"/>
      <c r="O34" s="22"/>
      <c r="P34" s="22"/>
    </row>
    <row r="35" spans="1:16" ht="39" customHeight="1">
      <c r="A35" s="22"/>
      <c r="B35" s="35"/>
      <c r="C35" s="1144" t="s">
        <v>524</v>
      </c>
      <c r="D35" s="1145"/>
      <c r="E35" s="1146"/>
      <c r="F35" s="36">
        <v>4.82</v>
      </c>
      <c r="G35" s="37">
        <v>5</v>
      </c>
      <c r="H35" s="37">
        <v>2.41</v>
      </c>
      <c r="I35" s="37">
        <v>5.7</v>
      </c>
      <c r="J35" s="38">
        <v>6.75</v>
      </c>
      <c r="K35" s="22"/>
      <c r="L35" s="22"/>
      <c r="M35" s="22"/>
      <c r="N35" s="22"/>
      <c r="O35" s="22"/>
      <c r="P35" s="22"/>
    </row>
    <row r="36" spans="1:16" ht="39" customHeight="1">
      <c r="A36" s="22"/>
      <c r="B36" s="35"/>
      <c r="C36" s="1144" t="s">
        <v>525</v>
      </c>
      <c r="D36" s="1145"/>
      <c r="E36" s="1146"/>
      <c r="F36" s="36">
        <v>2</v>
      </c>
      <c r="G36" s="37">
        <v>1.21</v>
      </c>
      <c r="H36" s="37">
        <v>1.1599999999999999</v>
      </c>
      <c r="I36" s="37">
        <v>1.1399999999999999</v>
      </c>
      <c r="J36" s="38">
        <v>2.67</v>
      </c>
      <c r="K36" s="22"/>
      <c r="L36" s="22"/>
      <c r="M36" s="22"/>
      <c r="N36" s="22"/>
      <c r="O36" s="22"/>
      <c r="P36" s="22"/>
    </row>
    <row r="37" spans="1:16" ht="39" customHeight="1">
      <c r="A37" s="22"/>
      <c r="B37" s="35"/>
      <c r="C37" s="1144" t="s">
        <v>526</v>
      </c>
      <c r="D37" s="1145"/>
      <c r="E37" s="1146"/>
      <c r="F37" s="36">
        <v>1.35</v>
      </c>
      <c r="G37" s="37">
        <v>1.83</v>
      </c>
      <c r="H37" s="37">
        <v>2.4700000000000002</v>
      </c>
      <c r="I37" s="37">
        <v>1.63</v>
      </c>
      <c r="J37" s="38">
        <v>1.56</v>
      </c>
      <c r="K37" s="22"/>
      <c r="L37" s="22"/>
      <c r="M37" s="22"/>
      <c r="N37" s="22"/>
      <c r="O37" s="22"/>
      <c r="P37" s="22"/>
    </row>
    <row r="38" spans="1:16" ht="39" customHeight="1">
      <c r="A38" s="22"/>
      <c r="B38" s="35"/>
      <c r="C38" s="1144" t="s">
        <v>527</v>
      </c>
      <c r="D38" s="1145"/>
      <c r="E38" s="1146"/>
      <c r="F38" s="36">
        <v>0.43</v>
      </c>
      <c r="G38" s="37">
        <v>0.59</v>
      </c>
      <c r="H38" s="37">
        <v>0.5</v>
      </c>
      <c r="I38" s="37">
        <v>1.57</v>
      </c>
      <c r="J38" s="38">
        <v>0.77</v>
      </c>
      <c r="K38" s="22"/>
      <c r="L38" s="22"/>
      <c r="M38" s="22"/>
      <c r="N38" s="22"/>
      <c r="O38" s="22"/>
      <c r="P38" s="22"/>
    </row>
    <row r="39" spans="1:16" ht="39" customHeight="1">
      <c r="A39" s="22"/>
      <c r="B39" s="35"/>
      <c r="C39" s="1144" t="s">
        <v>528</v>
      </c>
      <c r="D39" s="1145"/>
      <c r="E39" s="1146"/>
      <c r="F39" s="36">
        <v>0.13</v>
      </c>
      <c r="G39" s="37">
        <v>0.15</v>
      </c>
      <c r="H39" s="37">
        <v>0.25</v>
      </c>
      <c r="I39" s="37">
        <v>0.38</v>
      </c>
      <c r="J39" s="38">
        <v>0.24</v>
      </c>
      <c r="K39" s="22"/>
      <c r="L39" s="22"/>
      <c r="M39" s="22"/>
      <c r="N39" s="22"/>
      <c r="O39" s="22"/>
      <c r="P39" s="22"/>
    </row>
    <row r="40" spans="1:16" ht="39" customHeight="1">
      <c r="A40" s="22"/>
      <c r="B40" s="35"/>
      <c r="C40" s="1144" t="s">
        <v>529</v>
      </c>
      <c r="D40" s="1145"/>
      <c r="E40" s="1146"/>
      <c r="F40" s="36">
        <v>0.14000000000000001</v>
      </c>
      <c r="G40" s="37">
        <v>0.09</v>
      </c>
      <c r="H40" s="37">
        <v>0.17</v>
      </c>
      <c r="I40" s="37">
        <v>0.21</v>
      </c>
      <c r="J40" s="38">
        <v>0.1</v>
      </c>
      <c r="K40" s="22"/>
      <c r="L40" s="22"/>
      <c r="M40" s="22"/>
      <c r="N40" s="22"/>
      <c r="O40" s="22"/>
      <c r="P40" s="22"/>
    </row>
    <row r="41" spans="1:16" ht="39" customHeight="1">
      <c r="A41" s="22"/>
      <c r="B41" s="35"/>
      <c r="C41" s="1144" t="s">
        <v>530</v>
      </c>
      <c r="D41" s="1145"/>
      <c r="E41" s="1146"/>
      <c r="F41" s="36">
        <v>0</v>
      </c>
      <c r="G41" s="37">
        <v>0</v>
      </c>
      <c r="H41" s="37">
        <v>0</v>
      </c>
      <c r="I41" s="37">
        <v>0</v>
      </c>
      <c r="J41" s="38">
        <v>0</v>
      </c>
      <c r="K41" s="22"/>
      <c r="L41" s="22"/>
      <c r="M41" s="22"/>
      <c r="N41" s="22"/>
      <c r="O41" s="22"/>
      <c r="P41" s="22"/>
    </row>
    <row r="42" spans="1:16" ht="39" customHeight="1">
      <c r="A42" s="22"/>
      <c r="B42" s="39"/>
      <c r="C42" s="1144" t="s">
        <v>531</v>
      </c>
      <c r="D42" s="1145"/>
      <c r="E42" s="1146"/>
      <c r="F42" s="36" t="s">
        <v>475</v>
      </c>
      <c r="G42" s="37" t="s">
        <v>475</v>
      </c>
      <c r="H42" s="37" t="s">
        <v>475</v>
      </c>
      <c r="I42" s="37" t="s">
        <v>475</v>
      </c>
      <c r="J42" s="38" t="s">
        <v>475</v>
      </c>
      <c r="K42" s="22"/>
      <c r="L42" s="22"/>
      <c r="M42" s="22"/>
      <c r="N42" s="22"/>
      <c r="O42" s="22"/>
      <c r="P42" s="22"/>
    </row>
    <row r="43" spans="1:16" ht="39" customHeight="1" thickBot="1">
      <c r="A43" s="22"/>
      <c r="B43" s="40"/>
      <c r="C43" s="1147" t="s">
        <v>532</v>
      </c>
      <c r="D43" s="1148"/>
      <c r="E43" s="1149"/>
      <c r="F43" s="41">
        <v>0.01</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 zoomScale="75" zoomScaleNormal="75" zoomScaleSheetLayoutView="55" workbookViewId="0">
      <selection activeCell="M2" sqref="M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0" t="s">
        <v>11</v>
      </c>
      <c r="C45" s="1161"/>
      <c r="D45" s="58"/>
      <c r="E45" s="1166" t="s">
        <v>12</v>
      </c>
      <c r="F45" s="1166"/>
      <c r="G45" s="1166"/>
      <c r="H45" s="1166"/>
      <c r="I45" s="1166"/>
      <c r="J45" s="1167"/>
      <c r="K45" s="59">
        <v>741</v>
      </c>
      <c r="L45" s="60">
        <v>761</v>
      </c>
      <c r="M45" s="60">
        <v>748</v>
      </c>
      <c r="N45" s="60">
        <v>757</v>
      </c>
      <c r="O45" s="61">
        <v>718</v>
      </c>
      <c r="P45" s="48"/>
      <c r="Q45" s="48"/>
      <c r="R45" s="48"/>
      <c r="S45" s="48"/>
      <c r="T45" s="48"/>
      <c r="U45" s="48"/>
    </row>
    <row r="46" spans="1:21" ht="30.75" customHeight="1">
      <c r="A46" s="48"/>
      <c r="B46" s="1162"/>
      <c r="C46" s="1163"/>
      <c r="D46" s="62"/>
      <c r="E46" s="1154" t="s">
        <v>13</v>
      </c>
      <c r="F46" s="1154"/>
      <c r="G46" s="1154"/>
      <c r="H46" s="1154"/>
      <c r="I46" s="1154"/>
      <c r="J46" s="1155"/>
      <c r="K46" s="63" t="s">
        <v>475</v>
      </c>
      <c r="L46" s="64" t="s">
        <v>475</v>
      </c>
      <c r="M46" s="64" t="s">
        <v>475</v>
      </c>
      <c r="N46" s="64" t="s">
        <v>475</v>
      </c>
      <c r="O46" s="65" t="s">
        <v>475</v>
      </c>
      <c r="P46" s="48"/>
      <c r="Q46" s="48"/>
      <c r="R46" s="48"/>
      <c r="S46" s="48"/>
      <c r="T46" s="48"/>
      <c r="U46" s="48"/>
    </row>
    <row r="47" spans="1:21" ht="30.75" customHeight="1">
      <c r="A47" s="48"/>
      <c r="B47" s="1162"/>
      <c r="C47" s="1163"/>
      <c r="D47" s="62"/>
      <c r="E47" s="1154" t="s">
        <v>14</v>
      </c>
      <c r="F47" s="1154"/>
      <c r="G47" s="1154"/>
      <c r="H47" s="1154"/>
      <c r="I47" s="1154"/>
      <c r="J47" s="1155"/>
      <c r="K47" s="63" t="s">
        <v>475</v>
      </c>
      <c r="L47" s="64" t="s">
        <v>475</v>
      </c>
      <c r="M47" s="64" t="s">
        <v>475</v>
      </c>
      <c r="N47" s="64" t="s">
        <v>475</v>
      </c>
      <c r="O47" s="65" t="s">
        <v>475</v>
      </c>
      <c r="P47" s="48"/>
      <c r="Q47" s="48"/>
      <c r="R47" s="48"/>
      <c r="S47" s="48"/>
      <c r="T47" s="48"/>
      <c r="U47" s="48"/>
    </row>
    <row r="48" spans="1:21" ht="30.75" customHeight="1">
      <c r="A48" s="48"/>
      <c r="B48" s="1162"/>
      <c r="C48" s="1163"/>
      <c r="D48" s="62"/>
      <c r="E48" s="1154" t="s">
        <v>15</v>
      </c>
      <c r="F48" s="1154"/>
      <c r="G48" s="1154"/>
      <c r="H48" s="1154"/>
      <c r="I48" s="1154"/>
      <c r="J48" s="1155"/>
      <c r="K48" s="63">
        <v>436</v>
      </c>
      <c r="L48" s="64">
        <v>432</v>
      </c>
      <c r="M48" s="64">
        <v>415</v>
      </c>
      <c r="N48" s="64">
        <v>394</v>
      </c>
      <c r="O48" s="65">
        <v>420</v>
      </c>
      <c r="P48" s="48"/>
      <c r="Q48" s="48"/>
      <c r="R48" s="48"/>
      <c r="S48" s="48"/>
      <c r="T48" s="48"/>
      <c r="U48" s="48"/>
    </row>
    <row r="49" spans="1:21" ht="30.75" customHeight="1">
      <c r="A49" s="48"/>
      <c r="B49" s="1162"/>
      <c r="C49" s="1163"/>
      <c r="D49" s="62"/>
      <c r="E49" s="1154" t="s">
        <v>16</v>
      </c>
      <c r="F49" s="1154"/>
      <c r="G49" s="1154"/>
      <c r="H49" s="1154"/>
      <c r="I49" s="1154"/>
      <c r="J49" s="1155"/>
      <c r="K49" s="63">
        <v>72</v>
      </c>
      <c r="L49" s="64">
        <v>74</v>
      </c>
      <c r="M49" s="64">
        <v>70</v>
      </c>
      <c r="N49" s="64">
        <v>60</v>
      </c>
      <c r="O49" s="65">
        <v>14</v>
      </c>
      <c r="P49" s="48"/>
      <c r="Q49" s="48"/>
      <c r="R49" s="48"/>
      <c r="S49" s="48"/>
      <c r="T49" s="48"/>
      <c r="U49" s="48"/>
    </row>
    <row r="50" spans="1:21" ht="30.75" customHeight="1">
      <c r="A50" s="48"/>
      <c r="B50" s="1162"/>
      <c r="C50" s="1163"/>
      <c r="D50" s="62"/>
      <c r="E50" s="1154" t="s">
        <v>17</v>
      </c>
      <c r="F50" s="1154"/>
      <c r="G50" s="1154"/>
      <c r="H50" s="1154"/>
      <c r="I50" s="1154"/>
      <c r="J50" s="1155"/>
      <c r="K50" s="63">
        <v>72</v>
      </c>
      <c r="L50" s="64">
        <v>58</v>
      </c>
      <c r="M50" s="64">
        <v>50</v>
      </c>
      <c r="N50" s="64">
        <v>45</v>
      </c>
      <c r="O50" s="65">
        <v>36</v>
      </c>
      <c r="P50" s="48"/>
      <c r="Q50" s="48"/>
      <c r="R50" s="48"/>
      <c r="S50" s="48"/>
      <c r="T50" s="48"/>
      <c r="U50" s="48"/>
    </row>
    <row r="51" spans="1:21" ht="30.75" customHeight="1">
      <c r="A51" s="48"/>
      <c r="B51" s="1164"/>
      <c r="C51" s="1165"/>
      <c r="D51" s="66"/>
      <c r="E51" s="1154" t="s">
        <v>18</v>
      </c>
      <c r="F51" s="1154"/>
      <c r="G51" s="1154"/>
      <c r="H51" s="1154"/>
      <c r="I51" s="1154"/>
      <c r="J51" s="1155"/>
      <c r="K51" s="63">
        <v>0</v>
      </c>
      <c r="L51" s="64">
        <v>0</v>
      </c>
      <c r="M51" s="64">
        <v>0</v>
      </c>
      <c r="N51" s="64">
        <v>0</v>
      </c>
      <c r="O51" s="65" t="s">
        <v>475</v>
      </c>
      <c r="P51" s="48"/>
      <c r="Q51" s="48"/>
      <c r="R51" s="48"/>
      <c r="S51" s="48"/>
      <c r="T51" s="48"/>
      <c r="U51" s="48"/>
    </row>
    <row r="52" spans="1:21" ht="30.75" customHeight="1">
      <c r="A52" s="48"/>
      <c r="B52" s="1152" t="s">
        <v>19</v>
      </c>
      <c r="C52" s="1153"/>
      <c r="D52" s="66"/>
      <c r="E52" s="1154" t="s">
        <v>20</v>
      </c>
      <c r="F52" s="1154"/>
      <c r="G52" s="1154"/>
      <c r="H52" s="1154"/>
      <c r="I52" s="1154"/>
      <c r="J52" s="1155"/>
      <c r="K52" s="63">
        <v>857</v>
      </c>
      <c r="L52" s="64">
        <v>832</v>
      </c>
      <c r="M52" s="64">
        <v>819</v>
      </c>
      <c r="N52" s="64">
        <v>853</v>
      </c>
      <c r="O52" s="65">
        <v>871</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464</v>
      </c>
      <c r="L53" s="69">
        <v>493</v>
      </c>
      <c r="M53" s="69">
        <v>464</v>
      </c>
      <c r="N53" s="69">
        <v>403</v>
      </c>
      <c r="O53" s="70">
        <v>317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2015-04-09T00:55:41Z</cp:lastPrinted>
  <dcterms:created xsi:type="dcterms:W3CDTF">2015-02-17T07:05:36Z</dcterms:created>
  <dcterms:modified xsi:type="dcterms:W3CDTF">2015-04-16T05:33:27Z</dcterms:modified>
  <cp:category/>
</cp:coreProperties>
</file>