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690" tabRatio="819" activeTab="0"/>
  </bookViews>
  <sheets>
    <sheet name="235 衆議院選挙（選挙区）" sheetId="1" r:id="rId1"/>
  </sheets>
  <definedNames>
    <definedName name="_xlnm.Print_Titles" localSheetId="0">'235 衆議院選挙（選挙区）'!$1:$4</definedName>
  </definedNames>
  <calcPr fullCalcOnLoad="1"/>
</workbook>
</file>

<file path=xl/sharedStrings.xml><?xml version="1.0" encoding="utf-8"?>
<sst xmlns="http://schemas.openxmlformats.org/spreadsheetml/2006/main" count="92" uniqueCount="58">
  <si>
    <t>投   票   者   数</t>
  </si>
  <si>
    <t>棄   権   者   数</t>
  </si>
  <si>
    <t>男</t>
  </si>
  <si>
    <t>女</t>
  </si>
  <si>
    <t>計</t>
  </si>
  <si>
    <t>投      票      率</t>
  </si>
  <si>
    <t>市</t>
  </si>
  <si>
    <t>第</t>
  </si>
  <si>
    <t>名張市</t>
  </si>
  <si>
    <t>区</t>
  </si>
  <si>
    <t>鈴鹿市</t>
  </si>
  <si>
    <t>二</t>
  </si>
  <si>
    <t>亀山市</t>
  </si>
  <si>
    <t>三重郡</t>
  </si>
  <si>
    <t>桑名市</t>
  </si>
  <si>
    <t>東員町</t>
  </si>
  <si>
    <t>菰野町</t>
  </si>
  <si>
    <t>朝日町</t>
  </si>
  <si>
    <t>川越町</t>
  </si>
  <si>
    <t>松阪市</t>
  </si>
  <si>
    <t>四</t>
  </si>
  <si>
    <t>多気町</t>
  </si>
  <si>
    <t>明和町</t>
  </si>
  <si>
    <t>大台町</t>
  </si>
  <si>
    <t>伊勢市</t>
  </si>
  <si>
    <t>尾鷲市</t>
  </si>
  <si>
    <t>鳥羽市</t>
  </si>
  <si>
    <t>熊野市</t>
  </si>
  <si>
    <t>玉城町</t>
  </si>
  <si>
    <t>度会郡</t>
  </si>
  <si>
    <t>度会町</t>
  </si>
  <si>
    <t>北牟婁郡</t>
  </si>
  <si>
    <t>御浜町</t>
  </si>
  <si>
    <t>紀宝町</t>
  </si>
  <si>
    <t>南牟婁郡</t>
  </si>
  <si>
    <t>県              計</t>
  </si>
  <si>
    <t>五</t>
  </si>
  <si>
    <t>いなべ市</t>
  </si>
  <si>
    <t>伊賀市</t>
  </si>
  <si>
    <t>一</t>
  </si>
  <si>
    <t>区</t>
  </si>
  <si>
    <t>桑名郡</t>
  </si>
  <si>
    <t>員弁郡</t>
  </si>
  <si>
    <t>三</t>
  </si>
  <si>
    <t>志摩市</t>
  </si>
  <si>
    <t>大紀町</t>
  </si>
  <si>
    <t>木曽岬町</t>
  </si>
  <si>
    <t>紀北町</t>
  </si>
  <si>
    <t>四日市市(2区)</t>
  </si>
  <si>
    <t>津市(1区)</t>
  </si>
  <si>
    <t>四日市市(3区)</t>
  </si>
  <si>
    <t>多気郡</t>
  </si>
  <si>
    <t>南伊勢町</t>
  </si>
  <si>
    <t>　　　２３５．衆　議　院　議　員（小選挙区）選　挙　結　果</t>
  </si>
  <si>
    <t>津市(4区)</t>
  </si>
  <si>
    <t>注　投票者数、棄権者数に在外選挙人の数を含んでいる。</t>
  </si>
  <si>
    <t>資料 三重県選挙管理委員会</t>
  </si>
  <si>
    <t>平成26.12.14執行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</si>
</sst>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;[Red]#,##0.0"/>
    <numFmt numFmtId="179" formatCode="_ * #,##0.00_ ;_ * \-#,##0.00_ ;\ * &quot;-&quot;??_ ;_ @_ "/>
    <numFmt numFmtId="180" formatCode="_ * #,##0_ ;_ * \-#,##0_ ;_ * &quot;-&quot;\ ;_ @_ "/>
    <numFmt numFmtId="181" formatCode="_ * #,##0.00_ ;_ * \-#,##0.00_ ;_*\ &quot;-&quot;??_ ;_ @_ "/>
    <numFmt numFmtId="182" formatCode="_ * #,##0_ ;_ * \-#,##0_ ;_*\ &quot;-&quot;_ ;_ @_ "/>
    <numFmt numFmtId="183" formatCode="_ * #,##0_ ;_ * \-#,##0_ ;_ * &quot;-&quot;_;_ @_ "/>
    <numFmt numFmtId="184" formatCode="#,##0_ "/>
  </numFmts>
  <fonts count="46">
    <font>
      <sz val="11"/>
      <name val="ＭＳ 明朝"/>
      <family val="1"/>
    </font>
    <font>
      <sz val="6"/>
      <name val="ＭＳ Ｐ明朝"/>
      <family val="1"/>
    </font>
    <font>
      <sz val="13"/>
      <name val="ＭＳ 明朝"/>
      <family val="1"/>
    </font>
    <font>
      <sz val="13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sz val="22"/>
      <name val="ＭＳ ゴシック"/>
      <family val="3"/>
    </font>
    <font>
      <sz val="14"/>
      <name val="ＭＳ Ｐ明朝"/>
      <family val="1"/>
    </font>
    <font>
      <b/>
      <sz val="20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right"/>
      <protection/>
    </xf>
    <xf numFmtId="2" fontId="5" fillId="0" borderId="11" xfId="0" applyNumberFormat="1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 applyProtection="1">
      <alignment horizontal="distributed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Continuous" vertical="center"/>
      <protection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 applyProtection="1">
      <alignment horizontal="centerContinuous" vertical="center"/>
      <protection/>
    </xf>
    <xf numFmtId="176" fontId="4" fillId="0" borderId="18" xfId="0" applyNumberFormat="1" applyFont="1" applyFill="1" applyBorder="1" applyAlignment="1" applyProtection="1">
      <alignment vertical="center"/>
      <protection locked="0"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176" fontId="4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distributed" vertical="center"/>
      <protection/>
    </xf>
    <xf numFmtId="0" fontId="5" fillId="0" borderId="21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176" fontId="4" fillId="0" borderId="14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 applyProtection="1">
      <alignment vertical="center"/>
      <protection locked="0"/>
    </xf>
    <xf numFmtId="176" fontId="4" fillId="0" borderId="13" xfId="0" applyNumberFormat="1" applyFont="1" applyFill="1" applyBorder="1" applyAlignment="1" applyProtection="1">
      <alignment vertical="center"/>
      <protection locked="0"/>
    </xf>
    <xf numFmtId="176" fontId="4" fillId="0" borderId="13" xfId="0" applyNumberFormat="1" applyFont="1" applyFill="1" applyBorder="1" applyAlignment="1" applyProtection="1">
      <alignment vertical="center"/>
      <protection/>
    </xf>
    <xf numFmtId="2" fontId="4" fillId="0" borderId="13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176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54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3.3984375" defaultRowHeight="14.25"/>
  <cols>
    <col min="1" max="1" width="3.8984375" style="75" customWidth="1"/>
    <col min="2" max="2" width="1.1015625" style="75" customWidth="1"/>
    <col min="3" max="3" width="12.09765625" style="75" customWidth="1"/>
    <col min="4" max="5" width="1.1015625" style="75" customWidth="1"/>
    <col min="6" max="6" width="16.69921875" style="75" customWidth="1"/>
    <col min="7" max="7" width="1.1015625" style="75" customWidth="1"/>
    <col min="8" max="13" width="13.8984375" style="75" customWidth="1"/>
    <col min="14" max="16" width="12.09765625" style="75" customWidth="1"/>
    <col min="17" max="16384" width="13.3984375" style="1" customWidth="1"/>
  </cols>
  <sheetData>
    <row r="1" spans="1:16" s="3" customFormat="1" ht="27" customHeight="1">
      <c r="A1" s="9" t="s">
        <v>53</v>
      </c>
      <c r="B1" s="27"/>
      <c r="C1" s="27"/>
      <c r="D1" s="27"/>
      <c r="E1" s="27"/>
      <c r="F1" s="28"/>
      <c r="G1" s="28"/>
      <c r="H1" s="29"/>
      <c r="I1" s="28"/>
      <c r="J1" s="28"/>
      <c r="K1" s="28"/>
      <c r="L1" s="28"/>
      <c r="M1" s="28"/>
      <c r="N1" s="28"/>
      <c r="O1" s="28"/>
      <c r="P1" s="28"/>
    </row>
    <row r="2" spans="1:16" s="4" customFormat="1" ht="24.75" customHeight="1" thickBot="1">
      <c r="A2" s="10"/>
      <c r="B2" s="10"/>
      <c r="C2" s="10"/>
      <c r="D2" s="10"/>
      <c r="E2" s="10"/>
      <c r="F2" s="30"/>
      <c r="G2" s="30"/>
      <c r="H2" s="31"/>
      <c r="I2" s="30"/>
      <c r="J2" s="30"/>
      <c r="K2" s="30"/>
      <c r="L2" s="30"/>
      <c r="M2" s="30"/>
      <c r="N2" s="30"/>
      <c r="O2" s="32"/>
      <c r="P2" s="7" t="s">
        <v>57</v>
      </c>
    </row>
    <row r="3" spans="1:16" s="6" customFormat="1" ht="25.5" customHeight="1" thickTop="1">
      <c r="A3" s="33"/>
      <c r="B3" s="34"/>
      <c r="C3" s="34"/>
      <c r="D3" s="35"/>
      <c r="E3" s="35"/>
      <c r="F3" s="11"/>
      <c r="G3" s="11"/>
      <c r="H3" s="12" t="s">
        <v>0</v>
      </c>
      <c r="I3" s="14"/>
      <c r="J3" s="14"/>
      <c r="K3" s="12" t="s">
        <v>1</v>
      </c>
      <c r="L3" s="14"/>
      <c r="M3" s="14"/>
      <c r="N3" s="12" t="s">
        <v>5</v>
      </c>
      <c r="O3" s="13"/>
      <c r="P3" s="14"/>
    </row>
    <row r="4" spans="1:16" s="6" customFormat="1" ht="25.5" customHeight="1">
      <c r="A4" s="36"/>
      <c r="B4" s="37"/>
      <c r="C4" s="37"/>
      <c r="D4" s="37"/>
      <c r="E4" s="37"/>
      <c r="F4" s="15"/>
      <c r="G4" s="15"/>
      <c r="H4" s="16" t="s">
        <v>2</v>
      </c>
      <c r="I4" s="16" t="s">
        <v>3</v>
      </c>
      <c r="J4" s="16" t="s">
        <v>4</v>
      </c>
      <c r="K4" s="16" t="s">
        <v>2</v>
      </c>
      <c r="L4" s="16" t="s">
        <v>3</v>
      </c>
      <c r="M4" s="16" t="s">
        <v>4</v>
      </c>
      <c r="N4" s="16" t="s">
        <v>2</v>
      </c>
      <c r="O4" s="16" t="s">
        <v>3</v>
      </c>
      <c r="P4" s="16" t="s">
        <v>4</v>
      </c>
    </row>
    <row r="5" spans="1:16" s="2" customFormat="1" ht="30" customHeight="1">
      <c r="A5" s="38" t="s">
        <v>35</v>
      </c>
      <c r="B5" s="38"/>
      <c r="C5" s="39"/>
      <c r="D5" s="38"/>
      <c r="E5" s="38"/>
      <c r="F5" s="38"/>
      <c r="G5" s="40"/>
      <c r="H5" s="41">
        <f aca="true" t="shared" si="0" ref="H5:M5">SUM(H10,H15,H28,H36,H53)</f>
        <v>409630</v>
      </c>
      <c r="I5" s="42">
        <f t="shared" si="0"/>
        <v>428804</v>
      </c>
      <c r="J5" s="43">
        <f t="shared" si="0"/>
        <v>838434</v>
      </c>
      <c r="K5" s="42">
        <f t="shared" si="0"/>
        <v>310375</v>
      </c>
      <c r="L5" s="42">
        <f t="shared" si="0"/>
        <v>343038</v>
      </c>
      <c r="M5" s="43">
        <f t="shared" si="0"/>
        <v>653413</v>
      </c>
      <c r="N5" s="24">
        <f>H5/(H5+K5)*100</f>
        <v>56.892660467635636</v>
      </c>
      <c r="O5" s="24">
        <f>I5/(I5+L5)*100</f>
        <v>55.55592984056322</v>
      </c>
      <c r="P5" s="24">
        <f>J5/(J5+M5)*100</f>
        <v>56.201071557606106</v>
      </c>
    </row>
    <row r="6" spans="1:16" s="6" customFormat="1" ht="26.25" customHeight="1">
      <c r="A6" s="44"/>
      <c r="B6" s="45"/>
      <c r="C6" s="46"/>
      <c r="D6" s="47"/>
      <c r="E6" s="45"/>
      <c r="F6" s="46" t="s">
        <v>49</v>
      </c>
      <c r="G6" s="48"/>
      <c r="H6" s="18">
        <v>43862</v>
      </c>
      <c r="I6" s="19">
        <v>46583</v>
      </c>
      <c r="J6" s="23">
        <f aca="true" t="shared" si="1" ref="J6:J39">SUM(H6:I6)</f>
        <v>90445</v>
      </c>
      <c r="K6" s="19">
        <v>33616</v>
      </c>
      <c r="L6" s="19">
        <v>37933</v>
      </c>
      <c r="M6" s="23">
        <f aca="true" t="shared" si="2" ref="M6:M39">SUM(K6:L6)</f>
        <v>71549</v>
      </c>
      <c r="N6" s="20">
        <f aca="true" t="shared" si="3" ref="N6:N53">H6/(H6+K6)*100</f>
        <v>56.61219959214229</v>
      </c>
      <c r="O6" s="20">
        <f aca="true" t="shared" si="4" ref="O6:O53">I6/(I6+L6)*100</f>
        <v>55.11737422499882</v>
      </c>
      <c r="P6" s="20">
        <f aca="true" t="shared" si="5" ref="P6:P53">J6/(J6+M6)*100</f>
        <v>55.83231477709051</v>
      </c>
    </row>
    <row r="7" spans="1:16" s="6" customFormat="1" ht="26.25" customHeight="1">
      <c r="A7" s="44" t="s">
        <v>7</v>
      </c>
      <c r="B7" s="49"/>
      <c r="C7" s="79" t="s">
        <v>6</v>
      </c>
      <c r="D7" s="46"/>
      <c r="E7" s="49"/>
      <c r="F7" s="46" t="s">
        <v>8</v>
      </c>
      <c r="G7" s="50"/>
      <c r="H7" s="18">
        <v>17917</v>
      </c>
      <c r="I7" s="19">
        <v>19077</v>
      </c>
      <c r="J7" s="23">
        <f t="shared" si="1"/>
        <v>36994</v>
      </c>
      <c r="K7" s="19">
        <v>13882</v>
      </c>
      <c r="L7" s="19">
        <v>15686</v>
      </c>
      <c r="M7" s="23">
        <f t="shared" si="2"/>
        <v>29568</v>
      </c>
      <c r="N7" s="20">
        <f t="shared" si="3"/>
        <v>56.344539136450834</v>
      </c>
      <c r="O7" s="20">
        <f t="shared" si="4"/>
        <v>54.877312084687745</v>
      </c>
      <c r="P7" s="20">
        <f t="shared" si="5"/>
        <v>55.578257864847814</v>
      </c>
    </row>
    <row r="8" spans="1:16" s="6" customFormat="1" ht="26.25" customHeight="1">
      <c r="A8" s="44" t="s">
        <v>39</v>
      </c>
      <c r="B8" s="49"/>
      <c r="C8" s="79"/>
      <c r="D8" s="46"/>
      <c r="E8" s="49"/>
      <c r="F8" s="46" t="s">
        <v>38</v>
      </c>
      <c r="G8" s="50"/>
      <c r="H8" s="18">
        <v>20968</v>
      </c>
      <c r="I8" s="19">
        <v>22911</v>
      </c>
      <c r="J8" s="23">
        <f t="shared" si="1"/>
        <v>43879</v>
      </c>
      <c r="K8" s="19">
        <v>15549</v>
      </c>
      <c r="L8" s="19">
        <v>16970</v>
      </c>
      <c r="M8" s="23">
        <f t="shared" si="2"/>
        <v>32519</v>
      </c>
      <c r="N8" s="20">
        <f t="shared" si="3"/>
        <v>57.419831859134106</v>
      </c>
      <c r="O8" s="20">
        <f t="shared" si="4"/>
        <v>57.44840901682505</v>
      </c>
      <c r="P8" s="20">
        <f t="shared" si="5"/>
        <v>57.43474960077489</v>
      </c>
    </row>
    <row r="9" spans="1:16" s="6" customFormat="1" ht="26.25" customHeight="1">
      <c r="A9" s="51" t="s">
        <v>40</v>
      </c>
      <c r="B9" s="52"/>
      <c r="C9" s="22"/>
      <c r="D9" s="22"/>
      <c r="E9" s="52"/>
      <c r="F9" s="22" t="s">
        <v>4</v>
      </c>
      <c r="G9" s="53"/>
      <c r="H9" s="18">
        <f>SUM(H6:H8)</f>
        <v>82747</v>
      </c>
      <c r="I9" s="19">
        <f>SUM(I6:I8)</f>
        <v>88571</v>
      </c>
      <c r="J9" s="23">
        <f t="shared" si="1"/>
        <v>171318</v>
      </c>
      <c r="K9" s="19">
        <f>SUM(K6:K8)</f>
        <v>63047</v>
      </c>
      <c r="L9" s="19">
        <f>SUM(L6:L8)</f>
        <v>70589</v>
      </c>
      <c r="M9" s="23">
        <f t="shared" si="2"/>
        <v>133636</v>
      </c>
      <c r="N9" s="20">
        <f t="shared" si="3"/>
        <v>56.756107933111096</v>
      </c>
      <c r="O9" s="20">
        <f t="shared" si="4"/>
        <v>55.649032420206076</v>
      </c>
      <c r="P9" s="20">
        <f t="shared" si="5"/>
        <v>56.17830885969687</v>
      </c>
    </row>
    <row r="10" spans="1:16" s="2" customFormat="1" ht="28.5" customHeight="1">
      <c r="A10" s="54"/>
      <c r="B10" s="54"/>
      <c r="C10" s="54" t="s">
        <v>4</v>
      </c>
      <c r="D10" s="54"/>
      <c r="E10" s="55"/>
      <c r="F10" s="55"/>
      <c r="G10" s="55"/>
      <c r="H10" s="56">
        <f aca="true" t="shared" si="6" ref="H10:M10">H9</f>
        <v>82747</v>
      </c>
      <c r="I10" s="57">
        <f t="shared" si="6"/>
        <v>88571</v>
      </c>
      <c r="J10" s="17">
        <f t="shared" si="6"/>
        <v>171318</v>
      </c>
      <c r="K10" s="57">
        <f t="shared" si="6"/>
        <v>63047</v>
      </c>
      <c r="L10" s="57">
        <f t="shared" si="6"/>
        <v>70589</v>
      </c>
      <c r="M10" s="17">
        <f t="shared" si="6"/>
        <v>133636</v>
      </c>
      <c r="N10" s="24">
        <f t="shared" si="3"/>
        <v>56.756107933111096</v>
      </c>
      <c r="O10" s="24">
        <f t="shared" si="4"/>
        <v>55.649032420206076</v>
      </c>
      <c r="P10" s="24">
        <f t="shared" si="5"/>
        <v>56.17830885969687</v>
      </c>
    </row>
    <row r="11" spans="1:16" s="6" customFormat="1" ht="26.25" customHeight="1">
      <c r="A11" s="58"/>
      <c r="B11" s="59"/>
      <c r="C11" s="21"/>
      <c r="D11" s="21"/>
      <c r="E11" s="59"/>
      <c r="F11" s="60" t="s">
        <v>48</v>
      </c>
      <c r="G11" s="61"/>
      <c r="H11" s="18">
        <v>35267</v>
      </c>
      <c r="I11" s="19">
        <v>35841</v>
      </c>
      <c r="J11" s="23">
        <f t="shared" si="1"/>
        <v>71108</v>
      </c>
      <c r="K11" s="19">
        <v>30880</v>
      </c>
      <c r="L11" s="19">
        <v>32418</v>
      </c>
      <c r="M11" s="23">
        <f t="shared" si="2"/>
        <v>63298</v>
      </c>
      <c r="N11" s="20">
        <f t="shared" si="3"/>
        <v>53.31609899163984</v>
      </c>
      <c r="O11" s="20">
        <f t="shared" si="4"/>
        <v>52.507361666593425</v>
      </c>
      <c r="P11" s="20">
        <f t="shared" si="5"/>
        <v>52.90537624808417</v>
      </c>
    </row>
    <row r="12" spans="1:16" s="6" customFormat="1" ht="26.25" customHeight="1">
      <c r="A12" s="62" t="s">
        <v>7</v>
      </c>
      <c r="B12" s="49"/>
      <c r="C12" s="80" t="s">
        <v>6</v>
      </c>
      <c r="D12" s="46"/>
      <c r="E12" s="49"/>
      <c r="F12" s="46" t="s">
        <v>10</v>
      </c>
      <c r="G12" s="50"/>
      <c r="H12" s="18">
        <v>43278</v>
      </c>
      <c r="I12" s="19">
        <v>42505</v>
      </c>
      <c r="J12" s="23">
        <f t="shared" si="1"/>
        <v>85783</v>
      </c>
      <c r="K12" s="19">
        <v>34190</v>
      </c>
      <c r="L12" s="19">
        <v>35763</v>
      </c>
      <c r="M12" s="23">
        <f t="shared" si="2"/>
        <v>69953</v>
      </c>
      <c r="N12" s="20">
        <f t="shared" si="3"/>
        <v>55.86564775132958</v>
      </c>
      <c r="O12" s="20">
        <f t="shared" si="4"/>
        <v>54.30699647365462</v>
      </c>
      <c r="P12" s="20">
        <f t="shared" si="5"/>
        <v>55.082318795911036</v>
      </c>
    </row>
    <row r="13" spans="1:16" s="6" customFormat="1" ht="26.25" customHeight="1">
      <c r="A13" s="64" t="s">
        <v>11</v>
      </c>
      <c r="B13" s="59"/>
      <c r="C13" s="80"/>
      <c r="D13" s="21"/>
      <c r="E13" s="59"/>
      <c r="F13" s="46" t="s">
        <v>12</v>
      </c>
      <c r="G13" s="50"/>
      <c r="H13" s="18">
        <v>10647</v>
      </c>
      <c r="I13" s="19">
        <v>10644</v>
      </c>
      <c r="J13" s="23">
        <f t="shared" si="1"/>
        <v>21291</v>
      </c>
      <c r="K13" s="19">
        <v>8849</v>
      </c>
      <c r="L13" s="19">
        <v>9026</v>
      </c>
      <c r="M13" s="23">
        <f t="shared" si="2"/>
        <v>17875</v>
      </c>
      <c r="N13" s="20">
        <f t="shared" si="3"/>
        <v>54.611202297907255</v>
      </c>
      <c r="O13" s="20">
        <f t="shared" si="4"/>
        <v>54.11286222674123</v>
      </c>
      <c r="P13" s="20">
        <f t="shared" si="5"/>
        <v>54.3609252923454</v>
      </c>
    </row>
    <row r="14" spans="1:16" s="5" customFormat="1" ht="26.25" customHeight="1">
      <c r="A14" s="64" t="s">
        <v>40</v>
      </c>
      <c r="B14" s="52"/>
      <c r="C14" s="22"/>
      <c r="D14" s="22"/>
      <c r="E14" s="52"/>
      <c r="F14" s="22" t="s">
        <v>4</v>
      </c>
      <c r="G14" s="53"/>
      <c r="H14" s="18">
        <f>SUM(H11:H13)</f>
        <v>89192</v>
      </c>
      <c r="I14" s="19">
        <f>SUM(I11:I13)</f>
        <v>88990</v>
      </c>
      <c r="J14" s="23">
        <f t="shared" si="1"/>
        <v>178182</v>
      </c>
      <c r="K14" s="19">
        <f>SUM(K11:K13)</f>
        <v>73919</v>
      </c>
      <c r="L14" s="19">
        <f>SUM(L11:L13)</f>
        <v>77207</v>
      </c>
      <c r="M14" s="23">
        <f t="shared" si="2"/>
        <v>151126</v>
      </c>
      <c r="N14" s="20">
        <f t="shared" si="3"/>
        <v>54.68178111837951</v>
      </c>
      <c r="O14" s="20">
        <f t="shared" si="4"/>
        <v>53.54488949860708</v>
      </c>
      <c r="P14" s="20">
        <f t="shared" si="5"/>
        <v>54.108008308331414</v>
      </c>
    </row>
    <row r="15" spans="1:16" s="2" customFormat="1" ht="28.5" customHeight="1">
      <c r="A15" s="54"/>
      <c r="B15" s="54"/>
      <c r="C15" s="54" t="s">
        <v>4</v>
      </c>
      <c r="D15" s="54"/>
      <c r="E15" s="55"/>
      <c r="F15" s="55"/>
      <c r="G15" s="55"/>
      <c r="H15" s="56">
        <f aca="true" t="shared" si="7" ref="H15:M15">H14</f>
        <v>89192</v>
      </c>
      <c r="I15" s="57">
        <f t="shared" si="7"/>
        <v>88990</v>
      </c>
      <c r="J15" s="17">
        <f t="shared" si="7"/>
        <v>178182</v>
      </c>
      <c r="K15" s="57">
        <f t="shared" si="7"/>
        <v>73919</v>
      </c>
      <c r="L15" s="57">
        <f t="shared" si="7"/>
        <v>77207</v>
      </c>
      <c r="M15" s="17">
        <f t="shared" si="7"/>
        <v>151126</v>
      </c>
      <c r="N15" s="24">
        <f t="shared" si="3"/>
        <v>54.68178111837951</v>
      </c>
      <c r="O15" s="24">
        <f t="shared" si="4"/>
        <v>53.54488949860708</v>
      </c>
      <c r="P15" s="24">
        <f t="shared" si="5"/>
        <v>54.108008308331414</v>
      </c>
    </row>
    <row r="16" spans="1:16" s="6" customFormat="1" ht="26.25" customHeight="1">
      <c r="A16" s="58"/>
      <c r="B16" s="59"/>
      <c r="C16" s="26"/>
      <c r="D16" s="21"/>
      <c r="E16" s="59"/>
      <c r="F16" s="60" t="s">
        <v>50</v>
      </c>
      <c r="G16" s="61"/>
      <c r="H16" s="18">
        <v>31069</v>
      </c>
      <c r="I16" s="19">
        <v>31237</v>
      </c>
      <c r="J16" s="23">
        <f t="shared" si="1"/>
        <v>62306</v>
      </c>
      <c r="K16" s="19">
        <v>25569</v>
      </c>
      <c r="L16" s="19">
        <v>26053</v>
      </c>
      <c r="M16" s="23">
        <f t="shared" si="2"/>
        <v>51622</v>
      </c>
      <c r="N16" s="20">
        <f t="shared" si="3"/>
        <v>54.85539743635015</v>
      </c>
      <c r="O16" s="20">
        <f t="shared" si="4"/>
        <v>54.52434979926689</v>
      </c>
      <c r="P16" s="20">
        <f t="shared" si="5"/>
        <v>54.68892633944245</v>
      </c>
    </row>
    <row r="17" spans="1:16" s="6" customFormat="1" ht="26.25" customHeight="1">
      <c r="A17" s="58"/>
      <c r="B17" s="59"/>
      <c r="C17" s="77" t="s">
        <v>6</v>
      </c>
      <c r="D17" s="21"/>
      <c r="E17" s="59"/>
      <c r="F17" s="46" t="s">
        <v>14</v>
      </c>
      <c r="G17" s="50"/>
      <c r="H17" s="18">
        <v>30690</v>
      </c>
      <c r="I17" s="19">
        <v>30700</v>
      </c>
      <c r="J17" s="23">
        <f t="shared" si="1"/>
        <v>61390</v>
      </c>
      <c r="K17" s="19">
        <v>24282</v>
      </c>
      <c r="L17" s="19">
        <v>27181</v>
      </c>
      <c r="M17" s="23">
        <f t="shared" si="2"/>
        <v>51463</v>
      </c>
      <c r="N17" s="20">
        <f t="shared" si="3"/>
        <v>55.82842174197773</v>
      </c>
      <c r="O17" s="20">
        <f t="shared" si="4"/>
        <v>53.039857638948874</v>
      </c>
      <c r="P17" s="20">
        <f t="shared" si="5"/>
        <v>54.39819942757392</v>
      </c>
    </row>
    <row r="18" spans="1:16" s="6" customFormat="1" ht="26.25" customHeight="1">
      <c r="A18" s="58"/>
      <c r="B18" s="59"/>
      <c r="C18" s="77"/>
      <c r="D18" s="21"/>
      <c r="E18" s="59"/>
      <c r="F18" s="46" t="s">
        <v>37</v>
      </c>
      <c r="G18" s="50"/>
      <c r="H18" s="18">
        <v>11488</v>
      </c>
      <c r="I18" s="19">
        <v>11167</v>
      </c>
      <c r="J18" s="23">
        <f t="shared" si="1"/>
        <v>22655</v>
      </c>
      <c r="K18" s="19">
        <v>6670</v>
      </c>
      <c r="L18" s="19">
        <v>7214</v>
      </c>
      <c r="M18" s="23">
        <f t="shared" si="2"/>
        <v>13884</v>
      </c>
      <c r="N18" s="20">
        <f t="shared" si="3"/>
        <v>63.2668796122921</v>
      </c>
      <c r="O18" s="20">
        <f t="shared" si="4"/>
        <v>60.75295141722431</v>
      </c>
      <c r="P18" s="20">
        <f t="shared" si="5"/>
        <v>62.00224417745422</v>
      </c>
    </row>
    <row r="19" spans="1:16" s="5" customFormat="1" ht="26.25" customHeight="1">
      <c r="A19" s="58" t="s">
        <v>7</v>
      </c>
      <c r="B19" s="52"/>
      <c r="C19" s="22"/>
      <c r="D19" s="22"/>
      <c r="E19" s="52"/>
      <c r="F19" s="22" t="s">
        <v>4</v>
      </c>
      <c r="G19" s="53"/>
      <c r="H19" s="18">
        <f>SUM(H16:H18)</f>
        <v>73247</v>
      </c>
      <c r="I19" s="19">
        <f>SUM(I16:I18)</f>
        <v>73104</v>
      </c>
      <c r="J19" s="23">
        <f t="shared" si="1"/>
        <v>146351</v>
      </c>
      <c r="K19" s="19">
        <f>SUM(K16:K18)</f>
        <v>56521</v>
      </c>
      <c r="L19" s="19">
        <f>SUM(L16:L18)</f>
        <v>60448</v>
      </c>
      <c r="M19" s="23">
        <f t="shared" si="2"/>
        <v>116969</v>
      </c>
      <c r="N19" s="20">
        <f t="shared" si="3"/>
        <v>56.4445780161519</v>
      </c>
      <c r="O19" s="20">
        <f t="shared" si="4"/>
        <v>54.73822930394153</v>
      </c>
      <c r="P19" s="20">
        <f t="shared" si="5"/>
        <v>55.579143247759376</v>
      </c>
    </row>
    <row r="20" spans="1:16" s="6" customFormat="1" ht="26.25" customHeight="1">
      <c r="A20" s="58"/>
      <c r="B20" s="59"/>
      <c r="C20" s="65" t="s">
        <v>41</v>
      </c>
      <c r="D20" s="21"/>
      <c r="E20" s="59"/>
      <c r="F20" s="46" t="s">
        <v>46</v>
      </c>
      <c r="G20" s="50"/>
      <c r="H20" s="18">
        <v>1548</v>
      </c>
      <c r="I20" s="19">
        <v>1584</v>
      </c>
      <c r="J20" s="23">
        <f t="shared" si="1"/>
        <v>3132</v>
      </c>
      <c r="K20" s="19">
        <v>1070</v>
      </c>
      <c r="L20" s="19">
        <v>1056</v>
      </c>
      <c r="M20" s="23">
        <f t="shared" si="2"/>
        <v>2126</v>
      </c>
      <c r="N20" s="20">
        <f t="shared" si="3"/>
        <v>59.129106187929715</v>
      </c>
      <c r="O20" s="20">
        <f t="shared" si="4"/>
        <v>60</v>
      </c>
      <c r="P20" s="20">
        <f t="shared" si="5"/>
        <v>59.56637504754659</v>
      </c>
    </row>
    <row r="21" spans="1:16" s="5" customFormat="1" ht="26.25" customHeight="1">
      <c r="A21" s="63"/>
      <c r="B21" s="52"/>
      <c r="C21" s="22"/>
      <c r="D21" s="22"/>
      <c r="E21" s="52"/>
      <c r="F21" s="22" t="s">
        <v>4</v>
      </c>
      <c r="G21" s="53"/>
      <c r="H21" s="18">
        <f>SUM(H20:H20)</f>
        <v>1548</v>
      </c>
      <c r="I21" s="19">
        <f>SUM(I20:I20)</f>
        <v>1584</v>
      </c>
      <c r="J21" s="23">
        <f t="shared" si="1"/>
        <v>3132</v>
      </c>
      <c r="K21" s="19">
        <f>SUM(K20:K20)</f>
        <v>1070</v>
      </c>
      <c r="L21" s="19">
        <f>SUM(L20:L20)</f>
        <v>1056</v>
      </c>
      <c r="M21" s="23">
        <f t="shared" si="2"/>
        <v>2126</v>
      </c>
      <c r="N21" s="20">
        <f t="shared" si="3"/>
        <v>59.129106187929715</v>
      </c>
      <c r="O21" s="20">
        <f t="shared" si="4"/>
        <v>60</v>
      </c>
      <c r="P21" s="20">
        <f t="shared" si="5"/>
        <v>59.56637504754659</v>
      </c>
    </row>
    <row r="22" spans="1:16" s="6" customFormat="1" ht="26.25" customHeight="1">
      <c r="A22" s="58" t="s">
        <v>43</v>
      </c>
      <c r="B22" s="59"/>
      <c r="C22" s="65" t="s">
        <v>42</v>
      </c>
      <c r="D22" s="21"/>
      <c r="E22" s="59"/>
      <c r="F22" s="46" t="s">
        <v>15</v>
      </c>
      <c r="G22" s="50"/>
      <c r="H22" s="18">
        <v>6380</v>
      </c>
      <c r="I22" s="19">
        <v>6440</v>
      </c>
      <c r="J22" s="23">
        <f t="shared" si="1"/>
        <v>12820</v>
      </c>
      <c r="K22" s="19">
        <v>3737</v>
      </c>
      <c r="L22" s="19">
        <v>4120</v>
      </c>
      <c r="M22" s="23">
        <f t="shared" si="2"/>
        <v>7857</v>
      </c>
      <c r="N22" s="20">
        <f t="shared" si="3"/>
        <v>63.062172580804585</v>
      </c>
      <c r="O22" s="20">
        <f t="shared" si="4"/>
        <v>60.984848484848484</v>
      </c>
      <c r="P22" s="20">
        <f t="shared" si="5"/>
        <v>62.00125743579823</v>
      </c>
    </row>
    <row r="23" spans="1:16" s="5" customFormat="1" ht="26.25" customHeight="1">
      <c r="A23" s="63"/>
      <c r="B23" s="52"/>
      <c r="C23" s="22"/>
      <c r="D23" s="22"/>
      <c r="E23" s="52"/>
      <c r="F23" s="22" t="s">
        <v>4</v>
      </c>
      <c r="G23" s="53"/>
      <c r="H23" s="18">
        <f>SUM(H22:H22)</f>
        <v>6380</v>
      </c>
      <c r="I23" s="19">
        <f>SUM(I22:I22)</f>
        <v>6440</v>
      </c>
      <c r="J23" s="23">
        <f t="shared" si="1"/>
        <v>12820</v>
      </c>
      <c r="K23" s="19">
        <f>SUM(K22:K22)</f>
        <v>3737</v>
      </c>
      <c r="L23" s="19">
        <f>SUM(L22:L22)</f>
        <v>4120</v>
      </c>
      <c r="M23" s="23">
        <f t="shared" si="2"/>
        <v>7857</v>
      </c>
      <c r="N23" s="20">
        <f t="shared" si="3"/>
        <v>63.062172580804585</v>
      </c>
      <c r="O23" s="20">
        <f t="shared" si="4"/>
        <v>60.984848484848484</v>
      </c>
      <c r="P23" s="20">
        <f t="shared" si="5"/>
        <v>62.00125743579823</v>
      </c>
    </row>
    <row r="24" spans="1:16" s="6" customFormat="1" ht="26.25" customHeight="1">
      <c r="A24" s="58"/>
      <c r="B24" s="59"/>
      <c r="C24" s="21"/>
      <c r="D24" s="21"/>
      <c r="E24" s="59"/>
      <c r="F24" s="46" t="s">
        <v>16</v>
      </c>
      <c r="G24" s="50"/>
      <c r="H24" s="18">
        <v>9616</v>
      </c>
      <c r="I24" s="19">
        <v>9910</v>
      </c>
      <c r="J24" s="23">
        <f t="shared" si="1"/>
        <v>19526</v>
      </c>
      <c r="K24" s="19">
        <v>6162</v>
      </c>
      <c r="L24" s="19">
        <v>6750</v>
      </c>
      <c r="M24" s="23">
        <f t="shared" si="2"/>
        <v>12912</v>
      </c>
      <c r="N24" s="20">
        <f t="shared" si="3"/>
        <v>60.94562048421853</v>
      </c>
      <c r="O24" s="20">
        <f t="shared" si="4"/>
        <v>59.48379351740696</v>
      </c>
      <c r="P24" s="20">
        <f t="shared" si="5"/>
        <v>60.194833220297184</v>
      </c>
    </row>
    <row r="25" spans="1:16" s="6" customFormat="1" ht="26.25" customHeight="1">
      <c r="A25" s="44" t="s">
        <v>40</v>
      </c>
      <c r="B25" s="59"/>
      <c r="C25" s="78" t="s">
        <v>13</v>
      </c>
      <c r="D25" s="21"/>
      <c r="E25" s="59"/>
      <c r="F25" s="46" t="s">
        <v>17</v>
      </c>
      <c r="G25" s="50"/>
      <c r="H25" s="18">
        <v>2301</v>
      </c>
      <c r="I25" s="19">
        <v>2382</v>
      </c>
      <c r="J25" s="23">
        <f t="shared" si="1"/>
        <v>4683</v>
      </c>
      <c r="K25" s="19">
        <v>1390</v>
      </c>
      <c r="L25" s="19">
        <v>1440</v>
      </c>
      <c r="M25" s="23">
        <f t="shared" si="2"/>
        <v>2830</v>
      </c>
      <c r="N25" s="20">
        <f t="shared" si="3"/>
        <v>62.340829043619614</v>
      </c>
      <c r="O25" s="20">
        <f t="shared" si="4"/>
        <v>62.32339089481946</v>
      </c>
      <c r="P25" s="20">
        <f t="shared" si="5"/>
        <v>62.33195793957142</v>
      </c>
    </row>
    <row r="26" spans="1:16" s="6" customFormat="1" ht="26.25" customHeight="1">
      <c r="A26" s="58"/>
      <c r="B26" s="59"/>
      <c r="C26" s="78"/>
      <c r="D26" s="21"/>
      <c r="E26" s="59"/>
      <c r="F26" s="46" t="s">
        <v>18</v>
      </c>
      <c r="G26" s="50"/>
      <c r="H26" s="18">
        <v>3158</v>
      </c>
      <c r="I26" s="19">
        <v>3125</v>
      </c>
      <c r="J26" s="23">
        <f t="shared" si="1"/>
        <v>6283</v>
      </c>
      <c r="K26" s="19">
        <v>2469</v>
      </c>
      <c r="L26" s="19">
        <v>2462</v>
      </c>
      <c r="M26" s="23">
        <f t="shared" si="2"/>
        <v>4931</v>
      </c>
      <c r="N26" s="20">
        <f t="shared" si="3"/>
        <v>56.1222676381731</v>
      </c>
      <c r="O26" s="20">
        <f t="shared" si="4"/>
        <v>55.933416860569174</v>
      </c>
      <c r="P26" s="20">
        <f t="shared" si="5"/>
        <v>56.02817906188693</v>
      </c>
    </row>
    <row r="27" spans="1:16" s="5" customFormat="1" ht="26.25" customHeight="1">
      <c r="A27" s="63"/>
      <c r="B27" s="52"/>
      <c r="C27" s="22"/>
      <c r="D27" s="22"/>
      <c r="E27" s="52"/>
      <c r="F27" s="22" t="s">
        <v>4</v>
      </c>
      <c r="G27" s="53"/>
      <c r="H27" s="18">
        <f>SUM(H24:H26)</f>
        <v>15075</v>
      </c>
      <c r="I27" s="19">
        <f>SUM(I24:I26)</f>
        <v>15417</v>
      </c>
      <c r="J27" s="23">
        <f t="shared" si="1"/>
        <v>30492</v>
      </c>
      <c r="K27" s="19">
        <f>SUM(K24:K26)</f>
        <v>10021</v>
      </c>
      <c r="L27" s="19">
        <f>SUM(L24:L26)</f>
        <v>10652</v>
      </c>
      <c r="M27" s="23">
        <f t="shared" si="2"/>
        <v>20673</v>
      </c>
      <c r="N27" s="20">
        <f t="shared" si="3"/>
        <v>60.06933375836787</v>
      </c>
      <c r="O27" s="20">
        <f t="shared" si="4"/>
        <v>59.13920748782079</v>
      </c>
      <c r="P27" s="20">
        <f t="shared" si="5"/>
        <v>59.59542656112578</v>
      </c>
    </row>
    <row r="28" spans="1:16" s="2" customFormat="1" ht="28.5" customHeight="1">
      <c r="A28" s="54"/>
      <c r="B28" s="54"/>
      <c r="C28" s="54" t="s">
        <v>4</v>
      </c>
      <c r="D28" s="54"/>
      <c r="E28" s="55"/>
      <c r="F28" s="55"/>
      <c r="G28" s="55"/>
      <c r="H28" s="56">
        <f>SUM(H27,H23,H21,H19)</f>
        <v>96250</v>
      </c>
      <c r="I28" s="57">
        <f>SUM(I27,I23,I21,I19)</f>
        <v>96545</v>
      </c>
      <c r="J28" s="17">
        <f t="shared" si="1"/>
        <v>192795</v>
      </c>
      <c r="K28" s="57">
        <f>SUM(K27,K23,K21,K19)</f>
        <v>71349</v>
      </c>
      <c r="L28" s="57">
        <f>SUM(L27,L23,L21,L19)</f>
        <v>76276</v>
      </c>
      <c r="M28" s="17">
        <f t="shared" si="2"/>
        <v>147625</v>
      </c>
      <c r="N28" s="24">
        <f t="shared" si="3"/>
        <v>57.42874360825542</v>
      </c>
      <c r="O28" s="24">
        <f t="shared" si="4"/>
        <v>55.86416002684859</v>
      </c>
      <c r="P28" s="24">
        <f t="shared" si="5"/>
        <v>56.63445155983785</v>
      </c>
    </row>
    <row r="29" spans="1:16" s="6" customFormat="1" ht="26.25" customHeight="1">
      <c r="A29" s="58"/>
      <c r="B29" s="59"/>
      <c r="C29" s="66"/>
      <c r="D29" s="21"/>
      <c r="E29" s="59"/>
      <c r="F29" s="46" t="s">
        <v>54</v>
      </c>
      <c r="G29" s="50"/>
      <c r="H29" s="18">
        <v>18579</v>
      </c>
      <c r="I29" s="76">
        <v>19422</v>
      </c>
      <c r="J29" s="23">
        <f t="shared" si="1"/>
        <v>38001</v>
      </c>
      <c r="K29" s="76">
        <v>13100</v>
      </c>
      <c r="L29" s="76">
        <v>14792</v>
      </c>
      <c r="M29" s="23">
        <f t="shared" si="2"/>
        <v>27892</v>
      </c>
      <c r="N29" s="20">
        <f t="shared" si="3"/>
        <v>58.647684586003344</v>
      </c>
      <c r="O29" s="20">
        <f t="shared" si="4"/>
        <v>56.766236043724795</v>
      </c>
      <c r="P29" s="20">
        <f t="shared" si="5"/>
        <v>57.670769277464984</v>
      </c>
    </row>
    <row r="30" spans="1:16" s="6" customFormat="1" ht="26.25" customHeight="1">
      <c r="A30" s="58" t="s">
        <v>7</v>
      </c>
      <c r="B30" s="59"/>
      <c r="C30" s="21" t="s">
        <v>6</v>
      </c>
      <c r="D30" s="21"/>
      <c r="E30" s="59"/>
      <c r="F30" s="46" t="s">
        <v>19</v>
      </c>
      <c r="G30" s="50"/>
      <c r="H30" s="18">
        <v>35061</v>
      </c>
      <c r="I30" s="19">
        <v>37417</v>
      </c>
      <c r="J30" s="23">
        <f t="shared" si="1"/>
        <v>72478</v>
      </c>
      <c r="K30" s="19">
        <v>29387</v>
      </c>
      <c r="L30" s="19">
        <v>33498</v>
      </c>
      <c r="M30" s="23">
        <f t="shared" si="2"/>
        <v>62885</v>
      </c>
      <c r="N30" s="20">
        <f t="shared" si="3"/>
        <v>54.401998510427006</v>
      </c>
      <c r="O30" s="20">
        <f t="shared" si="4"/>
        <v>52.763167171966444</v>
      </c>
      <c r="P30" s="20">
        <f t="shared" si="5"/>
        <v>53.54343505980216</v>
      </c>
    </row>
    <row r="31" spans="1:16" s="5" customFormat="1" ht="26.25" customHeight="1">
      <c r="A31" s="58"/>
      <c r="B31" s="52"/>
      <c r="C31" s="22"/>
      <c r="D31" s="22"/>
      <c r="E31" s="52"/>
      <c r="F31" s="22" t="s">
        <v>4</v>
      </c>
      <c r="G31" s="53"/>
      <c r="H31" s="18">
        <f>SUM(H29:H30)</f>
        <v>53640</v>
      </c>
      <c r="I31" s="19">
        <f>SUM(I29:I30)</f>
        <v>56839</v>
      </c>
      <c r="J31" s="23">
        <f t="shared" si="1"/>
        <v>110479</v>
      </c>
      <c r="K31" s="19">
        <f>SUM(K29:K30)</f>
        <v>42487</v>
      </c>
      <c r="L31" s="19">
        <f>SUM(L29:L30)</f>
        <v>48290</v>
      </c>
      <c r="M31" s="23">
        <f t="shared" si="2"/>
        <v>90777</v>
      </c>
      <c r="N31" s="20">
        <f t="shared" si="3"/>
        <v>55.80117968936927</v>
      </c>
      <c r="O31" s="20">
        <f t="shared" si="4"/>
        <v>54.06595706227587</v>
      </c>
      <c r="P31" s="20">
        <f t="shared" si="5"/>
        <v>54.89476090153834</v>
      </c>
    </row>
    <row r="32" spans="1:16" s="6" customFormat="1" ht="26.25" customHeight="1">
      <c r="A32" s="58" t="s">
        <v>20</v>
      </c>
      <c r="B32" s="59"/>
      <c r="C32" s="21"/>
      <c r="D32" s="21"/>
      <c r="E32" s="59"/>
      <c r="F32" s="46" t="s">
        <v>21</v>
      </c>
      <c r="G32" s="50"/>
      <c r="H32" s="18">
        <v>3838</v>
      </c>
      <c r="I32" s="19">
        <v>4004</v>
      </c>
      <c r="J32" s="23">
        <f t="shared" si="1"/>
        <v>7842</v>
      </c>
      <c r="K32" s="19">
        <v>2173</v>
      </c>
      <c r="L32" s="19">
        <v>2502</v>
      </c>
      <c r="M32" s="23">
        <f t="shared" si="2"/>
        <v>4675</v>
      </c>
      <c r="N32" s="20">
        <f t="shared" si="3"/>
        <v>63.84960905007486</v>
      </c>
      <c r="O32" s="20">
        <f t="shared" si="4"/>
        <v>61.54319090070703</v>
      </c>
      <c r="P32" s="20">
        <f t="shared" si="5"/>
        <v>62.65079491891028</v>
      </c>
    </row>
    <row r="33" spans="1:16" s="6" customFormat="1" ht="26.25" customHeight="1">
      <c r="A33" s="25"/>
      <c r="B33" s="59"/>
      <c r="C33" s="78" t="s">
        <v>51</v>
      </c>
      <c r="D33" s="21"/>
      <c r="E33" s="59"/>
      <c r="F33" s="46" t="s">
        <v>22</v>
      </c>
      <c r="G33" s="50"/>
      <c r="H33" s="18">
        <v>5006</v>
      </c>
      <c r="I33" s="19">
        <v>5303</v>
      </c>
      <c r="J33" s="23">
        <f t="shared" si="1"/>
        <v>10309</v>
      </c>
      <c r="K33" s="19">
        <v>3871</v>
      </c>
      <c r="L33" s="19">
        <v>4497</v>
      </c>
      <c r="M33" s="23">
        <f t="shared" si="2"/>
        <v>8368</v>
      </c>
      <c r="N33" s="20">
        <f t="shared" si="3"/>
        <v>56.39292553790695</v>
      </c>
      <c r="O33" s="20">
        <f t="shared" si="4"/>
        <v>54.11224489795919</v>
      </c>
      <c r="P33" s="20">
        <f t="shared" si="5"/>
        <v>55.19623065802859</v>
      </c>
    </row>
    <row r="34" spans="1:16" s="6" customFormat="1" ht="26.25" customHeight="1">
      <c r="A34" s="25" t="s">
        <v>9</v>
      </c>
      <c r="B34" s="59"/>
      <c r="C34" s="78"/>
      <c r="D34" s="21"/>
      <c r="E34" s="59"/>
      <c r="F34" s="46" t="s">
        <v>23</v>
      </c>
      <c r="G34" s="50"/>
      <c r="H34" s="18">
        <v>2636</v>
      </c>
      <c r="I34" s="19">
        <v>3003</v>
      </c>
      <c r="J34" s="23">
        <f t="shared" si="1"/>
        <v>5639</v>
      </c>
      <c r="K34" s="19">
        <v>1367</v>
      </c>
      <c r="L34" s="19">
        <v>1554</v>
      </c>
      <c r="M34" s="23">
        <f t="shared" si="2"/>
        <v>2921</v>
      </c>
      <c r="N34" s="20">
        <f t="shared" si="3"/>
        <v>65.85061204096927</v>
      </c>
      <c r="O34" s="20">
        <f t="shared" si="4"/>
        <v>65.89861751152074</v>
      </c>
      <c r="P34" s="20">
        <f t="shared" si="5"/>
        <v>65.87616822429906</v>
      </c>
    </row>
    <row r="35" spans="1:16" s="5" customFormat="1" ht="26.25" customHeight="1">
      <c r="A35" s="25"/>
      <c r="B35" s="52"/>
      <c r="C35" s="22"/>
      <c r="D35" s="22"/>
      <c r="E35" s="52"/>
      <c r="F35" s="22" t="s">
        <v>4</v>
      </c>
      <c r="G35" s="53"/>
      <c r="H35" s="18">
        <f>SUM(H32:H34)</f>
        <v>11480</v>
      </c>
      <c r="I35" s="19">
        <f>SUM(I32:I34)</f>
        <v>12310</v>
      </c>
      <c r="J35" s="23">
        <f t="shared" si="1"/>
        <v>23790</v>
      </c>
      <c r="K35" s="19">
        <f>SUM(K32:K34)</f>
        <v>7411</v>
      </c>
      <c r="L35" s="19">
        <f>SUM(L32:L34)</f>
        <v>8553</v>
      </c>
      <c r="M35" s="23">
        <f t="shared" si="2"/>
        <v>15964</v>
      </c>
      <c r="N35" s="20">
        <f t="shared" si="3"/>
        <v>60.76967868297073</v>
      </c>
      <c r="O35" s="20">
        <f t="shared" si="4"/>
        <v>59.00397833485117</v>
      </c>
      <c r="P35" s="20">
        <f t="shared" si="5"/>
        <v>59.84303466317855</v>
      </c>
    </row>
    <row r="36" spans="1:16" s="2" customFormat="1" ht="28.5" customHeight="1">
      <c r="A36" s="54"/>
      <c r="B36" s="54"/>
      <c r="C36" s="54" t="s">
        <v>4</v>
      </c>
      <c r="D36" s="54"/>
      <c r="E36" s="55"/>
      <c r="F36" s="55"/>
      <c r="G36" s="55"/>
      <c r="H36" s="56">
        <f>SUM(H35,H31)</f>
        <v>65120</v>
      </c>
      <c r="I36" s="57">
        <f>SUM(I35,I31)</f>
        <v>69149</v>
      </c>
      <c r="J36" s="17">
        <f t="shared" si="1"/>
        <v>134269</v>
      </c>
      <c r="K36" s="57">
        <f>SUM(K35,K31)</f>
        <v>49898</v>
      </c>
      <c r="L36" s="57">
        <f>SUM(L35,L31)</f>
        <v>56843</v>
      </c>
      <c r="M36" s="17">
        <f t="shared" si="2"/>
        <v>106741</v>
      </c>
      <c r="N36" s="24">
        <f t="shared" si="3"/>
        <v>56.61722512997965</v>
      </c>
      <c r="O36" s="24">
        <f t="shared" si="4"/>
        <v>54.883643405930535</v>
      </c>
      <c r="P36" s="24">
        <f t="shared" si="5"/>
        <v>55.71096634994399</v>
      </c>
    </row>
    <row r="37" spans="1:16" s="6" customFormat="1" ht="26.25" customHeight="1">
      <c r="A37" s="25"/>
      <c r="B37" s="59"/>
      <c r="C37" s="21"/>
      <c r="D37" s="21"/>
      <c r="E37" s="59"/>
      <c r="F37" s="46" t="s">
        <v>24</v>
      </c>
      <c r="G37" s="50"/>
      <c r="H37" s="18">
        <v>29256</v>
      </c>
      <c r="I37" s="19">
        <v>31951</v>
      </c>
      <c r="J37" s="23">
        <f t="shared" si="1"/>
        <v>61207</v>
      </c>
      <c r="K37" s="19">
        <v>20878</v>
      </c>
      <c r="L37" s="19">
        <v>25373</v>
      </c>
      <c r="M37" s="23">
        <f t="shared" si="2"/>
        <v>46251</v>
      </c>
      <c r="N37" s="20">
        <f t="shared" si="3"/>
        <v>58.355606973311524</v>
      </c>
      <c r="O37" s="20">
        <f t="shared" si="4"/>
        <v>55.73756192868606</v>
      </c>
      <c r="P37" s="20">
        <f t="shared" si="5"/>
        <v>56.95899793407657</v>
      </c>
    </row>
    <row r="38" spans="1:16" s="6" customFormat="1" ht="26.25" customHeight="1">
      <c r="A38" s="25"/>
      <c r="B38" s="59"/>
      <c r="C38" s="11"/>
      <c r="D38" s="21"/>
      <c r="E38" s="59"/>
      <c r="F38" s="46" t="s">
        <v>25</v>
      </c>
      <c r="G38" s="50"/>
      <c r="H38" s="18">
        <v>4395</v>
      </c>
      <c r="I38" s="19">
        <v>5246</v>
      </c>
      <c r="J38" s="23">
        <f t="shared" si="1"/>
        <v>9641</v>
      </c>
      <c r="K38" s="19">
        <v>3334</v>
      </c>
      <c r="L38" s="19">
        <v>3832</v>
      </c>
      <c r="M38" s="23">
        <f t="shared" si="2"/>
        <v>7166</v>
      </c>
      <c r="N38" s="20">
        <f t="shared" si="3"/>
        <v>56.86375986544184</v>
      </c>
      <c r="O38" s="20">
        <f t="shared" si="4"/>
        <v>57.78805904384225</v>
      </c>
      <c r="P38" s="20">
        <f t="shared" si="5"/>
        <v>57.36300351044208</v>
      </c>
    </row>
    <row r="39" spans="1:16" s="6" customFormat="1" ht="26.25" customHeight="1">
      <c r="A39" s="25"/>
      <c r="B39" s="59"/>
      <c r="C39" s="77" t="s">
        <v>6</v>
      </c>
      <c r="D39" s="21"/>
      <c r="E39" s="59"/>
      <c r="F39" s="46" t="s">
        <v>26</v>
      </c>
      <c r="G39" s="50"/>
      <c r="H39" s="18">
        <v>4806</v>
      </c>
      <c r="I39" s="19">
        <v>5388</v>
      </c>
      <c r="J39" s="23">
        <f t="shared" si="1"/>
        <v>10194</v>
      </c>
      <c r="K39" s="19">
        <v>3208</v>
      </c>
      <c r="L39" s="19">
        <v>3858</v>
      </c>
      <c r="M39" s="23">
        <f t="shared" si="2"/>
        <v>7066</v>
      </c>
      <c r="N39" s="20">
        <f t="shared" si="3"/>
        <v>59.970052408285504</v>
      </c>
      <c r="O39" s="20">
        <f t="shared" si="4"/>
        <v>58.273848150551586</v>
      </c>
      <c r="P39" s="20">
        <f t="shared" si="5"/>
        <v>59.06141367323291</v>
      </c>
    </row>
    <row r="40" spans="1:16" s="6" customFormat="1" ht="26.25" customHeight="1">
      <c r="A40" s="25" t="s">
        <v>7</v>
      </c>
      <c r="B40" s="59"/>
      <c r="C40" s="77"/>
      <c r="D40" s="21"/>
      <c r="E40" s="59"/>
      <c r="F40" s="46" t="s">
        <v>27</v>
      </c>
      <c r="G40" s="50"/>
      <c r="H40" s="18">
        <v>4587</v>
      </c>
      <c r="I40" s="19">
        <v>5301</v>
      </c>
      <c r="J40" s="23">
        <f aca="true" t="shared" si="8" ref="J40:J53">SUM(H40:I40)</f>
        <v>9888</v>
      </c>
      <c r="K40" s="19">
        <v>2526</v>
      </c>
      <c r="L40" s="19">
        <v>3280</v>
      </c>
      <c r="M40" s="23">
        <f aca="true" t="shared" si="9" ref="M40:M53">SUM(K40:L40)</f>
        <v>5806</v>
      </c>
      <c r="N40" s="20">
        <f t="shared" si="3"/>
        <v>64.48755799240826</v>
      </c>
      <c r="O40" s="20">
        <f t="shared" si="4"/>
        <v>61.77601678126092</v>
      </c>
      <c r="P40" s="20">
        <f t="shared" si="5"/>
        <v>63.00497005224926</v>
      </c>
    </row>
    <row r="41" spans="1:16" s="6" customFormat="1" ht="26.25" customHeight="1">
      <c r="A41" s="25"/>
      <c r="B41" s="59"/>
      <c r="C41" s="21"/>
      <c r="D41" s="21"/>
      <c r="E41" s="59"/>
      <c r="F41" s="46" t="s">
        <v>44</v>
      </c>
      <c r="G41" s="50"/>
      <c r="H41" s="18">
        <v>12062</v>
      </c>
      <c r="I41" s="19">
        <v>13525</v>
      </c>
      <c r="J41" s="23">
        <f t="shared" si="8"/>
        <v>25587</v>
      </c>
      <c r="K41" s="19">
        <v>9248</v>
      </c>
      <c r="L41" s="19">
        <v>11188</v>
      </c>
      <c r="M41" s="23">
        <f t="shared" si="9"/>
        <v>20436</v>
      </c>
      <c r="N41" s="20">
        <f t="shared" si="3"/>
        <v>56.602534021586116</v>
      </c>
      <c r="O41" s="20">
        <f t="shared" si="4"/>
        <v>54.72828066199976</v>
      </c>
      <c r="P41" s="20">
        <f t="shared" si="5"/>
        <v>55.59611498598527</v>
      </c>
    </row>
    <row r="42" spans="1:16" s="5" customFormat="1" ht="26.25" customHeight="1">
      <c r="A42" s="25"/>
      <c r="B42" s="52"/>
      <c r="C42" s="22"/>
      <c r="D42" s="22"/>
      <c r="E42" s="52"/>
      <c r="F42" s="22" t="s">
        <v>4</v>
      </c>
      <c r="G42" s="53"/>
      <c r="H42" s="18">
        <f>SUM(H37:H41)</f>
        <v>55106</v>
      </c>
      <c r="I42" s="19">
        <f>SUM(I37:I41)</f>
        <v>61411</v>
      </c>
      <c r="J42" s="23">
        <f t="shared" si="8"/>
        <v>116517</v>
      </c>
      <c r="K42" s="19">
        <f>SUM(K37:K41)</f>
        <v>39194</v>
      </c>
      <c r="L42" s="19">
        <f>SUM(L37:L41)</f>
        <v>47531</v>
      </c>
      <c r="M42" s="23">
        <f t="shared" si="9"/>
        <v>86725</v>
      </c>
      <c r="N42" s="20">
        <f t="shared" si="3"/>
        <v>58.43690349946977</v>
      </c>
      <c r="O42" s="20">
        <f t="shared" si="4"/>
        <v>56.3703622110848</v>
      </c>
      <c r="P42" s="20">
        <f t="shared" si="5"/>
        <v>57.32919376900444</v>
      </c>
    </row>
    <row r="43" spans="1:16" s="6" customFormat="1" ht="26.25" customHeight="1">
      <c r="A43" s="25"/>
      <c r="B43" s="59"/>
      <c r="C43" s="21"/>
      <c r="D43" s="21"/>
      <c r="E43" s="59"/>
      <c r="F43" s="46" t="s">
        <v>28</v>
      </c>
      <c r="G43" s="50"/>
      <c r="H43" s="18">
        <v>3489</v>
      </c>
      <c r="I43" s="19">
        <v>3681</v>
      </c>
      <c r="J43" s="23">
        <f t="shared" si="8"/>
        <v>7170</v>
      </c>
      <c r="K43" s="19">
        <v>2477</v>
      </c>
      <c r="L43" s="19">
        <v>2709</v>
      </c>
      <c r="M43" s="23">
        <f t="shared" si="9"/>
        <v>5186</v>
      </c>
      <c r="N43" s="20">
        <f t="shared" si="3"/>
        <v>58.48139456922561</v>
      </c>
      <c r="O43" s="20">
        <f t="shared" si="4"/>
        <v>57.605633802816904</v>
      </c>
      <c r="P43" s="20">
        <f t="shared" si="5"/>
        <v>58.02848818387828</v>
      </c>
    </row>
    <row r="44" spans="1:16" s="6" customFormat="1" ht="26.25" customHeight="1">
      <c r="A44" s="25"/>
      <c r="B44" s="59"/>
      <c r="C44" s="21"/>
      <c r="D44" s="21"/>
      <c r="E44" s="59"/>
      <c r="F44" s="46" t="s">
        <v>30</v>
      </c>
      <c r="G44" s="50"/>
      <c r="H44" s="18">
        <v>2150</v>
      </c>
      <c r="I44" s="19">
        <v>2218</v>
      </c>
      <c r="J44" s="23">
        <f t="shared" si="8"/>
        <v>4368</v>
      </c>
      <c r="K44" s="19">
        <v>1274</v>
      </c>
      <c r="L44" s="19">
        <v>1481</v>
      </c>
      <c r="M44" s="23">
        <f t="shared" si="9"/>
        <v>2755</v>
      </c>
      <c r="N44" s="20">
        <f t="shared" si="3"/>
        <v>62.79205607476636</v>
      </c>
      <c r="O44" s="20">
        <f t="shared" si="4"/>
        <v>59.96215193295485</v>
      </c>
      <c r="P44" s="20">
        <f t="shared" si="5"/>
        <v>61.322476484627266</v>
      </c>
    </row>
    <row r="45" spans="1:16" s="6" customFormat="1" ht="26.25" customHeight="1">
      <c r="A45" s="25" t="s">
        <v>36</v>
      </c>
      <c r="B45" s="59"/>
      <c r="C45" s="21" t="s">
        <v>29</v>
      </c>
      <c r="D45" s="21"/>
      <c r="E45" s="59"/>
      <c r="F45" s="46" t="s">
        <v>45</v>
      </c>
      <c r="G45" s="50"/>
      <c r="H45" s="18">
        <v>2647</v>
      </c>
      <c r="I45" s="19">
        <v>3101</v>
      </c>
      <c r="J45" s="23">
        <f t="shared" si="8"/>
        <v>5748</v>
      </c>
      <c r="K45" s="19">
        <v>1213</v>
      </c>
      <c r="L45" s="19">
        <v>1373</v>
      </c>
      <c r="M45" s="23">
        <f t="shared" si="9"/>
        <v>2586</v>
      </c>
      <c r="N45" s="20">
        <f t="shared" si="3"/>
        <v>68.57512953367876</v>
      </c>
      <c r="O45" s="20">
        <f t="shared" si="4"/>
        <v>69.31157800625837</v>
      </c>
      <c r="P45" s="20">
        <f t="shared" si="5"/>
        <v>68.97048236141109</v>
      </c>
    </row>
    <row r="46" spans="1:16" s="6" customFormat="1" ht="26.25" customHeight="1">
      <c r="A46" s="25"/>
      <c r="B46" s="59"/>
      <c r="C46" s="21"/>
      <c r="D46" s="21"/>
      <c r="E46" s="59"/>
      <c r="F46" s="46" t="s">
        <v>52</v>
      </c>
      <c r="G46" s="50"/>
      <c r="H46" s="18">
        <v>3813</v>
      </c>
      <c r="I46" s="19">
        <v>4507</v>
      </c>
      <c r="J46" s="23">
        <f>SUM(H46:I46)</f>
        <v>8320</v>
      </c>
      <c r="K46" s="19">
        <v>2161</v>
      </c>
      <c r="L46" s="19">
        <v>2315</v>
      </c>
      <c r="M46" s="23">
        <f t="shared" si="9"/>
        <v>4476</v>
      </c>
      <c r="N46" s="20">
        <f t="shared" si="3"/>
        <v>63.82658185470371</v>
      </c>
      <c r="O46" s="20">
        <f t="shared" si="4"/>
        <v>66.0656698915274</v>
      </c>
      <c r="P46" s="20">
        <f t="shared" si="5"/>
        <v>65.02031884964052</v>
      </c>
    </row>
    <row r="47" spans="1:16" s="5" customFormat="1" ht="26.25" customHeight="1">
      <c r="A47" s="25"/>
      <c r="B47" s="52"/>
      <c r="C47" s="22"/>
      <c r="D47" s="22"/>
      <c r="E47" s="52"/>
      <c r="F47" s="22" t="s">
        <v>4</v>
      </c>
      <c r="G47" s="53"/>
      <c r="H47" s="18">
        <f>SUM(H43:H46)</f>
        <v>12099</v>
      </c>
      <c r="I47" s="19">
        <f>SUM(I43:I46)</f>
        <v>13507</v>
      </c>
      <c r="J47" s="23">
        <f t="shared" si="8"/>
        <v>25606</v>
      </c>
      <c r="K47" s="19">
        <f>SUM(K43:K46)</f>
        <v>7125</v>
      </c>
      <c r="L47" s="19">
        <f>SUM(L43:L46)</f>
        <v>7878</v>
      </c>
      <c r="M47" s="23">
        <f t="shared" si="9"/>
        <v>15003</v>
      </c>
      <c r="N47" s="20">
        <f t="shared" si="3"/>
        <v>62.93695380774032</v>
      </c>
      <c r="O47" s="20">
        <f t="shared" si="4"/>
        <v>63.16109422492401</v>
      </c>
      <c r="P47" s="20">
        <f t="shared" si="5"/>
        <v>63.05498781058386</v>
      </c>
    </row>
    <row r="48" spans="1:16" s="6" customFormat="1" ht="26.25" customHeight="1">
      <c r="A48" s="58"/>
      <c r="B48" s="59"/>
      <c r="C48" s="21" t="s">
        <v>31</v>
      </c>
      <c r="D48" s="21"/>
      <c r="E48" s="59"/>
      <c r="F48" s="46" t="s">
        <v>47</v>
      </c>
      <c r="G48" s="50"/>
      <c r="H48" s="18">
        <v>4180</v>
      </c>
      <c r="I48" s="19">
        <v>4932</v>
      </c>
      <c r="J48" s="23">
        <f t="shared" si="8"/>
        <v>9112</v>
      </c>
      <c r="K48" s="19">
        <v>2801</v>
      </c>
      <c r="L48" s="19">
        <v>3123</v>
      </c>
      <c r="M48" s="23">
        <f t="shared" si="9"/>
        <v>5924</v>
      </c>
      <c r="N48" s="20">
        <f t="shared" si="3"/>
        <v>59.876808480160435</v>
      </c>
      <c r="O48" s="20">
        <f t="shared" si="4"/>
        <v>61.22905027932961</v>
      </c>
      <c r="P48" s="20">
        <f t="shared" si="5"/>
        <v>60.60122372971535</v>
      </c>
    </row>
    <row r="49" spans="1:16" s="5" customFormat="1" ht="26.25" customHeight="1">
      <c r="A49" s="25"/>
      <c r="B49" s="52"/>
      <c r="C49" s="22"/>
      <c r="D49" s="22"/>
      <c r="E49" s="52"/>
      <c r="F49" s="22" t="s">
        <v>4</v>
      </c>
      <c r="G49" s="53"/>
      <c r="H49" s="18">
        <f>SUM(H48:H48)</f>
        <v>4180</v>
      </c>
      <c r="I49" s="19">
        <f>SUM(I48:I48)</f>
        <v>4932</v>
      </c>
      <c r="J49" s="23">
        <f t="shared" si="8"/>
        <v>9112</v>
      </c>
      <c r="K49" s="19">
        <f>SUM(K48:K48)</f>
        <v>2801</v>
      </c>
      <c r="L49" s="19">
        <f>SUM(L48:L48)</f>
        <v>3123</v>
      </c>
      <c r="M49" s="23">
        <f t="shared" si="9"/>
        <v>5924</v>
      </c>
      <c r="N49" s="20">
        <f t="shared" si="3"/>
        <v>59.876808480160435</v>
      </c>
      <c r="O49" s="20">
        <f t="shared" si="4"/>
        <v>61.22905027932961</v>
      </c>
      <c r="P49" s="20">
        <f t="shared" si="5"/>
        <v>60.60122372971535</v>
      </c>
    </row>
    <row r="50" spans="1:16" s="6" customFormat="1" ht="26.25" customHeight="1">
      <c r="A50" s="58"/>
      <c r="B50" s="59"/>
      <c r="C50" s="21"/>
      <c r="D50" s="21"/>
      <c r="E50" s="59"/>
      <c r="F50" s="46" t="s">
        <v>32</v>
      </c>
      <c r="G50" s="50"/>
      <c r="H50" s="18">
        <v>2226</v>
      </c>
      <c r="I50" s="19">
        <v>2466</v>
      </c>
      <c r="J50" s="23">
        <f t="shared" si="8"/>
        <v>4692</v>
      </c>
      <c r="K50" s="19">
        <v>1284</v>
      </c>
      <c r="L50" s="19">
        <v>1671</v>
      </c>
      <c r="M50" s="23">
        <f t="shared" si="9"/>
        <v>2955</v>
      </c>
      <c r="N50" s="20">
        <f t="shared" si="3"/>
        <v>63.418803418803414</v>
      </c>
      <c r="O50" s="20">
        <f t="shared" si="4"/>
        <v>59.608411892675846</v>
      </c>
      <c r="P50" s="20">
        <f t="shared" si="5"/>
        <v>61.35739505688505</v>
      </c>
    </row>
    <row r="51" spans="1:16" s="6" customFormat="1" ht="26.25" customHeight="1">
      <c r="A51" s="58" t="s">
        <v>9</v>
      </c>
      <c r="B51" s="59"/>
      <c r="C51" s="46" t="s">
        <v>34</v>
      </c>
      <c r="D51" s="21"/>
      <c r="E51" s="59"/>
      <c r="F51" s="46" t="s">
        <v>33</v>
      </c>
      <c r="G51" s="50"/>
      <c r="H51" s="18">
        <v>2710</v>
      </c>
      <c r="I51" s="19">
        <v>3233</v>
      </c>
      <c r="J51" s="23">
        <f t="shared" si="8"/>
        <v>5943</v>
      </c>
      <c r="K51" s="19">
        <v>1758</v>
      </c>
      <c r="L51" s="19">
        <v>1920</v>
      </c>
      <c r="M51" s="23">
        <f t="shared" si="9"/>
        <v>3678</v>
      </c>
      <c r="N51" s="20">
        <f t="shared" si="3"/>
        <v>60.65353625783349</v>
      </c>
      <c r="O51" s="20">
        <f t="shared" si="4"/>
        <v>62.740151368135066</v>
      </c>
      <c r="P51" s="20">
        <f t="shared" si="5"/>
        <v>61.77112566261304</v>
      </c>
    </row>
    <row r="52" spans="1:16" s="5" customFormat="1" ht="26.25" customHeight="1">
      <c r="A52" s="25"/>
      <c r="B52" s="52"/>
      <c r="C52" s="22"/>
      <c r="D52" s="22"/>
      <c r="E52" s="52"/>
      <c r="F52" s="22" t="s">
        <v>4</v>
      </c>
      <c r="G52" s="53"/>
      <c r="H52" s="18">
        <f>SUM(H50:H51)</f>
        <v>4936</v>
      </c>
      <c r="I52" s="19">
        <f>SUM(I50:I51)</f>
        <v>5699</v>
      </c>
      <c r="J52" s="23">
        <f t="shared" si="8"/>
        <v>10635</v>
      </c>
      <c r="K52" s="19">
        <f>SUM(K50:K51)</f>
        <v>3042</v>
      </c>
      <c r="L52" s="19">
        <f>SUM(L50:L51)</f>
        <v>3591</v>
      </c>
      <c r="M52" s="23">
        <f t="shared" si="9"/>
        <v>6633</v>
      </c>
      <c r="N52" s="20">
        <f t="shared" si="3"/>
        <v>61.87014289295563</v>
      </c>
      <c r="O52" s="20">
        <f t="shared" si="4"/>
        <v>61.34553283100108</v>
      </c>
      <c r="P52" s="20">
        <f t="shared" si="5"/>
        <v>61.58790826963168</v>
      </c>
    </row>
    <row r="53" spans="1:16" s="2" customFormat="1" ht="28.5" customHeight="1">
      <c r="A53" s="54"/>
      <c r="B53" s="54"/>
      <c r="C53" s="54" t="s">
        <v>4</v>
      </c>
      <c r="D53" s="54"/>
      <c r="E53" s="55"/>
      <c r="F53" s="55"/>
      <c r="G53" s="55"/>
      <c r="H53" s="67">
        <f>SUM(H52,H49,H47,H42)</f>
        <v>76321</v>
      </c>
      <c r="I53" s="68">
        <f>SUM(I52,I49,I47,I42)</f>
        <v>85549</v>
      </c>
      <c r="J53" s="69">
        <f t="shared" si="8"/>
        <v>161870</v>
      </c>
      <c r="K53" s="68">
        <f>SUM(K52,K49,K47,K42)</f>
        <v>52162</v>
      </c>
      <c r="L53" s="68">
        <f>SUM(L52,L49,L47,L42)</f>
        <v>62123</v>
      </c>
      <c r="M53" s="69">
        <f t="shared" si="9"/>
        <v>114285</v>
      </c>
      <c r="N53" s="70">
        <f t="shared" si="3"/>
        <v>59.4016329008507</v>
      </c>
      <c r="O53" s="70">
        <f t="shared" si="4"/>
        <v>57.931767701392275</v>
      </c>
      <c r="P53" s="70">
        <f t="shared" si="5"/>
        <v>58.61563252521229</v>
      </c>
    </row>
    <row r="54" spans="1:16" ht="18" customHeight="1">
      <c r="A54" s="71" t="s">
        <v>55</v>
      </c>
      <c r="B54" s="72"/>
      <c r="C54" s="72"/>
      <c r="D54" s="72"/>
      <c r="E54" s="72"/>
      <c r="F54" s="72"/>
      <c r="G54" s="72"/>
      <c r="H54" s="72"/>
      <c r="I54" s="73"/>
      <c r="J54" s="73"/>
      <c r="K54" s="73"/>
      <c r="L54" s="73"/>
      <c r="M54" s="73"/>
      <c r="N54" s="74"/>
      <c r="O54" s="73"/>
      <c r="P54" s="8" t="s">
        <v>56</v>
      </c>
    </row>
  </sheetData>
  <sheetProtection/>
  <mergeCells count="6">
    <mergeCell ref="C39:C40"/>
    <mergeCell ref="C33:C34"/>
    <mergeCell ref="C7:C8"/>
    <mergeCell ref="C25:C26"/>
    <mergeCell ref="C12:C13"/>
    <mergeCell ref="C17:C18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公務員・選挙&amp;R&amp;"ＭＳ ゴシック,標準"&amp;14公務員・選挙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2015-11-04T07:59:17Z</cp:lastPrinted>
  <dcterms:created xsi:type="dcterms:W3CDTF">1998-12-03T08:54:49Z</dcterms:created>
  <dcterms:modified xsi:type="dcterms:W3CDTF">2016-02-02T04:42:35Z</dcterms:modified>
  <cp:category/>
  <cp:version/>
  <cp:contentType/>
  <cp:contentStatus/>
</cp:coreProperties>
</file>