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非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AY8" i="4" s="1"/>
  <c r="R6" i="5"/>
  <c r="AQ8" i="4" s="1"/>
  <c r="Q6" i="5"/>
  <c r="P6" i="5"/>
  <c r="O6" i="5"/>
  <c r="N6" i="5"/>
  <c r="M6" i="5"/>
  <c r="L6" i="5"/>
  <c r="K6" i="5"/>
  <c r="R8" i="4" s="1"/>
  <c r="J6" i="5"/>
  <c r="I6" i="5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Q10" i="4"/>
  <c r="AI10" i="4"/>
  <c r="Z10" i="4"/>
  <c r="R10" i="4"/>
  <c r="J10" i="4"/>
  <c r="B10" i="4"/>
  <c r="AI8" i="4"/>
  <c r="Z8" i="4"/>
  <c r="J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<sst xmlns="http://schemas.openxmlformats.org/spreadsheetml/2006/main" count="218" uniqueCount="108">
  <si>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</si>
  <si>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</si>
  <si>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</si>
  <si>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</si>
  <si>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</si>
  <si>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</si>
  <si>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</si>
  <si>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</si>
  <si>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</si>
  <si>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</si>
  <si>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</si>
  <si>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</si>
  <si>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</si>
  <si>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</si>
  <si>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</si>
  <si>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</si>
  <si>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</si>
  <si>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</si>
  <si>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</si>
  <si>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</si>
  <si>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</si>
  <si>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</si>
  <si>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</si>
  <si>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</si>
  <si>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</si>
  <si>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</si>
  <si>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</si>
  <si>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</si>
  <si>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</si>
  <si>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</si>
  <si>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</si>
  <si>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</si>
  <si>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</si>
  <si>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</si>
  <si>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</si>
  <si>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</si>
  <si>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</si>
  <si>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</si>
  <si>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</si>
  <si>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平成22年度から平成25年度における各指標の類似団体平均値は、当時の事業数を基に算出していますが、管路更新率については、平成26年度の事業数を基に類似団体平均値を算出しています。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</si>
  <si>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</si>
  <si>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</si>
  <si>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</si>
  <si>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</si>
  <si>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</si>
  <si>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</si>
  <si>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</si>
  <si>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</si>
  <si>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</si>
  <si>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</si>
  <si>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</si>
  <si>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</si>
  <si>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</si>
  <si>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</si>
  <si>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</si>
  <si>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</si>
  <si>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</si>
  <si>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</si>
  <si>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</si>
  <si>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</si>
  <si>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</si>
  <si>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</si>
  <si>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</si>
  <si>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</si>
  <si>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</si>
  <si>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</si>
  <si>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</si>
  <si>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</si>
  <si>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</si>
  <si>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</si>
  <si>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</si>
  <si>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</si>
  <si>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</si>
  <si>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</si>
  <si>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</si>
  <si>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</si>
  <si>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</si>
  <si>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</si>
  <si>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</si>
  <si>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</si>
  <si>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</si>
  <si>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</si>
  <si>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</si>
  <si>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</si>
  <si>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</si>
  <si>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</si>
  <si>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</si>
  <si>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</si>
  <si>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</si>
  <si>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</si>
  <si>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</si>
  <si>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</si>
  <si>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</si>
  <si>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三重県　南伊勢町</t>
  </si>
  <si>
    <t>法非適用</t>
  </si>
  <si>
    <t>水道事業</t>
  </si>
  <si>
    <t>簡易水道事業</t>
  </si>
  <si>
    <t>D2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</si>
  <si>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</si>
  <si>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</si>
  <si>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</si>
  <si>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</si>
  <si>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</si>
  <si>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</si>
  <si>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</si>
  <si>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厳しい財政状況化のもと、管路の更新スピードが施設の老朽化に追いついていない。</t>
    <rPh sb="0" eb="1">
      <t>キビ</t>
    </rPh>
    <rPh sb="3" eb="4">
      <t>ザイ</t>
    </rPh>
    <rPh sb="4" eb="5">
      <t>セイ</t>
    </rPh>
    <rPh sb="5" eb="7">
      <t>ジョウキョウ</t>
    </rPh>
    <rPh sb="7" eb="8">
      <t>カ</t>
    </rPh>
    <rPh sb="22" eb="24">
      <t>シセツ</t>
    </rPh>
    <rPh sb="25" eb="27">
      <t>ロウキュウ</t>
    </rPh>
    <rPh sb="27" eb="28">
      <t>カ</t>
    </rPh>
    <rPh sb="29" eb="30">
      <t>オ</t>
    </rPh>
    <phoneticPr fontId="4"/>
  </si>
  <si>
    <t>今後も人口減少により、さらに厳しい財政状況が予想される中、有収率を向上させ、費用を軽減させる努力を続けていかなければならない。</t>
    <rPh sb="0" eb="2">
      <t>コンゴ</t>
    </rPh>
    <rPh sb="3" eb="5">
      <t>ジンコウ</t>
    </rPh>
    <rPh sb="5" eb="7">
      <t>ゲンショウ</t>
    </rPh>
    <rPh sb="14" eb="15">
      <t>キビ</t>
    </rPh>
    <rPh sb="17" eb="18">
      <t>ザイ</t>
    </rPh>
    <rPh sb="18" eb="19">
      <t>セイ</t>
    </rPh>
    <rPh sb="19" eb="21">
      <t>ジョウキョウ</t>
    </rPh>
    <rPh sb="22" eb="24">
      <t>ヨソウ</t>
    </rPh>
    <rPh sb="27" eb="28">
      <t>ナカ</t>
    </rPh>
    <rPh sb="29" eb="30">
      <t>ユウ</t>
    </rPh>
    <rPh sb="30" eb="31">
      <t>シュウ</t>
    </rPh>
    <rPh sb="31" eb="32">
      <t>リツ</t>
    </rPh>
    <rPh sb="33" eb="35">
      <t>コウジョウ</t>
    </rPh>
    <rPh sb="38" eb="40">
      <t>ヒヨウ</t>
    </rPh>
    <rPh sb="41" eb="43">
      <t>ケイゲン</t>
    </rPh>
    <rPh sb="46" eb="48">
      <t>ドリョク</t>
    </rPh>
    <rPh sb="49" eb="50">
      <t>ツヅ</t>
    </rPh>
    <phoneticPr fontId="4"/>
  </si>
  <si>
    <t>収益的収支比率が低く、また老朽管の更新も行っている為、比率はさらに落ち込むと予測される。</t>
    <rPh sb="0" eb="2">
      <t>シュウエキ</t>
    </rPh>
    <rPh sb="2" eb="3">
      <t>テキ</t>
    </rPh>
    <rPh sb="3" eb="5">
      <t>シュウシ</t>
    </rPh>
    <rPh sb="5" eb="7">
      <t>ヒリツ</t>
    </rPh>
    <rPh sb="8" eb="9">
      <t>ヒク</t>
    </rPh>
    <rPh sb="13" eb="15">
      <t>ロウキュウ</t>
    </rPh>
    <rPh sb="15" eb="16">
      <t>カン</t>
    </rPh>
    <rPh sb="17" eb="19">
      <t>コウシン</t>
    </rPh>
    <rPh sb="20" eb="21">
      <t>オコナ</t>
    </rPh>
    <rPh sb="25" eb="26">
      <t>タメ</t>
    </rPh>
    <rPh sb="27" eb="29">
      <t>ヒリツ</t>
    </rPh>
    <rPh sb="33" eb="34">
      <t>オ</t>
    </rPh>
    <rPh sb="35" eb="36">
      <t>コ</t>
    </rPh>
    <rPh sb="38" eb="40">
      <t>ヨソク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</si>
</sst>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2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3.67</c:v>
                </c:pt>
                <c:pt idx="1">
                  <c:v>0.16</c:v>
                </c:pt>
                <c:pt idx="2">
                  <c:v>3.5</c:v>
                </c:pt>
                <c:pt idx="3">
                  <c:v>0.83</c:v>
                </c:pt>
                <c:pt idx="4">
                  <c:v>0.78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907712"/>
        <c:axId val="83909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0.61</c:v>
                </c:pt>
                <c:pt idx="1">
                  <c:v>1.08</c:v>
                </c:pt>
                <c:pt idx="2">
                  <c:v>0.69</c:v>
                </c:pt>
                <c:pt idx="3">
                  <c:v>0.89</c:v>
                </c:pt>
                <c:pt idx="4">
                  <c:v>0.98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07712"/>
        <c:axId val="83909632"/>
      </c:lineChart>
      <c:dateAx>
        <c:axId val="83907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909632"/>
        <c:crosses val="autoZero"/>
        <c:auto val="1"/>
        <c:lblOffset val="100"/>
        <c:baseTimeUnit val="years"/>
      </c:dateAx>
      <c:valAx>
        <c:axId val="83909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3907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132.75</c:v>
                </c:pt>
                <c:pt idx="1">
                  <c:v>132.47999999999999</c:v>
                </c:pt>
                <c:pt idx="2">
                  <c:v>125.61</c:v>
                </c:pt>
                <c:pt idx="3">
                  <c:v>118.67</c:v>
                </c:pt>
                <c:pt idx="4">
                  <c:v>122.19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990720"/>
        <c:axId val="119005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60.92</c:v>
                </c:pt>
                <c:pt idx="1">
                  <c:v>59.84</c:v>
                </c:pt>
                <c:pt idx="2">
                  <c:v>60.66</c:v>
                </c:pt>
                <c:pt idx="3">
                  <c:v>60.17</c:v>
                </c:pt>
                <c:pt idx="4">
                  <c:v>58.96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990720"/>
        <c:axId val="119005184"/>
      </c:lineChart>
      <c:dateAx>
        <c:axId val="118990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9005184"/>
        <c:crosses val="autoZero"/>
        <c:auto val="1"/>
        <c:lblOffset val="100"/>
        <c:baseTimeUnit val="years"/>
      </c:dateAx>
      <c:valAx>
        <c:axId val="119005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990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58.81</c:v>
                </c:pt>
                <c:pt idx="1">
                  <c:v>55.83</c:v>
                </c:pt>
                <c:pt idx="2">
                  <c:v>54.64</c:v>
                </c:pt>
                <c:pt idx="3">
                  <c:v>56.48</c:v>
                </c:pt>
                <c:pt idx="4">
                  <c:v>54.02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297152"/>
        <c:axId val="119299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78.58</c:v>
                </c:pt>
                <c:pt idx="1">
                  <c:v>77.989999999999995</c:v>
                </c:pt>
                <c:pt idx="2">
                  <c:v>77.319999999999993</c:v>
                </c:pt>
                <c:pt idx="3">
                  <c:v>76.680000000000007</c:v>
                </c:pt>
                <c:pt idx="4">
                  <c:v>76.58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297152"/>
        <c:axId val="119299072"/>
      </c:lineChart>
      <c:dateAx>
        <c:axId val="119297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9299072"/>
        <c:crosses val="autoZero"/>
        <c:auto val="1"/>
        <c:lblOffset val="100"/>
        <c:baseTimeUnit val="years"/>
      </c:dateAx>
      <c:valAx>
        <c:axId val="119299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9297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80.58</c:v>
                </c:pt>
                <c:pt idx="1">
                  <c:v>77.03</c:v>
                </c:pt>
                <c:pt idx="2">
                  <c:v>71.010000000000005</c:v>
                </c:pt>
                <c:pt idx="3">
                  <c:v>76.87</c:v>
                </c:pt>
                <c:pt idx="4">
                  <c:v>76.97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25408"/>
        <c:axId val="83827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77.22</c:v>
                </c:pt>
                <c:pt idx="1">
                  <c:v>75.239999999999995</c:v>
                </c:pt>
                <c:pt idx="2">
                  <c:v>73.63</c:v>
                </c:pt>
                <c:pt idx="3">
                  <c:v>75.709999999999994</c:v>
                </c:pt>
                <c:pt idx="4">
                  <c:v>75.09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825408"/>
        <c:axId val="83827328"/>
      </c:lineChart>
      <c:dateAx>
        <c:axId val="83825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827328"/>
        <c:crosses val="autoZero"/>
        <c:auto val="1"/>
        <c:lblOffset val="100"/>
        <c:baseTimeUnit val="years"/>
      </c:dateAx>
      <c:valAx>
        <c:axId val="83827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3825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データ!$DG$6:$DK$6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53696"/>
        <c:axId val="83855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853696"/>
        <c:axId val="83855616"/>
      </c:lineChart>
      <c:dateAx>
        <c:axId val="83853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855616"/>
        <c:crosses val="autoZero"/>
        <c:auto val="1"/>
        <c:lblOffset val="100"/>
        <c:baseTimeUnit val="years"/>
      </c:dateAx>
      <c:valAx>
        <c:axId val="83855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3853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462464"/>
        <c:axId val="86464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462464"/>
        <c:axId val="86464384"/>
      </c:lineChart>
      <c:dateAx>
        <c:axId val="86462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464384"/>
        <c:crosses val="autoZero"/>
        <c:auto val="1"/>
        <c:lblOffset val="100"/>
        <c:baseTimeUnit val="years"/>
      </c:dateAx>
      <c:valAx>
        <c:axId val="86464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462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752768"/>
        <c:axId val="118754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752768"/>
        <c:axId val="118754688"/>
      </c:lineChart>
      <c:dateAx>
        <c:axId val="118752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754688"/>
        <c:crosses val="autoZero"/>
        <c:auto val="1"/>
        <c:lblOffset val="100"/>
        <c:baseTimeUnit val="years"/>
      </c:dateAx>
      <c:valAx>
        <c:axId val="118754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752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データ!$AS$6:$AW$6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797824"/>
        <c:axId val="118799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797824"/>
        <c:axId val="118799744"/>
      </c:lineChart>
      <c:dateAx>
        <c:axId val="118797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799744"/>
        <c:crosses val="autoZero"/>
        <c:auto val="1"/>
        <c:lblOffset val="100"/>
        <c:baseTimeUnit val="years"/>
      </c:dateAx>
      <c:valAx>
        <c:axId val="118799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797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1047.03</c:v>
                </c:pt>
                <c:pt idx="1">
                  <c:v>1086.5899999999999</c:v>
                </c:pt>
                <c:pt idx="2">
                  <c:v>1205.75</c:v>
                </c:pt>
                <c:pt idx="3">
                  <c:v>1218.6099999999999</c:v>
                </c:pt>
                <c:pt idx="4">
                  <c:v>1204.8399999999999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830208"/>
        <c:axId val="118832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1187.81</c:v>
                </c:pt>
                <c:pt idx="1">
                  <c:v>1168.8</c:v>
                </c:pt>
                <c:pt idx="2">
                  <c:v>1158.82</c:v>
                </c:pt>
                <c:pt idx="3">
                  <c:v>1167.7</c:v>
                </c:pt>
                <c:pt idx="4">
                  <c:v>1228.58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830208"/>
        <c:axId val="118832128"/>
      </c:lineChart>
      <c:dateAx>
        <c:axId val="118830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832128"/>
        <c:crosses val="autoZero"/>
        <c:auto val="1"/>
        <c:lblOffset val="100"/>
        <c:baseTimeUnit val="years"/>
      </c:dateAx>
      <c:valAx>
        <c:axId val="118832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830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70.3</c:v>
                </c:pt>
                <c:pt idx="1">
                  <c:v>66.45</c:v>
                </c:pt>
                <c:pt idx="2">
                  <c:v>61.36</c:v>
                </c:pt>
                <c:pt idx="3">
                  <c:v>66.83</c:v>
                </c:pt>
                <c:pt idx="4">
                  <c:v>69.150000000000006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878976"/>
        <c:axId val="118880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57.96</c:v>
                </c:pt>
                <c:pt idx="1">
                  <c:v>56.44</c:v>
                </c:pt>
                <c:pt idx="2">
                  <c:v>55.6</c:v>
                </c:pt>
                <c:pt idx="3">
                  <c:v>54.43</c:v>
                </c:pt>
                <c:pt idx="4">
                  <c:v>53.81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878976"/>
        <c:axId val="118880896"/>
      </c:lineChart>
      <c:dateAx>
        <c:axId val="118878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880896"/>
        <c:crosses val="autoZero"/>
        <c:auto val="1"/>
        <c:lblOffset val="100"/>
        <c:baseTimeUnit val="years"/>
      </c:dateAx>
      <c:valAx>
        <c:axId val="118880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878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126.89</c:v>
                </c:pt>
                <c:pt idx="1">
                  <c:v>136.85</c:v>
                </c:pt>
                <c:pt idx="2">
                  <c:v>149.15</c:v>
                </c:pt>
                <c:pt idx="3">
                  <c:v>137.38</c:v>
                </c:pt>
                <c:pt idx="4">
                  <c:v>136.54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968320"/>
        <c:axId val="118970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263.20999999999998</c:v>
                </c:pt>
                <c:pt idx="1">
                  <c:v>270.7</c:v>
                </c:pt>
                <c:pt idx="2">
                  <c:v>275.86</c:v>
                </c:pt>
                <c:pt idx="3">
                  <c:v>279.8</c:v>
                </c:pt>
                <c:pt idx="4">
                  <c:v>284.64999999999998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968320"/>
        <c:axId val="118970240"/>
      </c:lineChart>
      <c:dateAx>
        <c:axId val="118968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970240"/>
        <c:crosses val="autoZero"/>
        <c:auto val="1"/>
        <c:lblOffset val="100"/>
        <c:baseTimeUnit val="years"/>
      </c:dateAx>
      <c:valAx>
        <c:axId val="118970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968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5C5551-6BC5-448F-A607-3D12B8B59C7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【76.03】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A7864B-ACF3-481F-B050-61B73191253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【1,239.32】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EA00AD4-712F-48B4-8AC6-D165EE501A5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36CBBAC-41F3-4693-A3B2-EDF36D7758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【58.19】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416C90C-C1F4-4DC9-ABA9-4A5B4038DE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【476.46】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73F2C93-BBF4-47A9-AB7E-81D1582D3ED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【36.33】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C584A1D-6D2A-4B72-85F2-F54367919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zoomScaleNormal="100" workbookViewId="0">
      <selection activeCell="BL47" sqref="BL47:BZ63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三重県　南伊勢町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3"/>
      <c r="D7" s="43"/>
      <c r="E7" s="43"/>
      <c r="F7" s="43"/>
      <c r="G7" s="43"/>
      <c r="H7" s="43"/>
      <c r="I7" s="44"/>
      <c r="J7" s="42" t="s">
        <v>2</v>
      </c>
      <c r="K7" s="43"/>
      <c r="L7" s="43"/>
      <c r="M7" s="43"/>
      <c r="N7" s="43"/>
      <c r="O7" s="43"/>
      <c r="P7" s="43"/>
      <c r="Q7" s="44"/>
      <c r="R7" s="42" t="s">
        <v>3</v>
      </c>
      <c r="S7" s="43"/>
      <c r="T7" s="43"/>
      <c r="U7" s="43"/>
      <c r="V7" s="43"/>
      <c r="W7" s="43"/>
      <c r="X7" s="43"/>
      <c r="Y7" s="44"/>
      <c r="Z7" s="42" t="s">
        <v>4</v>
      </c>
      <c r="AA7" s="43"/>
      <c r="AB7" s="43"/>
      <c r="AC7" s="43"/>
      <c r="AD7" s="43"/>
      <c r="AE7" s="43"/>
      <c r="AF7" s="43"/>
      <c r="AG7" s="44"/>
      <c r="AH7" s="3"/>
      <c r="AI7" s="42" t="s">
        <v>5</v>
      </c>
      <c r="AJ7" s="43"/>
      <c r="AK7" s="43"/>
      <c r="AL7" s="43"/>
      <c r="AM7" s="43"/>
      <c r="AN7" s="43"/>
      <c r="AO7" s="43"/>
      <c r="AP7" s="44"/>
      <c r="AQ7" s="45" t="s">
        <v>6</v>
      </c>
      <c r="AR7" s="45"/>
      <c r="AS7" s="45"/>
      <c r="AT7" s="45"/>
      <c r="AU7" s="45"/>
      <c r="AV7" s="45"/>
      <c r="AW7" s="45"/>
      <c r="AX7" s="45"/>
      <c r="AY7" s="45" t="s">
        <v>7</v>
      </c>
      <c r="AZ7" s="45"/>
      <c r="BA7" s="45"/>
      <c r="BB7" s="45"/>
      <c r="BC7" s="45"/>
      <c r="BD7" s="45"/>
      <c r="BE7" s="45"/>
      <c r="BF7" s="45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1" t="str">
        <f>データ!I6</f>
        <v>法非適用</v>
      </c>
      <c r="C8" s="52"/>
      <c r="D8" s="52"/>
      <c r="E8" s="52"/>
      <c r="F8" s="52"/>
      <c r="G8" s="52"/>
      <c r="H8" s="52"/>
      <c r="I8" s="53"/>
      <c r="J8" s="51" t="str">
        <f>データ!J6</f>
        <v>水道事業</v>
      </c>
      <c r="K8" s="52"/>
      <c r="L8" s="52"/>
      <c r="M8" s="52"/>
      <c r="N8" s="52"/>
      <c r="O8" s="52"/>
      <c r="P8" s="52"/>
      <c r="Q8" s="53"/>
      <c r="R8" s="51" t="str">
        <f>データ!K6</f>
        <v>簡易水道事業</v>
      </c>
      <c r="S8" s="52"/>
      <c r="T8" s="52"/>
      <c r="U8" s="52"/>
      <c r="V8" s="52"/>
      <c r="W8" s="52"/>
      <c r="X8" s="52"/>
      <c r="Y8" s="53"/>
      <c r="Z8" s="51" t="str">
        <f>データ!L6</f>
        <v>D2</v>
      </c>
      <c r="AA8" s="52"/>
      <c r="AB8" s="52"/>
      <c r="AC8" s="52"/>
      <c r="AD8" s="52"/>
      <c r="AE8" s="52"/>
      <c r="AF8" s="52"/>
      <c r="AG8" s="53"/>
      <c r="AH8" s="3"/>
      <c r="AI8" s="54">
        <f>データ!Q6</f>
        <v>14296</v>
      </c>
      <c r="AJ8" s="55"/>
      <c r="AK8" s="55"/>
      <c r="AL8" s="55"/>
      <c r="AM8" s="55"/>
      <c r="AN8" s="55"/>
      <c r="AO8" s="55"/>
      <c r="AP8" s="56"/>
      <c r="AQ8" s="46">
        <f>データ!R6</f>
        <v>241.89</v>
      </c>
      <c r="AR8" s="46"/>
      <c r="AS8" s="46"/>
      <c r="AT8" s="46"/>
      <c r="AU8" s="46"/>
      <c r="AV8" s="46"/>
      <c r="AW8" s="46"/>
      <c r="AX8" s="46"/>
      <c r="AY8" s="46">
        <f>データ!S6</f>
        <v>59.1</v>
      </c>
      <c r="AZ8" s="46"/>
      <c r="BA8" s="46"/>
      <c r="BB8" s="46"/>
      <c r="BC8" s="46"/>
      <c r="BD8" s="46"/>
      <c r="BE8" s="46"/>
      <c r="BF8" s="46"/>
      <c r="BG8" s="3"/>
      <c r="BH8" s="3"/>
      <c r="BI8" s="3"/>
      <c r="BJ8" s="3"/>
      <c r="BK8" s="3"/>
      <c r="BL8" s="47" t="s">
        <v>9</v>
      </c>
      <c r="BM8" s="4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5" t="s">
        <v>11</v>
      </c>
      <c r="C9" s="45"/>
      <c r="D9" s="45"/>
      <c r="E9" s="45"/>
      <c r="F9" s="45"/>
      <c r="G9" s="45"/>
      <c r="H9" s="45"/>
      <c r="I9" s="45"/>
      <c r="J9" s="45" t="s">
        <v>12</v>
      </c>
      <c r="K9" s="45"/>
      <c r="L9" s="45"/>
      <c r="M9" s="45"/>
      <c r="N9" s="45"/>
      <c r="O9" s="45"/>
      <c r="P9" s="45"/>
      <c r="Q9" s="45"/>
      <c r="R9" s="45" t="s">
        <v>13</v>
      </c>
      <c r="S9" s="45"/>
      <c r="T9" s="45"/>
      <c r="U9" s="45"/>
      <c r="V9" s="45"/>
      <c r="W9" s="45"/>
      <c r="X9" s="45"/>
      <c r="Y9" s="45"/>
      <c r="Z9" s="45" t="s">
        <v>14</v>
      </c>
      <c r="AA9" s="45"/>
      <c r="AB9" s="45"/>
      <c r="AC9" s="45"/>
      <c r="AD9" s="45"/>
      <c r="AE9" s="45"/>
      <c r="AF9" s="45"/>
      <c r="AG9" s="45"/>
      <c r="AH9" s="3"/>
      <c r="AI9" s="45" t="s">
        <v>15</v>
      </c>
      <c r="AJ9" s="45"/>
      <c r="AK9" s="45"/>
      <c r="AL9" s="45"/>
      <c r="AM9" s="45"/>
      <c r="AN9" s="45"/>
      <c r="AO9" s="45"/>
      <c r="AP9" s="45"/>
      <c r="AQ9" s="45" t="s">
        <v>16</v>
      </c>
      <c r="AR9" s="45"/>
      <c r="AS9" s="45"/>
      <c r="AT9" s="45"/>
      <c r="AU9" s="45"/>
      <c r="AV9" s="45"/>
      <c r="AW9" s="45"/>
      <c r="AX9" s="45"/>
      <c r="AY9" s="45" t="s">
        <v>17</v>
      </c>
      <c r="AZ9" s="45"/>
      <c r="BA9" s="45"/>
      <c r="BB9" s="45"/>
      <c r="BC9" s="45"/>
      <c r="BD9" s="45"/>
      <c r="BE9" s="45"/>
      <c r="BF9" s="45"/>
      <c r="BG9" s="3"/>
      <c r="BH9" s="3"/>
      <c r="BI9" s="3"/>
      <c r="BJ9" s="3"/>
      <c r="BK9" s="3"/>
      <c r="BL9" s="49" t="s">
        <v>18</v>
      </c>
      <c r="BM9" s="50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6" t="str">
        <f>データ!M6</f>
        <v>-</v>
      </c>
      <c r="C10" s="46"/>
      <c r="D10" s="46"/>
      <c r="E10" s="46"/>
      <c r="F10" s="46"/>
      <c r="G10" s="46"/>
      <c r="H10" s="46"/>
      <c r="I10" s="46"/>
      <c r="J10" s="46" t="str">
        <f>データ!N6</f>
        <v>該当数値なし</v>
      </c>
      <c r="K10" s="46"/>
      <c r="L10" s="46"/>
      <c r="M10" s="46"/>
      <c r="N10" s="46"/>
      <c r="O10" s="46"/>
      <c r="P10" s="46"/>
      <c r="Q10" s="46"/>
      <c r="R10" s="46">
        <f>データ!O6</f>
        <v>42.59</v>
      </c>
      <c r="S10" s="46"/>
      <c r="T10" s="46"/>
      <c r="U10" s="46"/>
      <c r="V10" s="46"/>
      <c r="W10" s="46"/>
      <c r="X10" s="46"/>
      <c r="Y10" s="46"/>
      <c r="Z10" s="80">
        <f>データ!P6</f>
        <v>1620</v>
      </c>
      <c r="AA10" s="80"/>
      <c r="AB10" s="80"/>
      <c r="AC10" s="80"/>
      <c r="AD10" s="80"/>
      <c r="AE10" s="80"/>
      <c r="AF10" s="80"/>
      <c r="AG10" s="80"/>
      <c r="AH10" s="2"/>
      <c r="AI10" s="80">
        <f>データ!T6</f>
        <v>6029</v>
      </c>
      <c r="AJ10" s="80"/>
      <c r="AK10" s="80"/>
      <c r="AL10" s="80"/>
      <c r="AM10" s="80"/>
      <c r="AN10" s="80"/>
      <c r="AO10" s="80"/>
      <c r="AP10" s="80"/>
      <c r="AQ10" s="46">
        <f>データ!U6</f>
        <v>56.4</v>
      </c>
      <c r="AR10" s="46"/>
      <c r="AS10" s="46"/>
      <c r="AT10" s="46"/>
      <c r="AU10" s="46"/>
      <c r="AV10" s="46"/>
      <c r="AW10" s="46"/>
      <c r="AX10" s="46"/>
      <c r="AY10" s="46">
        <f>データ!V6</f>
        <v>106.9</v>
      </c>
      <c r="AZ10" s="46"/>
      <c r="BA10" s="46"/>
      <c r="BB10" s="46"/>
      <c r="BC10" s="46"/>
      <c r="BD10" s="46"/>
      <c r="BE10" s="46"/>
      <c r="BF10" s="46"/>
      <c r="BG10" s="3"/>
      <c r="BH10" s="3"/>
      <c r="BI10" s="3"/>
      <c r="BJ10" s="2"/>
      <c r="BK10" s="2"/>
      <c r="BL10" s="64" t="s">
        <v>20</v>
      </c>
      <c r="BM10" s="65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6" t="s">
        <v>22</v>
      </c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</row>
    <row r="14" spans="1:78" ht="13.5" customHeight="1">
      <c r="A14" s="2"/>
      <c r="B14" s="68" t="s">
        <v>23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70"/>
      <c r="BK14" s="2"/>
      <c r="BL14" s="74" t="s">
        <v>24</v>
      </c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6"/>
    </row>
    <row r="15" spans="1:78" ht="13.5" customHeight="1">
      <c r="A15" s="2"/>
      <c r="B15" s="71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3"/>
      <c r="BK15" s="2"/>
      <c r="BL15" s="77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9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7" t="s">
        <v>107</v>
      </c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7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7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7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7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7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7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7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7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7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7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7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7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7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7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7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7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7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9"/>
    </row>
    <row r="34" spans="1:78" ht="13.5" customHeight="1">
      <c r="A34" s="2"/>
      <c r="B34" s="16"/>
      <c r="C34" s="63" t="s">
        <v>25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19"/>
      <c r="R34" s="63" t="s">
        <v>26</v>
      </c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9"/>
      <c r="AG34" s="63" t="s">
        <v>27</v>
      </c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19"/>
      <c r="AV34" s="63" t="s">
        <v>28</v>
      </c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18"/>
      <c r="BK34" s="2"/>
      <c r="BL34" s="57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9"/>
    </row>
    <row r="35" spans="1:78" ht="13.5" customHeight="1">
      <c r="A35" s="2"/>
      <c r="B35" s="16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19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9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19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18"/>
      <c r="BK35" s="2"/>
      <c r="BL35" s="57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7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7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7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7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7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7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7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7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0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2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4" t="s">
        <v>29</v>
      </c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6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7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9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7" t="s">
        <v>105</v>
      </c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7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7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7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7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7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7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7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7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9"/>
    </row>
    <row r="56" spans="1:78" ht="13.5" customHeight="1">
      <c r="A56" s="2"/>
      <c r="B56" s="16"/>
      <c r="C56" s="63" t="s">
        <v>30</v>
      </c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19"/>
      <c r="R56" s="63" t="s">
        <v>31</v>
      </c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19"/>
      <c r="AG56" s="63" t="s">
        <v>32</v>
      </c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19"/>
      <c r="AV56" s="63" t="s">
        <v>33</v>
      </c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18"/>
      <c r="BK56" s="2"/>
      <c r="BL56" s="57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9"/>
    </row>
    <row r="57" spans="1:78" ht="13.5" customHeight="1">
      <c r="A57" s="2"/>
      <c r="B57" s="16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19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19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19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18"/>
      <c r="BK57" s="2"/>
      <c r="BL57" s="57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7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7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9"/>
    </row>
    <row r="60" spans="1:78" ht="13.5" customHeight="1">
      <c r="A60" s="2"/>
      <c r="B60" s="71" t="s">
        <v>34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3"/>
      <c r="BK60" s="2"/>
      <c r="BL60" s="57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9"/>
    </row>
    <row r="61" spans="1:78" ht="13.5" customHeight="1">
      <c r="A61" s="2"/>
      <c r="B61" s="71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3"/>
      <c r="BK61" s="2"/>
      <c r="BL61" s="57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7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0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2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4" t="s">
        <v>35</v>
      </c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6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7"/>
      <c r="BM65" s="78"/>
      <c r="BN65" s="78"/>
      <c r="BO65" s="78"/>
      <c r="BP65" s="78"/>
      <c r="BQ65" s="78"/>
      <c r="BR65" s="78"/>
      <c r="BS65" s="78"/>
      <c r="BT65" s="78"/>
      <c r="BU65" s="78"/>
      <c r="BV65" s="78"/>
      <c r="BW65" s="78"/>
      <c r="BX65" s="78"/>
      <c r="BY65" s="78"/>
      <c r="BZ65" s="79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7" t="s">
        <v>106</v>
      </c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7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7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7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7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7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7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7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7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7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7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7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7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9"/>
    </row>
    <row r="79" spans="1:78" ht="13.5" customHeight="1">
      <c r="A79" s="2"/>
      <c r="B79" s="16"/>
      <c r="C79" s="63" t="s">
        <v>36</v>
      </c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19"/>
      <c r="V79" s="19"/>
      <c r="W79" s="63" t="s">
        <v>37</v>
      </c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19"/>
      <c r="AP79" s="19"/>
      <c r="AQ79" s="63" t="s">
        <v>38</v>
      </c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17"/>
      <c r="BJ79" s="18"/>
      <c r="BK79" s="2"/>
      <c r="BL79" s="57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9"/>
    </row>
    <row r="80" spans="1:78" ht="13.5" customHeight="1">
      <c r="A80" s="2"/>
      <c r="B80" s="16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19"/>
      <c r="V80" s="19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19"/>
      <c r="AP80" s="19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17"/>
      <c r="BJ80" s="18"/>
      <c r="BK80" s="2"/>
      <c r="BL80" s="57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7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0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2"/>
    </row>
    <row r="83" spans="1:78">
      <c r="C83" s="2" t="s">
        <v>39</v>
      </c>
    </row>
  </sheetData>
  <sheetProtection password="B501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2" t="s">
        <v>49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4"/>
      <c r="W3" s="88" t="s">
        <v>50</v>
      </c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 t="s">
        <v>51</v>
      </c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</row>
    <row r="4" spans="1:143">
      <c r="A4" s="26" t="s">
        <v>52</v>
      </c>
      <c r="B4" s="28"/>
      <c r="C4" s="28"/>
      <c r="D4" s="28"/>
      <c r="E4" s="28"/>
      <c r="F4" s="28"/>
      <c r="G4" s="28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7"/>
      <c r="W4" s="81" t="s">
        <v>53</v>
      </c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 t="s">
        <v>54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 t="s">
        <v>55</v>
      </c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 t="s">
        <v>56</v>
      </c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 t="s">
        <v>57</v>
      </c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 t="s">
        <v>58</v>
      </c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 t="s">
        <v>59</v>
      </c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 t="s">
        <v>60</v>
      </c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 t="s">
        <v>61</v>
      </c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 t="s">
        <v>62</v>
      </c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 t="s">
        <v>63</v>
      </c>
      <c r="ED4" s="81"/>
      <c r="EE4" s="81"/>
      <c r="EF4" s="81"/>
      <c r="EG4" s="81"/>
      <c r="EH4" s="81"/>
      <c r="EI4" s="81"/>
      <c r="EJ4" s="81"/>
      <c r="EK4" s="81"/>
      <c r="EL4" s="81"/>
      <c r="EM4" s="81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2014</v>
      </c>
      <c r="C6" s="31">
        <f t="shared" ref="C6:V6" si="3">C7</f>
        <v>244724</v>
      </c>
      <c r="D6" s="31">
        <f t="shared" si="3"/>
        <v>47</v>
      </c>
      <c r="E6" s="31">
        <f t="shared" si="3"/>
        <v>1</v>
      </c>
      <c r="F6" s="31">
        <f t="shared" si="3"/>
        <v>0</v>
      </c>
      <c r="G6" s="31">
        <f t="shared" si="3"/>
        <v>0</v>
      </c>
      <c r="H6" s="31" t="str">
        <f t="shared" si="3"/>
        <v>三重県　南伊勢町</v>
      </c>
      <c r="I6" s="31" t="str">
        <f t="shared" si="3"/>
        <v>法非適用</v>
      </c>
      <c r="J6" s="31" t="str">
        <f t="shared" si="3"/>
        <v>水道事業</v>
      </c>
      <c r="K6" s="31" t="str">
        <f t="shared" si="3"/>
        <v>簡易水道事業</v>
      </c>
      <c r="L6" s="31" t="str">
        <f t="shared" si="3"/>
        <v>D2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42.59</v>
      </c>
      <c r="P6" s="32">
        <f t="shared" si="3"/>
        <v>1620</v>
      </c>
      <c r="Q6" s="32">
        <f t="shared" si="3"/>
        <v>14296</v>
      </c>
      <c r="R6" s="32">
        <f t="shared" si="3"/>
        <v>241.89</v>
      </c>
      <c r="S6" s="32">
        <f t="shared" si="3"/>
        <v>59.1</v>
      </c>
      <c r="T6" s="32">
        <f t="shared" si="3"/>
        <v>6029</v>
      </c>
      <c r="U6" s="32">
        <f t="shared" si="3"/>
        <v>56.4</v>
      </c>
      <c r="V6" s="32">
        <f t="shared" si="3"/>
        <v>106.9</v>
      </c>
      <c r="W6" s="33">
        <f>IF(W7="",NA(),W7)</f>
        <v>80.58</v>
      </c>
      <c r="X6" s="33">
        <f t="shared" ref="X6:AF6" si="4">IF(X7="",NA(),X7)</f>
        <v>77.03</v>
      </c>
      <c r="Y6" s="33">
        <f t="shared" si="4"/>
        <v>71.010000000000005</v>
      </c>
      <c r="Z6" s="33">
        <f t="shared" si="4"/>
        <v>76.87</v>
      </c>
      <c r="AA6" s="33">
        <f t="shared" si="4"/>
        <v>76.97</v>
      </c>
      <c r="AB6" s="33">
        <f t="shared" si="4"/>
        <v>77.22</v>
      </c>
      <c r="AC6" s="33">
        <f t="shared" si="4"/>
        <v>75.239999999999995</v>
      </c>
      <c r="AD6" s="33">
        <f t="shared" si="4"/>
        <v>73.63</v>
      </c>
      <c r="AE6" s="33">
        <f t="shared" si="4"/>
        <v>75.709999999999994</v>
      </c>
      <c r="AF6" s="33">
        <f t="shared" si="4"/>
        <v>75.09</v>
      </c>
      <c r="AG6" s="32" t="str">
        <f>IF(AG7="","",IF(AG7="-","【-】","【"&amp;SUBSTITUTE(TEXT(AG7,"#,##0.00"),"-","△")&amp;"】"))</f>
        <v>【76.03】</v>
      </c>
      <c r="AH6" s="32" t="e">
        <f>IF(AH7="",NA(),AH7)</f>
        <v>#N/A</v>
      </c>
      <c r="AI6" s="32" t="e">
        <f t="shared" ref="AI6:AQ6" si="5">IF(AI7="",NA(),AI7)</f>
        <v>#N/A</v>
      </c>
      <c r="AJ6" s="32" t="e">
        <f t="shared" si="5"/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str">
        <f>IF(AR7="","",IF(AR7="-","【-】","【"&amp;SUBSTITUTE(TEXT(AR7,"#,##0.00"),"-","△")&amp;"】"))</f>
        <v/>
      </c>
      <c r="AS6" s="32" t="e">
        <f>IF(AS7="",NA(),AS7)</f>
        <v>#N/A</v>
      </c>
      <c r="AT6" s="32" t="e">
        <f t="shared" ref="AT6:BB6" si="6">IF(AT7="",NA(),AT7)</f>
        <v>#N/A</v>
      </c>
      <c r="AU6" s="32" t="e">
        <f t="shared" si="6"/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str">
        <f>IF(BC7="","",IF(BC7="-","【-】","【"&amp;SUBSTITUTE(TEXT(BC7,"#,##0.00"),"-","△")&amp;"】"))</f>
        <v/>
      </c>
      <c r="BD6" s="33">
        <f>IF(BD7="",NA(),BD7)</f>
        <v>1047.03</v>
      </c>
      <c r="BE6" s="33">
        <f t="shared" ref="BE6:BM6" si="7">IF(BE7="",NA(),BE7)</f>
        <v>1086.5899999999999</v>
      </c>
      <c r="BF6" s="33">
        <f t="shared" si="7"/>
        <v>1205.75</v>
      </c>
      <c r="BG6" s="33">
        <f t="shared" si="7"/>
        <v>1218.6099999999999</v>
      </c>
      <c r="BH6" s="33">
        <f t="shared" si="7"/>
        <v>1204.8399999999999</v>
      </c>
      <c r="BI6" s="33">
        <f t="shared" si="7"/>
        <v>1187.81</v>
      </c>
      <c r="BJ6" s="33">
        <f t="shared" si="7"/>
        <v>1168.8</v>
      </c>
      <c r="BK6" s="33">
        <f t="shared" si="7"/>
        <v>1158.82</v>
      </c>
      <c r="BL6" s="33">
        <f t="shared" si="7"/>
        <v>1167.7</v>
      </c>
      <c r="BM6" s="33">
        <f t="shared" si="7"/>
        <v>1228.58</v>
      </c>
      <c r="BN6" s="32" t="str">
        <f>IF(BN7="","",IF(BN7="-","【-】","【"&amp;SUBSTITUTE(TEXT(BN7,"#,##0.00"),"-","△")&amp;"】"))</f>
        <v>【1,239.32】</v>
      </c>
      <c r="BO6" s="33">
        <f>IF(BO7="",NA(),BO7)</f>
        <v>70.3</v>
      </c>
      <c r="BP6" s="33">
        <f t="shared" ref="BP6:BX6" si="8">IF(BP7="",NA(),BP7)</f>
        <v>66.45</v>
      </c>
      <c r="BQ6" s="33">
        <f t="shared" si="8"/>
        <v>61.36</v>
      </c>
      <c r="BR6" s="33">
        <f t="shared" si="8"/>
        <v>66.83</v>
      </c>
      <c r="BS6" s="33">
        <f t="shared" si="8"/>
        <v>69.150000000000006</v>
      </c>
      <c r="BT6" s="33">
        <f t="shared" si="8"/>
        <v>57.96</v>
      </c>
      <c r="BU6" s="33">
        <f t="shared" si="8"/>
        <v>56.44</v>
      </c>
      <c r="BV6" s="33">
        <f t="shared" si="8"/>
        <v>55.6</v>
      </c>
      <c r="BW6" s="33">
        <f t="shared" si="8"/>
        <v>54.43</v>
      </c>
      <c r="BX6" s="33">
        <f t="shared" si="8"/>
        <v>53.81</v>
      </c>
      <c r="BY6" s="32" t="str">
        <f>IF(BY7="","",IF(BY7="-","【-】","【"&amp;SUBSTITUTE(TEXT(BY7,"#,##0.00"),"-","△")&amp;"】"))</f>
        <v>【36.33】</v>
      </c>
      <c r="BZ6" s="33">
        <f>IF(BZ7="",NA(),BZ7)</f>
        <v>126.89</v>
      </c>
      <c r="CA6" s="33">
        <f t="shared" ref="CA6:CI6" si="9">IF(CA7="",NA(),CA7)</f>
        <v>136.85</v>
      </c>
      <c r="CB6" s="33">
        <f t="shared" si="9"/>
        <v>149.15</v>
      </c>
      <c r="CC6" s="33">
        <f t="shared" si="9"/>
        <v>137.38</v>
      </c>
      <c r="CD6" s="33">
        <f t="shared" si="9"/>
        <v>136.54</v>
      </c>
      <c r="CE6" s="33">
        <f t="shared" si="9"/>
        <v>263.20999999999998</v>
      </c>
      <c r="CF6" s="33">
        <f t="shared" si="9"/>
        <v>270.7</v>
      </c>
      <c r="CG6" s="33">
        <f t="shared" si="9"/>
        <v>275.86</v>
      </c>
      <c r="CH6" s="33">
        <f t="shared" si="9"/>
        <v>279.8</v>
      </c>
      <c r="CI6" s="33">
        <f t="shared" si="9"/>
        <v>284.64999999999998</v>
      </c>
      <c r="CJ6" s="32" t="str">
        <f>IF(CJ7="","",IF(CJ7="-","【-】","【"&amp;SUBSTITUTE(TEXT(CJ7,"#,##0.00"),"-","△")&amp;"】"))</f>
        <v>【476.46】</v>
      </c>
      <c r="CK6" s="33">
        <f>IF(CK7="",NA(),CK7)</f>
        <v>132.75</v>
      </c>
      <c r="CL6" s="33">
        <f t="shared" ref="CL6:CT6" si="10">IF(CL7="",NA(),CL7)</f>
        <v>132.47999999999999</v>
      </c>
      <c r="CM6" s="33">
        <f t="shared" si="10"/>
        <v>125.61</v>
      </c>
      <c r="CN6" s="33">
        <f t="shared" si="10"/>
        <v>118.67</v>
      </c>
      <c r="CO6" s="33">
        <f t="shared" si="10"/>
        <v>122.19</v>
      </c>
      <c r="CP6" s="33">
        <f t="shared" si="10"/>
        <v>60.92</v>
      </c>
      <c r="CQ6" s="33">
        <f t="shared" si="10"/>
        <v>59.84</v>
      </c>
      <c r="CR6" s="33">
        <f t="shared" si="10"/>
        <v>60.66</v>
      </c>
      <c r="CS6" s="33">
        <f t="shared" si="10"/>
        <v>60.17</v>
      </c>
      <c r="CT6" s="33">
        <f t="shared" si="10"/>
        <v>58.96</v>
      </c>
      <c r="CU6" s="32" t="str">
        <f>IF(CU7="","",IF(CU7="-","【-】","【"&amp;SUBSTITUTE(TEXT(CU7,"#,##0.00"),"-","△")&amp;"】"))</f>
        <v>【58.19】</v>
      </c>
      <c r="CV6" s="33">
        <f>IF(CV7="",NA(),CV7)</f>
        <v>58.81</v>
      </c>
      <c r="CW6" s="33">
        <f t="shared" ref="CW6:DE6" si="11">IF(CW7="",NA(),CW7)</f>
        <v>55.83</v>
      </c>
      <c r="CX6" s="33">
        <f t="shared" si="11"/>
        <v>54.64</v>
      </c>
      <c r="CY6" s="33">
        <f t="shared" si="11"/>
        <v>56.48</v>
      </c>
      <c r="CZ6" s="33">
        <f t="shared" si="11"/>
        <v>54.02</v>
      </c>
      <c r="DA6" s="33">
        <f t="shared" si="11"/>
        <v>78.58</v>
      </c>
      <c r="DB6" s="33">
        <f t="shared" si="11"/>
        <v>77.989999999999995</v>
      </c>
      <c r="DC6" s="33">
        <f t="shared" si="11"/>
        <v>77.319999999999993</v>
      </c>
      <c r="DD6" s="33">
        <f t="shared" si="11"/>
        <v>76.680000000000007</v>
      </c>
      <c r="DE6" s="33">
        <f t="shared" si="11"/>
        <v>76.58</v>
      </c>
      <c r="DF6" s="32" t="str">
        <f>IF(DF7="","",IF(DF7="-","【-】","【"&amp;SUBSTITUTE(TEXT(DF7,"#,##0.00"),"-","△")&amp;"】"))</f>
        <v>【75.39】</v>
      </c>
      <c r="DG6" s="32" t="e">
        <f>IF(DG7="",NA(),DG7)</f>
        <v>#N/A</v>
      </c>
      <c r="DH6" s="32" t="e">
        <f t="shared" ref="DH6:DP6" si="12">IF(DH7="",NA(),DH7)</f>
        <v>#N/A</v>
      </c>
      <c r="DI6" s="32" t="e">
        <f t="shared" si="12"/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str">
        <f>IF(DQ7="","",IF(DQ7="-","【-】","【"&amp;SUBSTITUTE(TEXT(DQ7,"#,##0.00"),"-","△")&amp;"】"))</f>
        <v/>
      </c>
      <c r="DR6" s="32" t="e">
        <f>IF(DR7="",NA(),DR7)</f>
        <v>#N/A</v>
      </c>
      <c r="DS6" s="32" t="e">
        <f t="shared" ref="DS6:EA6" si="13">IF(DS7="",NA(),DS7)</f>
        <v>#N/A</v>
      </c>
      <c r="DT6" s="32" t="e">
        <f t="shared" si="13"/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str">
        <f>IF(EB7="","",IF(EB7="-","【-】","【"&amp;SUBSTITUTE(TEXT(EB7,"#,##0.00"),"-","△")&amp;"】"))</f>
        <v/>
      </c>
      <c r="EC6" s="33">
        <f>IF(EC7="",NA(),EC7)</f>
        <v>3.67</v>
      </c>
      <c r="ED6" s="33">
        <f t="shared" ref="ED6:EL6" si="14">IF(ED7="",NA(),ED7)</f>
        <v>0.16</v>
      </c>
      <c r="EE6" s="33">
        <f t="shared" si="14"/>
        <v>3.5</v>
      </c>
      <c r="EF6" s="33">
        <f t="shared" si="14"/>
        <v>0.83</v>
      </c>
      <c r="EG6" s="33">
        <f t="shared" si="14"/>
        <v>0.78</v>
      </c>
      <c r="EH6" s="33">
        <f t="shared" si="14"/>
        <v>0.61</v>
      </c>
      <c r="EI6" s="33">
        <f t="shared" si="14"/>
        <v>1.08</v>
      </c>
      <c r="EJ6" s="33">
        <f t="shared" si="14"/>
        <v>0.69</v>
      </c>
      <c r="EK6" s="33">
        <f t="shared" si="14"/>
        <v>0.89</v>
      </c>
      <c r="EL6" s="33">
        <f t="shared" si="14"/>
        <v>0.98</v>
      </c>
      <c r="EM6" s="32" t="str">
        <f>IF(EM7="","",IF(EM7="-","【-】","【"&amp;SUBSTITUTE(TEXT(EM7,"#,##0.00"),"-","△")&amp;"】"))</f>
        <v>【0.74】</v>
      </c>
    </row>
    <row r="7" spans="1:143" s="34" customFormat="1">
      <c r="A7" s="26"/>
      <c r="B7" s="35">
        <v>2014</v>
      </c>
      <c r="C7" s="35">
        <v>244724</v>
      </c>
      <c r="D7" s="35">
        <v>47</v>
      </c>
      <c r="E7" s="35">
        <v>1</v>
      </c>
      <c r="F7" s="35">
        <v>0</v>
      </c>
      <c r="G7" s="35">
        <v>0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 t="s">
        <v>99</v>
      </c>
      <c r="O7" s="36">
        <v>42.59</v>
      </c>
      <c r="P7" s="36">
        <v>1620</v>
      </c>
      <c r="Q7" s="36">
        <v>14296</v>
      </c>
      <c r="R7" s="36">
        <v>241.89</v>
      </c>
      <c r="S7" s="36">
        <v>59.1</v>
      </c>
      <c r="T7" s="36">
        <v>6029</v>
      </c>
      <c r="U7" s="36">
        <v>56.4</v>
      </c>
      <c r="V7" s="36">
        <v>106.9</v>
      </c>
      <c r="W7" s="36">
        <v>80.58</v>
      </c>
      <c r="X7" s="36">
        <v>77.03</v>
      </c>
      <c r="Y7" s="36">
        <v>71.010000000000005</v>
      </c>
      <c r="Z7" s="36">
        <v>76.87</v>
      </c>
      <c r="AA7" s="36">
        <v>76.97</v>
      </c>
      <c r="AB7" s="36">
        <v>77.22</v>
      </c>
      <c r="AC7" s="36">
        <v>75.239999999999995</v>
      </c>
      <c r="AD7" s="36">
        <v>73.63</v>
      </c>
      <c r="AE7" s="36">
        <v>75.709999999999994</v>
      </c>
      <c r="AF7" s="36">
        <v>75.09</v>
      </c>
      <c r="AG7" s="36">
        <v>76.03</v>
      </c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>
        <v>1047.03</v>
      </c>
      <c r="BE7" s="36">
        <v>1086.5899999999999</v>
      </c>
      <c r="BF7" s="36">
        <v>1205.75</v>
      </c>
      <c r="BG7" s="36">
        <v>1218.6099999999999</v>
      </c>
      <c r="BH7" s="36">
        <v>1204.8399999999999</v>
      </c>
      <c r="BI7" s="36">
        <v>1187.81</v>
      </c>
      <c r="BJ7" s="36">
        <v>1168.8</v>
      </c>
      <c r="BK7" s="36">
        <v>1158.82</v>
      </c>
      <c r="BL7" s="36">
        <v>1167.7</v>
      </c>
      <c r="BM7" s="36">
        <v>1228.58</v>
      </c>
      <c r="BN7" s="36">
        <v>1239.32</v>
      </c>
      <c r="BO7" s="36">
        <v>70.3</v>
      </c>
      <c r="BP7" s="36">
        <v>66.45</v>
      </c>
      <c r="BQ7" s="36">
        <v>61.36</v>
      </c>
      <c r="BR7" s="36">
        <v>66.83</v>
      </c>
      <c r="BS7" s="36">
        <v>69.150000000000006</v>
      </c>
      <c r="BT7" s="36">
        <v>57.96</v>
      </c>
      <c r="BU7" s="36">
        <v>56.44</v>
      </c>
      <c r="BV7" s="36">
        <v>55.6</v>
      </c>
      <c r="BW7" s="36">
        <v>54.43</v>
      </c>
      <c r="BX7" s="36">
        <v>53.81</v>
      </c>
      <c r="BY7" s="36">
        <v>36.33</v>
      </c>
      <c r="BZ7" s="36">
        <v>126.89</v>
      </c>
      <c r="CA7" s="36">
        <v>136.85</v>
      </c>
      <c r="CB7" s="36">
        <v>149.15</v>
      </c>
      <c r="CC7" s="36">
        <v>137.38</v>
      </c>
      <c r="CD7" s="36">
        <v>136.54</v>
      </c>
      <c r="CE7" s="36">
        <v>263.20999999999998</v>
      </c>
      <c r="CF7" s="36">
        <v>270.7</v>
      </c>
      <c r="CG7" s="36">
        <v>275.86</v>
      </c>
      <c r="CH7" s="36">
        <v>279.8</v>
      </c>
      <c r="CI7" s="36">
        <v>284.64999999999998</v>
      </c>
      <c r="CJ7" s="36">
        <v>476.46</v>
      </c>
      <c r="CK7" s="36">
        <v>132.75</v>
      </c>
      <c r="CL7" s="36">
        <v>132.47999999999999</v>
      </c>
      <c r="CM7" s="36">
        <v>125.61</v>
      </c>
      <c r="CN7" s="36">
        <v>118.67</v>
      </c>
      <c r="CO7" s="36">
        <v>122.19</v>
      </c>
      <c r="CP7" s="36">
        <v>60.92</v>
      </c>
      <c r="CQ7" s="36">
        <v>59.84</v>
      </c>
      <c r="CR7" s="36">
        <v>60.66</v>
      </c>
      <c r="CS7" s="36">
        <v>60.17</v>
      </c>
      <c r="CT7" s="36">
        <v>58.96</v>
      </c>
      <c r="CU7" s="36">
        <v>58.19</v>
      </c>
      <c r="CV7" s="36">
        <v>58.81</v>
      </c>
      <c r="CW7" s="36">
        <v>55.83</v>
      </c>
      <c r="CX7" s="36">
        <v>54.64</v>
      </c>
      <c r="CY7" s="36">
        <v>56.48</v>
      </c>
      <c r="CZ7" s="36">
        <v>54.02</v>
      </c>
      <c r="DA7" s="36">
        <v>78.58</v>
      </c>
      <c r="DB7" s="36">
        <v>77.989999999999995</v>
      </c>
      <c r="DC7" s="36">
        <v>77.319999999999993</v>
      </c>
      <c r="DD7" s="36">
        <v>76.680000000000007</v>
      </c>
      <c r="DE7" s="36">
        <v>76.58</v>
      </c>
      <c r="DF7" s="36">
        <v>75.39</v>
      </c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>
        <v>3.67</v>
      </c>
      <c r="ED7" s="36">
        <v>0.16</v>
      </c>
      <c r="EE7" s="36">
        <v>3.5</v>
      </c>
      <c r="EF7" s="36">
        <v>0.83</v>
      </c>
      <c r="EG7" s="36">
        <v>0.78</v>
      </c>
      <c r="EH7" s="36">
        <v>0.61</v>
      </c>
      <c r="EI7" s="36">
        <v>1.08</v>
      </c>
      <c r="EJ7" s="36">
        <v>0.69</v>
      </c>
      <c r="EK7" s="36">
        <v>0.89</v>
      </c>
      <c r="EL7" s="36">
        <v>0.98</v>
      </c>
      <c r="EM7" s="36">
        <v>0.74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</row>
    <row r="9" spans="1:143">
      <c r="A9" s="38"/>
      <c r="B9" s="38" t="s">
        <v>100</v>
      </c>
      <c r="C9" s="38" t="s">
        <v>101</v>
      </c>
      <c r="D9" s="38" t="s">
        <v>102</v>
      </c>
      <c r="E9" s="38" t="s">
        <v>103</v>
      </c>
      <c r="F9" s="38" t="s">
        <v>104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8" t="s">
        <v>43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cp:lastPrinted>2016-02-05T00:25:13Z</cp:lastPrinted>
  <dcterms:created xsi:type="dcterms:W3CDTF">2016-01-18T05:03:45Z</dcterms:created>
  <dcterms:modified xsi:type="dcterms:W3CDTF">2016-02-15T01:22:44Z</dcterms:modified>
</cp:coreProperties>
</file>