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<sst xmlns="http://schemas.openxmlformats.org/spreadsheetml/2006/main" count="221" uniqueCount="111">
  <si>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</si>
  <si>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</si>
  <si>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</si>
  <si>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</si>
  <si>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</si>
  <si>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</si>
  <si>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</si>
  <si>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</si>
  <si>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</si>
  <si>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</si>
  <si>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</si>
  <si>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</si>
  <si>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</si>
  <si>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</si>
  <si>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</si>
  <si>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</si>
  <si>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</si>
  <si>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</si>
  <si>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</si>
  <si>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</si>
  <si>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</si>
  <si>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</si>
  <si>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</si>
  <si>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</si>
  <si>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</si>
  <si>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</si>
  <si>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</si>
  <si>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</si>
  <si>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</si>
  <si>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</si>
  <si>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</si>
  <si>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</si>
  <si>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</si>
  <si>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</si>
  <si>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</si>
  <si>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</si>
  <si>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</si>
  <si>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</si>
  <si>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</si>
  <si>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</si>
  <si>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</si>
  <si>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</si>
  <si>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</si>
  <si>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</si>
  <si>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</si>
  <si>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</si>
  <si>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</si>
  <si>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</si>
  <si>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</si>
  <si>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</si>
  <si>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</si>
  <si>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</si>
  <si>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</si>
  <si>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</si>
  <si>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</si>
  <si>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</si>
  <si>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</si>
  <si>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</si>
  <si>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</si>
  <si>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</si>
  <si>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</si>
  <si>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</si>
  <si>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</si>
  <si>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</si>
  <si>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</si>
  <si>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</si>
  <si>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</si>
  <si>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</si>
  <si>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</si>
  <si>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</si>
  <si>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</si>
  <si>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</si>
  <si>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</si>
  <si>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</si>
  <si>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</si>
  <si>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</si>
  <si>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</si>
  <si>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</si>
  <si>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</si>
  <si>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</si>
  <si>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</si>
  <si>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</si>
  <si>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</si>
  <si>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</si>
  <si>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</si>
  <si>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</si>
  <si>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</si>
  <si>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</si>
  <si>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</si>
  <si>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</si>
  <si>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</si>
  <si>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</si>
  <si>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</si>
  <si>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</si>
  <si>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</si>
  <si>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</si>
  <si>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名張市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</si>
  <si>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</si>
  <si>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</si>
  <si>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</si>
  <si>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</si>
  <si>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</si>
  <si>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</si>
  <si>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</si>
  <si>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</si>
  <si>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</si>
  <si>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</si>
  <si>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</si>
  <si>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農業集落排水事業では、最も古い地区での供用開始が平成3年となっており、管渠については耐用年数にまで経過していないことから、管渠の破損などは発生していないため更新は行っていないが、耐用年数の短い処理施設の機器の更新・修繕を行っている。今後、管渠・処理施設等の更新に向けて、効率よく実施できるよう、投資計画等の検討・見直しを行う必要がある。</t>
    <phoneticPr fontId="4"/>
  </si>
  <si>
    <t>　名張市下水道整備マスタープランにおいて、農業集落排水事業11処理区の整備を位置づけており、現在10処理区において供用を行い、残り1処理区の整備を現在実施している。H30年度以降には全11処理区の供用が行われることから、すべての処理区において、引き続き接続率の向上に取り組むと共に、今後、公共下水道事業と共に公営企業会計化を行い、収益的収支比率・経費回収率の増加に向けて、下水道事業として一体的に使用料の適正化について検討を行う必要がある。</t>
    <rPh sb="141" eb="143">
      <t>コンゴ</t>
    </rPh>
    <rPh sb="144" eb="146">
      <t>コウキョウ</t>
    </rPh>
    <rPh sb="146" eb="149">
      <t>ゲスイドウ</t>
    </rPh>
    <rPh sb="149" eb="151">
      <t>ジギョウ</t>
    </rPh>
    <rPh sb="152" eb="153">
      <t>トモ</t>
    </rPh>
    <rPh sb="154" eb="156">
      <t>コウエイ</t>
    </rPh>
    <rPh sb="156" eb="158">
      <t>キギョウ</t>
    </rPh>
    <rPh sb="158" eb="160">
      <t>カイケイ</t>
    </rPh>
    <rPh sb="160" eb="161">
      <t>カ</t>
    </rPh>
    <rPh sb="162" eb="163">
      <t>オコナ</t>
    </rPh>
    <rPh sb="186" eb="189">
      <t>ゲスイドウ</t>
    </rPh>
    <rPh sb="189" eb="191">
      <t>ジギョウ</t>
    </rPh>
    <rPh sb="194" eb="197">
      <t>イッタイテキ</t>
    </rPh>
    <rPh sb="198" eb="201">
      <t>シヨウリョウ</t>
    </rPh>
    <rPh sb="202" eb="205">
      <t>テキセイカ</t>
    </rPh>
    <rPh sb="209" eb="211">
      <t>ケントウ</t>
    </rPh>
    <rPh sb="212" eb="213">
      <t>オコナ</t>
    </rPh>
    <rPh sb="214" eb="216">
      <t>ヒツヨウ</t>
    </rPh>
    <phoneticPr fontId="4"/>
  </si>
  <si>
    <t xml:space="preserve"> ①収益的収支比率については、H24年度に行った公共下水道使用料への一元化により算定方法が人数制から従量制へ変わったことで、使用料収入はH23年度以前と比べて大幅な減収となっているが、H25～H27年度は新規加入金の収入や一般会計繰入金により全体での大幅な減収となることは避けられた。しかし、新規加入金は不確定な収入であり、また、将来にわたって安定的に事業を継続していくためには他会計繰入金に過度に依存せず、自立・安定した経営基盤を築く必要があることから、使用料での収入増加が求められる。また、支出においては汚水処理費用や企業債の償還費用が年々増加しているため、経営状況の健全化へ向けて、維持管理費用削減の検討並びに公共下水道も含めた使用料単価の検討が必要である。なお、H24年度の数値が低いのは下水道使用料一元化の移行年度であり、収入期間が10ヶ月分となったためである。
 ④企業債残高対事業規模比率については、現在、比奈知地区を整備しており、事業完了予定年度であるH30年度まで企業債を借入れることからほとんど企業債残高は減少しないが、企業債の償還のほとんどを繰入金で賄っているため、H24年度以外の年度では類似団体と比べると小規模となっている。また、H24年度については、使用料収入が減収したことから料金収入に対しての企業債残高が大規模であるため、極端に数値が大きくなっている。
 ⑤経費回収率については、使用料収入に対して汚水処理等に係る費用が上回っているため、使用料単価の検討を行う必要がある。
 ⑥汚水処理原価については、H26・H27年度とも類似団体の平均とほぼ変わらないが、汚水処理費用の増加により年々増加することが見込まれるため、接続率の向上への取り組みが必要である。
 ⑦施設利用率について、当市では類似団体に比べ利用率が低くなっており、引き続き接続率向上の取り組みの他、合理的な処理区の統廃合の検討が必要である。
 ⑧水洗率については、H26年度より水洗化率の算定方法を見直したことにより、類似団体と同水準となっている。健全な経営へ向けて引き続き接続率の向上に取り組みたい。
</t>
    <rPh sb="111" eb="113">
      <t>イッパン</t>
    </rPh>
    <rPh sb="113" eb="115">
      <t>カイケイ</t>
    </rPh>
    <rPh sb="115" eb="117">
      <t>クリイレ</t>
    </rPh>
    <rPh sb="117" eb="118">
      <t>キン</t>
    </rPh>
    <rPh sb="165" eb="167">
      <t>ショウライ</t>
    </rPh>
    <rPh sb="172" eb="175">
      <t>アンテイテキ</t>
    </rPh>
    <rPh sb="176" eb="178">
      <t>ジギョウ</t>
    </rPh>
    <rPh sb="179" eb="181">
      <t>ケイゾク</t>
    </rPh>
    <rPh sb="189" eb="190">
      <t>タ</t>
    </rPh>
    <rPh sb="190" eb="192">
      <t>カイケイ</t>
    </rPh>
    <rPh sb="192" eb="194">
      <t>クリイレ</t>
    </rPh>
    <rPh sb="194" eb="195">
      <t>キン</t>
    </rPh>
    <rPh sb="196" eb="198">
      <t>カド</t>
    </rPh>
    <rPh sb="199" eb="201">
      <t>イゾン</t>
    </rPh>
    <rPh sb="204" eb="206">
      <t>ジリツ</t>
    </rPh>
    <rPh sb="207" eb="209">
      <t>アンテイ</t>
    </rPh>
    <rPh sb="211" eb="213">
      <t>ケイエイ</t>
    </rPh>
    <rPh sb="213" eb="215">
      <t>キバン</t>
    </rPh>
    <rPh sb="216" eb="217">
      <t>キズ</t>
    </rPh>
    <rPh sb="218" eb="220">
      <t>ヒツヨウ</t>
    </rPh>
    <rPh sb="796" eb="799">
      <t>ゴウリテキ</t>
    </rPh>
    <rPh sb="800" eb="802">
      <t>ショリ</t>
    </rPh>
    <rPh sb="802" eb="80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</si>
</sst>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866048"/>
        <c:axId val="315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0866048"/>
        <c:axId val="31539968"/>
      </c:lineChart>
      <c:dateAx>
        <c:axId val="30866048"/>
        <c:scaling>
          <c:orientation val="minMax"/>
        </c:scaling>
        <c:delete val="1"/>
        <c:axPos val="b"/>
        <c:numFmt formatCode="ge" sourceLinked="1"/>
        <c:majorTickMark val="none"/>
        <c:minorTickMark val="none"/>
        <c:tickLblPos val="none"/>
        <c:crossAx val="31539968"/>
        <c:crosses val="autoZero"/>
        <c:auto val="1"/>
        <c:lblOffset val="100"/>
        <c:baseTimeUnit val="years"/>
      </c:dateAx>
      <c:valAx>
        <c:axId val="315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660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52.03</c:v>
                </c:pt>
                <c:pt idx="1">
                  <c:v>51.31</c:v>
                </c:pt>
                <c:pt idx="2">
                  <c:v>52.46</c:v>
                </c:pt>
                <c:pt idx="3">
                  <c:v>48.72</c:v>
                </c:pt>
                <c:pt idx="4">
                  <c:v>50.19</c:v>
                </c:pt>
              </c:numCache>
            </c:numRef>
          </c:val>
        </c:ser>
        <c:dLbls>
          <c:showLegendKey val="0"/>
          <c:showVal val="0"/>
          <c:showCatName val="0"/>
          <c:showSerName val="0"/>
          <c:showPercent val="0"/>
          <c:showBubbleSize val="0"/>
        </c:dLbls>
        <c:gapWidth val="150"/>
        <c:axId val="31799552"/>
        <c:axId val="318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1799552"/>
        <c:axId val="31826304"/>
      </c:lineChart>
      <c:dateAx>
        <c:axId val="31799552"/>
        <c:scaling>
          <c:orientation val="minMax"/>
        </c:scaling>
        <c:delete val="1"/>
        <c:axPos val="b"/>
        <c:numFmt formatCode="ge" sourceLinked="1"/>
        <c:majorTickMark val="none"/>
        <c:minorTickMark val="none"/>
        <c:tickLblPos val="none"/>
        <c:crossAx val="31826304"/>
        <c:crosses val="autoZero"/>
        <c:auto val="1"/>
        <c:lblOffset val="100"/>
        <c:baseTimeUnit val="years"/>
      </c:dateAx>
      <c:valAx>
        <c:axId val="318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91.26</c:v>
                </c:pt>
                <c:pt idx="1">
                  <c:v>94.55</c:v>
                </c:pt>
                <c:pt idx="2">
                  <c:v>97.81</c:v>
                </c:pt>
                <c:pt idx="3">
                  <c:v>84.91</c:v>
                </c:pt>
                <c:pt idx="4">
                  <c:v>85.38</c:v>
                </c:pt>
              </c:numCache>
            </c:numRef>
          </c:val>
        </c:ser>
        <c:dLbls>
          <c:showLegendKey val="0"/>
          <c:showVal val="0"/>
          <c:showCatName val="0"/>
          <c:showSerName val="0"/>
          <c:showPercent val="0"/>
          <c:showBubbleSize val="0"/>
        </c:dLbls>
        <c:gapWidth val="150"/>
        <c:axId val="31868800"/>
        <c:axId val="318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1868800"/>
        <c:axId val="31870976"/>
      </c:lineChart>
      <c:dateAx>
        <c:axId val="31868800"/>
        <c:scaling>
          <c:orientation val="minMax"/>
        </c:scaling>
        <c:delete val="1"/>
        <c:axPos val="b"/>
        <c:numFmt formatCode="ge" sourceLinked="1"/>
        <c:majorTickMark val="none"/>
        <c:minorTickMark val="none"/>
        <c:tickLblPos val="none"/>
        <c:crossAx val="31870976"/>
        <c:crosses val="autoZero"/>
        <c:auto val="1"/>
        <c:lblOffset val="100"/>
        <c:baseTimeUnit val="years"/>
      </c:dateAx>
      <c:valAx>
        <c:axId val="318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83.5</c:v>
                </c:pt>
                <c:pt idx="1">
                  <c:v>63.27</c:v>
                </c:pt>
                <c:pt idx="2">
                  <c:v>85.87</c:v>
                </c:pt>
                <c:pt idx="3">
                  <c:v>80.540000000000006</c:v>
                </c:pt>
                <c:pt idx="4">
                  <c:v>84.1</c:v>
                </c:pt>
              </c:numCache>
            </c:numRef>
          </c:val>
        </c:ser>
        <c:dLbls>
          <c:showLegendKey val="0"/>
          <c:showVal val="0"/>
          <c:showCatName val="0"/>
          <c:showSerName val="0"/>
          <c:showPercent val="0"/>
          <c:showBubbleSize val="0"/>
        </c:dLbls>
        <c:gapWidth val="150"/>
        <c:axId val="31570176"/>
        <c:axId val="315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70176"/>
        <c:axId val="31580544"/>
      </c:lineChart>
      <c:dateAx>
        <c:axId val="31570176"/>
        <c:scaling>
          <c:orientation val="minMax"/>
        </c:scaling>
        <c:delete val="1"/>
        <c:axPos val="b"/>
        <c:numFmt formatCode="ge" sourceLinked="1"/>
        <c:majorTickMark val="none"/>
        <c:minorTickMark val="none"/>
        <c:tickLblPos val="none"/>
        <c:crossAx val="31580544"/>
        <c:crosses val="autoZero"/>
        <c:auto val="1"/>
        <c:lblOffset val="100"/>
        <c:baseTimeUnit val="years"/>
      </c:dateAx>
      <c:valAx>
        <c:axId val="315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14144"/>
        <c:axId val="314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14144"/>
        <c:axId val="31416320"/>
      </c:lineChart>
      <c:dateAx>
        <c:axId val="31414144"/>
        <c:scaling>
          <c:orientation val="minMax"/>
        </c:scaling>
        <c:delete val="1"/>
        <c:axPos val="b"/>
        <c:numFmt formatCode="ge" sourceLinked="1"/>
        <c:majorTickMark val="none"/>
        <c:minorTickMark val="none"/>
        <c:tickLblPos val="none"/>
        <c:crossAx val="31416320"/>
        <c:crosses val="autoZero"/>
        <c:auto val="1"/>
        <c:lblOffset val="100"/>
        <c:baseTimeUnit val="years"/>
      </c:dateAx>
      <c:valAx>
        <c:axId val="314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89888"/>
        <c:axId val="315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89888"/>
        <c:axId val="31591808"/>
      </c:lineChart>
      <c:dateAx>
        <c:axId val="31589888"/>
        <c:scaling>
          <c:orientation val="minMax"/>
        </c:scaling>
        <c:delete val="1"/>
        <c:axPos val="b"/>
        <c:numFmt formatCode="ge" sourceLinked="1"/>
        <c:majorTickMark val="none"/>
        <c:minorTickMark val="none"/>
        <c:tickLblPos val="none"/>
        <c:crossAx val="31591808"/>
        <c:crosses val="autoZero"/>
        <c:auto val="1"/>
        <c:lblOffset val="100"/>
        <c:baseTimeUnit val="years"/>
      </c:dateAx>
      <c:valAx>
        <c:axId val="315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32384"/>
        <c:axId val="31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32384"/>
        <c:axId val="31642752"/>
      </c:lineChart>
      <c:dateAx>
        <c:axId val="31632384"/>
        <c:scaling>
          <c:orientation val="minMax"/>
        </c:scaling>
        <c:delete val="1"/>
        <c:axPos val="b"/>
        <c:numFmt formatCode="ge" sourceLinked="1"/>
        <c:majorTickMark val="none"/>
        <c:minorTickMark val="none"/>
        <c:tickLblPos val="none"/>
        <c:crossAx val="31642752"/>
        <c:crosses val="autoZero"/>
        <c:auto val="1"/>
        <c:lblOffset val="100"/>
        <c:baseTimeUnit val="years"/>
      </c:dateAx>
      <c:valAx>
        <c:axId val="31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39584"/>
        <c:axId val="319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39584"/>
        <c:axId val="31945856"/>
      </c:lineChart>
      <c:dateAx>
        <c:axId val="31939584"/>
        <c:scaling>
          <c:orientation val="minMax"/>
        </c:scaling>
        <c:delete val="1"/>
        <c:axPos val="b"/>
        <c:numFmt formatCode="ge" sourceLinked="1"/>
        <c:majorTickMark val="none"/>
        <c:minorTickMark val="none"/>
        <c:tickLblPos val="none"/>
        <c:crossAx val="31945856"/>
        <c:crosses val="autoZero"/>
        <c:auto val="1"/>
        <c:lblOffset val="100"/>
        <c:baseTimeUnit val="years"/>
      </c:dateAx>
      <c:valAx>
        <c:axId val="319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707.68</c:v>
                </c:pt>
                <c:pt idx="1">
                  <c:v>1566.23</c:v>
                </c:pt>
                <c:pt idx="2">
                  <c:v>342.11</c:v>
                </c:pt>
                <c:pt idx="3">
                  <c:v>790.05</c:v>
                </c:pt>
                <c:pt idx="4">
                  <c:v>458.93</c:v>
                </c:pt>
              </c:numCache>
            </c:numRef>
          </c:val>
        </c:ser>
        <c:dLbls>
          <c:showLegendKey val="0"/>
          <c:showVal val="0"/>
          <c:showCatName val="0"/>
          <c:showSerName val="0"/>
          <c:showPercent val="0"/>
          <c:showBubbleSize val="0"/>
        </c:dLbls>
        <c:gapWidth val="150"/>
        <c:axId val="31967872"/>
        <c:axId val="316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1967872"/>
        <c:axId val="31658752"/>
      </c:lineChart>
      <c:dateAx>
        <c:axId val="31967872"/>
        <c:scaling>
          <c:orientation val="minMax"/>
        </c:scaling>
        <c:delete val="1"/>
        <c:axPos val="b"/>
        <c:numFmt formatCode="ge" sourceLinked="1"/>
        <c:majorTickMark val="none"/>
        <c:minorTickMark val="none"/>
        <c:tickLblPos val="none"/>
        <c:crossAx val="31658752"/>
        <c:crosses val="autoZero"/>
        <c:auto val="1"/>
        <c:lblOffset val="100"/>
        <c:baseTimeUnit val="years"/>
      </c:dateAx>
      <c:valAx>
        <c:axId val="316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74.61</c:v>
                </c:pt>
                <c:pt idx="1">
                  <c:v>45.27</c:v>
                </c:pt>
                <c:pt idx="2">
                  <c:v>69.27</c:v>
                </c:pt>
                <c:pt idx="3">
                  <c:v>57.91</c:v>
                </c:pt>
                <c:pt idx="4">
                  <c:v>62.27</c:v>
                </c:pt>
              </c:numCache>
            </c:numRef>
          </c:val>
        </c:ser>
        <c:dLbls>
          <c:showLegendKey val="0"/>
          <c:showVal val="0"/>
          <c:showCatName val="0"/>
          <c:showSerName val="0"/>
          <c:showPercent val="0"/>
          <c:showBubbleSize val="0"/>
        </c:dLbls>
        <c:gapWidth val="150"/>
        <c:axId val="31686656"/>
        <c:axId val="316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1686656"/>
        <c:axId val="31688576"/>
      </c:lineChart>
      <c:dateAx>
        <c:axId val="31686656"/>
        <c:scaling>
          <c:orientation val="minMax"/>
        </c:scaling>
        <c:delete val="1"/>
        <c:axPos val="b"/>
        <c:numFmt formatCode="ge" sourceLinked="1"/>
        <c:majorTickMark val="none"/>
        <c:minorTickMark val="none"/>
        <c:tickLblPos val="none"/>
        <c:crossAx val="31688576"/>
        <c:crosses val="autoZero"/>
        <c:auto val="1"/>
        <c:lblOffset val="100"/>
        <c:baseTimeUnit val="years"/>
      </c:dateAx>
      <c:valAx>
        <c:axId val="316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264.22000000000003</c:v>
                </c:pt>
                <c:pt idx="1">
                  <c:v>401.45</c:v>
                </c:pt>
                <c:pt idx="2">
                  <c:v>263.47000000000003</c:v>
                </c:pt>
                <c:pt idx="3">
                  <c:v>318.25</c:v>
                </c:pt>
                <c:pt idx="4">
                  <c:v>297.02</c:v>
                </c:pt>
              </c:numCache>
            </c:numRef>
          </c:val>
        </c:ser>
        <c:dLbls>
          <c:showLegendKey val="0"/>
          <c:showVal val="0"/>
          <c:showCatName val="0"/>
          <c:showSerName val="0"/>
          <c:showPercent val="0"/>
          <c:showBubbleSize val="0"/>
        </c:dLbls>
        <c:gapWidth val="150"/>
        <c:axId val="31714304"/>
        <c:axId val="317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1714304"/>
        <c:axId val="31786112"/>
      </c:lineChart>
      <c:dateAx>
        <c:axId val="31714304"/>
        <c:scaling>
          <c:orientation val="minMax"/>
        </c:scaling>
        <c:delete val="1"/>
        <c:axPos val="b"/>
        <c:numFmt formatCode="ge" sourceLinked="1"/>
        <c:majorTickMark val="none"/>
        <c:minorTickMark val="none"/>
        <c:tickLblPos val="none"/>
        <c:crossAx val="31786112"/>
        <c:crosses val="autoZero"/>
        <c:auto val="1"/>
        <c:lblOffset val="100"/>
        <c:baseTimeUnit val="years"/>
      </c:dateAx>
      <c:valAx>
        <c:axId val="317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三重県　名張市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1" t="s">
        <v>1</v>
      </c>
      <c r="C7" s="81"/>
      <c r="D7" s="81"/>
      <c r="E7" s="81"/>
      <c r="F7" s="81"/>
      <c r="G7" s="81"/>
      <c r="H7" s="81"/>
      <c r="I7" s="81" t="s">
        <v>2</v>
      </c>
      <c r="J7" s="81"/>
      <c r="K7" s="81"/>
      <c r="L7" s="81"/>
      <c r="M7" s="81"/>
      <c r="N7" s="81"/>
      <c r="O7" s="81"/>
      <c r="P7" s="81" t="s">
        <v>3</v>
      </c>
      <c r="Q7" s="81"/>
      <c r="R7" s="81"/>
      <c r="S7" s="81"/>
      <c r="T7" s="81"/>
      <c r="U7" s="81"/>
      <c r="V7" s="81"/>
      <c r="W7" s="81" t="s">
        <v>4</v>
      </c>
      <c r="X7" s="81"/>
      <c r="Y7" s="81"/>
      <c r="Z7" s="81"/>
      <c r="AA7" s="81"/>
      <c r="AB7" s="81"/>
      <c r="AC7" s="81"/>
      <c r="AD7" s="3"/>
      <c r="AE7" s="3"/>
      <c r="AF7" s="3"/>
      <c r="AG7" s="3"/>
      <c r="AH7" s="3"/>
      <c r="AI7" s="3"/>
      <c r="AJ7" s="3"/>
      <c r="AK7" s="3"/>
      <c r="AL7" s="81" t="s">
        <v>5</v>
      </c>
      <c r="AM7" s="81"/>
      <c r="AN7" s="81"/>
      <c r="AO7" s="81"/>
      <c r="AP7" s="81"/>
      <c r="AQ7" s="81"/>
      <c r="AR7" s="81"/>
      <c r="AS7" s="81"/>
      <c r="AT7" s="81" t="s">
        <v>6</v>
      </c>
      <c r="AU7" s="81"/>
      <c r="AV7" s="81"/>
      <c r="AW7" s="81"/>
      <c r="AX7" s="81"/>
      <c r="AY7" s="81"/>
      <c r="AZ7" s="81"/>
      <c r="BA7" s="81"/>
      <c r="BB7" s="81" t="s">
        <v>7</v>
      </c>
      <c r="BC7" s="81"/>
      <c r="BD7" s="81"/>
      <c r="BE7" s="81"/>
      <c r="BF7" s="81"/>
      <c r="BG7" s="81"/>
      <c r="BH7" s="81"/>
      <c r="BI7" s="81"/>
      <c r="BJ7" s="3"/>
      <c r="BK7" s="3"/>
      <c r="BL7" s="4" t="s">
        <v>8</v>
      </c>
      <c r="BM7" s="5"/>
      <c r="BN7" s="5"/>
      <c r="BO7" s="5"/>
      <c r="BP7" s="5"/>
      <c r="BQ7" s="5"/>
      <c r="BR7" s="5"/>
      <c r="BS7" s="5"/>
      <c r="BT7" s="5"/>
      <c r="BU7" s="5"/>
      <c r="BV7" s="5"/>
      <c r="BW7" s="5"/>
      <c r="BX7" s="5"/>
      <c r="BY7" s="6"/>
    </row>
    <row r="8" spans="1:78" ht="18.75" customHeight="1">
      <c r="A8" s="2"/>
      <c r="B8" s="82" t="str">
        <f>データ!I6</f>
        <v>法非適用</v>
      </c>
      <c r="C8" s="82"/>
      <c r="D8" s="82"/>
      <c r="E8" s="82"/>
      <c r="F8" s="82"/>
      <c r="G8" s="82"/>
      <c r="H8" s="82"/>
      <c r="I8" s="82" t="str">
        <f>データ!J6</f>
        <v>下水道事業</v>
      </c>
      <c r="J8" s="82"/>
      <c r="K8" s="82"/>
      <c r="L8" s="82"/>
      <c r="M8" s="82"/>
      <c r="N8" s="82"/>
      <c r="O8" s="82"/>
      <c r="P8" s="82" t="str">
        <f>データ!K6</f>
        <v>農業集落排水</v>
      </c>
      <c r="Q8" s="82"/>
      <c r="R8" s="82"/>
      <c r="S8" s="82"/>
      <c r="T8" s="82"/>
      <c r="U8" s="82"/>
      <c r="V8" s="82"/>
      <c r="W8" s="82" t="str">
        <f>データ!L6</f>
        <v>F2</v>
      </c>
      <c r="X8" s="82"/>
      <c r="Y8" s="82"/>
      <c r="Z8" s="82"/>
      <c r="AA8" s="82"/>
      <c r="AB8" s="82"/>
      <c r="AC8" s="82"/>
      <c r="AD8" s="3"/>
      <c r="AE8" s="3"/>
      <c r="AF8" s="3"/>
      <c r="AG8" s="3"/>
      <c r="AH8" s="3"/>
      <c r="AI8" s="3"/>
      <c r="AJ8" s="3"/>
      <c r="AK8" s="3"/>
      <c r="AL8" s="76">
        <f>データ!R6</f>
        <v>80482</v>
      </c>
      <c r="AM8" s="76"/>
      <c r="AN8" s="76"/>
      <c r="AO8" s="76"/>
      <c r="AP8" s="76"/>
      <c r="AQ8" s="76"/>
      <c r="AR8" s="76"/>
      <c r="AS8" s="76"/>
      <c r="AT8" s="75">
        <f>データ!S6</f>
        <v>129.77000000000001</v>
      </c>
      <c r="AU8" s="75"/>
      <c r="AV8" s="75"/>
      <c r="AW8" s="75"/>
      <c r="AX8" s="75"/>
      <c r="AY8" s="75"/>
      <c r="AZ8" s="75"/>
      <c r="BA8" s="75"/>
      <c r="BB8" s="75">
        <f>データ!T6</f>
        <v>620.19000000000005</v>
      </c>
      <c r="BC8" s="75"/>
      <c r="BD8" s="75"/>
      <c r="BE8" s="75"/>
      <c r="BF8" s="75"/>
      <c r="BG8" s="75"/>
      <c r="BH8" s="75"/>
      <c r="BI8" s="75"/>
      <c r="BJ8" s="3"/>
      <c r="BK8" s="3"/>
      <c r="BL8" s="79" t="s">
        <v>9</v>
      </c>
      <c r="BM8" s="80"/>
      <c r="BN8" s="7" t="s">
        <v>10</v>
      </c>
      <c r="BO8" s="8"/>
      <c r="BP8" s="8"/>
      <c r="BQ8" s="8"/>
      <c r="BR8" s="8"/>
      <c r="BS8" s="8"/>
      <c r="BT8" s="8"/>
      <c r="BU8" s="8"/>
      <c r="BV8" s="8"/>
      <c r="BW8" s="8"/>
      <c r="BX8" s="8"/>
      <c r="BY8" s="9"/>
    </row>
    <row r="9" spans="1:78" ht="18.75" customHeight="1">
      <c r="A9" s="2"/>
      <c r="B9" s="81" t="s">
        <v>11</v>
      </c>
      <c r="C9" s="81"/>
      <c r="D9" s="81"/>
      <c r="E9" s="81"/>
      <c r="F9" s="81"/>
      <c r="G9" s="81"/>
      <c r="H9" s="81"/>
      <c r="I9" s="81" t="s">
        <v>12</v>
      </c>
      <c r="J9" s="81"/>
      <c r="K9" s="81"/>
      <c r="L9" s="81"/>
      <c r="M9" s="81"/>
      <c r="N9" s="81"/>
      <c r="O9" s="81"/>
      <c r="P9" s="81" t="s">
        <v>13</v>
      </c>
      <c r="Q9" s="81"/>
      <c r="R9" s="81"/>
      <c r="S9" s="81"/>
      <c r="T9" s="81"/>
      <c r="U9" s="81"/>
      <c r="V9" s="81"/>
      <c r="W9" s="81" t="s">
        <v>14</v>
      </c>
      <c r="X9" s="81"/>
      <c r="Y9" s="81"/>
      <c r="Z9" s="81"/>
      <c r="AA9" s="81"/>
      <c r="AB9" s="81"/>
      <c r="AC9" s="81"/>
      <c r="AD9" s="81" t="s">
        <v>15</v>
      </c>
      <c r="AE9" s="81"/>
      <c r="AF9" s="81"/>
      <c r="AG9" s="81"/>
      <c r="AH9" s="81"/>
      <c r="AI9" s="81"/>
      <c r="AJ9" s="81"/>
      <c r="AK9" s="3"/>
      <c r="AL9" s="81" t="s">
        <v>16</v>
      </c>
      <c r="AM9" s="81"/>
      <c r="AN9" s="81"/>
      <c r="AO9" s="81"/>
      <c r="AP9" s="81"/>
      <c r="AQ9" s="81"/>
      <c r="AR9" s="81"/>
      <c r="AS9" s="81"/>
      <c r="AT9" s="81" t="s">
        <v>17</v>
      </c>
      <c r="AU9" s="81"/>
      <c r="AV9" s="81"/>
      <c r="AW9" s="81"/>
      <c r="AX9" s="81"/>
      <c r="AY9" s="81"/>
      <c r="AZ9" s="81"/>
      <c r="BA9" s="81"/>
      <c r="BB9" s="81" t="s">
        <v>18</v>
      </c>
      <c r="BC9" s="81"/>
      <c r="BD9" s="81"/>
      <c r="BE9" s="81"/>
      <c r="BF9" s="81"/>
      <c r="BG9" s="81"/>
      <c r="BH9" s="81"/>
      <c r="BI9" s="81"/>
      <c r="BJ9" s="3"/>
      <c r="BK9" s="3"/>
      <c r="BL9" s="73" t="s">
        <v>19</v>
      </c>
      <c r="BM9" s="74"/>
      <c r="BN9" s="10" t="s">
        <v>20</v>
      </c>
      <c r="BO9" s="11"/>
      <c r="BP9" s="11"/>
      <c r="BQ9" s="11"/>
      <c r="BR9" s="11"/>
      <c r="BS9" s="11"/>
      <c r="BT9" s="11"/>
      <c r="BU9" s="11"/>
      <c r="BV9" s="11"/>
      <c r="BW9" s="11"/>
      <c r="BX9" s="11"/>
      <c r="BY9" s="12"/>
    </row>
    <row r="10" spans="1:78" ht="18.75" customHeight="1">
      <c r="A10" s="2"/>
      <c r="B10" s="75" t="str">
        <f>データ!M6</f>
        <v>-</v>
      </c>
      <c r="C10" s="75"/>
      <c r="D10" s="75"/>
      <c r="E10" s="75"/>
      <c r="F10" s="75"/>
      <c r="G10" s="75"/>
      <c r="H10" s="75"/>
      <c r="I10" s="75" t="str">
        <f>データ!N6</f>
        <v>該当数値なし</v>
      </c>
      <c r="J10" s="75"/>
      <c r="K10" s="75"/>
      <c r="L10" s="75"/>
      <c r="M10" s="75"/>
      <c r="N10" s="75"/>
      <c r="O10" s="75"/>
      <c r="P10" s="75">
        <f>データ!O6</f>
        <v>9.07</v>
      </c>
      <c r="Q10" s="75"/>
      <c r="R10" s="75"/>
      <c r="S10" s="75"/>
      <c r="T10" s="75"/>
      <c r="U10" s="75"/>
      <c r="V10" s="75"/>
      <c r="W10" s="75">
        <f>データ!P6</f>
        <v>100</v>
      </c>
      <c r="X10" s="75"/>
      <c r="Y10" s="75"/>
      <c r="Z10" s="75"/>
      <c r="AA10" s="75"/>
      <c r="AB10" s="75"/>
      <c r="AC10" s="75"/>
      <c r="AD10" s="76">
        <f>データ!Q6</f>
        <v>3283</v>
      </c>
      <c r="AE10" s="76"/>
      <c r="AF10" s="76"/>
      <c r="AG10" s="76"/>
      <c r="AH10" s="76"/>
      <c r="AI10" s="76"/>
      <c r="AJ10" s="76"/>
      <c r="AK10" s="2"/>
      <c r="AL10" s="76">
        <f>データ!U6</f>
        <v>7266</v>
      </c>
      <c r="AM10" s="76"/>
      <c r="AN10" s="76"/>
      <c r="AO10" s="76"/>
      <c r="AP10" s="76"/>
      <c r="AQ10" s="76"/>
      <c r="AR10" s="76"/>
      <c r="AS10" s="76"/>
      <c r="AT10" s="75">
        <f>データ!V6</f>
        <v>4.87</v>
      </c>
      <c r="AU10" s="75"/>
      <c r="AV10" s="75"/>
      <c r="AW10" s="75"/>
      <c r="AX10" s="75"/>
      <c r="AY10" s="75"/>
      <c r="AZ10" s="75"/>
      <c r="BA10" s="75"/>
      <c r="BB10" s="75">
        <f>データ!W6</f>
        <v>1491.99</v>
      </c>
      <c r="BC10" s="75"/>
      <c r="BD10" s="75"/>
      <c r="BE10" s="75"/>
      <c r="BF10" s="75"/>
      <c r="BG10" s="75"/>
      <c r="BH10" s="75"/>
      <c r="BI10" s="75"/>
      <c r="BJ10" s="2"/>
      <c r="BK10" s="2"/>
      <c r="BL10" s="77" t="s">
        <v>21</v>
      </c>
      <c r="BM10" s="7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110</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7"/>
      <c r="BM34" s="68"/>
      <c r="BN34" s="68"/>
      <c r="BO34" s="68"/>
      <c r="BP34" s="68"/>
      <c r="BQ34" s="68"/>
      <c r="BR34" s="68"/>
      <c r="BS34" s="68"/>
      <c r="BT34" s="68"/>
      <c r="BU34" s="68"/>
      <c r="BV34" s="68"/>
      <c r="BW34" s="68"/>
      <c r="BX34" s="68"/>
      <c r="BY34" s="68"/>
      <c r="BZ34" s="69"/>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242080</v>
      </c>
      <c r="D6" s="31">
        <f t="shared" si="3"/>
        <v>47</v>
      </c>
      <c r="E6" s="31">
        <f t="shared" si="3"/>
        <v>17</v>
      </c>
      <c r="F6" s="31">
        <f t="shared" si="3"/>
        <v>5</v>
      </c>
      <c r="G6" s="31">
        <f t="shared" si="3"/>
        <v>0</v>
      </c>
      <c r="H6" s="31" t="str">
        <f t="shared" si="3"/>
        <v>三重県　名張市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9.07</v>
      </c>
      <c r="P6" s="32">
        <f t="shared" si="3"/>
        <v>100</v>
      </c>
      <c r="Q6" s="32">
        <f t="shared" si="3"/>
        <v>3283</v>
      </c>
      <c r="R6" s="32">
        <f t="shared" si="3"/>
        <v>80482</v>
      </c>
      <c r="S6" s="32">
        <f t="shared" si="3"/>
        <v>129.77000000000001</v>
      </c>
      <c r="T6" s="32">
        <f t="shared" si="3"/>
        <v>620.19000000000005</v>
      </c>
      <c r="U6" s="32">
        <f t="shared" si="3"/>
        <v>7266</v>
      </c>
      <c r="V6" s="32">
        <f t="shared" si="3"/>
        <v>4.87</v>
      </c>
      <c r="W6" s="32">
        <f t="shared" si="3"/>
        <v>1491.99</v>
      </c>
      <c r="X6" s="33">
        <f>IF(X7="",NA(),X7)</f>
        <v>83.5</v>
      </c>
      <c r="Y6" s="33">
        <f t="shared" ref="Y6:AG6" si="4">IF(Y7="",NA(),Y7)</f>
        <v>63.27</v>
      </c>
      <c r="Z6" s="33">
        <f t="shared" si="4"/>
        <v>85.87</v>
      </c>
      <c r="AA6" s="33">
        <f t="shared" si="4"/>
        <v>80.540000000000006</v>
      </c>
      <c r="AB6" s="33">
        <f t="shared" si="4"/>
        <v>84.1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707.68</v>
      </c>
      <c r="BF6" s="33">
        <f t="shared" ref="BF6:BN6" si="7">IF(BF7="",NA(),BF7)</f>
        <v>1566.23</v>
      </c>
      <c r="BG6" s="33">
        <f t="shared" si="7"/>
        <v>342.11</v>
      </c>
      <c r="BH6" s="33">
        <f t="shared" si="7"/>
        <v>790.05</v>
      </c>
      <c r="BI6" s="33">
        <f t="shared" si="7"/>
        <v>458.93</v>
      </c>
      <c r="BJ6" s="33">
        <f t="shared" si="7"/>
        <v>1239.2</v>
      </c>
      <c r="BK6" s="33">
        <f t="shared" si="7"/>
        <v>1197.82</v>
      </c>
      <c r="BL6" s="33">
        <f t="shared" si="7"/>
        <v>1126.77</v>
      </c>
      <c r="BM6" s="33">
        <f t="shared" si="7"/>
        <v>1044.8</v>
      </c>
      <c r="BN6" s="33">
        <f t="shared" si="7"/>
        <v>1081.8</v>
      </c>
      <c r="BO6" s="32" t="str">
        <f>IF(BO7="","",IF(BO7="-","【-】","【"&amp;SUBSTITUTE(TEXT(BO7,"#,##0.00"),"-","△")&amp;"】"))</f>
        <v>【1,015.77】</v>
      </c>
      <c r="BP6" s="33">
        <f>IF(BP7="",NA(),BP7)</f>
        <v>74.61</v>
      </c>
      <c r="BQ6" s="33">
        <f t="shared" ref="BQ6:BY6" si="8">IF(BQ7="",NA(),BQ7)</f>
        <v>45.27</v>
      </c>
      <c r="BR6" s="33">
        <f t="shared" si="8"/>
        <v>69.27</v>
      </c>
      <c r="BS6" s="33">
        <f t="shared" si="8"/>
        <v>57.91</v>
      </c>
      <c r="BT6" s="33">
        <f t="shared" si="8"/>
        <v>62.27</v>
      </c>
      <c r="BU6" s="33">
        <f t="shared" si="8"/>
        <v>51.56</v>
      </c>
      <c r="BV6" s="33">
        <f t="shared" si="8"/>
        <v>51.03</v>
      </c>
      <c r="BW6" s="33">
        <f t="shared" si="8"/>
        <v>50.9</v>
      </c>
      <c r="BX6" s="33">
        <f t="shared" si="8"/>
        <v>50.82</v>
      </c>
      <c r="BY6" s="33">
        <f t="shared" si="8"/>
        <v>52.19</v>
      </c>
      <c r="BZ6" s="32" t="str">
        <f>IF(BZ7="","",IF(BZ7="-","【-】","【"&amp;SUBSTITUTE(TEXT(BZ7,"#,##0.00"),"-","△")&amp;"】"))</f>
        <v>【52.78】</v>
      </c>
      <c r="CA6" s="33">
        <f>IF(CA7="",NA(),CA7)</f>
        <v>264.22000000000003</v>
      </c>
      <c r="CB6" s="33">
        <f t="shared" ref="CB6:CJ6" si="9">IF(CB7="",NA(),CB7)</f>
        <v>401.45</v>
      </c>
      <c r="CC6" s="33">
        <f t="shared" si="9"/>
        <v>263.47000000000003</v>
      </c>
      <c r="CD6" s="33">
        <f t="shared" si="9"/>
        <v>318.25</v>
      </c>
      <c r="CE6" s="33">
        <f t="shared" si="9"/>
        <v>297.02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52.03</v>
      </c>
      <c r="CM6" s="33">
        <f t="shared" ref="CM6:CU6" si="10">IF(CM7="",NA(),CM7)</f>
        <v>51.31</v>
      </c>
      <c r="CN6" s="33">
        <f t="shared" si="10"/>
        <v>52.46</v>
      </c>
      <c r="CO6" s="33">
        <f t="shared" si="10"/>
        <v>48.72</v>
      </c>
      <c r="CP6" s="33">
        <f t="shared" si="10"/>
        <v>50.19</v>
      </c>
      <c r="CQ6" s="33">
        <f t="shared" si="10"/>
        <v>55.2</v>
      </c>
      <c r="CR6" s="33">
        <f t="shared" si="10"/>
        <v>54.74</v>
      </c>
      <c r="CS6" s="33">
        <f t="shared" si="10"/>
        <v>53.78</v>
      </c>
      <c r="CT6" s="33">
        <f t="shared" si="10"/>
        <v>53.24</v>
      </c>
      <c r="CU6" s="33">
        <f t="shared" si="10"/>
        <v>52.31</v>
      </c>
      <c r="CV6" s="32" t="str">
        <f>IF(CV7="","",IF(CV7="-","【-】","【"&amp;SUBSTITUTE(TEXT(CV7,"#,##0.00"),"-","△")&amp;"】"))</f>
        <v>【52.74】</v>
      </c>
      <c r="CW6" s="33">
        <f>IF(CW7="",NA(),CW7)</f>
        <v>91.26</v>
      </c>
      <c r="CX6" s="33">
        <f t="shared" ref="CX6:DF6" si="11">IF(CX7="",NA(),CX7)</f>
        <v>94.55</v>
      </c>
      <c r="CY6" s="33">
        <f t="shared" si="11"/>
        <v>97.81</v>
      </c>
      <c r="CZ6" s="33">
        <f t="shared" si="11"/>
        <v>84.91</v>
      </c>
      <c r="DA6" s="33">
        <f t="shared" si="11"/>
        <v>85.38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242080</v>
      </c>
      <c r="D7" s="35">
        <v>47</v>
      </c>
      <c r="E7" s="35">
        <v>17</v>
      </c>
      <c r="F7" s="35">
        <v>5</v>
      </c>
      <c r="G7" s="35">
        <v>0</v>
      </c>
      <c r="H7" s="35" t="s">
        <v>96</v>
      </c>
      <c r="I7" s="35" t="s">
        <v>97</v>
      </c>
      <c r="J7" s="35" t="s">
        <v>98</v>
      </c>
      <c r="K7" s="35" t="s">
        <v>99</v>
      </c>
      <c r="L7" s="35" t="s">
        <v>100</v>
      </c>
      <c r="M7" s="36" t="s">
        <v>101</v>
      </c>
      <c r="N7" s="36" t="s">
        <v>102</v>
      </c>
      <c r="O7" s="36">
        <v>9.07</v>
      </c>
      <c r="P7" s="36">
        <v>100</v>
      </c>
      <c r="Q7" s="36">
        <v>3283</v>
      </c>
      <c r="R7" s="36">
        <v>80482</v>
      </c>
      <c r="S7" s="36">
        <v>129.77000000000001</v>
      </c>
      <c r="T7" s="36">
        <v>620.19000000000005</v>
      </c>
      <c r="U7" s="36">
        <v>7266</v>
      </c>
      <c r="V7" s="36">
        <v>4.87</v>
      </c>
      <c r="W7" s="36">
        <v>1491.99</v>
      </c>
      <c r="X7" s="36">
        <v>83.5</v>
      </c>
      <c r="Y7" s="36">
        <v>63.27</v>
      </c>
      <c r="Z7" s="36">
        <v>85.87</v>
      </c>
      <c r="AA7" s="36">
        <v>80.540000000000006</v>
      </c>
      <c r="AB7" s="36">
        <v>84.1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707.68</v>
      </c>
      <c r="BF7" s="36">
        <v>1566.23</v>
      </c>
      <c r="BG7" s="36">
        <v>342.11</v>
      </c>
      <c r="BH7" s="36">
        <v>790.05</v>
      </c>
      <c r="BI7" s="36">
        <v>458.93</v>
      </c>
      <c r="BJ7" s="36">
        <v>1239.2</v>
      </c>
      <c r="BK7" s="36">
        <v>1197.82</v>
      </c>
      <c r="BL7" s="36">
        <v>1126.77</v>
      </c>
      <c r="BM7" s="36">
        <v>1044.8</v>
      </c>
      <c r="BN7" s="36">
        <v>1081.8</v>
      </c>
      <c r="BO7" s="36">
        <v>1015.77</v>
      </c>
      <c r="BP7" s="36">
        <v>74.61</v>
      </c>
      <c r="BQ7" s="36">
        <v>45.27</v>
      </c>
      <c r="BR7" s="36">
        <v>69.27</v>
      </c>
      <c r="BS7" s="36">
        <v>57.91</v>
      </c>
      <c r="BT7" s="36">
        <v>62.27</v>
      </c>
      <c r="BU7" s="36">
        <v>51.56</v>
      </c>
      <c r="BV7" s="36">
        <v>51.03</v>
      </c>
      <c r="BW7" s="36">
        <v>50.9</v>
      </c>
      <c r="BX7" s="36">
        <v>50.82</v>
      </c>
      <c r="BY7" s="36">
        <v>52.19</v>
      </c>
      <c r="BZ7" s="36">
        <v>52.78</v>
      </c>
      <c r="CA7" s="36">
        <v>264.22000000000003</v>
      </c>
      <c r="CB7" s="36">
        <v>401.45</v>
      </c>
      <c r="CC7" s="36">
        <v>263.47000000000003</v>
      </c>
      <c r="CD7" s="36">
        <v>318.25</v>
      </c>
      <c r="CE7" s="36">
        <v>297.02</v>
      </c>
      <c r="CF7" s="36">
        <v>283.26</v>
      </c>
      <c r="CG7" s="36">
        <v>289.60000000000002</v>
      </c>
      <c r="CH7" s="36">
        <v>293.27</v>
      </c>
      <c r="CI7" s="36">
        <v>300.52</v>
      </c>
      <c r="CJ7" s="36">
        <v>296.14</v>
      </c>
      <c r="CK7" s="36">
        <v>289.81</v>
      </c>
      <c r="CL7" s="36">
        <v>52.03</v>
      </c>
      <c r="CM7" s="36">
        <v>51.31</v>
      </c>
      <c r="CN7" s="36">
        <v>52.46</v>
      </c>
      <c r="CO7" s="36">
        <v>48.72</v>
      </c>
      <c r="CP7" s="36">
        <v>50.19</v>
      </c>
      <c r="CQ7" s="36">
        <v>55.2</v>
      </c>
      <c r="CR7" s="36">
        <v>54.74</v>
      </c>
      <c r="CS7" s="36">
        <v>53.78</v>
      </c>
      <c r="CT7" s="36">
        <v>53.24</v>
      </c>
      <c r="CU7" s="36">
        <v>52.31</v>
      </c>
      <c r="CV7" s="36">
        <v>52.74</v>
      </c>
      <c r="CW7" s="36">
        <v>91.26</v>
      </c>
      <c r="CX7" s="36">
        <v>94.55</v>
      </c>
      <c r="CY7" s="36">
        <v>97.81</v>
      </c>
      <c r="CZ7" s="36">
        <v>84.91</v>
      </c>
      <c r="DA7" s="36">
        <v>85.38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2017-02-14T06:36:54Z</cp:lastPrinted>
  <dcterms:created xsi:type="dcterms:W3CDTF">2017-02-08T03:12:27Z</dcterms:created>
  <dcterms:modified xsi:type="dcterms:W3CDTF">2017-02-22T02:55:08Z</dcterms:modified>
  <cp:category/>
</cp:coreProperties>
</file>