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31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AL10" i="4" s="1"/>
  <c r="U6" i="5"/>
  <c r="T6" i="5"/>
  <c r="AT8" i="4" s="1"/>
  <c r="S6" i="5"/>
  <c r="R6" i="5"/>
  <c r="Q6" i="5"/>
  <c r="P6" i="5"/>
  <c r="P10" i="4" s="1"/>
  <c r="O6" i="5"/>
  <c r="N6" i="5"/>
  <c r="B10" i="4" s="1"/>
  <c r="M6" i="5"/>
  <c r="L6" i="5"/>
  <c r="W8" i="4" s="1"/>
  <c r="K6" i="5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D10" i="4"/>
  <c r="W10" i="4"/>
  <c r="I10" i="4"/>
  <c r="BB8" i="4"/>
  <c r="AL8" i="4"/>
  <c r="P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<sst xmlns="http://schemas.openxmlformats.org/spreadsheetml/2006/main" count="251" uniqueCount="125">
  <si>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</si>
  <si>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</si>
  <si>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</si>
  <si>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</si>
  <si>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</si>
  <si>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</si>
  <si>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</si>
  <si>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</si>
  <si>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</si>
  <si>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</si>
  <si>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</si>
  <si>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</si>
  <si>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</si>
  <si>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</si>
  <si>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</si>
  <si>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</si>
  <si>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</si>
  <si>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</si>
  <si>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</si>
  <si>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</si>
  <si>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</si>
  <si>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</si>
  <si>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</si>
  <si>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</si>
  <si>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</si>
  <si>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</si>
  <si>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</si>
  <si>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</si>
  <si>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</si>
  <si>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</si>
  <si>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</si>
  <si>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</si>
  <si>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</si>
  <si>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</si>
  <si>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</si>
  <si>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</si>
  <si>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</si>
  <si>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</si>
  <si>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</si>
  <si>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</si>
  <si>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</si>
  <si>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</si>
  <si>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</si>
  <si>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</si>
  <si>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</si>
  <si>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</si>
  <si>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</si>
  <si>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</si>
  <si>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</si>
  <si>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</si>
  <si>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</si>
  <si>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</si>
  <si>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</si>
  <si>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</si>
  <si>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</si>
  <si>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</si>
  <si>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</si>
  <si>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</si>
  <si>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</si>
  <si>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</si>
  <si>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</si>
  <si>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</si>
  <si>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</si>
  <si>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</si>
  <si>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</si>
  <si>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</si>
  <si>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</si>
  <si>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</si>
  <si>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</si>
  <si>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</si>
  <si>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</si>
  <si>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</si>
  <si>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</si>
  <si>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</si>
  <si>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</si>
  <si>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</si>
  <si>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</si>
  <si>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</si>
  <si>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</si>
  <si>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</si>
  <si>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</si>
  <si>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</si>
  <si>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</si>
  <si>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</si>
  <si>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</si>
  <si>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</si>
  <si>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</si>
  <si>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</si>
  <si>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</si>
  <si>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</si>
  <si>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</si>
  <si>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</si>
  <si>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</si>
  <si>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</si>
  <si>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</si>
  <si>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</si>
  <si>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</si>
  <si>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</si>
  <si>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</si>
  <si>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</si>
  <si>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</si>
  <si>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</si>
  <si>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</si>
  <si>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</si>
  <si>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</si>
  <si>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</si>
  <si>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</si>
  <si>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</si>
  <si>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</si>
  <si>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三重県　伊賀市</t>
  </si>
  <si>
    <t>法非適用</t>
  </si>
  <si>
    <t>下水道事業</t>
  </si>
  <si>
    <t>特定地域生活排水処理</t>
  </si>
  <si>
    <t>K3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</si>
  <si>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</si>
  <si>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</si>
  <si>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</si>
  <si>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</si>
  <si>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</si>
  <si>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</si>
  <si>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</si>
  <si>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　収益的収支比率について、黒字であるが、一般会計繰入金に依存する傾向が強く、維持管理費用の削減等経営改善を図っていく必要がある。
　企業債残高対事業規模比率について、今後事業の拡大は予定していないため、使用料にて回収すべき経費をほぼ賄えている状況であるが、適正な使用料金収入の確保が必要である。
　汚水処理原価については、類似団体と比較しても数値は高く、改善策が必要と考える。
　施設利用率については、数値が低く、施設が十分に活用されていないと考える。地域の人口推移等を鑑み分析が必要である。
　水洗化率については、100％であり適切である。</t>
    <phoneticPr fontId="4"/>
  </si>
  <si>
    <t>　市町村設置型合併処理浄化槽については、現在２４０基設置管理しており、老朽化も進み維持管理費が増加している。</t>
    <phoneticPr fontId="4"/>
  </si>
  <si>
    <t>　収益的収支は黒字であるが、一般会計繰入金に依存しており、経費回収率と併せて分析し、経営戦略を策定することで経営基盤の強化を図る。</t>
    <rPh sb="42" eb="44">
      <t>ケイエイ</t>
    </rPh>
    <phoneticPr fontId="4"/>
  </si>
  <si>
    <t>非設置</t>
    <rPh sb="0" eb="1">
      <t>ヒ</t>
    </rPh>
    <rPh sb="1" eb="3">
      <t>セッチ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</si>
</sst>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607616"/>
        <c:axId val="72818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607616"/>
        <c:axId val="72818688"/>
      </c:lineChart>
      <c:dateAx>
        <c:axId val="726076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818688"/>
        <c:crosses val="autoZero"/>
        <c:auto val="1"/>
        <c:lblOffset val="100"/>
        <c:baseTimeUnit val="years"/>
      </c:dateAx>
      <c:valAx>
        <c:axId val="72818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6076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52.11</c:v>
                </c:pt>
                <c:pt idx="1">
                  <c:v>52.11</c:v>
                </c:pt>
                <c:pt idx="2">
                  <c:v>52.11</c:v>
                </c:pt>
                <c:pt idx="3">
                  <c:v>52.11</c:v>
                </c:pt>
                <c:pt idx="4">
                  <c:v>52.11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23008"/>
        <c:axId val="82137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61.93</c:v>
                </c:pt>
                <c:pt idx="1">
                  <c:v>58.06</c:v>
                </c:pt>
                <c:pt idx="2">
                  <c:v>59.08</c:v>
                </c:pt>
                <c:pt idx="3">
                  <c:v>58.25</c:v>
                </c:pt>
                <c:pt idx="4">
                  <c:v>61.55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23008"/>
        <c:axId val="82137472"/>
      </c:lineChart>
      <c:dateAx>
        <c:axId val="82123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37472"/>
        <c:crosses val="autoZero"/>
        <c:auto val="1"/>
        <c:lblOffset val="100"/>
        <c:baseTimeUnit val="years"/>
      </c:dateAx>
      <c:valAx>
        <c:axId val="82137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23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175872"/>
        <c:axId val="82182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77.25</c:v>
                </c:pt>
                <c:pt idx="1">
                  <c:v>75.790000000000006</c:v>
                </c:pt>
                <c:pt idx="2">
                  <c:v>77.12</c:v>
                </c:pt>
                <c:pt idx="3">
                  <c:v>68.150000000000006</c:v>
                </c:pt>
                <c:pt idx="4">
                  <c:v>67.489999999999995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75872"/>
        <c:axId val="82182144"/>
      </c:lineChart>
      <c:dateAx>
        <c:axId val="821758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182144"/>
        <c:crosses val="autoZero"/>
        <c:auto val="1"/>
        <c:lblOffset val="100"/>
        <c:baseTimeUnit val="years"/>
      </c:dateAx>
      <c:valAx>
        <c:axId val="82182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1758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94.23</c:v>
                </c:pt>
                <c:pt idx="1">
                  <c:v>93.67</c:v>
                </c:pt>
                <c:pt idx="2">
                  <c:v>93.85</c:v>
                </c:pt>
                <c:pt idx="3">
                  <c:v>100.87</c:v>
                </c:pt>
                <c:pt idx="4">
                  <c:v>101.78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52992"/>
        <c:axId val="72854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852992"/>
        <c:axId val="72854912"/>
      </c:lineChart>
      <c:dateAx>
        <c:axId val="728529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2854912"/>
        <c:crosses val="autoZero"/>
        <c:auto val="1"/>
        <c:lblOffset val="100"/>
        <c:baseTimeUnit val="years"/>
      </c:dateAx>
      <c:valAx>
        <c:axId val="72854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2852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0761984"/>
        <c:axId val="807639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761984"/>
        <c:axId val="80763904"/>
      </c:lineChart>
      <c:dateAx>
        <c:axId val="807619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0763904"/>
        <c:crosses val="autoZero"/>
        <c:auto val="1"/>
        <c:lblOffset val="100"/>
        <c:baseTimeUnit val="years"/>
      </c:dateAx>
      <c:valAx>
        <c:axId val="807639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07619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20768"/>
        <c:axId val="819226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20768"/>
        <c:axId val="81922688"/>
      </c:lineChart>
      <c:dateAx>
        <c:axId val="81920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22688"/>
        <c:crosses val="autoZero"/>
        <c:auto val="1"/>
        <c:lblOffset val="100"/>
        <c:baseTimeUnit val="years"/>
      </c:dateAx>
      <c:valAx>
        <c:axId val="819226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20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61728"/>
        <c:axId val="8196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61728"/>
        <c:axId val="81963648"/>
      </c:lineChart>
      <c:dateAx>
        <c:axId val="81961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1963648"/>
        <c:crosses val="autoZero"/>
        <c:auto val="1"/>
        <c:lblOffset val="100"/>
        <c:baseTimeUnit val="years"/>
      </c:dateAx>
      <c:valAx>
        <c:axId val="8196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196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264448"/>
        <c:axId val="82266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264448"/>
        <c:axId val="82266368"/>
      </c:lineChart>
      <c:dateAx>
        <c:axId val="822644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266368"/>
        <c:crosses val="autoZero"/>
        <c:auto val="1"/>
        <c:lblOffset val="100"/>
        <c:baseTimeUnit val="years"/>
      </c:dateAx>
      <c:valAx>
        <c:axId val="82266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2644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676.45</c:v>
                </c:pt>
                <c:pt idx="1">
                  <c:v>660.1</c:v>
                </c:pt>
                <c:pt idx="2">
                  <c:v>625.20000000000005</c:v>
                </c:pt>
                <c:pt idx="3">
                  <c:v>5.91</c:v>
                </c:pt>
                <c:pt idx="4">
                  <c:v>6.93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05024"/>
        <c:axId val="8230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430.64</c:v>
                </c:pt>
                <c:pt idx="1">
                  <c:v>446.63</c:v>
                </c:pt>
                <c:pt idx="2">
                  <c:v>416.91</c:v>
                </c:pt>
                <c:pt idx="3">
                  <c:v>392.19</c:v>
                </c:pt>
                <c:pt idx="4">
                  <c:v>413.5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305024"/>
        <c:axId val="82306944"/>
      </c:lineChart>
      <c:dateAx>
        <c:axId val="8230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306944"/>
        <c:crosses val="autoZero"/>
        <c:auto val="1"/>
        <c:lblOffset val="100"/>
        <c:baseTimeUnit val="years"/>
      </c:dateAx>
      <c:valAx>
        <c:axId val="8230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30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82.06</c:v>
                </c:pt>
                <c:pt idx="1">
                  <c:v>82.07</c:v>
                </c:pt>
                <c:pt idx="2">
                  <c:v>82.74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13568"/>
        <c:axId val="82015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58.78</c:v>
                </c:pt>
                <c:pt idx="1">
                  <c:v>58.53</c:v>
                </c:pt>
                <c:pt idx="2">
                  <c:v>57.93</c:v>
                </c:pt>
                <c:pt idx="3">
                  <c:v>57.03</c:v>
                </c:pt>
                <c:pt idx="4">
                  <c:v>55.84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13568"/>
        <c:axId val="82015744"/>
      </c:lineChart>
      <c:dateAx>
        <c:axId val="82013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15744"/>
        <c:crosses val="autoZero"/>
        <c:auto val="1"/>
        <c:lblOffset val="100"/>
        <c:baseTimeUnit val="years"/>
      </c:dateAx>
      <c:valAx>
        <c:axId val="82015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13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385.39</c:v>
                </c:pt>
                <c:pt idx="1">
                  <c:v>385.99</c:v>
                </c:pt>
                <c:pt idx="2">
                  <c:v>393.37</c:v>
                </c:pt>
                <c:pt idx="3">
                  <c:v>322.95999999999998</c:v>
                </c:pt>
                <c:pt idx="4">
                  <c:v>298.33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037376"/>
        <c:axId val="820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257.02999999999997</c:v>
                </c:pt>
                <c:pt idx="1">
                  <c:v>266.57</c:v>
                </c:pt>
                <c:pt idx="2">
                  <c:v>276.93</c:v>
                </c:pt>
                <c:pt idx="3">
                  <c:v>283.73</c:v>
                </c:pt>
                <c:pt idx="4">
                  <c:v>287.57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37376"/>
        <c:axId val="82043648"/>
      </c:lineChart>
      <c:dateAx>
        <c:axId val="820373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2043648"/>
        <c:crosses val="autoZero"/>
        <c:auto val="1"/>
        <c:lblOffset val="100"/>
        <c:baseTimeUnit val="years"/>
      </c:dateAx>
      <c:valAx>
        <c:axId val="820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20373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【346.13】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【75.78】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【268.69】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【59.83】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zoomScale="82" zoomScaleNormal="82" workbookViewId="0">
      <selection activeCell="B2" sqref="B2:BZ4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三重県　伊賀市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特定地域生活排水処理</v>
      </c>
      <c r="Q8" s="72"/>
      <c r="R8" s="72"/>
      <c r="S8" s="72"/>
      <c r="T8" s="72"/>
      <c r="U8" s="72"/>
      <c r="V8" s="72"/>
      <c r="W8" s="72" t="str">
        <f>データ!L6</f>
        <v>K3</v>
      </c>
      <c r="X8" s="72"/>
      <c r="Y8" s="72"/>
      <c r="Z8" s="72"/>
      <c r="AA8" s="72"/>
      <c r="AB8" s="72"/>
      <c r="AC8" s="72"/>
      <c r="AD8" s="73" t="s">
        <v>124</v>
      </c>
      <c r="AE8" s="73"/>
      <c r="AF8" s="73"/>
      <c r="AG8" s="73"/>
      <c r="AH8" s="73"/>
      <c r="AI8" s="73"/>
      <c r="AJ8" s="73"/>
      <c r="AK8" s="4"/>
      <c r="AL8" s="67">
        <f>データ!S6</f>
        <v>93892</v>
      </c>
      <c r="AM8" s="67"/>
      <c r="AN8" s="67"/>
      <c r="AO8" s="67"/>
      <c r="AP8" s="67"/>
      <c r="AQ8" s="67"/>
      <c r="AR8" s="67"/>
      <c r="AS8" s="67"/>
      <c r="AT8" s="66">
        <f>データ!T6</f>
        <v>558.23</v>
      </c>
      <c r="AU8" s="66"/>
      <c r="AV8" s="66"/>
      <c r="AW8" s="66"/>
      <c r="AX8" s="66"/>
      <c r="AY8" s="66"/>
      <c r="AZ8" s="66"/>
      <c r="BA8" s="66"/>
      <c r="BB8" s="66">
        <f>データ!U6</f>
        <v>168.2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0.75</v>
      </c>
      <c r="Q10" s="66"/>
      <c r="R10" s="66"/>
      <c r="S10" s="66"/>
      <c r="T10" s="66"/>
      <c r="U10" s="66"/>
      <c r="V10" s="66"/>
      <c r="W10" s="66">
        <f>データ!Q6</f>
        <v>100</v>
      </c>
      <c r="X10" s="66"/>
      <c r="Y10" s="66"/>
      <c r="Z10" s="66"/>
      <c r="AA10" s="66"/>
      <c r="AB10" s="66"/>
      <c r="AC10" s="66"/>
      <c r="AD10" s="67">
        <f>データ!R6</f>
        <v>5400</v>
      </c>
      <c r="AE10" s="67"/>
      <c r="AF10" s="67"/>
      <c r="AG10" s="67"/>
      <c r="AH10" s="67"/>
      <c r="AI10" s="67"/>
      <c r="AJ10" s="67"/>
      <c r="AK10" s="2"/>
      <c r="AL10" s="67">
        <f>データ!V6</f>
        <v>698</v>
      </c>
      <c r="AM10" s="67"/>
      <c r="AN10" s="67"/>
      <c r="AO10" s="67"/>
      <c r="AP10" s="67"/>
      <c r="AQ10" s="67"/>
      <c r="AR10" s="67"/>
      <c r="AS10" s="67"/>
      <c r="AT10" s="66">
        <f>データ!W6</f>
        <v>20.75</v>
      </c>
      <c r="AU10" s="66"/>
      <c r="AV10" s="66"/>
      <c r="AW10" s="66"/>
      <c r="AX10" s="66"/>
      <c r="AY10" s="66"/>
      <c r="AZ10" s="66"/>
      <c r="BA10" s="66"/>
      <c r="BB10" s="66">
        <f>データ!X6</f>
        <v>33.64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121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122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123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【346.13】</v>
      </c>
      <c r="I86" s="26" t="str">
        <f>データ!CA6</f>
        <v>【59.83】</v>
      </c>
      <c r="J86" s="26" t="str">
        <f>データ!CL6</f>
        <v>【268.69】</v>
      </c>
      <c r="K86" s="26" t="str">
        <f>データ!CW6</f>
        <v>【61.71】</v>
      </c>
      <c r="L86" s="26" t="str">
        <f>データ!DH6</f>
        <v>【75.78】</v>
      </c>
      <c r="M86" s="26" t="s">
        <v>55</v>
      </c>
      <c r="N86" s="26" t="s">
        <v>55</v>
      </c>
      <c r="O86" s="26" t="str">
        <f>データ!EO6</f>
        <v>【-】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58</v>
      </c>
      <c r="B3" s="29" t="s">
        <v>59</v>
      </c>
      <c r="C3" s="29" t="s">
        <v>60</v>
      </c>
      <c r="D3" s="29" t="s">
        <v>61</v>
      </c>
      <c r="E3" s="29" t="s">
        <v>62</v>
      </c>
      <c r="F3" s="29" t="s">
        <v>63</v>
      </c>
      <c r="G3" s="29" t="s">
        <v>64</v>
      </c>
      <c r="H3" s="77" t="s">
        <v>65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69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79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80</v>
      </c>
      <c r="B5" s="31"/>
      <c r="C5" s="31"/>
      <c r="D5" s="31"/>
      <c r="E5" s="31"/>
      <c r="F5" s="31"/>
      <c r="G5" s="31"/>
      <c r="H5" s="32" t="s">
        <v>81</v>
      </c>
      <c r="I5" s="32" t="s">
        <v>82</v>
      </c>
      <c r="J5" s="32" t="s">
        <v>83</v>
      </c>
      <c r="K5" s="32" t="s">
        <v>84</v>
      </c>
      <c r="L5" s="32" t="s">
        <v>85</v>
      </c>
      <c r="M5" s="32" t="s">
        <v>5</v>
      </c>
      <c r="N5" s="32" t="s">
        <v>86</v>
      </c>
      <c r="O5" s="32" t="s">
        <v>87</v>
      </c>
      <c r="P5" s="32" t="s">
        <v>88</v>
      </c>
      <c r="Q5" s="32" t="s">
        <v>89</v>
      </c>
      <c r="R5" s="32" t="s">
        <v>90</v>
      </c>
      <c r="S5" s="32" t="s">
        <v>91</v>
      </c>
      <c r="T5" s="32" t="s">
        <v>92</v>
      </c>
      <c r="U5" s="32" t="s">
        <v>93</v>
      </c>
      <c r="V5" s="32" t="s">
        <v>94</v>
      </c>
      <c r="W5" s="32" t="s">
        <v>95</v>
      </c>
      <c r="X5" s="32" t="s">
        <v>96</v>
      </c>
      <c r="Y5" s="32" t="s">
        <v>97</v>
      </c>
      <c r="Z5" s="32" t="s">
        <v>98</v>
      </c>
      <c r="AA5" s="32" t="s">
        <v>99</v>
      </c>
      <c r="AB5" s="32" t="s">
        <v>100</v>
      </c>
      <c r="AC5" s="32" t="s">
        <v>101</v>
      </c>
      <c r="AD5" s="32" t="s">
        <v>102</v>
      </c>
      <c r="AE5" s="32" t="s">
        <v>103</v>
      </c>
      <c r="AF5" s="32" t="s">
        <v>104</v>
      </c>
      <c r="AG5" s="32" t="s">
        <v>105</v>
      </c>
      <c r="AH5" s="32" t="s">
        <v>106</v>
      </c>
      <c r="AI5" s="32" t="s">
        <v>43</v>
      </c>
      <c r="AJ5" s="32" t="s">
        <v>97</v>
      </c>
      <c r="AK5" s="32" t="s">
        <v>98</v>
      </c>
      <c r="AL5" s="32" t="s">
        <v>99</v>
      </c>
      <c r="AM5" s="32" t="s">
        <v>100</v>
      </c>
      <c r="AN5" s="32" t="s">
        <v>101</v>
      </c>
      <c r="AO5" s="32" t="s">
        <v>102</v>
      </c>
      <c r="AP5" s="32" t="s">
        <v>103</v>
      </c>
      <c r="AQ5" s="32" t="s">
        <v>104</v>
      </c>
      <c r="AR5" s="32" t="s">
        <v>105</v>
      </c>
      <c r="AS5" s="32" t="s">
        <v>106</v>
      </c>
      <c r="AT5" s="32" t="s">
        <v>107</v>
      </c>
      <c r="AU5" s="32" t="s">
        <v>97</v>
      </c>
      <c r="AV5" s="32" t="s">
        <v>98</v>
      </c>
      <c r="AW5" s="32" t="s">
        <v>99</v>
      </c>
      <c r="AX5" s="32" t="s">
        <v>100</v>
      </c>
      <c r="AY5" s="32" t="s">
        <v>101</v>
      </c>
      <c r="AZ5" s="32" t="s">
        <v>102</v>
      </c>
      <c r="BA5" s="32" t="s">
        <v>103</v>
      </c>
      <c r="BB5" s="32" t="s">
        <v>104</v>
      </c>
      <c r="BC5" s="32" t="s">
        <v>105</v>
      </c>
      <c r="BD5" s="32" t="s">
        <v>106</v>
      </c>
      <c r="BE5" s="32" t="s">
        <v>107</v>
      </c>
      <c r="BF5" s="32" t="s">
        <v>97</v>
      </c>
      <c r="BG5" s="32" t="s">
        <v>98</v>
      </c>
      <c r="BH5" s="32" t="s">
        <v>99</v>
      </c>
      <c r="BI5" s="32" t="s">
        <v>100</v>
      </c>
      <c r="BJ5" s="32" t="s">
        <v>101</v>
      </c>
      <c r="BK5" s="32" t="s">
        <v>102</v>
      </c>
      <c r="BL5" s="32" t="s">
        <v>103</v>
      </c>
      <c r="BM5" s="32" t="s">
        <v>104</v>
      </c>
      <c r="BN5" s="32" t="s">
        <v>105</v>
      </c>
      <c r="BO5" s="32" t="s">
        <v>106</v>
      </c>
      <c r="BP5" s="32" t="s">
        <v>107</v>
      </c>
      <c r="BQ5" s="32" t="s">
        <v>97</v>
      </c>
      <c r="BR5" s="32" t="s">
        <v>98</v>
      </c>
      <c r="BS5" s="32" t="s">
        <v>99</v>
      </c>
      <c r="BT5" s="32" t="s">
        <v>100</v>
      </c>
      <c r="BU5" s="32" t="s">
        <v>101</v>
      </c>
      <c r="BV5" s="32" t="s">
        <v>102</v>
      </c>
      <c r="BW5" s="32" t="s">
        <v>103</v>
      </c>
      <c r="BX5" s="32" t="s">
        <v>104</v>
      </c>
      <c r="BY5" s="32" t="s">
        <v>105</v>
      </c>
      <c r="BZ5" s="32" t="s">
        <v>106</v>
      </c>
      <c r="CA5" s="32" t="s">
        <v>107</v>
      </c>
      <c r="CB5" s="32" t="s">
        <v>97</v>
      </c>
      <c r="CC5" s="32" t="s">
        <v>98</v>
      </c>
      <c r="CD5" s="32" t="s">
        <v>99</v>
      </c>
      <c r="CE5" s="32" t="s">
        <v>100</v>
      </c>
      <c r="CF5" s="32" t="s">
        <v>101</v>
      </c>
      <c r="CG5" s="32" t="s">
        <v>102</v>
      </c>
      <c r="CH5" s="32" t="s">
        <v>103</v>
      </c>
      <c r="CI5" s="32" t="s">
        <v>104</v>
      </c>
      <c r="CJ5" s="32" t="s">
        <v>105</v>
      </c>
      <c r="CK5" s="32" t="s">
        <v>106</v>
      </c>
      <c r="CL5" s="32" t="s">
        <v>107</v>
      </c>
      <c r="CM5" s="32" t="s">
        <v>97</v>
      </c>
      <c r="CN5" s="32" t="s">
        <v>98</v>
      </c>
      <c r="CO5" s="32" t="s">
        <v>99</v>
      </c>
      <c r="CP5" s="32" t="s">
        <v>100</v>
      </c>
      <c r="CQ5" s="32" t="s">
        <v>101</v>
      </c>
      <c r="CR5" s="32" t="s">
        <v>102</v>
      </c>
      <c r="CS5" s="32" t="s">
        <v>103</v>
      </c>
      <c r="CT5" s="32" t="s">
        <v>104</v>
      </c>
      <c r="CU5" s="32" t="s">
        <v>105</v>
      </c>
      <c r="CV5" s="32" t="s">
        <v>106</v>
      </c>
      <c r="CW5" s="32" t="s">
        <v>107</v>
      </c>
      <c r="CX5" s="32" t="s">
        <v>97</v>
      </c>
      <c r="CY5" s="32" t="s">
        <v>98</v>
      </c>
      <c r="CZ5" s="32" t="s">
        <v>99</v>
      </c>
      <c r="DA5" s="32" t="s">
        <v>100</v>
      </c>
      <c r="DB5" s="32" t="s">
        <v>101</v>
      </c>
      <c r="DC5" s="32" t="s">
        <v>102</v>
      </c>
      <c r="DD5" s="32" t="s">
        <v>103</v>
      </c>
      <c r="DE5" s="32" t="s">
        <v>104</v>
      </c>
      <c r="DF5" s="32" t="s">
        <v>105</v>
      </c>
      <c r="DG5" s="32" t="s">
        <v>106</v>
      </c>
      <c r="DH5" s="32" t="s">
        <v>107</v>
      </c>
      <c r="DI5" s="32" t="s">
        <v>97</v>
      </c>
      <c r="DJ5" s="32" t="s">
        <v>98</v>
      </c>
      <c r="DK5" s="32" t="s">
        <v>99</v>
      </c>
      <c r="DL5" s="32" t="s">
        <v>100</v>
      </c>
      <c r="DM5" s="32" t="s">
        <v>101</v>
      </c>
      <c r="DN5" s="32" t="s">
        <v>102</v>
      </c>
      <c r="DO5" s="32" t="s">
        <v>103</v>
      </c>
      <c r="DP5" s="32" t="s">
        <v>104</v>
      </c>
      <c r="DQ5" s="32" t="s">
        <v>105</v>
      </c>
      <c r="DR5" s="32" t="s">
        <v>106</v>
      </c>
      <c r="DS5" s="32" t="s">
        <v>107</v>
      </c>
      <c r="DT5" s="32" t="s">
        <v>97</v>
      </c>
      <c r="DU5" s="32" t="s">
        <v>98</v>
      </c>
      <c r="DV5" s="32" t="s">
        <v>99</v>
      </c>
      <c r="DW5" s="32" t="s">
        <v>100</v>
      </c>
      <c r="DX5" s="32" t="s">
        <v>101</v>
      </c>
      <c r="DY5" s="32" t="s">
        <v>102</v>
      </c>
      <c r="DZ5" s="32" t="s">
        <v>103</v>
      </c>
      <c r="EA5" s="32" t="s">
        <v>104</v>
      </c>
      <c r="EB5" s="32" t="s">
        <v>105</v>
      </c>
      <c r="EC5" s="32" t="s">
        <v>106</v>
      </c>
      <c r="ED5" s="32" t="s">
        <v>107</v>
      </c>
      <c r="EE5" s="32" t="s">
        <v>97</v>
      </c>
      <c r="EF5" s="32" t="s">
        <v>98</v>
      </c>
      <c r="EG5" s="32" t="s">
        <v>99</v>
      </c>
      <c r="EH5" s="32" t="s">
        <v>100</v>
      </c>
      <c r="EI5" s="32" t="s">
        <v>101</v>
      </c>
      <c r="EJ5" s="32" t="s">
        <v>102</v>
      </c>
      <c r="EK5" s="32" t="s">
        <v>103</v>
      </c>
      <c r="EL5" s="32" t="s">
        <v>104</v>
      </c>
      <c r="EM5" s="32" t="s">
        <v>105</v>
      </c>
      <c r="EN5" s="32" t="s">
        <v>106</v>
      </c>
      <c r="EO5" s="32" t="s">
        <v>107</v>
      </c>
    </row>
    <row r="6" spans="1:145" s="36" customFormat="1">
      <c r="A6" s="28" t="s">
        <v>108</v>
      </c>
      <c r="B6" s="33">
        <f>B7</f>
        <v>2016</v>
      </c>
      <c r="C6" s="33">
        <f t="shared" ref="C6:X6" si="3">C7</f>
        <v>242161</v>
      </c>
      <c r="D6" s="33">
        <f t="shared" si="3"/>
        <v>47</v>
      </c>
      <c r="E6" s="33">
        <f t="shared" si="3"/>
        <v>18</v>
      </c>
      <c r="F6" s="33">
        <f t="shared" si="3"/>
        <v>0</v>
      </c>
      <c r="G6" s="33">
        <f t="shared" si="3"/>
        <v>0</v>
      </c>
      <c r="H6" s="33" t="str">
        <f t="shared" si="3"/>
        <v>三重県　伊賀市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特定地域生活排水処理</v>
      </c>
      <c r="L6" s="33" t="str">
        <f t="shared" si="3"/>
        <v>K3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0.75</v>
      </c>
      <c r="Q6" s="34">
        <f t="shared" si="3"/>
        <v>100</v>
      </c>
      <c r="R6" s="34">
        <f t="shared" si="3"/>
        <v>5400</v>
      </c>
      <c r="S6" s="34">
        <f t="shared" si="3"/>
        <v>93892</v>
      </c>
      <c r="T6" s="34">
        <f t="shared" si="3"/>
        <v>558.23</v>
      </c>
      <c r="U6" s="34">
        <f t="shared" si="3"/>
        <v>168.2</v>
      </c>
      <c r="V6" s="34">
        <f t="shared" si="3"/>
        <v>698</v>
      </c>
      <c r="W6" s="34">
        <f t="shared" si="3"/>
        <v>20.75</v>
      </c>
      <c r="X6" s="34">
        <f t="shared" si="3"/>
        <v>33.64</v>
      </c>
      <c r="Y6" s="35">
        <f>IF(Y7="",NA(),Y7)</f>
        <v>94.23</v>
      </c>
      <c r="Z6" s="35">
        <f t="shared" ref="Z6:AH6" si="4">IF(Z7="",NA(),Z7)</f>
        <v>93.67</v>
      </c>
      <c r="AA6" s="35">
        <f t="shared" si="4"/>
        <v>93.85</v>
      </c>
      <c r="AB6" s="35">
        <f t="shared" si="4"/>
        <v>100.87</v>
      </c>
      <c r="AC6" s="35">
        <f t="shared" si="4"/>
        <v>101.78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676.45</v>
      </c>
      <c r="BG6" s="35">
        <f t="shared" ref="BG6:BO6" si="7">IF(BG7="",NA(),BG7)</f>
        <v>660.1</v>
      </c>
      <c r="BH6" s="35">
        <f t="shared" si="7"/>
        <v>625.20000000000005</v>
      </c>
      <c r="BI6" s="35">
        <f t="shared" si="7"/>
        <v>5.91</v>
      </c>
      <c r="BJ6" s="35">
        <f t="shared" si="7"/>
        <v>6.93</v>
      </c>
      <c r="BK6" s="35">
        <f t="shared" si="7"/>
        <v>430.64</v>
      </c>
      <c r="BL6" s="35">
        <f t="shared" si="7"/>
        <v>446.63</v>
      </c>
      <c r="BM6" s="35">
        <f t="shared" si="7"/>
        <v>416.91</v>
      </c>
      <c r="BN6" s="35">
        <f t="shared" si="7"/>
        <v>392.19</v>
      </c>
      <c r="BO6" s="35">
        <f t="shared" si="7"/>
        <v>413.5</v>
      </c>
      <c r="BP6" s="34" t="str">
        <f>IF(BP7="","",IF(BP7="-","【-】","【"&amp;SUBSTITUTE(TEXT(BP7,"#,##0.00"),"-","△")&amp;"】"))</f>
        <v>【346.13】</v>
      </c>
      <c r="BQ6" s="35">
        <f>IF(BQ7="",NA(),BQ7)</f>
        <v>82.06</v>
      </c>
      <c r="BR6" s="35">
        <f t="shared" ref="BR6:BZ6" si="8">IF(BR7="",NA(),BR7)</f>
        <v>82.07</v>
      </c>
      <c r="BS6" s="35">
        <f t="shared" si="8"/>
        <v>82.74</v>
      </c>
      <c r="BT6" s="35">
        <f t="shared" si="8"/>
        <v>100</v>
      </c>
      <c r="BU6" s="35">
        <f t="shared" si="8"/>
        <v>100</v>
      </c>
      <c r="BV6" s="35">
        <f t="shared" si="8"/>
        <v>58.78</v>
      </c>
      <c r="BW6" s="35">
        <f t="shared" si="8"/>
        <v>58.53</v>
      </c>
      <c r="BX6" s="35">
        <f t="shared" si="8"/>
        <v>57.93</v>
      </c>
      <c r="BY6" s="35">
        <f t="shared" si="8"/>
        <v>57.03</v>
      </c>
      <c r="BZ6" s="35">
        <f t="shared" si="8"/>
        <v>55.84</v>
      </c>
      <c r="CA6" s="34" t="str">
        <f>IF(CA7="","",IF(CA7="-","【-】","【"&amp;SUBSTITUTE(TEXT(CA7,"#,##0.00"),"-","△")&amp;"】"))</f>
        <v>【59.83】</v>
      </c>
      <c r="CB6" s="35">
        <f>IF(CB7="",NA(),CB7)</f>
        <v>385.39</v>
      </c>
      <c r="CC6" s="35">
        <f t="shared" ref="CC6:CK6" si="9">IF(CC7="",NA(),CC7)</f>
        <v>385.99</v>
      </c>
      <c r="CD6" s="35">
        <f t="shared" si="9"/>
        <v>393.37</v>
      </c>
      <c r="CE6" s="35">
        <f t="shared" si="9"/>
        <v>322.95999999999998</v>
      </c>
      <c r="CF6" s="35">
        <f t="shared" si="9"/>
        <v>298.33</v>
      </c>
      <c r="CG6" s="35">
        <f t="shared" si="9"/>
        <v>257.02999999999997</v>
      </c>
      <c r="CH6" s="35">
        <f t="shared" si="9"/>
        <v>266.57</v>
      </c>
      <c r="CI6" s="35">
        <f t="shared" si="9"/>
        <v>276.93</v>
      </c>
      <c r="CJ6" s="35">
        <f t="shared" si="9"/>
        <v>283.73</v>
      </c>
      <c r="CK6" s="35">
        <f t="shared" si="9"/>
        <v>287.57</v>
      </c>
      <c r="CL6" s="34" t="str">
        <f>IF(CL7="","",IF(CL7="-","【-】","【"&amp;SUBSTITUTE(TEXT(CL7,"#,##0.00"),"-","△")&amp;"】"))</f>
        <v>【268.69】</v>
      </c>
      <c r="CM6" s="35">
        <f>IF(CM7="",NA(),CM7)</f>
        <v>52.11</v>
      </c>
      <c r="CN6" s="35">
        <f t="shared" ref="CN6:CV6" si="10">IF(CN7="",NA(),CN7)</f>
        <v>52.11</v>
      </c>
      <c r="CO6" s="35">
        <f t="shared" si="10"/>
        <v>52.11</v>
      </c>
      <c r="CP6" s="35">
        <f t="shared" si="10"/>
        <v>52.11</v>
      </c>
      <c r="CQ6" s="35">
        <f t="shared" si="10"/>
        <v>52.11</v>
      </c>
      <c r="CR6" s="35">
        <f t="shared" si="10"/>
        <v>61.93</v>
      </c>
      <c r="CS6" s="35">
        <f t="shared" si="10"/>
        <v>58.06</v>
      </c>
      <c r="CT6" s="35">
        <f t="shared" si="10"/>
        <v>59.08</v>
      </c>
      <c r="CU6" s="35">
        <f t="shared" si="10"/>
        <v>58.25</v>
      </c>
      <c r="CV6" s="35">
        <f t="shared" si="10"/>
        <v>61.55</v>
      </c>
      <c r="CW6" s="34" t="str">
        <f>IF(CW7="","",IF(CW7="-","【-】","【"&amp;SUBSTITUTE(TEXT(CW7,"#,##0.00"),"-","△")&amp;"】"))</f>
        <v>【61.71】</v>
      </c>
      <c r="CX6" s="35">
        <f>IF(CX7="",NA(),CX7)</f>
        <v>100</v>
      </c>
      <c r="CY6" s="35">
        <f t="shared" ref="CY6:DG6" si="11">IF(CY7="",NA(),CY7)</f>
        <v>100</v>
      </c>
      <c r="CZ6" s="35">
        <f t="shared" si="11"/>
        <v>100</v>
      </c>
      <c r="DA6" s="35">
        <f t="shared" si="11"/>
        <v>100</v>
      </c>
      <c r="DB6" s="35">
        <f t="shared" si="11"/>
        <v>100</v>
      </c>
      <c r="DC6" s="35">
        <f t="shared" si="11"/>
        <v>77.25</v>
      </c>
      <c r="DD6" s="35">
        <f t="shared" si="11"/>
        <v>75.790000000000006</v>
      </c>
      <c r="DE6" s="35">
        <f t="shared" si="11"/>
        <v>77.12</v>
      </c>
      <c r="DF6" s="35">
        <f t="shared" si="11"/>
        <v>68.150000000000006</v>
      </c>
      <c r="DG6" s="35">
        <f t="shared" si="11"/>
        <v>67.489999999999995</v>
      </c>
      <c r="DH6" s="34" t="str">
        <f>IF(DH7="","",IF(DH7="-","【-】","【"&amp;SUBSTITUTE(TEXT(DH7,"#,##0.00"),"-","△")&amp;"】"))</f>
        <v>【75.78】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 t="str">
        <f>IF(EE7="",NA(),EE7)</f>
        <v>-</v>
      </c>
      <c r="EF6" s="35" t="str">
        <f t="shared" ref="EF6:EN6" si="14">IF(EF7="",NA(),EF7)</f>
        <v>-</v>
      </c>
      <c r="EG6" s="35" t="str">
        <f t="shared" si="14"/>
        <v>-</v>
      </c>
      <c r="EH6" s="35" t="str">
        <f t="shared" si="14"/>
        <v>-</v>
      </c>
      <c r="EI6" s="35" t="str">
        <f t="shared" si="14"/>
        <v>-</v>
      </c>
      <c r="EJ6" s="35" t="str">
        <f t="shared" si="14"/>
        <v>-</v>
      </c>
      <c r="EK6" s="35" t="str">
        <f t="shared" si="14"/>
        <v>-</v>
      </c>
      <c r="EL6" s="35" t="str">
        <f t="shared" si="14"/>
        <v>-</v>
      </c>
      <c r="EM6" s="35" t="str">
        <f t="shared" si="14"/>
        <v>-</v>
      </c>
      <c r="EN6" s="35" t="str">
        <f t="shared" si="14"/>
        <v>-</v>
      </c>
      <c r="EO6" s="34" t="str">
        <f>IF(EO7="","",IF(EO7="-","【-】","【"&amp;SUBSTITUTE(TEXT(EO7,"#,##0.00"),"-","△")&amp;"】"))</f>
        <v>【-】</v>
      </c>
    </row>
    <row r="7" spans="1:145" s="36" customFormat="1">
      <c r="A7" s="28"/>
      <c r="B7" s="37">
        <v>2016</v>
      </c>
      <c r="C7" s="37">
        <v>242161</v>
      </c>
      <c r="D7" s="37">
        <v>47</v>
      </c>
      <c r="E7" s="37">
        <v>18</v>
      </c>
      <c r="F7" s="37">
        <v>0</v>
      </c>
      <c r="G7" s="37">
        <v>0</v>
      </c>
      <c r="H7" s="37" t="s">
        <v>109</v>
      </c>
      <c r="I7" s="37" t="s">
        <v>110</v>
      </c>
      <c r="J7" s="37" t="s">
        <v>111</v>
      </c>
      <c r="K7" s="37" t="s">
        <v>112</v>
      </c>
      <c r="L7" s="37" t="s">
        <v>113</v>
      </c>
      <c r="M7" s="37"/>
      <c r="N7" s="38" t="s">
        <v>114</v>
      </c>
      <c r="O7" s="38" t="s">
        <v>115</v>
      </c>
      <c r="P7" s="38">
        <v>0.75</v>
      </c>
      <c r="Q7" s="38">
        <v>100</v>
      </c>
      <c r="R7" s="38">
        <v>5400</v>
      </c>
      <c r="S7" s="38">
        <v>93892</v>
      </c>
      <c r="T7" s="38">
        <v>558.23</v>
      </c>
      <c r="U7" s="38">
        <v>168.2</v>
      </c>
      <c r="V7" s="38">
        <v>698</v>
      </c>
      <c r="W7" s="38">
        <v>20.75</v>
      </c>
      <c r="X7" s="38">
        <v>33.64</v>
      </c>
      <c r="Y7" s="38">
        <v>94.23</v>
      </c>
      <c r="Z7" s="38">
        <v>93.67</v>
      </c>
      <c r="AA7" s="38">
        <v>93.85</v>
      </c>
      <c r="AB7" s="38">
        <v>100.87</v>
      </c>
      <c r="AC7" s="38">
        <v>101.78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676.45</v>
      </c>
      <c r="BG7" s="38">
        <v>660.1</v>
      </c>
      <c r="BH7" s="38">
        <v>625.20000000000005</v>
      </c>
      <c r="BI7" s="38">
        <v>5.91</v>
      </c>
      <c r="BJ7" s="38">
        <v>6.93</v>
      </c>
      <c r="BK7" s="38">
        <v>430.64</v>
      </c>
      <c r="BL7" s="38">
        <v>446.63</v>
      </c>
      <c r="BM7" s="38">
        <v>416.91</v>
      </c>
      <c r="BN7" s="38">
        <v>392.19</v>
      </c>
      <c r="BO7" s="38">
        <v>413.5</v>
      </c>
      <c r="BP7" s="38">
        <v>346.13</v>
      </c>
      <c r="BQ7" s="38">
        <v>82.06</v>
      </c>
      <c r="BR7" s="38">
        <v>82.07</v>
      </c>
      <c r="BS7" s="38">
        <v>82.74</v>
      </c>
      <c r="BT7" s="38">
        <v>100</v>
      </c>
      <c r="BU7" s="38">
        <v>100</v>
      </c>
      <c r="BV7" s="38">
        <v>58.78</v>
      </c>
      <c r="BW7" s="38">
        <v>58.53</v>
      </c>
      <c r="BX7" s="38">
        <v>57.93</v>
      </c>
      <c r="BY7" s="38">
        <v>57.03</v>
      </c>
      <c r="BZ7" s="38">
        <v>55.84</v>
      </c>
      <c r="CA7" s="38">
        <v>59.83</v>
      </c>
      <c r="CB7" s="38">
        <v>385.39</v>
      </c>
      <c r="CC7" s="38">
        <v>385.99</v>
      </c>
      <c r="CD7" s="38">
        <v>393.37</v>
      </c>
      <c r="CE7" s="38">
        <v>322.95999999999998</v>
      </c>
      <c r="CF7" s="38">
        <v>298.33</v>
      </c>
      <c r="CG7" s="38">
        <v>257.02999999999997</v>
      </c>
      <c r="CH7" s="38">
        <v>266.57</v>
      </c>
      <c r="CI7" s="38">
        <v>276.93</v>
      </c>
      <c r="CJ7" s="38">
        <v>283.73</v>
      </c>
      <c r="CK7" s="38">
        <v>287.57</v>
      </c>
      <c r="CL7" s="38">
        <v>268.69</v>
      </c>
      <c r="CM7" s="38">
        <v>52.11</v>
      </c>
      <c r="CN7" s="38">
        <v>52.11</v>
      </c>
      <c r="CO7" s="38">
        <v>52.11</v>
      </c>
      <c r="CP7" s="38">
        <v>52.11</v>
      </c>
      <c r="CQ7" s="38">
        <v>52.11</v>
      </c>
      <c r="CR7" s="38">
        <v>61.93</v>
      </c>
      <c r="CS7" s="38">
        <v>58.06</v>
      </c>
      <c r="CT7" s="38">
        <v>59.08</v>
      </c>
      <c r="CU7" s="38">
        <v>58.25</v>
      </c>
      <c r="CV7" s="38">
        <v>61.55</v>
      </c>
      <c r="CW7" s="38">
        <v>61.71</v>
      </c>
      <c r="CX7" s="38">
        <v>100</v>
      </c>
      <c r="CY7" s="38">
        <v>100</v>
      </c>
      <c r="CZ7" s="38">
        <v>100</v>
      </c>
      <c r="DA7" s="38">
        <v>100</v>
      </c>
      <c r="DB7" s="38">
        <v>100</v>
      </c>
      <c r="DC7" s="38">
        <v>77.25</v>
      </c>
      <c r="DD7" s="38">
        <v>75.790000000000006</v>
      </c>
      <c r="DE7" s="38">
        <v>77.12</v>
      </c>
      <c r="DF7" s="38">
        <v>68.150000000000006</v>
      </c>
      <c r="DG7" s="38">
        <v>67.489999999999995</v>
      </c>
      <c r="DH7" s="38">
        <v>75.78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 t="s">
        <v>114</v>
      </c>
      <c r="EF7" s="38" t="s">
        <v>114</v>
      </c>
      <c r="EG7" s="38" t="s">
        <v>114</v>
      </c>
      <c r="EH7" s="38" t="s">
        <v>114</v>
      </c>
      <c r="EI7" s="38" t="s">
        <v>114</v>
      </c>
      <c r="EJ7" s="38" t="s">
        <v>114</v>
      </c>
      <c r="EK7" s="38" t="s">
        <v>114</v>
      </c>
      <c r="EL7" s="38" t="s">
        <v>114</v>
      </c>
      <c r="EM7" s="38" t="s">
        <v>114</v>
      </c>
      <c r="EN7" s="38" t="s">
        <v>114</v>
      </c>
      <c r="EO7" s="38" t="s">
        <v>114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116</v>
      </c>
      <c r="C9" s="40" t="s">
        <v>117</v>
      </c>
      <c r="D9" s="40" t="s">
        <v>118</v>
      </c>
      <c r="E9" s="40" t="s">
        <v>119</v>
      </c>
      <c r="F9" s="40" t="s">
        <v>120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59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三重県</cp:lastModifiedBy>
  <dcterms:created xsi:type="dcterms:W3CDTF">2017-12-25T02:40:53Z</dcterms:created>
  <dcterms:modified xsi:type="dcterms:W3CDTF">2018-02-19T09:18:38Z</dcterms:modified>
</cp:coreProperties>
</file>