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U88" i="11" l="1"/>
  <c r="AP88" i="11"/>
  <c r="AF88" i="11"/>
  <c r="AU63" i="11"/>
  <c r="AP63" i="11"/>
  <c r="AA33" i="11"/>
  <c r="AA32" i="11"/>
  <c r="AA31" i="11"/>
  <c r="AA30" i="11"/>
  <c r="AA29" i="11"/>
  <c r="AA28" i="11"/>
  <c r="AP23" i="11"/>
  <c r="AA9" i="11"/>
  <c r="AA8" i="11"/>
  <c r="AA7" i="11"/>
  <c r="DQ102" i="11" l="1"/>
  <c r="DG102" i="11"/>
  <c r="CW102" i="11"/>
  <c r="CR102" i="11"/>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BE35" i="9"/>
  <c r="BE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l="1"/>
  <c r="AM34" i="9"/>
  <c r="AM35" i="9" s="1"/>
  <c r="AM36"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<sst xmlns="http://schemas.openxmlformats.org/spreadsheetml/2006/main" count="1042" uniqueCount="571">
  <si>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</si>
  <si>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</si>
  <si>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</si>
  <si>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</si>
  <si>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</si>
  <si>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</si>
  <si>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</si>
  <si>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</si>
  <si>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</si>
  <si>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</si>
  <si>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</si>
  <si>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</si>
  <si>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</si>
  <si>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</si>
  <si>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</si>
  <si>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</si>
  <si>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</si>
  <si>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</si>
  <si>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</si>
  <si>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</si>
  <si>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</si>
  <si>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</si>
  <si>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</si>
  <si>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</si>
  <si>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</si>
  <si>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</si>
  <si>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</si>
  <si>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</si>
  <si>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</si>
  <si>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</si>
  <si>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</si>
  <si>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</si>
  <si>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</si>
  <si>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</si>
  <si>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</si>
  <si>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</si>
  <si>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</si>
  <si>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</si>
  <si>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</si>
  <si>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</si>
  <si>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</si>
  <si>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</si>
  <si>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</si>
  <si>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</si>
  <si>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</si>
  <si>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</si>
  <si>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</si>
  <si>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</si>
  <si>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</si>
  <si>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</si>
  <si>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</si>
  <si>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</si>
  <si>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</si>
  <si>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</si>
  <si>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</si>
  <si>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</si>
  <si>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</si>
  <si>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</si>
  <si>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</si>
  <si>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</si>
  <si>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</si>
  <si>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</si>
  <si>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</si>
  <si>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</si>
  <si>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</si>
  <si>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</si>
  <si>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</si>
  <si>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</si>
  <si>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</si>
  <si>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</si>
  <si>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</si>
  <si>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</si>
  <si>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</si>
  <si>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</si>
  <si>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</si>
  <si>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</si>
  <si>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</si>
  <si>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</si>
  <si>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</si>
  <si>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</si>
  <si>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</si>
  <si>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</si>
  <si>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鈴鹿市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</si>
  <si>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</si>
  <si>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</si>
  <si>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</si>
  <si>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</si>
  <si>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</si>
  <si>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</si>
  <si>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</si>
  <si>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</si>
  <si>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</si>
  <si>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</si>
  <si>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</si>
  <si>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</si>
  <si>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</si>
  <si>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</si>
  <si>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</si>
  <si>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</si>
  <si>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</si>
  <si>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</si>
  <si>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</si>
  <si>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</si>
  <si>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</si>
  <si>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</si>
  <si>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</si>
  <si>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</si>
  <si>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</si>
  <si>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</si>
  <si>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</si>
  <si>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</si>
  <si>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</si>
  <si>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</si>
  <si>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</si>
  <si>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</si>
  <si>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</si>
  <si>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</si>
  <si>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</si>
  <si>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</si>
  <si>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</si>
  <si>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</si>
  <si>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</si>
  <si>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</si>
  <si>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</si>
  <si>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</si>
  <si>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</si>
  <si>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</si>
  <si>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</si>
  <si>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</si>
  <si>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</si>
  <si>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</si>
  <si>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</si>
  <si>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</si>
  <si>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</si>
  <si>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</si>
  <si>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</si>
  <si>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</si>
  <si>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</si>
  <si>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</si>
  <si>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</si>
  <si>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</si>
  <si>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</si>
  <si>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</si>
  <si>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</si>
  <si>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</si>
  <si>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</si>
  <si>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</si>
  <si>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</si>
  <si>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</si>
  <si>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</si>
  <si>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</si>
  <si>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</si>
  <si>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</si>
  <si>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</si>
  <si>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</si>
  <si>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</si>
  <si>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</si>
  <si>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</si>
  <si>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</si>
  <si>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</si>
  <si>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</si>
  <si>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</si>
  <si>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</si>
  <si>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</si>
  <si>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</si>
  <si>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</si>
  <si>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</si>
  <si>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</si>
  <si>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</si>
  <si>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</si>
  <si>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</si>
  <si>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</si>
  <si>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</si>
  <si>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</si>
  <si>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</si>
  <si>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</si>
  <si>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</si>
  <si>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</si>
  <si>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</si>
  <si>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</si>
  <si>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</si>
  <si>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</si>
  <si>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</si>
  <si>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</si>
  <si>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</si>
  <si>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</si>
  <si>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</si>
  <si>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</si>
  <si>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</si>
  <si>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</si>
  <si>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</si>
  <si>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</si>
  <si>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</si>
  <si>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</si>
  <si>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</si>
  <si>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</si>
  <si>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</si>
  <si>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三重県鈴鹿市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</si>
  <si>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</si>
  <si>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</si>
  <si>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</si>
  <si>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</si>
  <si>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</si>
  <si>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</si>
  <si>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</si>
  <si>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</si>
  <si>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</si>
  <si>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</si>
  <si>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</si>
  <si>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</si>
  <si>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</si>
  <si>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</si>
  <si>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</si>
  <si>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</si>
  <si>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</si>
  <si>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</si>
  <si>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</si>
  <si>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</si>
  <si>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</si>
  <si>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</si>
  <si>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</si>
  <si>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</si>
  <si>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</si>
  <si>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</si>
  <si>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</si>
  <si>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</si>
  <si>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</si>
  <si>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</si>
  <si>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</si>
  <si>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</si>
  <si>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</si>
  <si>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</si>
  <si>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</si>
  <si>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</si>
  <si>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</si>
  <si>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</si>
  <si>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</si>
  <si>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</si>
  <si>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</si>
  <si>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</si>
  <si>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</si>
  <si>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</si>
  <si>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</si>
  <si>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</si>
  <si>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</si>
  <si>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</si>
  <si>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</si>
  <si>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</si>
  <si>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</si>
  <si>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</si>
  <si>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</si>
  <si>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</si>
  <si>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</si>
  <si>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</si>
  <si>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</si>
  <si>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</si>
  <si>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</si>
  <si>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</si>
  <si>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</si>
  <si>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</si>
  <si>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</si>
  <si>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</si>
  <si>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</si>
  <si>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</si>
  <si>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</si>
  <si>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</si>
  <si>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</si>
  <si>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</si>
  <si>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</si>
  <si>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</si>
  <si>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</si>
  <si>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</si>
  <si>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</si>
  <si>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</si>
  <si>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</si>
  <si>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</si>
  <si>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</si>
  <si>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</si>
  <si>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</si>
  <si>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</si>
  <si>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</si>
  <si>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</si>
  <si>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</si>
  <si>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</si>
  <si>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</si>
  <si>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</si>
  <si>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</si>
  <si>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</si>
  <si>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</si>
  <si>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</si>
  <si>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</si>
  <si>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</si>
  <si>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</si>
  <si>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</si>
  <si>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</si>
  <si>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</si>
  <si>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</si>
  <si>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</si>
  <si>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</si>
  <si>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</si>
  <si>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</si>
  <si>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</si>
  <si>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</si>
  <si>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</si>
  <si>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</si>
  <si>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</si>
  <si>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</si>
  <si>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</si>
  <si>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</si>
  <si>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</si>
  <si>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</si>
  <si>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</si>
  <si>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</si>
  <si>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</si>
  <si>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</si>
  <si>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</si>
  <si>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</si>
  <si>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</si>
  <si>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</si>
  <si>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</si>
  <si>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</si>
  <si>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</si>
  <si>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</si>
  <si>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</si>
  <si>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</si>
  <si>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</si>
  <si>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</si>
  <si>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</si>
  <si>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</si>
  <si>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</si>
  <si>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</si>
  <si>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</si>
  <si>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</si>
  <si>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</si>
  <si>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</si>
  <si>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</si>
  <si>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</si>
  <si>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</si>
  <si>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</si>
  <si>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</si>
  <si>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</si>
  <si>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</si>
  <si>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</si>
  <si>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</si>
  <si>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</si>
  <si>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</si>
  <si>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三重県鈴鹿市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</si>
  <si>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</si>
  <si>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</si>
  <si>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</si>
  <si>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</si>
  <si>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</si>
  <si>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</si>
  <si>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</si>
  <si>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</si>
  <si>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</si>
  <si>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</si>
  <si>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</si>
  <si>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</si>
  <si>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</si>
  <si>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</si>
  <si>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</si>
  <si>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</si>
  <si>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</si>
  <si>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</si>
  <si>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</si>
  <si>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</si>
  <si>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</si>
  <si>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</si>
  <si>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</si>
  <si>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</si>
  <si>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</si>
  <si>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</si>
  <si>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</si>
  <si>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</si>
  <si>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</si>
  <si>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</si>
  <si>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</si>
  <si>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</si>
  <si>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</si>
  <si>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</si>
  <si>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</si>
  <si>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</si>
  <si>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</si>
  <si>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</si>
  <si>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</si>
  <si>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</si>
  <si>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下水道事業会計(公共)</t>
    <phoneticPr fontId="5"/>
  </si>
  <si>
    <t>下水道事業会計(農集)</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</si>
  <si>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</si>
  <si>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</si>
  <si>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</si>
  <si>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</si>
  <si>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</si>
  <si>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</si>
  <si>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</si>
  <si>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</si>
  <si>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</si>
  <si>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</si>
  <si>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</si>
  <si>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</si>
  <si>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</si>
  <si>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</si>
  <si>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</si>
  <si>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</si>
  <si>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</si>
  <si>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</si>
  <si>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</si>
  <si>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</si>
  <si>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</si>
  <si>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</si>
  <si>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</si>
  <si>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</si>
  <si>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</si>
  <si>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</si>
  <si>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</si>
  <si>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</si>
  <si>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</si>
  <si>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</si>
  <si>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</si>
  <si>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</si>
  <si>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</si>
  <si>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</si>
  <si>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</si>
  <si>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</si>
  <si>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</si>
  <si>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</si>
  <si>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</si>
  <si>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</si>
  <si>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</si>
  <si>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</si>
  <si>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</si>
  <si>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</si>
  <si>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</si>
  <si>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</si>
  <si>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</si>
  <si>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</si>
  <si>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</si>
  <si>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</si>
  <si>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</si>
  <si>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</si>
  <si>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</si>
  <si>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</si>
  <si>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</si>
  <si>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</si>
  <si>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</si>
  <si>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</si>
  <si>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</si>
  <si>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</si>
  <si>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</si>
  <si>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</si>
  <si>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</si>
  <si>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</si>
  <si>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</si>
  <si>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</si>
  <si>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</si>
  <si>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</si>
  <si>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</si>
  <si>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</si>
  <si>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</si>
  <si>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</si>
  <si>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</si>
  <si>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</si>
  <si>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</si>
  <si>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</si>
  <si>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</si>
  <si>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</si>
  <si>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</si>
  <si>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</si>
  <si>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</si>
  <si>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</si>
  <si>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</si>
  <si>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</si>
  <si>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</si>
  <si>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</si>
  <si>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</si>
  <si>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</si>
  <si>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</si>
  <si>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</si>
  <si>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</si>
  <si>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</si>
  <si>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</si>
  <si>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</si>
  <si>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</si>
  <si>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</si>
  <si>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</si>
  <si>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</si>
  <si>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</si>
  <si>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</si>
  <si>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</si>
  <si>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</si>
  <si>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</si>
  <si>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</si>
  <si>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</si>
  <si>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</si>
  <si>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</si>
  <si>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</si>
  <si>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</si>
  <si>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</si>
  <si>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</si>
  <si>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</si>
  <si>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</si>
  <si>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</si>
  <si>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</si>
  <si>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</si>
  <si>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</si>
  <si>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</si>
  <si>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</si>
  <si>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</si>
  <si>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</si>
  <si>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</si>
  <si>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</si>
  <si>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</si>
  <si>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</si>
  <si>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</si>
  <si>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</si>
  <si>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</si>
  <si>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</si>
  <si>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</si>
  <si>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</si>
  <si>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</si>
  <si>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</si>
  <si>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</si>
  <si>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</si>
  <si>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5.62</t>
  </si>
  <si>
    <t>▲ 5.58</t>
  </si>
  <si>
    <t>▲ 3.89</t>
  </si>
  <si>
    <t>水道事業会計</t>
  </si>
  <si>
    <t>一般会計</t>
  </si>
  <si>
    <t>下水道事業会計(公共)</t>
  </si>
  <si>
    <t>土地取得事業特別会計</t>
  </si>
  <si>
    <t>国民健康保険事業特別会計</t>
  </si>
  <si>
    <t>下水道事業会計(農集)</t>
  </si>
  <si>
    <t>後期高齢者医療特別会計</t>
  </si>
  <si>
    <t>▲ 0.08</t>
  </si>
  <si>
    <t>住宅新築資金等貸付事業特別会計</t>
  </si>
  <si>
    <t>その他会計（赤字）</t>
  </si>
  <si>
    <t>その他会計（黒字）</t>
  </si>
  <si>
    <t>鈴鹿市土地開発公社</t>
    <rPh sb="0" eb="3">
      <t>スズカシ</t>
    </rPh>
    <rPh sb="3" eb="5">
      <t>トチ</t>
    </rPh>
    <rPh sb="5" eb="7">
      <t>カイハツ</t>
    </rPh>
    <rPh sb="7" eb="9">
      <t>コウシャ</t>
    </rPh>
    <phoneticPr fontId="2"/>
  </si>
  <si>
    <t>鈴鹿市文化振興事業団</t>
    <rPh sb="0" eb="3">
      <t>スズカシ</t>
    </rPh>
    <rPh sb="3" eb="5">
      <t>ブンカ</t>
    </rPh>
    <rPh sb="5" eb="7">
      <t>シンコウ</t>
    </rPh>
    <rPh sb="7" eb="10">
      <t>ジギョウダン</t>
    </rPh>
    <phoneticPr fontId="2"/>
  </si>
  <si>
    <t>鈴鹿国際交流協会</t>
    <rPh sb="0" eb="2">
      <t>スズカ</t>
    </rPh>
    <rPh sb="2" eb="4">
      <t>コクサイ</t>
    </rPh>
    <rPh sb="4" eb="6">
      <t>コウリュウ</t>
    </rPh>
    <rPh sb="6" eb="8">
      <t>キョウカイ</t>
    </rPh>
    <phoneticPr fontId="2"/>
  </si>
  <si>
    <t>○</t>
    <phoneticPr fontId="2"/>
  </si>
  <si>
    <t>-</t>
    <phoneticPr fontId="2"/>
  </si>
  <si>
    <t>三重県市町総合事務組合一般会計</t>
    <rPh sb="0" eb="3">
      <t>ミエケン</t>
    </rPh>
    <rPh sb="3" eb="5">
      <t>シチョウ</t>
    </rPh>
    <rPh sb="5" eb="7">
      <t>ソウゴウ</t>
    </rPh>
    <rPh sb="7" eb="9">
      <t>ジム</t>
    </rPh>
    <rPh sb="9" eb="11">
      <t>クミアイ</t>
    </rPh>
    <rPh sb="11" eb="13">
      <t>イッパン</t>
    </rPh>
    <rPh sb="13" eb="15">
      <t>カイケイ</t>
    </rPh>
    <phoneticPr fontId="2"/>
  </si>
  <si>
    <t>三重県市町総合事務組合退職手当特別会計</t>
    <rPh sb="11" eb="13">
      <t>タイショク</t>
    </rPh>
    <rPh sb="13" eb="15">
      <t>テアテ</t>
    </rPh>
    <rPh sb="15" eb="17">
      <t>トクベツ</t>
    </rPh>
    <rPh sb="17" eb="18">
      <t>カイ</t>
    </rPh>
    <rPh sb="18" eb="19">
      <t>ケイ</t>
    </rPh>
    <phoneticPr fontId="2"/>
  </si>
  <si>
    <t>三重県市町総合事務組合デジタル地図特別会計</t>
    <rPh sb="15" eb="17">
      <t>チズ</t>
    </rPh>
    <rPh sb="17" eb="19">
      <t>トクベツ</t>
    </rPh>
    <rPh sb="19" eb="20">
      <t>カイ</t>
    </rPh>
    <rPh sb="20" eb="21">
      <t>ケイ</t>
    </rPh>
    <phoneticPr fontId="2"/>
  </si>
  <si>
    <t>三重県市町総合事務組合共同研修特別会計</t>
    <rPh sb="11" eb="13">
      <t>キョウドウ</t>
    </rPh>
    <rPh sb="13" eb="15">
      <t>ケンシュウ</t>
    </rPh>
    <rPh sb="15" eb="17">
      <t>トクベツ</t>
    </rPh>
    <rPh sb="17" eb="18">
      <t>カイ</t>
    </rPh>
    <rPh sb="18" eb="19">
      <t>ケイ</t>
    </rPh>
    <phoneticPr fontId="2"/>
  </si>
  <si>
    <t>三重県市町総合事務組合物品特別会計</t>
    <rPh sb="11" eb="13">
      <t>ブッピン</t>
    </rPh>
    <rPh sb="13" eb="15">
      <t>トクベツ</t>
    </rPh>
    <rPh sb="15" eb="16">
      <t>カイ</t>
    </rPh>
    <rPh sb="16" eb="17">
      <t>ケイ</t>
    </rPh>
    <phoneticPr fontId="2"/>
  </si>
  <si>
    <t>三重県市町総合事務組合公平委員会特別会計</t>
    <rPh sb="11" eb="13">
      <t>コウヘイ</t>
    </rPh>
    <rPh sb="13" eb="16">
      <t>イインカイ</t>
    </rPh>
    <rPh sb="16" eb="18">
      <t>トクベツ</t>
    </rPh>
    <rPh sb="18" eb="19">
      <t>カイ</t>
    </rPh>
    <rPh sb="19" eb="20">
      <t>ケイ</t>
    </rPh>
    <phoneticPr fontId="2"/>
  </si>
  <si>
    <t>三重県市町総合事務組合消防救急無線特別会計</t>
    <rPh sb="11" eb="13">
      <t>ショウボウ</t>
    </rPh>
    <rPh sb="13" eb="15">
      <t>キュウキュウ</t>
    </rPh>
    <rPh sb="15" eb="17">
      <t>ムセン</t>
    </rPh>
    <rPh sb="17" eb="19">
      <t>トクベツ</t>
    </rPh>
    <rPh sb="19" eb="20">
      <t>カイ</t>
    </rPh>
    <rPh sb="20" eb="21">
      <t>ケイ</t>
    </rPh>
    <phoneticPr fontId="2"/>
  </si>
  <si>
    <t>三重地方税管理回収機構一般会計</t>
    <rPh sb="0" eb="2">
      <t>ミエ</t>
    </rPh>
    <rPh sb="2" eb="4">
      <t>チホウ</t>
    </rPh>
    <rPh sb="4" eb="5">
      <t>ゼイ</t>
    </rPh>
    <rPh sb="5" eb="7">
      <t>カンリ</t>
    </rPh>
    <rPh sb="7" eb="9">
      <t>カイシュウ</t>
    </rPh>
    <rPh sb="9" eb="11">
      <t>キコウ</t>
    </rPh>
    <rPh sb="11" eb="13">
      <t>イッパン</t>
    </rPh>
    <rPh sb="13" eb="15">
      <t>カイケイ</t>
    </rPh>
    <phoneticPr fontId="2"/>
  </si>
  <si>
    <t>三重地方税管理回収機構滞納整理拡充事業特別会計</t>
    <rPh sb="11" eb="13">
      <t>タイノウ</t>
    </rPh>
    <rPh sb="13" eb="15">
      <t>セイリ</t>
    </rPh>
    <rPh sb="15" eb="17">
      <t>カクジュウ</t>
    </rPh>
    <rPh sb="17" eb="19">
      <t>ジギョウ</t>
    </rPh>
    <rPh sb="19" eb="21">
      <t>トクベツ</t>
    </rPh>
    <rPh sb="21" eb="22">
      <t>カイ</t>
    </rPh>
    <rPh sb="22" eb="23">
      <t>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</si>
  <si>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4" eb="16">
      <t>イッパン</t>
    </rPh>
    <rPh sb="16" eb="18">
      <t>カイケイ</t>
    </rPh>
    <phoneticPr fontId="2"/>
  </si>
  <si>
    <t>三重地方税管理回収機構高齢者医療特別会計</t>
    <rPh sb="11" eb="14">
      <t>コウレイシャ</t>
    </rPh>
    <rPh sb="14" eb="16">
      <t>イリョウ</t>
    </rPh>
    <rPh sb="16" eb="18">
      <t>トクベツ</t>
    </rPh>
    <rPh sb="18" eb="19">
      <t>カイ</t>
    </rPh>
    <rPh sb="19" eb="20">
      <t>ケイ</t>
    </rPh>
    <phoneticPr fontId="2"/>
  </si>
  <si>
    <t>鈴鹿亀山地区広域連合一般会計</t>
    <rPh sb="0" eb="2">
      <t>スズカ</t>
    </rPh>
    <rPh sb="2" eb="4">
      <t>カメヤマ</t>
    </rPh>
    <rPh sb="4" eb="6">
      <t>チク</t>
    </rPh>
    <rPh sb="6" eb="8">
      <t>コウイキ</t>
    </rPh>
    <rPh sb="8" eb="10">
      <t>レンゴウ</t>
    </rPh>
    <rPh sb="10" eb="12">
      <t>イッパン</t>
    </rPh>
    <rPh sb="12" eb="14">
      <t>カイケイ</t>
    </rPh>
    <phoneticPr fontId="2"/>
  </si>
  <si>
    <t>鈴鹿亀山地区広域連合介護保険事業特別会計</t>
    <rPh sb="0" eb="2">
      <t>スズカ</t>
    </rPh>
    <rPh sb="2" eb="4">
      <t>カメヤマ</t>
    </rPh>
    <rPh sb="4" eb="6">
      <t>チク</t>
    </rPh>
    <rPh sb="6" eb="8">
      <t>コウイキ</t>
    </rPh>
    <rPh sb="8" eb="10">
      <t>レンゴウ</t>
    </rPh>
    <rPh sb="10" eb="12">
      <t>カイゴ</t>
    </rPh>
    <rPh sb="12" eb="14">
      <t>ホケン</t>
    </rPh>
    <rPh sb="14" eb="16">
      <t>ジギョウ</t>
    </rPh>
    <rPh sb="16" eb="18">
      <t>トクベツ</t>
    </rPh>
    <rPh sb="18" eb="19">
      <t>カイ</t>
    </rPh>
    <rPh sb="19" eb="20">
      <t>ケイ</t>
    </rPh>
    <phoneticPr fontId="2"/>
  </si>
  <si>
    <t>北勢公設地方卸売市場組合</t>
    <rPh sb="0" eb="2">
      <t>ホクセイ</t>
    </rPh>
    <rPh sb="2" eb="4">
      <t>コウセツ</t>
    </rPh>
    <rPh sb="4" eb="6">
      <t>チホウ</t>
    </rPh>
    <rPh sb="6" eb="8">
      <t>オロシウ</t>
    </rPh>
    <rPh sb="8" eb="10">
      <t>シジョウ</t>
    </rPh>
    <rPh sb="10" eb="12">
      <t>クミアイ</t>
    </rPh>
    <phoneticPr fontId="2"/>
  </si>
  <si>
    <t>三泗鈴亀農業共済事務組合</t>
    <rPh sb="0" eb="1">
      <t>サン</t>
    </rPh>
    <rPh sb="1" eb="2">
      <t>シ</t>
    </rPh>
    <rPh sb="2" eb="4">
      <t>スズカメ</t>
    </rPh>
    <rPh sb="4" eb="6">
      <t>ノウギョウ</t>
    </rPh>
    <rPh sb="6" eb="8">
      <t>キョウサイ</t>
    </rPh>
    <rPh sb="8" eb="10">
      <t>ジム</t>
    </rPh>
    <rPh sb="10" eb="12">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</si>
  <si>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</si>
  <si>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</si>
  <si>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</si>
  <si>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</si>
  <si>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</si>
  <si>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</si>
  <si>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</si>
  <si>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</si>
  <si>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</si>
  <si>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</si>
  <si>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</si>
  <si>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おいては，既発債（清掃センター整備事業等)の償還終了による地方債残高の減少や，Ｈ28年度に財政調整基金への積み立てを行ったことによる充当可能基金の増加により改善している。実質公債費比率においては，過去に市債発行をできる限り抑制してきたことから元利償還金の減少などによって改善している。
今後は公共施設の老朽化対策等で市債発行額の増加が予想されるため，基金残高の確保と繰上償還等により市債残高の抑制を図り，健全性の維持に努める。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</si>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</sst>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52619</c:v>
                </c:pt>
              </c:numCache>
            </c:numRef>
          </c:val>
          <c:smooth val="0"/>
          <c:extLst>
            <c:ext xmlns:c16="http://schemas.microsoft.com/office/drawing/2014/chart" uri="{C3380CC4-5D6E-409C-BE32-E72D297353CC}">
              <c16:uniqueId val="{00000000-F697-4945-A5BF-D5151EA45C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29005</c:v>
                </c:pt>
                <c:pt idx="1">
                  <c:v>28885</c:v>
                </c:pt>
                <c:pt idx="2">
                  <c:v>46737</c:v>
                </c:pt>
                <c:pt idx="3">
                  <c:v>26137</c:v>
                </c:pt>
                <c:pt idx="4">
                  <c:v>19827</c:v>
                </c:pt>
              </c:numCache>
            </c:numRef>
          </c:val>
          <c:smooth val="0"/>
          <c:extLst>
            <c:ext xmlns:c16="http://schemas.microsoft.com/office/drawing/2014/chart" uri="{C3380CC4-5D6E-409C-BE32-E72D297353CC}">
              <c16:uniqueId val="{00000001-F697-4945-A5BF-D5151EA45CF6}"/>
            </c:ext>
          </c:extLst>
        </c:ser>
        <c:dLbls>
          <c:showLegendKey val="0"/>
          <c:showVal val="0"/>
          <c:showCatName val="0"/>
          <c:showSerName val="0"/>
          <c:showPercent val="0"/>
          <c:showBubbleSize val="0"/>
        </c:dLbls>
        <c:marker val="1"/>
        <c:smooth val="0"/>
        <c:axId val="102926208"/>
        <c:axId val="102928384"/>
      </c:lineChart>
      <c:catAx>
        <c:axId val="102926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928384"/>
        <c:crosses val="autoZero"/>
        <c:auto val="1"/>
        <c:lblAlgn val="ctr"/>
        <c:lblOffset val="100"/>
        <c:tickLblSkip val="1"/>
        <c:tickMarkSkip val="1"/>
        <c:noMultiLvlLbl val="0"/>
      </c:catAx>
      <c:valAx>
        <c:axId val="10292838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926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3.37</c:v>
                </c:pt>
                <c:pt idx="1">
                  <c:v>4.97</c:v>
                </c:pt>
                <c:pt idx="2">
                  <c:v>3.11</c:v>
                </c:pt>
                <c:pt idx="3">
                  <c:v>2.2999999999999998</c:v>
                </c:pt>
                <c:pt idx="4">
                  <c:v>2.9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22.16</c:v>
                </c:pt>
                <c:pt idx="1">
                  <c:v>22.91</c:v>
                </c:pt>
                <c:pt idx="2">
                  <c:v>20.71</c:v>
                </c:pt>
                <c:pt idx="3">
                  <c:v>18.46</c:v>
                </c:pt>
                <c:pt idx="4">
                  <c:v>19.32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086272"/>
        <c:axId val="11608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-5.62</c:v>
                </c:pt>
                <c:pt idx="1">
                  <c:v>1.83</c:v>
                </c:pt>
                <c:pt idx="2">
                  <c:v>-5.58</c:v>
                </c:pt>
                <c:pt idx="3">
                  <c:v>-3.89</c:v>
                </c:pt>
                <c:pt idx="4">
                  <c:v>0.65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086272"/>
        <c:axId val="116088192"/>
      </c:lineChart>
      <c:catAx>
        <c:axId val="11608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088192"/>
        <c:crosses val="autoZero"/>
        <c:auto val="1"/>
        <c:lblAlgn val="ctr"/>
        <c:lblOffset val="100"/>
        <c:tickLblSkip val="1"/>
        <c:tickMarkSkip val="1"/>
        <c:noMultiLvlLbl val="0"/>
      </c:catAx>
      <c:valAx>
        <c:axId val="11608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8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0.08</c:v>
                </c:pt>
                <c:pt idx="7">
                  <c:v>#N/A</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下水道事業会計(農集)</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0.11</c:v>
                </c:pt>
                <c:pt idx="4">
                  <c:v>#N/A</c:v>
                </c:pt>
                <c:pt idx="5">
                  <c:v>0.19</c:v>
                </c:pt>
                <c:pt idx="6">
                  <c:v>#N/A</c:v>
                </c:pt>
                <c:pt idx="7">
                  <c:v>0.23</c:v>
                </c:pt>
                <c:pt idx="8">
                  <c:v>#N/A</c:v>
                </c:pt>
                <c:pt idx="9">
                  <c:v>0.22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0.55000000000000004</c:v>
                </c:pt>
                <c:pt idx="2">
                  <c:v>#N/A</c:v>
                </c:pt>
                <c:pt idx="3">
                  <c:v>0.06</c:v>
                </c:pt>
                <c:pt idx="4">
                  <c:v>#N/A</c:v>
                </c:pt>
                <c:pt idx="5">
                  <c:v>0.06</c:v>
                </c:pt>
                <c:pt idx="6">
                  <c:v>#N/A</c:v>
                </c:pt>
                <c:pt idx="7">
                  <c:v>1.05</c:v>
                </c:pt>
                <c:pt idx="8">
                  <c:v>#N/A</c:v>
                </c:pt>
                <c:pt idx="9">
                  <c:v>0.86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土地取得事業特別会計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1.62</c:v>
                </c:pt>
                <c:pt idx="2">
                  <c:v>#N/A</c:v>
                </c:pt>
                <c:pt idx="3">
                  <c:v>1.62</c:v>
                </c:pt>
                <c:pt idx="4">
                  <c:v>#N/A</c:v>
                </c:pt>
                <c:pt idx="5">
                  <c:v>1.1499999999999999</c:v>
                </c:pt>
                <c:pt idx="6">
                  <c:v>#N/A</c:v>
                </c:pt>
                <c:pt idx="7">
                  <c:v>1.1499999999999999</c:v>
                </c:pt>
                <c:pt idx="8">
                  <c:v>#N/A</c:v>
                </c:pt>
                <c:pt idx="9">
                  <c:v>1.1599999999999999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下水道事業会計(公共)</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0.71</c:v>
                </c:pt>
                <c:pt idx="2">
                  <c:v>#N/A</c:v>
                </c:pt>
                <c:pt idx="3">
                  <c:v>0.73</c:v>
                </c:pt>
                <c:pt idx="4">
                  <c:v>#N/A</c:v>
                </c:pt>
                <c:pt idx="5">
                  <c:v>0.81</c:v>
                </c:pt>
                <c:pt idx="6">
                  <c:v>#N/A</c:v>
                </c:pt>
                <c:pt idx="7">
                  <c:v>0.94</c:v>
                </c:pt>
                <c:pt idx="8">
                  <c:v>#N/A</c:v>
                </c:pt>
                <c:pt idx="9">
                  <c:v>1.2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1.74</c:v>
                </c:pt>
                <c:pt idx="2">
                  <c:v>#N/A</c:v>
                </c:pt>
                <c:pt idx="3">
                  <c:v>3.34</c:v>
                </c:pt>
                <c:pt idx="4">
                  <c:v>#N/A</c:v>
                </c:pt>
                <c:pt idx="5">
                  <c:v>1.96</c:v>
                </c:pt>
                <c:pt idx="6">
                  <c:v>#N/A</c:v>
                </c:pt>
                <c:pt idx="7">
                  <c:v>1.1299999999999999</c:v>
                </c:pt>
                <c:pt idx="8">
                  <c:v>#N/A</c:v>
                </c:pt>
                <c:pt idx="9">
                  <c:v>1.72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10.17</c:v>
                </c:pt>
                <c:pt idx="2">
                  <c:v>#N/A</c:v>
                </c:pt>
                <c:pt idx="3">
                  <c:v>10.119999999999999</c:v>
                </c:pt>
                <c:pt idx="4">
                  <c:v>#N/A</c:v>
                </c:pt>
                <c:pt idx="5">
                  <c:v>8.6999999999999993</c:v>
                </c:pt>
                <c:pt idx="6">
                  <c:v>#N/A</c:v>
                </c:pt>
                <c:pt idx="7">
                  <c:v>8.9499999999999993</c:v>
                </c:pt>
                <c:pt idx="8">
                  <c:v>#N/A</c:v>
                </c:pt>
                <c:pt idx="9">
                  <c:v>6.95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0023680"/>
        <c:axId val="100029568"/>
      </c:barChart>
      <c:catAx>
        <c:axId val="10002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029568"/>
        <c:crosses val="autoZero"/>
        <c:auto val="1"/>
        <c:lblAlgn val="ctr"/>
        <c:lblOffset val="100"/>
        <c:tickLblSkip val="1"/>
        <c:tickMarkSkip val="1"/>
        <c:noMultiLvlLbl val="0"/>
      </c:catAx>
      <c:valAx>
        <c:axId val="10002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2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6120</c:v>
                </c:pt>
                <c:pt idx="5">
                  <c:v>6252</c:v>
                </c:pt>
                <c:pt idx="8">
                  <c:v>6400</c:v>
                </c:pt>
                <c:pt idx="11">
                  <c:v>6151</c:v>
                </c:pt>
                <c:pt idx="14">
                  <c:v>6253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411</c:v>
                </c:pt>
                <c:pt idx="3">
                  <c:v>390</c:v>
                </c:pt>
                <c:pt idx="6">
                  <c:v>510</c:v>
                </c:pt>
                <c:pt idx="9">
                  <c:v>323</c:v>
                </c:pt>
                <c:pt idx="12">
                  <c:v>326</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8</c:v>
                </c:pt>
                <c:pt idx="6">
                  <c:v>8</c:v>
                </c:pt>
                <c:pt idx="9">
                  <c:v>11</c:v>
                </c:pt>
                <c:pt idx="12">
                  <c:v>11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2607</c:v>
                </c:pt>
                <c:pt idx="3">
                  <c:v>2600</c:v>
                </c:pt>
                <c:pt idx="6">
                  <c:v>2628</c:v>
                </c:pt>
                <c:pt idx="9">
                  <c:v>2949</c:v>
                </c:pt>
                <c:pt idx="12">
                  <c:v>2555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5489</c:v>
                </c:pt>
                <c:pt idx="3">
                  <c:v>5313</c:v>
                </c:pt>
                <c:pt idx="6">
                  <c:v>4960</c:v>
                </c:pt>
                <c:pt idx="9">
                  <c:v>4964</c:v>
                </c:pt>
                <c:pt idx="12">
                  <c:v>4475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9936896"/>
        <c:axId val="99939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2395</c:v>
                </c:pt>
                <c:pt idx="2">
                  <c:v>#N/A</c:v>
                </c:pt>
                <c:pt idx="3">
                  <c:v>#N/A</c:v>
                </c:pt>
                <c:pt idx="4">
                  <c:v>2059</c:v>
                </c:pt>
                <c:pt idx="5">
                  <c:v>#N/A</c:v>
                </c:pt>
                <c:pt idx="6">
                  <c:v>#N/A</c:v>
                </c:pt>
                <c:pt idx="7">
                  <c:v>1706</c:v>
                </c:pt>
                <c:pt idx="8">
                  <c:v>#N/A</c:v>
                </c:pt>
                <c:pt idx="9">
                  <c:v>#N/A</c:v>
                </c:pt>
                <c:pt idx="10">
                  <c:v>2096</c:v>
                </c:pt>
                <c:pt idx="11">
                  <c:v>#N/A</c:v>
                </c:pt>
                <c:pt idx="12">
                  <c:v>#N/A</c:v>
                </c:pt>
                <c:pt idx="13">
                  <c:v>1114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9936896"/>
        <c:axId val="99939072"/>
      </c:lineChart>
      <c:catAx>
        <c:axId val="9993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939072"/>
        <c:crosses val="autoZero"/>
        <c:auto val="1"/>
        <c:lblAlgn val="ctr"/>
        <c:lblOffset val="100"/>
        <c:tickLblSkip val="1"/>
        <c:tickMarkSkip val="1"/>
        <c:noMultiLvlLbl val="0"/>
      </c:catAx>
      <c:valAx>
        <c:axId val="9993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3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62837</c:v>
                </c:pt>
                <c:pt idx="5">
                  <c:v>64644</c:v>
                </c:pt>
                <c:pt idx="8">
                  <c:v>64855</c:v>
                </c:pt>
                <c:pt idx="11">
                  <c:v>64565</c:v>
                </c:pt>
                <c:pt idx="14">
                  <c:v>63805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19537</c:v>
                </c:pt>
                <c:pt idx="5">
                  <c:v>19314</c:v>
                </c:pt>
                <c:pt idx="8">
                  <c:v>16380</c:v>
                </c:pt>
                <c:pt idx="11">
                  <c:v>15942</c:v>
                </c:pt>
                <c:pt idx="14">
                  <c:v>16336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14327</c:v>
                </c:pt>
                <c:pt idx="5">
                  <c:v>14653</c:v>
                </c:pt>
                <c:pt idx="8">
                  <c:v>12388</c:v>
                </c:pt>
                <c:pt idx="11">
                  <c:v>11079</c:v>
                </c:pt>
                <c:pt idx="14">
                  <c:v>11871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4714</c:v>
                </c:pt>
                <c:pt idx="3">
                  <c:v>4123</c:v>
                </c:pt>
                <c:pt idx="6">
                  <c:v>3593</c:v>
                </c:pt>
                <c:pt idx="9">
                  <c:v>2903</c:v>
                </c:pt>
                <c:pt idx="12">
                  <c:v>2715</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12340</c:v>
                </c:pt>
                <c:pt idx="3">
                  <c:v>11966</c:v>
                </c:pt>
                <c:pt idx="6">
                  <c:v>10960</c:v>
                </c:pt>
                <c:pt idx="9">
                  <c:v>10443</c:v>
                </c:pt>
                <c:pt idx="12">
                  <c:v>10084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c:v>
                </c:pt>
                <c:pt idx="3">
                  <c:v>66</c:v>
                </c:pt>
                <c:pt idx="6">
                  <c:v>98</c:v>
                </c:pt>
                <c:pt idx="9">
                  <c:v>86</c:v>
                </c:pt>
                <c:pt idx="12">
                  <c:v>72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38864</c:v>
                </c:pt>
                <c:pt idx="3">
                  <c:v>37038</c:v>
                </c:pt>
                <c:pt idx="6">
                  <c:v>36688</c:v>
                </c:pt>
                <c:pt idx="9">
                  <c:v>37071</c:v>
                </c:pt>
                <c:pt idx="12">
                  <c:v>36717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4393</c:v>
                </c:pt>
                <c:pt idx="3">
                  <c:v>3570</c:v>
                </c:pt>
                <c:pt idx="6">
                  <c:v>3047</c:v>
                </c:pt>
                <c:pt idx="9">
                  <c:v>2818</c:v>
                </c:pt>
                <c:pt idx="12">
                  <c:v>2584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46659</c:v>
                </c:pt>
                <c:pt idx="3">
                  <c:v>46719</c:v>
                </c:pt>
                <c:pt idx="6">
                  <c:v>46166</c:v>
                </c:pt>
                <c:pt idx="9">
                  <c:v>45445</c:v>
                </c:pt>
                <c:pt idx="12">
                  <c:v>44284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345280"/>
        <c:axId val="117355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10299</c:v>
                </c:pt>
                <c:pt idx="2">
                  <c:v>#N/A</c:v>
                </c:pt>
                <c:pt idx="3">
                  <c:v>#N/A</c:v>
                </c:pt>
                <c:pt idx="4">
                  <c:v>4870</c:v>
                </c:pt>
                <c:pt idx="5">
                  <c:v>#N/A</c:v>
                </c:pt>
                <c:pt idx="6">
                  <c:v>#N/A</c:v>
                </c:pt>
                <c:pt idx="7">
                  <c:v>6930</c:v>
                </c:pt>
                <c:pt idx="8">
                  <c:v>#N/A</c:v>
                </c:pt>
                <c:pt idx="9">
                  <c:v>#N/A</c:v>
                </c:pt>
                <c:pt idx="10">
                  <c:v>7179</c:v>
                </c:pt>
                <c:pt idx="11">
                  <c:v>#N/A</c:v>
                </c:pt>
                <c:pt idx="12">
                  <c:v>#N/A</c:v>
                </c:pt>
                <c:pt idx="13">
                  <c:v>4444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345280"/>
        <c:axId val="117355648"/>
      </c:lineChart>
      <c:catAx>
        <c:axId val="11734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355648"/>
        <c:crosses val="autoZero"/>
        <c:auto val="1"/>
        <c:lblAlgn val="ctr"/>
        <c:lblOffset val="100"/>
        <c:tickLblSkip val="1"/>
        <c:tickMarkSkip val="1"/>
        <c:noMultiLvlLbl val="0"/>
      </c:catAx>
      <c:valAx>
        <c:axId val="11735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4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{35812251-F175-44EE-87AE-84EF975C21C2}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AF1-45E8-B73F-E4CCCBCBC56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{9FB18884-DB32-47CB-A382-A0974C0A7C46}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AF1-45E8-B73F-E4CCCBCBC56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{60C4E9B2-66A9-4BED-9673-E53981EE6C59}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AF1-45E8-B73F-E4CCCBCBC56F}"/>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{DB712D30-C065-4828-97AD-C93D80603A3F}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AF1-45E8-B73F-E4CCCBCBC56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{B7484A76-3D95-4635-AB00-7F49B3828B0E}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AF1-45E8-B73F-E4CCCBCBC5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9AF1-45E8-B73F-E4CCCBCBC56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{A0DC2F80-A008-44B0-939F-71C88F3554F3}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AF1-45E8-B73F-E4CCCBCBC56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{BE6CFFB4-220F-4BBB-B47B-F3853A9198B8}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AF1-45E8-B73F-E4CCCBCBC56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{154DC0A9-6329-46D7-A2D2-0A7671EDC54A}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AF1-45E8-B73F-E4CCCBCBC56F}"/>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{3DB77824-0504-4E7E-8D71-78830EFA202E}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AF1-45E8-B73F-E4CCCBCBC56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{34839D87-7234-40F2-A2E0-4B47DBDF28E4}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AF1-45E8-B73F-E4CCCBCBC5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9AF1-45E8-B73F-E4CCCBCBC56F}"/>
            </c:ext>
          </c:extLst>
        </c:ser>
        <c:dLbls>
          <c:showLegendKey val="0"/>
          <c:showVal val="0"/>
          <c:showCatName val="0"/>
          <c:showSerName val="0"/>
          <c:showPercent val="0"/>
          <c:showBubbleSize val="0"/>
        </c:dLbls>
        <c:axId val="72692864"/>
        <c:axId val="72694784"/>
      </c:scatterChart>
      <c:valAx>
        <c:axId val="726928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94784"/>
        <c:crosses val="autoZero"/>
        <c:crossBetween val="midCat"/>
      </c:valAx>
      <c:valAx>
        <c:axId val="72694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92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{3C519F11-109E-4DB5-A576-4CF19691DCA6}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9D48-42EA-9A48-24F28AE003F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{CE795C68-4E8B-4695-BE20-37FDB9DEDAAA}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9D48-42EA-9A48-24F28AE003F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{14D0FEE0-76CC-49AA-8D4E-01DF1AAFF5EE}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9D48-42EA-9A48-24F28AE003F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{E1B68CA6-28E5-4321-9293-0EBA14DAEF73}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9D48-42EA-9A48-24F28AE003F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{089E36DF-4214-4AB6-8F28-0EC6F130ADCD}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9D48-42EA-9A48-24F28AE003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7.2</c:v>
                </c:pt>
                <c:pt idx="1">
                  <c:v>6.5</c:v>
                </c:pt>
                <c:pt idx="2">
                  <c:v>6.4</c:v>
                </c:pt>
                <c:pt idx="3">
                  <c:v>6.1</c:v>
                </c:pt>
                <c:pt idx="4">
                  <c:v>5.0999999999999996</c:v>
                </c:pt>
              </c:numCache>
            </c:numRef>
          </c:xVal>
          <c:yVal>
            <c:numRef>
              <c:f>公会計指標分析・財政指標組合せ分析表!$K$73:$O$73</c:f>
              <c:numCache>
                <c:formatCode>#,##0.0;"▲ "#,##0.0</c:formatCode>
                <c:ptCount val="5"/>
                <c:pt idx="0">
                  <c:v>32.5</c:v>
                </c:pt>
                <c:pt idx="1">
                  <c:v>15.2</c:v>
                </c:pt>
                <c:pt idx="2">
                  <c:v>21.7</c:v>
                </c:pt>
                <c:pt idx="3">
                  <c:v>22.2</c:v>
                </c:pt>
                <c:pt idx="4">
                  <c:v>13.9</c:v>
                </c:pt>
              </c:numCache>
            </c:numRef>
          </c:yVal>
          <c:smooth val="0"/>
          <c:extLst>
            <c:ext xmlns:c16="http://schemas.microsoft.com/office/drawing/2014/chart" uri="{C3380CC4-5D6E-409C-BE32-E72D297353CC}">
              <c16:uniqueId val="{00000005-9D48-42EA-9A48-24F28AE003F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{38CC7845-55E7-40D2-A9A3-C07BCC27A7F0}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9D48-42EA-9A48-24F28AE003F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{D6B7B949-7A24-4692-9EA9-6C89CC0E4A4C}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9D48-42EA-9A48-24F28AE003F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{A87DA829-E646-43C8-89CA-035894D1FD74}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9D48-42EA-9A48-24F28AE003F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{F843DC12-50C8-4541-AD33-B765498006B9}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9D48-42EA-9A48-24F28AE003F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{906C5D2A-053D-4A52-93D6-8F5B826A5ED1}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9D48-42EA-9A48-24F28AE003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4.0999999999999996</c:v>
                </c:pt>
                <c:pt idx="4">
                  <c:v>6</c:v>
                </c:pt>
              </c:numCache>
            </c:numRef>
          </c:xVal>
          <c:yVal>
            <c:numRef>
              <c:f>公会計指標分析・財政指標組合せ分析表!$K$77:$O$77</c:f>
              <c:numCache>
                <c:formatCode>#,##0.0;"▲ "#,##0.0</c:formatCode>
                <c:ptCount val="5"/>
                <c:pt idx="0">
                  <c:v>42</c:v>
                </c:pt>
                <c:pt idx="1">
                  <c:v>32.6</c:v>
                </c:pt>
                <c:pt idx="2">
                  <c:v>30.5</c:v>
                </c:pt>
                <c:pt idx="3">
                  <c:v>21.2</c:v>
                </c:pt>
                <c:pt idx="4">
                  <c:v>24.1</c:v>
                </c:pt>
              </c:numCache>
            </c:numRef>
          </c:yVal>
          <c:smooth val="0"/>
          <c:extLst>
            <c:ext xmlns:c16="http://schemas.microsoft.com/office/drawing/2014/chart" uri="{C3380CC4-5D6E-409C-BE32-E72D297353CC}">
              <c16:uniqueId val="{0000000B-9D48-42EA-9A48-24F28AE003F5}"/>
            </c:ext>
          </c:extLst>
        </c:ser>
        <c:dLbls>
          <c:showLegendKey val="0"/>
          <c:showVal val="0"/>
          <c:showCatName val="0"/>
          <c:showSerName val="0"/>
          <c:showPercent val="0"/>
          <c:showBubbleSize val="0"/>
        </c:dLbls>
        <c:axId val="72753920"/>
        <c:axId val="72755840"/>
      </c:scatterChart>
      <c:valAx>
        <c:axId val="72753920"/>
        <c:scaling>
          <c:orientation val="minMax"/>
          <c:max val="7.5"/>
          <c:min val="3.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55840"/>
        <c:crosses val="autoZero"/>
        <c:crossBetween val="midCat"/>
      </c:valAx>
      <c:valAx>
        <c:axId val="72755840"/>
        <c:scaling>
          <c:orientation val="minMax"/>
          <c:max val="4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53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年度は，過去の市債発行の抑制等の効果により，元利償還金の決算額が減少したため，実質公債費比率の分子が大幅に改善している。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今後は，老朽化する公共施設の整備等により市債発行が増加し，公債費の増加が予想される。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一般会計等に係る地方債の現在高が，過去の発行抑制等の効果によりここ数年減少傾向にある。また，平成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年度は財政調整基金を取り崩さなかったこともあり，将来負担比率分子の構造は改善した。</a:t>
          </a:r>
        </a:p>
        <a:p>
          <a:r>
            <a:rPr kumimoji="1" lang="ja-JP" altLang="en-US" sz="1400">
              <a:solidFill>
                <a:schemeClr val="tx1"/>
              </a:solidFill>
              <a:latin typeface="ＭＳ ゴシック" pitchFamily="49" charset="-128"/>
              <a:ea typeface="ＭＳ ゴシック" pitchFamily="49" charset="-128"/>
            </a:rPr>
            <a:t>今後は公共施設の老朽化対策等で市債発行が増加することが予想されるが，繰上償還等により適正な市債管理を行い，収支バランスの取れた財政を維持することで基金残高を確保し，健全性の維持に努める。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200,510
193,259
194.46
60,311,787
58,968,978
1,070,577
36,958,913
44,284,136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13.9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200,510
193,259
194.46
60,311,787
58,968,978
1,070,577
36,958,913
44,284,136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13.9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200,510
193,259
194.46
60,311,787
58,968,978
1,070,577
36,958,913
44,284,136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13.9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200,510
193,259
194.46
60,311,787
58,968,978
1,070,577
36,958,913
44,284,136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13.9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基準財政収入額における市民税法人税割が過年度精算で減となり，交付基準額は微増したが，財政力指数は平成</a:t>
          </a:r>
          <a:r>
            <a:rPr kumimoji="1" lang="en-US" altLang="ja-JP" sz="1300">
              <a:latin typeface="ＭＳ Ｐゴシック"/>
            </a:rPr>
            <a:t>27</a:t>
          </a:r>
          <a:r>
            <a:rPr kumimoji="1" lang="ja-JP" altLang="en-US" sz="1300">
              <a:latin typeface="ＭＳ Ｐゴシック"/>
            </a:rPr>
            <a:t>年度とほぼ同レベルで推移した。法人市民税の推移に影響を受けやすいことから，景気の動向を注視し財政運営を行っていく。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7257</xdr:rowOff>
    </xdr:from>
    <xdr:to>
      <xdr:col>7</xdr:col>
      <xdr:colOff>152400</xdr:colOff>
      <xdr:row>41</xdr:row>
      <xdr:rowOff>24493</xdr:rowOff>
    </xdr:to>
    <xdr:cxnSp macro="">
      <xdr:nvCxnSpPr>
        <xdr:cNvPr id="70" name="直線コネクタ 69"/>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41728</xdr:rowOff>
    </xdr:to>
    <xdr:cxnSp macro="">
      <xdr:nvCxnSpPr>
        <xdr:cNvPr id="73" name="直線コネクタ 72"/>
        <xdr:cNvCxnSpPr/>
      </xdr:nvCxnSpPr>
      <xdr:spPr>
        <a:xfrm flipV="1">
          <a:off x="3225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8165</xdr:rowOff>
    </xdr:from>
    <xdr:to>
      <xdr:col>6</xdr:col>
      <xdr:colOff>50800</xdr:colOff>
      <xdr:row>41</xdr:row>
      <xdr:rowOff>109765</xdr:rowOff>
    </xdr:to>
    <xdr:sp macro="" textlink="">
      <xdr:nvSpPr>
        <xdr:cNvPr id="74" name="フローチャート : 判断 73"/>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94542</xdr:rowOff>
    </xdr:from>
    <xdr:ext cx="736600" cy="259045"/>
    <xdr:sp macro="" textlink="">
      <xdr:nvSpPr>
        <xdr:cNvPr id="75" name="テキスト ボックス 74"/>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41728</xdr:rowOff>
    </xdr:from>
    <xdr:to>
      <xdr:col>4</xdr:col>
      <xdr:colOff>482600</xdr:colOff>
      <xdr:row>41</xdr:row>
      <xdr:rowOff>41728</xdr:rowOff>
    </xdr:to>
    <xdr:cxnSp macro="">
      <xdr:nvCxnSpPr>
        <xdr:cNvPr id="76" name="直線コネクタ 75"/>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41728</xdr:rowOff>
    </xdr:to>
    <xdr:cxnSp macro="">
      <xdr:nvCxnSpPr>
        <xdr:cNvPr id="79" name="直線コネクタ 78"/>
        <xdr:cNvCxnSpPr/>
      </xdr:nvCxnSpPr>
      <xdr:spPr>
        <a:xfrm>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89" name="円/楕円 88"/>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144434</xdr:rowOff>
    </xdr:from>
    <xdr:ext cx="762000" cy="259045"/>
    <xdr:sp macro="" textlink="">
      <xdr:nvSpPr>
        <xdr:cNvPr id="90"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3" name="円/楕円 92"/>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4" name="テキスト ボックス 93"/>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162378</xdr:rowOff>
    </xdr:from>
    <xdr:to>
      <xdr:col>3</xdr:col>
      <xdr:colOff>330200</xdr:colOff>
      <xdr:row>41</xdr:row>
      <xdr:rowOff>92528</xdr:rowOff>
    </xdr:to>
    <xdr:sp macro="" textlink="">
      <xdr:nvSpPr>
        <xdr:cNvPr id="95" name="円/楕円 94"/>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96" name="テキスト ボックス 95"/>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7" name="円/楕円 96"/>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8" name="テキスト ボックス 97"/>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臨時財政対策債の発行可能額が減少したことや，地方消費税交付金が減少したことにより，経常的に収入される一般財源等が減少したため，前年度より</a:t>
          </a:r>
          <a:r>
            <a:rPr kumimoji="1" lang="en-US" altLang="ja-JP" sz="1300">
              <a:latin typeface="ＭＳ Ｐゴシック"/>
            </a:rPr>
            <a:t>0.6</a:t>
          </a:r>
          <a:r>
            <a:rPr kumimoji="1" lang="ja-JP" altLang="en-US" sz="1300">
              <a:latin typeface="ＭＳ Ｐゴシック"/>
            </a:rPr>
            <a:t>ポイント増加している。歳入においては，基金繰入金や臨時財政対策債の発行状況で数値が変動するため，公債費の縮減や行財政改革の推進により歳出の経常経費の縮減に努め，改善させたい。</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66</xdr:row>
      <xdr:rowOff>82550</xdr:rowOff>
    </xdr:to>
    <xdr:cxnSp macro="">
      <xdr:nvCxnSpPr>
        <xdr:cNvPr id="133" name="直線コネクタ 132"/>
        <xdr:cNvCxnSpPr/>
      </xdr:nvCxnSpPr>
      <xdr:spPr>
        <a:xfrm>
          <a:off x="4114800" y="113499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157921</xdr:rowOff>
    </xdr:from>
    <xdr:ext cx="762000" cy="259045"/>
    <xdr:sp macro="" textlink="">
      <xdr:nvSpPr>
        <xdr:cNvPr id="134" name="財政構造の弾力性平均値テキスト"/>
        <xdr:cNvSpPr txBox="1"/>
      </xdr:nvSpPr>
      <xdr:spPr>
        <a:xfrm>
          <a:off x="5041900" y="1095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34290</xdr:rowOff>
    </xdr:from>
    <xdr:to>
      <xdr:col>6</xdr:col>
      <xdr:colOff>0</xdr:colOff>
      <xdr:row>66</xdr:row>
      <xdr:rowOff>82550</xdr:rowOff>
    </xdr:to>
    <xdr:cxnSp macro="">
      <xdr:nvCxnSpPr>
        <xdr:cNvPr id="136" name="直線コネクタ 135"/>
        <xdr:cNvCxnSpPr/>
      </xdr:nvCxnSpPr>
      <xdr:spPr>
        <a:xfrm flipV="1">
          <a:off x="3225800" y="1134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149437</xdr:rowOff>
    </xdr:from>
    <xdr:to>
      <xdr:col>6</xdr:col>
      <xdr:colOff>50800</xdr:colOff>
      <xdr:row>65</xdr:row>
      <xdr:rowOff>79587</xdr:rowOff>
    </xdr:to>
    <xdr:sp macro="" textlink="">
      <xdr:nvSpPr>
        <xdr:cNvPr id="137" name="フローチャート : 判断 136"/>
        <xdr:cNvSpPr/>
      </xdr:nvSpPr>
      <xdr:spPr>
        <a:xfrm>
          <a:off x="4064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89764</xdr:rowOff>
    </xdr:from>
    <xdr:ext cx="736600" cy="259045"/>
    <xdr:sp macro="" textlink="">
      <xdr:nvSpPr>
        <xdr:cNvPr id="138" name="テキスト ボックス 137"/>
        <xdr:cNvSpPr txBox="1"/>
      </xdr:nvSpPr>
      <xdr:spPr>
        <a:xfrm>
          <a:off x="3733800" y="10891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168063</xdr:rowOff>
    </xdr:from>
    <xdr:to>
      <xdr:col>4</xdr:col>
      <xdr:colOff>482600</xdr:colOff>
      <xdr:row>66</xdr:row>
      <xdr:rowOff>82550</xdr:rowOff>
    </xdr:to>
    <xdr:cxnSp macro="">
      <xdr:nvCxnSpPr>
        <xdr:cNvPr id="139" name="直線コネクタ 138"/>
        <xdr:cNvCxnSpPr/>
      </xdr:nvCxnSpPr>
      <xdr:spPr>
        <a:xfrm>
          <a:off x="2336800" y="1114086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90594</xdr:rowOff>
    </xdr:from>
    <xdr:to>
      <xdr:col>4</xdr:col>
      <xdr:colOff>533400</xdr:colOff>
      <xdr:row>66</xdr:row>
      <xdr:rowOff>20744</xdr:rowOff>
    </xdr:to>
    <xdr:sp macro="" textlink="">
      <xdr:nvSpPr>
        <xdr:cNvPr id="140" name="フローチャート : 判断 139"/>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30921</xdr:rowOff>
    </xdr:from>
    <xdr:ext cx="762000" cy="259045"/>
    <xdr:sp macro="" textlink="">
      <xdr:nvSpPr>
        <xdr:cNvPr id="141" name="テキスト ボックス 140"/>
        <xdr:cNvSpPr txBox="1"/>
      </xdr:nvSpPr>
      <xdr:spPr>
        <a:xfrm>
          <a:off x="2844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168063</xdr:rowOff>
    </xdr:from>
    <xdr:to>
      <xdr:col>3</xdr:col>
      <xdr:colOff>279400</xdr:colOff>
      <xdr:row>66</xdr:row>
      <xdr:rowOff>2117</xdr:rowOff>
    </xdr:to>
    <xdr:cxnSp macro="">
      <xdr:nvCxnSpPr>
        <xdr:cNvPr id="142" name="直線コネクタ 141"/>
        <xdr:cNvCxnSpPr/>
      </xdr:nvCxnSpPr>
      <xdr:spPr>
        <a:xfrm flipV="1">
          <a:off x="1447800" y="1114086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4" name="テキスト ボックス 143"/>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45" name="フローチャート : 判断 144"/>
        <xdr:cNvSpPr/>
      </xdr:nvSpPr>
      <xdr:spPr>
        <a:xfrm>
          <a:off x="1397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6790</xdr:rowOff>
    </xdr:from>
    <xdr:ext cx="762000" cy="259045"/>
    <xdr:sp macro="" textlink="">
      <xdr:nvSpPr>
        <xdr:cNvPr id="146" name="テキスト ボックス 145"/>
        <xdr:cNvSpPr txBox="1"/>
      </xdr:nvSpPr>
      <xdr:spPr>
        <a:xfrm>
          <a:off x="1066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31750</xdr:rowOff>
    </xdr:from>
    <xdr:to>
      <xdr:col>7</xdr:col>
      <xdr:colOff>203200</xdr:colOff>
      <xdr:row>66</xdr:row>
      <xdr:rowOff>133350</xdr:rowOff>
    </xdr:to>
    <xdr:sp macro="" textlink="">
      <xdr:nvSpPr>
        <xdr:cNvPr id="152" name="円/楕円 151"/>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3827</xdr:rowOff>
    </xdr:from>
    <xdr:ext cx="762000" cy="259045"/>
    <xdr:sp macro="" textlink="">
      <xdr:nvSpPr>
        <xdr:cNvPr id="153" name="財政構造の弾力性該当値テキスト"/>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154940</xdr:rowOff>
    </xdr:from>
    <xdr:to>
      <xdr:col>6</xdr:col>
      <xdr:colOff>50800</xdr:colOff>
      <xdr:row>66</xdr:row>
      <xdr:rowOff>85090</xdr:rowOff>
    </xdr:to>
    <xdr:sp macro="" textlink="">
      <xdr:nvSpPr>
        <xdr:cNvPr id="154" name="円/楕円 153"/>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69867</xdr:rowOff>
    </xdr:from>
    <xdr:ext cx="736600" cy="259045"/>
    <xdr:sp macro="" textlink="">
      <xdr:nvSpPr>
        <xdr:cNvPr id="155" name="テキスト ボックス 154"/>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31750</xdr:rowOff>
    </xdr:from>
    <xdr:to>
      <xdr:col>4</xdr:col>
      <xdr:colOff>533400</xdr:colOff>
      <xdr:row>66</xdr:row>
      <xdr:rowOff>133350</xdr:rowOff>
    </xdr:to>
    <xdr:sp macro="" textlink="">
      <xdr:nvSpPr>
        <xdr:cNvPr id="156" name="円/楕円 155"/>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118127</xdr:rowOff>
    </xdr:from>
    <xdr:ext cx="762000" cy="259045"/>
    <xdr:sp macro="" textlink="">
      <xdr:nvSpPr>
        <xdr:cNvPr id="157" name="テキスト ボックス 156"/>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117263</xdr:rowOff>
    </xdr:from>
    <xdr:to>
      <xdr:col>3</xdr:col>
      <xdr:colOff>330200</xdr:colOff>
      <xdr:row>65</xdr:row>
      <xdr:rowOff>47413</xdr:rowOff>
    </xdr:to>
    <xdr:sp macro="" textlink="">
      <xdr:nvSpPr>
        <xdr:cNvPr id="158" name="円/楕円 157"/>
        <xdr:cNvSpPr/>
      </xdr:nvSpPr>
      <xdr:spPr>
        <a:xfrm>
          <a:off x="2286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57590</xdr:rowOff>
    </xdr:from>
    <xdr:ext cx="762000" cy="259045"/>
    <xdr:sp macro="" textlink="">
      <xdr:nvSpPr>
        <xdr:cNvPr id="159" name="テキスト ボックス 158"/>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122767</xdr:rowOff>
    </xdr:from>
    <xdr:to>
      <xdr:col>2</xdr:col>
      <xdr:colOff>127000</xdr:colOff>
      <xdr:row>66</xdr:row>
      <xdr:rowOff>52917</xdr:rowOff>
    </xdr:to>
    <xdr:sp macro="" textlink="">
      <xdr:nvSpPr>
        <xdr:cNvPr id="160" name="円/楕円 159"/>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37694</xdr:rowOff>
    </xdr:from>
    <xdr:ext cx="762000" cy="259045"/>
    <xdr:sp macro="" textlink="">
      <xdr:nvSpPr>
        <xdr:cNvPr id="161" name="テキスト ボックス 160"/>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前年度からの主な増加要因は，マイナンバー対応のためのセキュリティ対策等による物件費の増加である。</a:t>
          </a:r>
          <a:endParaRPr kumimoji="1" lang="en-US" altLang="ja-JP" sz="1300">
            <a:latin typeface="ＭＳ Ｐゴシック"/>
          </a:endParaRPr>
        </a:p>
        <a:p>
          <a:r>
            <a:rPr kumimoji="1" lang="ja-JP" altLang="en-US" sz="1300">
              <a:latin typeface="ＭＳ Ｐゴシック"/>
            </a:rPr>
            <a:t>類似団体や全国及び三重県平均に比べると低い値になっているが，平成</a:t>
          </a:r>
          <a:r>
            <a:rPr kumimoji="1" lang="en-US" altLang="ja-JP" sz="1300">
              <a:latin typeface="ＭＳ Ｐゴシック"/>
            </a:rPr>
            <a:t>25</a:t>
          </a:r>
          <a:r>
            <a:rPr kumimoji="1" lang="ja-JP" altLang="en-US" sz="1300">
              <a:latin typeface="ＭＳ Ｐゴシック"/>
            </a:rPr>
            <a:t>年度以降は人件費が上昇傾向にあり，全体数値が増加している。</a:t>
          </a:r>
          <a:endParaRPr kumimoji="1" lang="en-US" altLang="ja-JP" sz="1300">
            <a:latin typeface="ＭＳ Ｐゴシック"/>
          </a:endParaRPr>
        </a:p>
        <a:p>
          <a:r>
            <a:rPr kumimoji="1" lang="ja-JP" altLang="en-US" sz="1300">
              <a:latin typeface="ＭＳ Ｐゴシック"/>
            </a:rPr>
            <a:t>今後も人件費において，定員管理方針に基づく定員管理や給与の適正化に努め，民間委託等も含め，全体の経費削減に努める。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93385</xdr:rowOff>
    </xdr:from>
    <xdr:to>
      <xdr:col>7</xdr:col>
      <xdr:colOff>152400</xdr:colOff>
      <xdr:row>84</xdr:row>
      <xdr:rowOff>109310</xdr:rowOff>
    </xdr:to>
    <xdr:cxnSp macro="">
      <xdr:nvCxnSpPr>
        <xdr:cNvPr id="194" name="直線コネクタ 193"/>
        <xdr:cNvCxnSpPr/>
      </xdr:nvCxnSpPr>
      <xdr:spPr>
        <a:xfrm>
          <a:off x="4114800" y="14495185"/>
          <a:ext cx="8382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142260</xdr:rowOff>
    </xdr:from>
    <xdr:ext cx="762000" cy="259045"/>
    <xdr:sp macro="" textlink="">
      <xdr:nvSpPr>
        <xdr:cNvPr id="195" name="人件費・物件費等の状況平均値テキスト"/>
        <xdr:cNvSpPr txBox="1"/>
      </xdr:nvSpPr>
      <xdr:spPr>
        <a:xfrm>
          <a:off x="5041900" y="14544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41047</xdr:rowOff>
    </xdr:from>
    <xdr:to>
      <xdr:col>6</xdr:col>
      <xdr:colOff>0</xdr:colOff>
      <xdr:row>84</xdr:row>
      <xdr:rowOff>93385</xdr:rowOff>
    </xdr:to>
    <xdr:cxnSp macro="">
      <xdr:nvCxnSpPr>
        <xdr:cNvPr id="197" name="直線コネクタ 196"/>
        <xdr:cNvCxnSpPr/>
      </xdr:nvCxnSpPr>
      <xdr:spPr>
        <a:xfrm>
          <a:off x="3225800" y="14442847"/>
          <a:ext cx="889000" cy="5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132831</xdr:rowOff>
    </xdr:from>
    <xdr:to>
      <xdr:col>6</xdr:col>
      <xdr:colOff>50800</xdr:colOff>
      <xdr:row>85</xdr:row>
      <xdr:rowOff>62981</xdr:rowOff>
    </xdr:to>
    <xdr:sp macro="" textlink="">
      <xdr:nvSpPr>
        <xdr:cNvPr id="198" name="フローチャート : 判断 197"/>
        <xdr:cNvSpPr/>
      </xdr:nvSpPr>
      <xdr:spPr>
        <a:xfrm>
          <a:off x="4064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47758</xdr:rowOff>
    </xdr:from>
    <xdr:ext cx="736600" cy="259045"/>
    <xdr:sp macro="" textlink="">
      <xdr:nvSpPr>
        <xdr:cNvPr id="199" name="テキスト ボックス 198"/>
        <xdr:cNvSpPr txBox="1"/>
      </xdr:nvSpPr>
      <xdr:spPr>
        <a:xfrm>
          <a:off x="3733800" y="14621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101595</xdr:rowOff>
    </xdr:from>
    <xdr:to>
      <xdr:col>4</xdr:col>
      <xdr:colOff>482600</xdr:colOff>
      <xdr:row>84</xdr:row>
      <xdr:rowOff>41047</xdr:rowOff>
    </xdr:to>
    <xdr:cxnSp macro="">
      <xdr:nvCxnSpPr>
        <xdr:cNvPr id="200" name="直線コネクタ 199"/>
        <xdr:cNvCxnSpPr/>
      </xdr:nvCxnSpPr>
      <xdr:spPr>
        <a:xfrm>
          <a:off x="2336800" y="14331945"/>
          <a:ext cx="889000" cy="1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14804</xdr:rowOff>
    </xdr:from>
    <xdr:to>
      <xdr:col>4</xdr:col>
      <xdr:colOff>533400</xdr:colOff>
      <xdr:row>85</xdr:row>
      <xdr:rowOff>116404</xdr:rowOff>
    </xdr:to>
    <xdr:sp macro="" textlink="">
      <xdr:nvSpPr>
        <xdr:cNvPr id="201" name="フローチャート : 判断 200"/>
        <xdr:cNvSpPr/>
      </xdr:nvSpPr>
      <xdr:spPr>
        <a:xfrm>
          <a:off x="3175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101181</xdr:rowOff>
    </xdr:from>
    <xdr:ext cx="762000" cy="259045"/>
    <xdr:sp macro="" textlink="">
      <xdr:nvSpPr>
        <xdr:cNvPr id="202" name="テキスト ボックス 201"/>
        <xdr:cNvSpPr txBox="1"/>
      </xdr:nvSpPr>
      <xdr:spPr>
        <a:xfrm>
          <a:off x="2844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101595</xdr:rowOff>
    </xdr:from>
    <xdr:to>
      <xdr:col>3</xdr:col>
      <xdr:colOff>279400</xdr:colOff>
      <xdr:row>83</xdr:row>
      <xdr:rowOff>104587</xdr:rowOff>
    </xdr:to>
    <xdr:cxnSp macro="">
      <xdr:nvCxnSpPr>
        <xdr:cNvPr id="203" name="直線コネクタ 202"/>
        <xdr:cNvCxnSpPr/>
      </xdr:nvCxnSpPr>
      <xdr:spPr>
        <a:xfrm flipV="1">
          <a:off x="1447800" y="14331945"/>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94295</xdr:rowOff>
    </xdr:from>
    <xdr:to>
      <xdr:col>3</xdr:col>
      <xdr:colOff>330200</xdr:colOff>
      <xdr:row>85</xdr:row>
      <xdr:rowOff>24445</xdr:rowOff>
    </xdr:to>
    <xdr:sp macro="" textlink="">
      <xdr:nvSpPr>
        <xdr:cNvPr id="204" name="フローチャート : 判断 203"/>
        <xdr:cNvSpPr/>
      </xdr:nvSpPr>
      <xdr:spPr>
        <a:xfrm>
          <a:off x="2286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9222</xdr:rowOff>
    </xdr:from>
    <xdr:ext cx="762000" cy="259045"/>
    <xdr:sp macro="" textlink="">
      <xdr:nvSpPr>
        <xdr:cNvPr id="205" name="テキスト ボックス 204"/>
        <xdr:cNvSpPr txBox="1"/>
      </xdr:nvSpPr>
      <xdr:spPr>
        <a:xfrm>
          <a:off x="1955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57907</xdr:rowOff>
    </xdr:from>
    <xdr:to>
      <xdr:col>2</xdr:col>
      <xdr:colOff>127000</xdr:colOff>
      <xdr:row>84</xdr:row>
      <xdr:rowOff>159507</xdr:rowOff>
    </xdr:to>
    <xdr:sp macro="" textlink="">
      <xdr:nvSpPr>
        <xdr:cNvPr id="206" name="フローチャート : 判断 205"/>
        <xdr:cNvSpPr/>
      </xdr:nvSpPr>
      <xdr:spPr>
        <a:xfrm>
          <a:off x="1397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144284</xdr:rowOff>
    </xdr:from>
    <xdr:ext cx="762000" cy="259045"/>
    <xdr:sp macro="" textlink="">
      <xdr:nvSpPr>
        <xdr:cNvPr id="207" name="テキスト ボックス 206"/>
        <xdr:cNvSpPr txBox="1"/>
      </xdr:nvSpPr>
      <xdr:spPr>
        <a:xfrm>
          <a:off x="1066800" y="1454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58510</xdr:rowOff>
    </xdr:from>
    <xdr:to>
      <xdr:col>7</xdr:col>
      <xdr:colOff>203200</xdr:colOff>
      <xdr:row>84</xdr:row>
      <xdr:rowOff>160110</xdr:rowOff>
    </xdr:to>
    <xdr:sp macro="" textlink="">
      <xdr:nvSpPr>
        <xdr:cNvPr id="213" name="円/楕円 212"/>
        <xdr:cNvSpPr/>
      </xdr:nvSpPr>
      <xdr:spPr>
        <a:xfrm>
          <a:off x="4902200" y="144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75037</xdr:rowOff>
    </xdr:from>
    <xdr:ext cx="762000" cy="259045"/>
    <xdr:sp macro="" textlink="">
      <xdr:nvSpPr>
        <xdr:cNvPr id="214" name="人件費・物件費等の状況該当値テキスト"/>
        <xdr:cNvSpPr txBox="1"/>
      </xdr:nvSpPr>
      <xdr:spPr>
        <a:xfrm>
          <a:off x="5041900" y="1430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106,109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42585</xdr:rowOff>
    </xdr:from>
    <xdr:to>
      <xdr:col>6</xdr:col>
      <xdr:colOff>50800</xdr:colOff>
      <xdr:row>84</xdr:row>
      <xdr:rowOff>144185</xdr:rowOff>
    </xdr:to>
    <xdr:sp macro="" textlink="">
      <xdr:nvSpPr>
        <xdr:cNvPr id="215" name="円/楕円 214"/>
        <xdr:cNvSpPr/>
      </xdr:nvSpPr>
      <xdr:spPr>
        <a:xfrm>
          <a:off x="4064000" y="144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154362</xdr:rowOff>
    </xdr:from>
    <xdr:ext cx="736600" cy="259045"/>
    <xdr:sp macro="" textlink="">
      <xdr:nvSpPr>
        <xdr:cNvPr id="216" name="テキスト ボックス 215"/>
        <xdr:cNvSpPr txBox="1"/>
      </xdr:nvSpPr>
      <xdr:spPr>
        <a:xfrm>
          <a:off x="3733800" y="1421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105,449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161697</xdr:rowOff>
    </xdr:from>
    <xdr:to>
      <xdr:col>4</xdr:col>
      <xdr:colOff>533400</xdr:colOff>
      <xdr:row>84</xdr:row>
      <xdr:rowOff>91847</xdr:rowOff>
    </xdr:to>
    <xdr:sp macro="" textlink="">
      <xdr:nvSpPr>
        <xdr:cNvPr id="217" name="円/楕円 216"/>
        <xdr:cNvSpPr/>
      </xdr:nvSpPr>
      <xdr:spPr>
        <a:xfrm>
          <a:off x="3175000" y="1439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102024</xdr:rowOff>
    </xdr:from>
    <xdr:ext cx="762000" cy="259045"/>
    <xdr:sp macro="" textlink="">
      <xdr:nvSpPr>
        <xdr:cNvPr id="218" name="テキスト ボックス 217"/>
        <xdr:cNvSpPr txBox="1"/>
      </xdr:nvSpPr>
      <xdr:spPr>
        <a:xfrm>
          <a:off x="2844800" y="1416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103,280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50795</xdr:rowOff>
    </xdr:from>
    <xdr:to>
      <xdr:col>3</xdr:col>
      <xdr:colOff>330200</xdr:colOff>
      <xdr:row>83</xdr:row>
      <xdr:rowOff>152395</xdr:rowOff>
    </xdr:to>
    <xdr:sp macro="" textlink="">
      <xdr:nvSpPr>
        <xdr:cNvPr id="219" name="円/楕円 218"/>
        <xdr:cNvSpPr/>
      </xdr:nvSpPr>
      <xdr:spPr>
        <a:xfrm>
          <a:off x="2286000" y="142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162572</xdr:rowOff>
    </xdr:from>
    <xdr:ext cx="762000" cy="259045"/>
    <xdr:sp macro="" textlink="">
      <xdr:nvSpPr>
        <xdr:cNvPr id="220" name="テキスト ボックス 219"/>
        <xdr:cNvSpPr txBox="1"/>
      </xdr:nvSpPr>
      <xdr:spPr>
        <a:xfrm>
          <a:off x="1955800" y="140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98,684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53787</xdr:rowOff>
    </xdr:from>
    <xdr:to>
      <xdr:col>2</xdr:col>
      <xdr:colOff>127000</xdr:colOff>
      <xdr:row>83</xdr:row>
      <xdr:rowOff>155387</xdr:rowOff>
    </xdr:to>
    <xdr:sp macro="" textlink="">
      <xdr:nvSpPr>
        <xdr:cNvPr id="221" name="円/楕円 220"/>
        <xdr:cNvSpPr/>
      </xdr:nvSpPr>
      <xdr:spPr>
        <a:xfrm>
          <a:off x="1397000" y="142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165564</xdr:rowOff>
    </xdr:from>
    <xdr:ext cx="762000" cy="259045"/>
    <xdr:sp macro="" textlink="">
      <xdr:nvSpPr>
        <xdr:cNvPr id="222" name="テキスト ボックス 221"/>
        <xdr:cNvSpPr txBox="1"/>
      </xdr:nvSpPr>
      <xdr:spPr>
        <a:xfrm>
          <a:off x="1066800" y="140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と同値であったが，ここ数年は微減傾向となっている。全国平均は微増から横ばい傾向とはいえ，全国平均からは依然高い値であり，更に類似団体内においては，非常に高い値となっている。要因としては，「初任給高」であることと，</a:t>
          </a:r>
          <a:r>
            <a:rPr kumimoji="1" lang="en-US" altLang="ja-JP" sz="1300">
              <a:latin typeface="ＭＳ Ｐゴシック"/>
            </a:rPr>
            <a:t>5</a:t>
          </a:r>
          <a:r>
            <a:rPr kumimoji="1" lang="ja-JP" altLang="en-US" sz="1300">
              <a:latin typeface="ＭＳ Ｐゴシック"/>
            </a:rPr>
            <a:t>級以上の職員割合が，国と比較して多いことが考えられるが，ここ数年の指数が微減傾向であることから，今後の推移を見ながら，給料の適正水準化に努めることといたしたい。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84</xdr:row>
      <xdr:rowOff>154939</xdr:rowOff>
    </xdr:to>
    <xdr:cxnSp macro="">
      <xdr:nvCxnSpPr>
        <xdr:cNvPr id="249" name="直線コネクタ 248"/>
        <xdr:cNvCxnSpPr/>
      </xdr:nvCxnSpPr>
      <xdr:spPr>
        <a:xfrm flipV="1">
          <a:off x="17018000" y="13861796"/>
          <a:ext cx="0" cy="694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0"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1" name="直線コネクタ 250"/>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52"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3" name="直線コネクタ 252"/>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87376</xdr:rowOff>
    </xdr:from>
    <xdr:to>
      <xdr:col>24</xdr:col>
      <xdr:colOff>558800</xdr:colOff>
      <xdr:row>84</xdr:row>
      <xdr:rowOff>87376</xdr:rowOff>
    </xdr:to>
    <xdr:cxnSp macro="">
      <xdr:nvCxnSpPr>
        <xdr:cNvPr id="254" name="直線コネクタ 253"/>
        <xdr:cNvCxnSpPr/>
      </xdr:nvCxnSpPr>
      <xdr:spPr>
        <a:xfrm>
          <a:off x="16179800" y="14489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5" name="給与水準   （国との比較）平均値テキスト"/>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6" name="フローチャート : 判断 255"/>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87376</xdr:rowOff>
    </xdr:from>
    <xdr:to>
      <xdr:col>23</xdr:col>
      <xdr:colOff>406400</xdr:colOff>
      <xdr:row>84</xdr:row>
      <xdr:rowOff>116332</xdr:rowOff>
    </xdr:to>
    <xdr:cxnSp macro="">
      <xdr:nvCxnSpPr>
        <xdr:cNvPr id="257" name="直線コネクタ 256"/>
        <xdr:cNvCxnSpPr/>
      </xdr:nvCxnSpPr>
      <xdr:spPr>
        <a:xfrm flipV="1">
          <a:off x="15290800" y="1448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63246</xdr:rowOff>
    </xdr:from>
    <xdr:to>
      <xdr:col>23</xdr:col>
      <xdr:colOff>457200</xdr:colOff>
      <xdr:row>83</xdr:row>
      <xdr:rowOff>164846</xdr:rowOff>
    </xdr:to>
    <xdr:sp macro="" textlink="">
      <xdr:nvSpPr>
        <xdr:cNvPr id="258" name="フローチャート : 判断 257"/>
        <xdr:cNvSpPr/>
      </xdr:nvSpPr>
      <xdr:spPr>
        <a:xfrm>
          <a:off x="16129000" y="1429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3573</xdr:rowOff>
    </xdr:from>
    <xdr:ext cx="736600" cy="259045"/>
    <xdr:sp macro="" textlink="">
      <xdr:nvSpPr>
        <xdr:cNvPr id="259" name="テキスト ボックス 258"/>
        <xdr:cNvSpPr txBox="1"/>
      </xdr:nvSpPr>
      <xdr:spPr>
        <a:xfrm>
          <a:off x="15798800" y="1406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84</xdr:row>
      <xdr:rowOff>125985</xdr:rowOff>
    </xdr:to>
    <xdr:cxnSp macro="">
      <xdr:nvCxnSpPr>
        <xdr:cNvPr id="260" name="直線コネクタ 259"/>
        <xdr:cNvCxnSpPr/>
      </xdr:nvCxnSpPr>
      <xdr:spPr>
        <a:xfrm flipV="1">
          <a:off x="14401800" y="145181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72898</xdr:rowOff>
    </xdr:from>
    <xdr:to>
      <xdr:col>22</xdr:col>
      <xdr:colOff>254000</xdr:colOff>
      <xdr:row>84</xdr:row>
      <xdr:rowOff>3048</xdr:rowOff>
    </xdr:to>
    <xdr:sp macro="" textlink="">
      <xdr:nvSpPr>
        <xdr:cNvPr id="261" name="フローチャート : 判断 260"/>
        <xdr:cNvSpPr/>
      </xdr:nvSpPr>
      <xdr:spPr>
        <a:xfrm>
          <a:off x="15240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13225</xdr:rowOff>
    </xdr:from>
    <xdr:ext cx="762000" cy="259045"/>
    <xdr:sp macro="" textlink="">
      <xdr:nvSpPr>
        <xdr:cNvPr id="262" name="テキスト ボックス 261"/>
        <xdr:cNvSpPr txBox="1"/>
      </xdr:nvSpPr>
      <xdr:spPr>
        <a:xfrm>
          <a:off x="14909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125985</xdr:rowOff>
    </xdr:from>
    <xdr:to>
      <xdr:col>21</xdr:col>
      <xdr:colOff>0</xdr:colOff>
      <xdr:row>89</xdr:row>
      <xdr:rowOff>79502</xdr:rowOff>
    </xdr:to>
    <xdr:cxnSp macro="">
      <xdr:nvCxnSpPr>
        <xdr:cNvPr id="263" name="直線コネクタ 262"/>
        <xdr:cNvCxnSpPr/>
      </xdr:nvCxnSpPr>
      <xdr:spPr>
        <a:xfrm flipV="1">
          <a:off x="13512800" y="14527785"/>
          <a:ext cx="889000" cy="8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82550</xdr:rowOff>
    </xdr:from>
    <xdr:to>
      <xdr:col>21</xdr:col>
      <xdr:colOff>50800</xdr:colOff>
      <xdr:row>84</xdr:row>
      <xdr:rowOff>12700</xdr:rowOff>
    </xdr:to>
    <xdr:sp macro="" textlink="">
      <xdr:nvSpPr>
        <xdr:cNvPr id="264" name="フローチャート : 判断 263"/>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65" name="テキスト ボックス 264"/>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66" name="フローチャート : 判断 265"/>
        <xdr:cNvSpPr/>
      </xdr:nvSpPr>
      <xdr:spPr>
        <a:xfrm>
          <a:off x="13462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138192</xdr:rowOff>
    </xdr:from>
    <xdr:ext cx="762000" cy="259045"/>
    <xdr:sp macro="" textlink="">
      <xdr:nvSpPr>
        <xdr:cNvPr id="267" name="テキスト ボックス 266"/>
        <xdr:cNvSpPr txBox="1"/>
      </xdr:nvSpPr>
      <xdr:spPr>
        <a:xfrm>
          <a:off x="13131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73" name="円/楕円 272"/>
        <xdr:cNvSpPr/>
      </xdr:nvSpPr>
      <xdr:spPr>
        <a:xfrm>
          <a:off x="169672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103903</xdr:rowOff>
    </xdr:from>
    <xdr:ext cx="762000" cy="259045"/>
    <xdr:sp macro="" textlink="">
      <xdr:nvSpPr>
        <xdr:cNvPr id="274" name="給与水準   （国との比較）該当値テキスト"/>
        <xdr:cNvSpPr txBox="1"/>
      </xdr:nvSpPr>
      <xdr:spPr>
        <a:xfrm>
          <a:off x="17106900" y="1433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36576</xdr:rowOff>
    </xdr:from>
    <xdr:to>
      <xdr:col>23</xdr:col>
      <xdr:colOff>457200</xdr:colOff>
      <xdr:row>84</xdr:row>
      <xdr:rowOff>138176</xdr:rowOff>
    </xdr:to>
    <xdr:sp macro="" textlink="">
      <xdr:nvSpPr>
        <xdr:cNvPr id="275" name="円/楕円 274"/>
        <xdr:cNvSpPr/>
      </xdr:nvSpPr>
      <xdr:spPr>
        <a:xfrm>
          <a:off x="16129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76" name="テキスト ボックス 275"/>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65532</xdr:rowOff>
    </xdr:from>
    <xdr:to>
      <xdr:col>22</xdr:col>
      <xdr:colOff>254000</xdr:colOff>
      <xdr:row>84</xdr:row>
      <xdr:rowOff>167132</xdr:rowOff>
    </xdr:to>
    <xdr:sp macro="" textlink="">
      <xdr:nvSpPr>
        <xdr:cNvPr id="277" name="円/楕円 276"/>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151909</xdr:rowOff>
    </xdr:from>
    <xdr:ext cx="762000" cy="259045"/>
    <xdr:sp macro="" textlink="">
      <xdr:nvSpPr>
        <xdr:cNvPr id="278" name="テキスト ボックス 277"/>
        <xdr:cNvSpPr txBox="1"/>
      </xdr:nvSpPr>
      <xdr:spPr>
        <a:xfrm>
          <a:off x="14909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75185</xdr:rowOff>
    </xdr:from>
    <xdr:to>
      <xdr:col>21</xdr:col>
      <xdr:colOff>50800</xdr:colOff>
      <xdr:row>85</xdr:row>
      <xdr:rowOff>5335</xdr:rowOff>
    </xdr:to>
    <xdr:sp macro="" textlink="">
      <xdr:nvSpPr>
        <xdr:cNvPr id="279" name="円/楕円 278"/>
        <xdr:cNvSpPr/>
      </xdr:nvSpPr>
      <xdr:spPr>
        <a:xfrm>
          <a:off x="14351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161562</xdr:rowOff>
    </xdr:from>
    <xdr:ext cx="762000" cy="259045"/>
    <xdr:sp macro="" textlink="">
      <xdr:nvSpPr>
        <xdr:cNvPr id="280" name="テキスト ボックス 279"/>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81" name="円/楕円 280"/>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82" name="テキスト ボックス 281"/>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近年はほぼ横ばいの傾向が続いており，前年度と同値である。類似団体内の順位としては高いものの，値で見れば平均値より低い値となっている。また，全国及び三重県平均と比較しても低い値である。</a:t>
          </a:r>
        </a:p>
        <a:p>
          <a:r>
            <a:rPr kumimoji="1" lang="ja-JP" altLang="en-US" sz="1200">
              <a:latin typeface="ＭＳ Ｐゴシック"/>
            </a:rPr>
            <a:t>今後も，事務事業の見直しと適正人員の配置，短時間勤務再任用職員及び嘱託・臨時職員の活用，行政サービスの担い手最適化の検討等により，引き続き職員の削減を図ることのできる部分においては削減を継続する一方で，今後見込まれる新たな行政需要（新規事業，事業拡大，権限移譲等）に対しては，施策の着実な実現を図るため，必要かつ適正な人員配置を行うこととす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2" name="直線コネクタ 311"/>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3"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14" name="直線コネクタ 313"/>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15"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16" name="直線コネクタ 315"/>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106256</xdr:rowOff>
    </xdr:from>
    <xdr:to>
      <xdr:col>24</xdr:col>
      <xdr:colOff>558800</xdr:colOff>
      <xdr:row>63</xdr:row>
      <xdr:rowOff>106256</xdr:rowOff>
    </xdr:to>
    <xdr:cxnSp macro="">
      <xdr:nvCxnSpPr>
        <xdr:cNvPr id="317" name="直線コネクタ 316"/>
        <xdr:cNvCxnSpPr/>
      </xdr:nvCxnSpPr>
      <xdr:spPr>
        <a:xfrm>
          <a:off x="16179800" y="10907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148183</xdr:rowOff>
    </xdr:from>
    <xdr:ext cx="762000" cy="259045"/>
    <xdr:sp macro="" textlink="">
      <xdr:nvSpPr>
        <xdr:cNvPr id="318" name="定員管理の状況平均値テキスト"/>
        <xdr:cNvSpPr txBox="1"/>
      </xdr:nvSpPr>
      <xdr:spPr>
        <a:xfrm>
          <a:off x="17106900" y="1094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19" name="フローチャート : 判断 318"/>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102235</xdr:rowOff>
    </xdr:from>
    <xdr:to>
      <xdr:col>23</xdr:col>
      <xdr:colOff>406400</xdr:colOff>
      <xdr:row>63</xdr:row>
      <xdr:rowOff>106256</xdr:rowOff>
    </xdr:to>
    <xdr:cxnSp macro="">
      <xdr:nvCxnSpPr>
        <xdr:cNvPr id="320" name="直線コネクタ 319"/>
        <xdr:cNvCxnSpPr/>
      </xdr:nvCxnSpPr>
      <xdr:spPr>
        <a:xfrm>
          <a:off x="15290800" y="109035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57996</xdr:rowOff>
    </xdr:from>
    <xdr:to>
      <xdr:col>23</xdr:col>
      <xdr:colOff>457200</xdr:colOff>
      <xdr:row>62</xdr:row>
      <xdr:rowOff>159596</xdr:rowOff>
    </xdr:to>
    <xdr:sp macro="" textlink="">
      <xdr:nvSpPr>
        <xdr:cNvPr id="321" name="フローチャート : 判断 320"/>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169773</xdr:rowOff>
    </xdr:from>
    <xdr:ext cx="736600" cy="259045"/>
    <xdr:sp macro="" textlink="">
      <xdr:nvSpPr>
        <xdr:cNvPr id="322" name="テキスト ボックス 321"/>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82127</xdr:rowOff>
    </xdr:from>
    <xdr:to>
      <xdr:col>22</xdr:col>
      <xdr:colOff>203200</xdr:colOff>
      <xdr:row>63</xdr:row>
      <xdr:rowOff>102235</xdr:rowOff>
    </xdr:to>
    <xdr:cxnSp macro="">
      <xdr:nvCxnSpPr>
        <xdr:cNvPr id="323" name="直線コネクタ 322"/>
        <xdr:cNvCxnSpPr/>
      </xdr:nvCxnSpPr>
      <xdr:spPr>
        <a:xfrm>
          <a:off x="14401800" y="1088347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142452</xdr:rowOff>
    </xdr:from>
    <xdr:to>
      <xdr:col>22</xdr:col>
      <xdr:colOff>254000</xdr:colOff>
      <xdr:row>63</xdr:row>
      <xdr:rowOff>72602</xdr:rowOff>
    </xdr:to>
    <xdr:sp macro="" textlink="">
      <xdr:nvSpPr>
        <xdr:cNvPr id="324" name="フローチャート : 判断 323"/>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82779</xdr:rowOff>
    </xdr:from>
    <xdr:ext cx="762000" cy="259045"/>
    <xdr:sp macro="" textlink="">
      <xdr:nvSpPr>
        <xdr:cNvPr id="325" name="テキスト ボックス 324"/>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82127</xdr:rowOff>
    </xdr:from>
    <xdr:to>
      <xdr:col>21</xdr:col>
      <xdr:colOff>0</xdr:colOff>
      <xdr:row>63</xdr:row>
      <xdr:rowOff>102235</xdr:rowOff>
    </xdr:to>
    <xdr:cxnSp macro="">
      <xdr:nvCxnSpPr>
        <xdr:cNvPr id="326" name="直線コネクタ 325"/>
        <xdr:cNvCxnSpPr/>
      </xdr:nvCxnSpPr>
      <xdr:spPr>
        <a:xfrm flipV="1">
          <a:off x="13512800" y="1088347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158538</xdr:rowOff>
    </xdr:from>
    <xdr:to>
      <xdr:col>21</xdr:col>
      <xdr:colOff>50800</xdr:colOff>
      <xdr:row>63</xdr:row>
      <xdr:rowOff>88688</xdr:rowOff>
    </xdr:to>
    <xdr:sp macro="" textlink="">
      <xdr:nvSpPr>
        <xdr:cNvPr id="327" name="フローチャート : 判断 326"/>
        <xdr:cNvSpPr/>
      </xdr:nvSpPr>
      <xdr:spPr>
        <a:xfrm>
          <a:off x="14351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98865</xdr:rowOff>
    </xdr:from>
    <xdr:ext cx="762000" cy="259045"/>
    <xdr:sp macro="" textlink="">
      <xdr:nvSpPr>
        <xdr:cNvPr id="328" name="テキスト ボックス 327"/>
        <xdr:cNvSpPr txBox="1"/>
      </xdr:nvSpPr>
      <xdr:spPr>
        <a:xfrm>
          <a:off x="14020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29" name="フローチャート : 判断 328"/>
        <xdr:cNvSpPr/>
      </xdr:nvSpPr>
      <xdr:spPr>
        <a:xfrm>
          <a:off x="13462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114952</xdr:rowOff>
    </xdr:from>
    <xdr:ext cx="762000" cy="259045"/>
    <xdr:sp macro="" textlink="">
      <xdr:nvSpPr>
        <xdr:cNvPr id="330" name="テキスト ボックス 329"/>
        <xdr:cNvSpPr txBox="1"/>
      </xdr:nvSpPr>
      <xdr:spPr>
        <a:xfrm>
          <a:off x="13131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55456</xdr:rowOff>
    </xdr:from>
    <xdr:to>
      <xdr:col>24</xdr:col>
      <xdr:colOff>609600</xdr:colOff>
      <xdr:row>63</xdr:row>
      <xdr:rowOff>157056</xdr:rowOff>
    </xdr:to>
    <xdr:sp macro="" textlink="">
      <xdr:nvSpPr>
        <xdr:cNvPr id="336" name="円/楕円 335"/>
        <xdr:cNvSpPr/>
      </xdr:nvSpPr>
      <xdr:spPr>
        <a:xfrm>
          <a:off x="16967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71983</xdr:rowOff>
    </xdr:from>
    <xdr:ext cx="762000" cy="259045"/>
    <xdr:sp macro="" textlink="">
      <xdr:nvSpPr>
        <xdr:cNvPr id="337" name="定員管理の状況該当値テキスト"/>
        <xdr:cNvSpPr txBox="1"/>
      </xdr:nvSpPr>
      <xdr:spPr>
        <a:xfrm>
          <a:off x="171069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55456</xdr:rowOff>
    </xdr:from>
    <xdr:to>
      <xdr:col>23</xdr:col>
      <xdr:colOff>457200</xdr:colOff>
      <xdr:row>63</xdr:row>
      <xdr:rowOff>157056</xdr:rowOff>
    </xdr:to>
    <xdr:sp macro="" textlink="">
      <xdr:nvSpPr>
        <xdr:cNvPr id="338" name="円/楕円 337"/>
        <xdr:cNvSpPr/>
      </xdr:nvSpPr>
      <xdr:spPr>
        <a:xfrm>
          <a:off x="16129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141833</xdr:rowOff>
    </xdr:from>
    <xdr:ext cx="736600" cy="259045"/>
    <xdr:sp macro="" textlink="">
      <xdr:nvSpPr>
        <xdr:cNvPr id="339" name="テキスト ボックス 338"/>
        <xdr:cNvSpPr txBox="1"/>
      </xdr:nvSpPr>
      <xdr:spPr>
        <a:xfrm>
          <a:off x="15798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51435</xdr:rowOff>
    </xdr:from>
    <xdr:to>
      <xdr:col>22</xdr:col>
      <xdr:colOff>254000</xdr:colOff>
      <xdr:row>63</xdr:row>
      <xdr:rowOff>153035</xdr:rowOff>
    </xdr:to>
    <xdr:sp macro="" textlink="">
      <xdr:nvSpPr>
        <xdr:cNvPr id="340" name="円/楕円 339"/>
        <xdr:cNvSpPr/>
      </xdr:nvSpPr>
      <xdr:spPr>
        <a:xfrm>
          <a:off x="15240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137812</xdr:rowOff>
    </xdr:from>
    <xdr:ext cx="762000" cy="259045"/>
    <xdr:sp macro="" textlink="">
      <xdr:nvSpPr>
        <xdr:cNvPr id="341" name="テキスト ボックス 340"/>
        <xdr:cNvSpPr txBox="1"/>
      </xdr:nvSpPr>
      <xdr:spPr>
        <a:xfrm>
          <a:off x="14909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31327</xdr:rowOff>
    </xdr:from>
    <xdr:to>
      <xdr:col>21</xdr:col>
      <xdr:colOff>50800</xdr:colOff>
      <xdr:row>63</xdr:row>
      <xdr:rowOff>132927</xdr:rowOff>
    </xdr:to>
    <xdr:sp macro="" textlink="">
      <xdr:nvSpPr>
        <xdr:cNvPr id="342" name="円/楕円 341"/>
        <xdr:cNvSpPr/>
      </xdr:nvSpPr>
      <xdr:spPr>
        <a:xfrm>
          <a:off x="14351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117704</xdr:rowOff>
    </xdr:from>
    <xdr:ext cx="762000" cy="259045"/>
    <xdr:sp macro="" textlink="">
      <xdr:nvSpPr>
        <xdr:cNvPr id="343" name="テキスト ボックス 342"/>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51435</xdr:rowOff>
    </xdr:from>
    <xdr:to>
      <xdr:col>19</xdr:col>
      <xdr:colOff>533400</xdr:colOff>
      <xdr:row>63</xdr:row>
      <xdr:rowOff>153035</xdr:rowOff>
    </xdr:to>
    <xdr:sp macro="" textlink="">
      <xdr:nvSpPr>
        <xdr:cNvPr id="344" name="円/楕円 343"/>
        <xdr:cNvSpPr/>
      </xdr:nvSpPr>
      <xdr:spPr>
        <a:xfrm>
          <a:off x="13462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137812</xdr:rowOff>
    </xdr:from>
    <xdr:ext cx="762000" cy="259045"/>
    <xdr:sp macro="" textlink="">
      <xdr:nvSpPr>
        <xdr:cNvPr id="345" name="テキスト ボックス 344"/>
        <xdr:cNvSpPr txBox="1"/>
      </xdr:nvSpPr>
      <xdr:spPr>
        <a:xfrm>
          <a:off x="13131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庁舎建設事業の償還終了などにより元利償還金が減少し，前年度と比較して</a:t>
          </a:r>
          <a:r>
            <a:rPr kumimoji="1" lang="en-US" altLang="ja-JP" sz="1300">
              <a:latin typeface="ＭＳ Ｐゴシック"/>
            </a:rPr>
            <a:t>1.0</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全国及び三重県平均に比べ低い値となっている。今後は清掃センターの改修対策事業など公共施設の老朽化対策等により，市債残高の増加が予想される。</a:t>
          </a: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74" name="直線コネクタ 373"/>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77"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78" name="直線コネクタ 377"/>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75777</xdr:rowOff>
    </xdr:from>
    <xdr:to>
      <xdr:col>24</xdr:col>
      <xdr:colOff>558800</xdr:colOff>
      <xdr:row>38</xdr:row>
      <xdr:rowOff>156210</xdr:rowOff>
    </xdr:to>
    <xdr:cxnSp macro="">
      <xdr:nvCxnSpPr>
        <xdr:cNvPr id="379" name="直線コネクタ 378"/>
        <xdr:cNvCxnSpPr/>
      </xdr:nvCxnSpPr>
      <xdr:spPr>
        <a:xfrm flipV="1">
          <a:off x="16179800" y="659087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69444</xdr:rowOff>
    </xdr:from>
    <xdr:ext cx="762000" cy="259045"/>
    <xdr:sp macro="" textlink="">
      <xdr:nvSpPr>
        <xdr:cNvPr id="380" name="公債費負担の状況平均値テキスト"/>
        <xdr:cNvSpPr txBox="1"/>
      </xdr:nvSpPr>
      <xdr:spPr>
        <a:xfrm>
          <a:off x="17106900" y="658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1" name="フローチャート : 判断 380"/>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156210</xdr:rowOff>
    </xdr:from>
    <xdr:to>
      <xdr:col>23</xdr:col>
      <xdr:colOff>406400</xdr:colOff>
      <xdr:row>39</xdr:row>
      <xdr:rowOff>8890</xdr:rowOff>
    </xdr:to>
    <xdr:cxnSp macro="">
      <xdr:nvCxnSpPr>
        <xdr:cNvPr id="382" name="直線コネクタ 381"/>
        <xdr:cNvCxnSpPr/>
      </xdr:nvCxnSpPr>
      <xdr:spPr>
        <a:xfrm flipV="1">
          <a:off x="15290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115993</xdr:rowOff>
    </xdr:from>
    <xdr:to>
      <xdr:col>23</xdr:col>
      <xdr:colOff>457200</xdr:colOff>
      <xdr:row>38</xdr:row>
      <xdr:rowOff>46143</xdr:rowOff>
    </xdr:to>
    <xdr:sp macro="" textlink="">
      <xdr:nvSpPr>
        <xdr:cNvPr id="383" name="フローチャート : 判断 382"/>
        <xdr:cNvSpPr/>
      </xdr:nvSpPr>
      <xdr:spPr>
        <a:xfrm>
          <a:off x="16129000" y="64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56320</xdr:rowOff>
    </xdr:from>
    <xdr:ext cx="736600" cy="259045"/>
    <xdr:sp macro="" textlink="">
      <xdr:nvSpPr>
        <xdr:cNvPr id="384" name="テキスト ボックス 383"/>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8890</xdr:rowOff>
    </xdr:from>
    <xdr:to>
      <xdr:col>22</xdr:col>
      <xdr:colOff>203200</xdr:colOff>
      <xdr:row>39</xdr:row>
      <xdr:rowOff>16933</xdr:rowOff>
    </xdr:to>
    <xdr:cxnSp macro="">
      <xdr:nvCxnSpPr>
        <xdr:cNvPr id="385" name="直線コネクタ 384"/>
        <xdr:cNvCxnSpPr/>
      </xdr:nvCxnSpPr>
      <xdr:spPr>
        <a:xfrm flipV="1">
          <a:off x="14401800" y="669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86" name="フローチャート : 判断 385"/>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87" name="テキスト ボックス 386"/>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16933</xdr:rowOff>
    </xdr:from>
    <xdr:to>
      <xdr:col>21</xdr:col>
      <xdr:colOff>0</xdr:colOff>
      <xdr:row>39</xdr:row>
      <xdr:rowOff>73237</xdr:rowOff>
    </xdr:to>
    <xdr:cxnSp macro="">
      <xdr:nvCxnSpPr>
        <xdr:cNvPr id="388" name="直線コネクタ 387"/>
        <xdr:cNvCxnSpPr/>
      </xdr:nvCxnSpPr>
      <xdr:spPr>
        <a:xfrm flipV="1">
          <a:off x="13512800" y="67034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89323</xdr:rowOff>
    </xdr:from>
    <xdr:to>
      <xdr:col>21</xdr:col>
      <xdr:colOff>50800</xdr:colOff>
      <xdr:row>39</xdr:row>
      <xdr:rowOff>19473</xdr:rowOff>
    </xdr:to>
    <xdr:sp macro="" textlink="">
      <xdr:nvSpPr>
        <xdr:cNvPr id="389" name="フローチャート : 判断 388"/>
        <xdr:cNvSpPr/>
      </xdr:nvSpPr>
      <xdr:spPr>
        <a:xfrm>
          <a:off x="14351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29650</xdr:rowOff>
    </xdr:from>
    <xdr:ext cx="762000" cy="259045"/>
    <xdr:sp macro="" textlink="">
      <xdr:nvSpPr>
        <xdr:cNvPr id="390" name="テキスト ボックス 389"/>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161713</xdr:rowOff>
    </xdr:from>
    <xdr:to>
      <xdr:col>19</xdr:col>
      <xdr:colOff>533400</xdr:colOff>
      <xdr:row>39</xdr:row>
      <xdr:rowOff>91863</xdr:rowOff>
    </xdr:to>
    <xdr:sp macro="" textlink="">
      <xdr:nvSpPr>
        <xdr:cNvPr id="391" name="フローチャート : 判断 390"/>
        <xdr:cNvSpPr/>
      </xdr:nvSpPr>
      <xdr:spPr>
        <a:xfrm>
          <a:off x="13462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102040</xdr:rowOff>
    </xdr:from>
    <xdr:ext cx="762000" cy="259045"/>
    <xdr:sp macro="" textlink="">
      <xdr:nvSpPr>
        <xdr:cNvPr id="392" name="テキスト ボックス 391"/>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24977</xdr:rowOff>
    </xdr:from>
    <xdr:to>
      <xdr:col>24</xdr:col>
      <xdr:colOff>609600</xdr:colOff>
      <xdr:row>38</xdr:row>
      <xdr:rowOff>126577</xdr:rowOff>
    </xdr:to>
    <xdr:sp macro="" textlink="">
      <xdr:nvSpPr>
        <xdr:cNvPr id="398" name="円/楕円 397"/>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41504</xdr:rowOff>
    </xdr:from>
    <xdr:ext cx="762000" cy="259045"/>
    <xdr:sp macro="" textlink="">
      <xdr:nvSpPr>
        <xdr:cNvPr id="399" name="公債費負担の状況該当値テキスト"/>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105410</xdr:rowOff>
    </xdr:from>
    <xdr:to>
      <xdr:col>23</xdr:col>
      <xdr:colOff>457200</xdr:colOff>
      <xdr:row>39</xdr:row>
      <xdr:rowOff>35560</xdr:rowOff>
    </xdr:to>
    <xdr:sp macro="" textlink="">
      <xdr:nvSpPr>
        <xdr:cNvPr id="400" name="円/楕円 399"/>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401" name="テキスト ボックス 400"/>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129540</xdr:rowOff>
    </xdr:from>
    <xdr:to>
      <xdr:col>22</xdr:col>
      <xdr:colOff>254000</xdr:colOff>
      <xdr:row>39</xdr:row>
      <xdr:rowOff>59690</xdr:rowOff>
    </xdr:to>
    <xdr:sp macro="" textlink="">
      <xdr:nvSpPr>
        <xdr:cNvPr id="402" name="円/楕円 401"/>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44467</xdr:rowOff>
    </xdr:from>
    <xdr:ext cx="762000" cy="259045"/>
    <xdr:sp macro="" textlink="">
      <xdr:nvSpPr>
        <xdr:cNvPr id="403" name="テキスト ボックス 402"/>
        <xdr:cNvSpPr txBox="1"/>
      </xdr:nvSpPr>
      <xdr:spPr>
        <a:xfrm>
          <a:off x="1490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137583</xdr:rowOff>
    </xdr:from>
    <xdr:to>
      <xdr:col>21</xdr:col>
      <xdr:colOff>50800</xdr:colOff>
      <xdr:row>39</xdr:row>
      <xdr:rowOff>67733</xdr:rowOff>
    </xdr:to>
    <xdr:sp macro="" textlink="">
      <xdr:nvSpPr>
        <xdr:cNvPr id="404" name="円/楕円 403"/>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52510</xdr:rowOff>
    </xdr:from>
    <xdr:ext cx="762000" cy="259045"/>
    <xdr:sp macro="" textlink="">
      <xdr:nvSpPr>
        <xdr:cNvPr id="405" name="テキスト ボックス 404"/>
        <xdr:cNvSpPr txBox="1"/>
      </xdr:nvSpPr>
      <xdr:spPr>
        <a:xfrm>
          <a:off x="14020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22437</xdr:rowOff>
    </xdr:from>
    <xdr:to>
      <xdr:col>19</xdr:col>
      <xdr:colOff>533400</xdr:colOff>
      <xdr:row>39</xdr:row>
      <xdr:rowOff>124037</xdr:rowOff>
    </xdr:to>
    <xdr:sp macro="" textlink="">
      <xdr:nvSpPr>
        <xdr:cNvPr id="406" name="円/楕円 405"/>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108814</xdr:rowOff>
    </xdr:from>
    <xdr:ext cx="762000" cy="259045"/>
    <xdr:sp macro="" textlink="">
      <xdr:nvSpPr>
        <xdr:cNvPr id="407" name="テキスト ボックス 406"/>
        <xdr:cNvSpPr txBox="1"/>
      </xdr:nvSpPr>
      <xdr:spPr>
        <a:xfrm>
          <a:off x="13131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類似団体，全国及び三重県平均に比べ，低い値となっている。</a:t>
          </a:r>
          <a:endParaRPr kumimoji="1" lang="en-US" altLang="ja-JP" sz="1300">
            <a:latin typeface="ＭＳ Ｐゴシック"/>
          </a:endParaRPr>
        </a:p>
        <a:p>
          <a:r>
            <a:rPr kumimoji="1" lang="ja-JP" altLang="en-US" sz="1300">
              <a:latin typeface="ＭＳ Ｐゴシック"/>
            </a:rPr>
            <a:t>前年度と比較し，一般廃棄物処理事業等において地方債現在高が減少し，前年度より</a:t>
          </a:r>
          <a:r>
            <a:rPr kumimoji="1" lang="en-US" altLang="ja-JP" sz="1300">
              <a:latin typeface="ＭＳ Ｐゴシック"/>
            </a:rPr>
            <a:t>8.3</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今後は公共施設の老朽化対策等で市債発行が増加し，市債残高の増加が予想されるため，基金残高の確保と繰上償還等により市債残高の抑制を図り，健全性の維持に努める。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6" name="直線コネクタ 435"/>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7"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8" name="直線コネクタ 437"/>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82169</xdr:rowOff>
    </xdr:from>
    <xdr:to>
      <xdr:col>24</xdr:col>
      <xdr:colOff>558800</xdr:colOff>
      <xdr:row>14</xdr:row>
      <xdr:rowOff>148929</xdr:rowOff>
    </xdr:to>
    <xdr:cxnSp macro="">
      <xdr:nvCxnSpPr>
        <xdr:cNvPr id="441" name="直線コネクタ 440"/>
        <xdr:cNvCxnSpPr/>
      </xdr:nvCxnSpPr>
      <xdr:spPr>
        <a:xfrm flipV="1">
          <a:off x="16179800" y="2482469"/>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85488</xdr:rowOff>
    </xdr:from>
    <xdr:ext cx="762000" cy="259045"/>
    <xdr:sp macro="" textlink="">
      <xdr:nvSpPr>
        <xdr:cNvPr id="442" name="将来負担の状況平均値テキスト"/>
        <xdr:cNvSpPr txBox="1"/>
      </xdr:nvSpPr>
      <xdr:spPr>
        <a:xfrm>
          <a:off x="17106900" y="248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3" name="フローチャート : 判断 442"/>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144907</xdr:rowOff>
    </xdr:from>
    <xdr:to>
      <xdr:col>23</xdr:col>
      <xdr:colOff>406400</xdr:colOff>
      <xdr:row>14</xdr:row>
      <xdr:rowOff>148929</xdr:rowOff>
    </xdr:to>
    <xdr:cxnSp macro="">
      <xdr:nvCxnSpPr>
        <xdr:cNvPr id="444" name="直線コネクタ 443"/>
        <xdr:cNvCxnSpPr/>
      </xdr:nvCxnSpPr>
      <xdr:spPr>
        <a:xfrm>
          <a:off x="15290800" y="254520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90085</xdr:rowOff>
    </xdr:from>
    <xdr:to>
      <xdr:col>23</xdr:col>
      <xdr:colOff>457200</xdr:colOff>
      <xdr:row>15</xdr:row>
      <xdr:rowOff>20235</xdr:rowOff>
    </xdr:to>
    <xdr:sp macro="" textlink="">
      <xdr:nvSpPr>
        <xdr:cNvPr id="445" name="フローチャート : 判断 444"/>
        <xdr:cNvSpPr/>
      </xdr:nvSpPr>
      <xdr:spPr>
        <a:xfrm>
          <a:off x="16129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30412</xdr:rowOff>
    </xdr:from>
    <xdr:ext cx="736600" cy="259045"/>
    <xdr:sp macro="" textlink="">
      <xdr:nvSpPr>
        <xdr:cNvPr id="446" name="テキスト ボックス 445"/>
        <xdr:cNvSpPr txBox="1"/>
      </xdr:nvSpPr>
      <xdr:spPr>
        <a:xfrm>
          <a:off x="15798800" y="2259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92625</xdr:rowOff>
    </xdr:from>
    <xdr:to>
      <xdr:col>22</xdr:col>
      <xdr:colOff>203200</xdr:colOff>
      <xdr:row>14</xdr:row>
      <xdr:rowOff>144907</xdr:rowOff>
    </xdr:to>
    <xdr:cxnSp macro="">
      <xdr:nvCxnSpPr>
        <xdr:cNvPr id="447" name="直線コネクタ 446"/>
        <xdr:cNvCxnSpPr/>
      </xdr:nvCxnSpPr>
      <xdr:spPr>
        <a:xfrm>
          <a:off x="14401800" y="249292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164888</xdr:rowOff>
    </xdr:from>
    <xdr:to>
      <xdr:col>22</xdr:col>
      <xdr:colOff>254000</xdr:colOff>
      <xdr:row>15</xdr:row>
      <xdr:rowOff>95038</xdr:rowOff>
    </xdr:to>
    <xdr:sp macro="" textlink="">
      <xdr:nvSpPr>
        <xdr:cNvPr id="448" name="フローチャート : 判断 447"/>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79815</xdr:rowOff>
    </xdr:from>
    <xdr:ext cx="762000" cy="259045"/>
    <xdr:sp macro="" textlink="">
      <xdr:nvSpPr>
        <xdr:cNvPr id="449" name="テキスト ボックス 448"/>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92625</xdr:rowOff>
    </xdr:from>
    <xdr:to>
      <xdr:col>21</xdr:col>
      <xdr:colOff>0</xdr:colOff>
      <xdr:row>15</xdr:row>
      <xdr:rowOff>60325</xdr:rowOff>
    </xdr:to>
    <xdr:cxnSp macro="">
      <xdr:nvCxnSpPr>
        <xdr:cNvPr id="450" name="直線コネクタ 449"/>
        <xdr:cNvCxnSpPr/>
      </xdr:nvCxnSpPr>
      <xdr:spPr>
        <a:xfrm flipV="1">
          <a:off x="13512800" y="2492925"/>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10329</xdr:rowOff>
    </xdr:from>
    <xdr:to>
      <xdr:col>21</xdr:col>
      <xdr:colOff>50800</xdr:colOff>
      <xdr:row>15</xdr:row>
      <xdr:rowOff>111929</xdr:rowOff>
    </xdr:to>
    <xdr:sp macro="" textlink="">
      <xdr:nvSpPr>
        <xdr:cNvPr id="451" name="フローチャート : 判断 450"/>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96706</xdr:rowOff>
    </xdr:from>
    <xdr:ext cx="762000" cy="259045"/>
    <xdr:sp macro="" textlink="">
      <xdr:nvSpPr>
        <xdr:cNvPr id="452" name="テキスト ボックス 451"/>
        <xdr:cNvSpPr txBox="1"/>
      </xdr:nvSpPr>
      <xdr:spPr>
        <a:xfrm>
          <a:off x="14020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3" name="フローチャート : 判断 452"/>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864</xdr:rowOff>
    </xdr:from>
    <xdr:ext cx="762000" cy="259045"/>
    <xdr:sp macro="" textlink="">
      <xdr:nvSpPr>
        <xdr:cNvPr id="454" name="テキスト ボックス 453"/>
        <xdr:cNvSpPr txBox="1"/>
      </xdr:nvSpPr>
      <xdr:spPr>
        <a:xfrm>
          <a:off x="13131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31369</xdr:rowOff>
    </xdr:from>
    <xdr:to>
      <xdr:col>24</xdr:col>
      <xdr:colOff>609600</xdr:colOff>
      <xdr:row>14</xdr:row>
      <xdr:rowOff>132969</xdr:rowOff>
    </xdr:to>
    <xdr:sp macro="" textlink="">
      <xdr:nvSpPr>
        <xdr:cNvPr id="460" name="円/楕円 459"/>
        <xdr:cNvSpPr/>
      </xdr:nvSpPr>
      <xdr:spPr>
        <a:xfrm>
          <a:off x="169672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124096</xdr:rowOff>
    </xdr:from>
    <xdr:ext cx="762000" cy="259045"/>
    <xdr:sp macro="" textlink="">
      <xdr:nvSpPr>
        <xdr:cNvPr id="461" name="将来負担の状況該当値テキスト"/>
        <xdr:cNvSpPr txBox="1"/>
      </xdr:nvSpPr>
      <xdr:spPr>
        <a:xfrm>
          <a:off x="17106900" y="23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98129</xdr:rowOff>
    </xdr:from>
    <xdr:to>
      <xdr:col>23</xdr:col>
      <xdr:colOff>457200</xdr:colOff>
      <xdr:row>15</xdr:row>
      <xdr:rowOff>28279</xdr:rowOff>
    </xdr:to>
    <xdr:sp macro="" textlink="">
      <xdr:nvSpPr>
        <xdr:cNvPr id="462" name="円/楕円 461"/>
        <xdr:cNvSpPr/>
      </xdr:nvSpPr>
      <xdr:spPr>
        <a:xfrm>
          <a:off x="16129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13056</xdr:rowOff>
    </xdr:from>
    <xdr:ext cx="736600" cy="259045"/>
    <xdr:sp macro="" textlink="">
      <xdr:nvSpPr>
        <xdr:cNvPr id="463" name="テキスト ボックス 462"/>
        <xdr:cNvSpPr txBox="1"/>
      </xdr:nvSpPr>
      <xdr:spPr>
        <a:xfrm>
          <a:off x="15798800" y="258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94107</xdr:rowOff>
    </xdr:from>
    <xdr:to>
      <xdr:col>22</xdr:col>
      <xdr:colOff>254000</xdr:colOff>
      <xdr:row>15</xdr:row>
      <xdr:rowOff>24257</xdr:rowOff>
    </xdr:to>
    <xdr:sp macro="" textlink="">
      <xdr:nvSpPr>
        <xdr:cNvPr id="464" name="円/楕円 463"/>
        <xdr:cNvSpPr/>
      </xdr:nvSpPr>
      <xdr:spPr>
        <a:xfrm>
          <a:off x="15240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34434</xdr:rowOff>
    </xdr:from>
    <xdr:ext cx="762000" cy="259045"/>
    <xdr:sp macro="" textlink="">
      <xdr:nvSpPr>
        <xdr:cNvPr id="465" name="テキスト ボックス 464"/>
        <xdr:cNvSpPr txBox="1"/>
      </xdr:nvSpPr>
      <xdr:spPr>
        <a:xfrm>
          <a:off x="14909800" y="226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41825</xdr:rowOff>
    </xdr:from>
    <xdr:to>
      <xdr:col>21</xdr:col>
      <xdr:colOff>50800</xdr:colOff>
      <xdr:row>14</xdr:row>
      <xdr:rowOff>143425</xdr:rowOff>
    </xdr:to>
    <xdr:sp macro="" textlink="">
      <xdr:nvSpPr>
        <xdr:cNvPr id="466" name="円/楕円 465"/>
        <xdr:cNvSpPr/>
      </xdr:nvSpPr>
      <xdr:spPr>
        <a:xfrm>
          <a:off x="14351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153602</xdr:rowOff>
    </xdr:from>
    <xdr:ext cx="762000" cy="259045"/>
    <xdr:sp macro="" textlink="">
      <xdr:nvSpPr>
        <xdr:cNvPr id="467" name="テキスト ボックス 466"/>
        <xdr:cNvSpPr txBox="1"/>
      </xdr:nvSpPr>
      <xdr:spPr>
        <a:xfrm>
          <a:off x="14020800" y="22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9525</xdr:rowOff>
    </xdr:from>
    <xdr:to>
      <xdr:col>19</xdr:col>
      <xdr:colOff>533400</xdr:colOff>
      <xdr:row>15</xdr:row>
      <xdr:rowOff>111125</xdr:rowOff>
    </xdr:to>
    <xdr:sp macro="" textlink="">
      <xdr:nvSpPr>
        <xdr:cNvPr id="468" name="円/楕円 467"/>
        <xdr:cNvSpPr/>
      </xdr:nvSpPr>
      <xdr:spPr>
        <a:xfrm>
          <a:off x="13462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121302</xdr:rowOff>
    </xdr:from>
    <xdr:ext cx="762000" cy="259045"/>
    <xdr:sp macro="" textlink="">
      <xdr:nvSpPr>
        <xdr:cNvPr id="469" name="テキスト ボックス 468"/>
        <xdr:cNvSpPr txBox="1"/>
      </xdr:nvSpPr>
      <xdr:spPr>
        <a:xfrm>
          <a:off x="131318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200,510
193,259
194.46
60,311,787
58,968,978
1,070,577
36,958,913
44,284,136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13.9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年度に比べ</a:t>
          </a:r>
          <a:r>
            <a:rPr kumimoji="1" lang="en-US" altLang="ja-JP" sz="1300">
              <a:latin typeface="ＭＳ Ｐゴシック"/>
            </a:rPr>
            <a:t>0.8</a:t>
          </a:r>
          <a:r>
            <a:rPr kumimoji="1" lang="ja-JP" altLang="en-US" sz="1300">
              <a:latin typeface="ＭＳ Ｐゴシック"/>
            </a:rPr>
            <a:t>ポイント増加しており，類似団体や全国，三重県平均と比べても高い値となっている。</a:t>
          </a:r>
        </a:p>
        <a:p>
          <a:r>
            <a:rPr kumimoji="1" lang="ja-JP" altLang="en-US" sz="1300">
              <a:latin typeface="ＭＳ Ｐゴシック"/>
            </a:rPr>
            <a:t>時間外勤務の縮減と適正人員の配置，短時間勤務再任用職員及び嘱託・臨時職員の活用，行政サービスの担い手最適化の検討等により，引き続き人件費の削減を図る。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0</xdr:rowOff>
    </xdr:from>
    <xdr:to>
      <xdr:col>7</xdr:col>
      <xdr:colOff>15875</xdr:colOff>
      <xdr:row>40</xdr:row>
      <xdr:rowOff>101600</xdr:rowOff>
    </xdr:to>
    <xdr:cxnSp macro="">
      <xdr:nvCxnSpPr>
        <xdr:cNvPr id="66" name="直線コネクタ 65"/>
        <xdr:cNvCxnSpPr/>
      </xdr:nvCxnSpPr>
      <xdr:spPr>
        <a:xfrm>
          <a:off x="3987800" y="6858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0</xdr:rowOff>
    </xdr:from>
    <xdr:to>
      <xdr:col>5</xdr:col>
      <xdr:colOff>549275</xdr:colOff>
      <xdr:row>40</xdr:row>
      <xdr:rowOff>12700</xdr:rowOff>
    </xdr:to>
    <xdr:cxnSp macro="">
      <xdr:nvCxnSpPr>
        <xdr:cNvPr id="69" name="直線コネクタ 68"/>
        <xdr:cNvCxnSpPr/>
      </xdr:nvCxnSpPr>
      <xdr:spPr>
        <a:xfrm flipV="1">
          <a:off x="3098800" y="685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44450</xdr:rowOff>
    </xdr:from>
    <xdr:to>
      <xdr:col>5</xdr:col>
      <xdr:colOff>600075</xdr:colOff>
      <xdr:row>37</xdr:row>
      <xdr:rowOff>146050</xdr:rowOff>
    </xdr:to>
    <xdr:sp macro="" textlink="">
      <xdr:nvSpPr>
        <xdr:cNvPr id="70" name="フローチャート : 判断 69"/>
        <xdr:cNvSpPr/>
      </xdr:nvSpPr>
      <xdr:spPr>
        <a:xfrm>
          <a:off x="3937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156227</xdr:rowOff>
    </xdr:from>
    <xdr:ext cx="736600" cy="259045"/>
    <xdr:sp macro="" textlink="">
      <xdr:nvSpPr>
        <xdr:cNvPr id="71" name="テキスト ボックス 70"/>
        <xdr:cNvSpPr txBox="1"/>
      </xdr:nvSpPr>
      <xdr:spPr>
        <a:xfrm>
          <a:off x="3606800" y="615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63500</xdr:rowOff>
    </xdr:to>
    <xdr:cxnSp macro="">
      <xdr:nvCxnSpPr>
        <xdr:cNvPr id="72" name="直線コネクタ 71"/>
        <xdr:cNvCxnSpPr/>
      </xdr:nvCxnSpPr>
      <xdr:spPr>
        <a:xfrm flipV="1">
          <a:off x="2209800" y="687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3" name="フローチャート :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137177</xdr:rowOff>
    </xdr:from>
    <xdr:ext cx="762000" cy="259045"/>
    <xdr:sp macro="" textlink="">
      <xdr:nvSpPr>
        <xdr:cNvPr id="74" name="テキスト ボックス 73"/>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63500</xdr:rowOff>
    </xdr:from>
    <xdr:to>
      <xdr:col>3</xdr:col>
      <xdr:colOff>142875</xdr:colOff>
      <xdr:row>41</xdr:row>
      <xdr:rowOff>19050</xdr:rowOff>
    </xdr:to>
    <xdr:cxnSp macro="">
      <xdr:nvCxnSpPr>
        <xdr:cNvPr id="75" name="直線コネクタ 74"/>
        <xdr:cNvCxnSpPr/>
      </xdr:nvCxnSpPr>
      <xdr:spPr>
        <a:xfrm flipV="1">
          <a:off x="1320800" y="6921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8" name="フローチャート : 判断 77"/>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9" name="テキスト ボックス 78"/>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50800</xdr:rowOff>
    </xdr:from>
    <xdr:to>
      <xdr:col>7</xdr:col>
      <xdr:colOff>66675</xdr:colOff>
      <xdr:row>40</xdr:row>
      <xdr:rowOff>152400</xdr:rowOff>
    </xdr:to>
    <xdr:sp macro="" textlink="">
      <xdr:nvSpPr>
        <xdr:cNvPr id="85" name="円/楕円 84"/>
        <xdr:cNvSpPr/>
      </xdr:nvSpPr>
      <xdr:spPr>
        <a:xfrm>
          <a:off x="47752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22877</xdr:rowOff>
    </xdr:from>
    <xdr:ext cx="762000" cy="259045"/>
    <xdr:sp macro="" textlink="">
      <xdr:nvSpPr>
        <xdr:cNvPr id="86" name="人件費該当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120650</xdr:rowOff>
    </xdr:from>
    <xdr:to>
      <xdr:col>5</xdr:col>
      <xdr:colOff>600075</xdr:colOff>
      <xdr:row>40</xdr:row>
      <xdr:rowOff>50800</xdr:rowOff>
    </xdr:to>
    <xdr:sp macro="" textlink="">
      <xdr:nvSpPr>
        <xdr:cNvPr id="87" name="円/楕円 86"/>
        <xdr:cNvSpPr/>
      </xdr:nvSpPr>
      <xdr:spPr>
        <a:xfrm>
          <a:off x="3937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35577</xdr:rowOff>
    </xdr:from>
    <xdr:ext cx="736600" cy="259045"/>
    <xdr:sp macro="" textlink="">
      <xdr:nvSpPr>
        <xdr:cNvPr id="88" name="テキスト ボックス 87"/>
        <xdr:cNvSpPr txBox="1"/>
      </xdr:nvSpPr>
      <xdr:spPr>
        <a:xfrm>
          <a:off x="3606800" y="68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9" name="円/楕円 88"/>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90" name="テキスト ボックス 89"/>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12700</xdr:rowOff>
    </xdr:from>
    <xdr:to>
      <xdr:col>3</xdr:col>
      <xdr:colOff>193675</xdr:colOff>
      <xdr:row>40</xdr:row>
      <xdr:rowOff>114300</xdr:rowOff>
    </xdr:to>
    <xdr:sp macro="" textlink="">
      <xdr:nvSpPr>
        <xdr:cNvPr id="91" name="円/楕円 90"/>
        <xdr:cNvSpPr/>
      </xdr:nvSpPr>
      <xdr:spPr>
        <a:xfrm>
          <a:off x="2159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99077</xdr:rowOff>
    </xdr:from>
    <xdr:ext cx="762000" cy="259045"/>
    <xdr:sp macro="" textlink="">
      <xdr:nvSpPr>
        <xdr:cNvPr id="92" name="テキスト ボックス 91"/>
        <xdr:cNvSpPr txBox="1"/>
      </xdr:nvSpPr>
      <xdr:spPr>
        <a:xfrm>
          <a:off x="1828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139700</xdr:rowOff>
    </xdr:from>
    <xdr:to>
      <xdr:col>1</xdr:col>
      <xdr:colOff>676275</xdr:colOff>
      <xdr:row>41</xdr:row>
      <xdr:rowOff>69850</xdr:rowOff>
    </xdr:to>
    <xdr:sp macro="" textlink="">
      <xdr:nvSpPr>
        <xdr:cNvPr id="93" name="円/楕円 92"/>
        <xdr:cNvSpPr/>
      </xdr:nvSpPr>
      <xdr:spPr>
        <a:xfrm>
          <a:off x="1270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54627</xdr:rowOff>
    </xdr:from>
    <xdr:ext cx="762000" cy="259045"/>
    <xdr:sp macro="" textlink="">
      <xdr:nvSpPr>
        <xdr:cNvPr id="94" name="テキスト ボックス 93"/>
        <xdr:cNvSpPr txBox="1"/>
      </xdr:nvSpPr>
      <xdr:spPr>
        <a:xfrm>
          <a:off x="939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類似団体，全国，三重県平均のいずれも上回っている。その主な要因は，中学校給食の開始に伴い平成</a:t>
          </a:r>
          <a:r>
            <a:rPr kumimoji="1" lang="en-US" altLang="ja-JP" sz="1300">
              <a:latin typeface="ＭＳ Ｐゴシック"/>
            </a:rPr>
            <a:t>26</a:t>
          </a:r>
          <a:r>
            <a:rPr kumimoji="1" lang="ja-JP" altLang="en-US" sz="1300">
              <a:latin typeface="ＭＳ Ｐゴシック"/>
            </a:rPr>
            <a:t>年度から学校給食費が大きく増加したことや，ごみ収集業務等の民間委託により衛生費の委託料が大きいことである。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年度は，マイナンバーのセキュリティ対策等により委託料が増加し，経常収支比率が増加している。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94343</xdr:rowOff>
    </xdr:from>
    <xdr:to>
      <xdr:col>24</xdr:col>
      <xdr:colOff>31750</xdr:colOff>
      <xdr:row>20</xdr:row>
      <xdr:rowOff>159657</xdr:rowOff>
    </xdr:to>
    <xdr:cxnSp macro="">
      <xdr:nvCxnSpPr>
        <xdr:cNvPr id="129" name="直線コネクタ 128"/>
        <xdr:cNvCxnSpPr/>
      </xdr:nvCxnSpPr>
      <xdr:spPr>
        <a:xfrm>
          <a:off x="15671800" y="3523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0"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94343</xdr:rowOff>
    </xdr:from>
    <xdr:to>
      <xdr:col>22</xdr:col>
      <xdr:colOff>565150</xdr:colOff>
      <xdr:row>20</xdr:row>
      <xdr:rowOff>127000</xdr:rowOff>
    </xdr:to>
    <xdr:cxnSp macro="">
      <xdr:nvCxnSpPr>
        <xdr:cNvPr id="132" name="直線コネクタ 131"/>
        <xdr:cNvCxnSpPr/>
      </xdr:nvCxnSpPr>
      <xdr:spPr>
        <a:xfrm flipV="1">
          <a:off x="14782800" y="3523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27214</xdr:rowOff>
    </xdr:from>
    <xdr:to>
      <xdr:col>22</xdr:col>
      <xdr:colOff>615950</xdr:colOff>
      <xdr:row>18</xdr:row>
      <xdr:rowOff>128814</xdr:rowOff>
    </xdr:to>
    <xdr:sp macro="" textlink="">
      <xdr:nvSpPr>
        <xdr:cNvPr id="133" name="フローチャート : 判断 132"/>
        <xdr:cNvSpPr/>
      </xdr:nvSpPr>
      <xdr:spPr>
        <a:xfrm>
          <a:off x="15621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138991</xdr:rowOff>
    </xdr:from>
    <xdr:ext cx="736600" cy="259045"/>
    <xdr:sp macro="" textlink="">
      <xdr:nvSpPr>
        <xdr:cNvPr id="134" name="テキスト ボックス 133"/>
        <xdr:cNvSpPr txBox="1"/>
      </xdr:nvSpPr>
      <xdr:spPr>
        <a:xfrm>
          <a:off x="15290800" y="288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20</xdr:row>
      <xdr:rowOff>127000</xdr:rowOff>
    </xdr:to>
    <xdr:cxnSp macro="">
      <xdr:nvCxnSpPr>
        <xdr:cNvPr id="135" name="直線コネクタ 134"/>
        <xdr:cNvCxnSpPr/>
      </xdr:nvCxnSpPr>
      <xdr:spPr>
        <a:xfrm>
          <a:off x="13893800" y="3213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155320</xdr:rowOff>
    </xdr:from>
    <xdr:ext cx="762000" cy="259045"/>
    <xdr:sp macro="" textlink="">
      <xdr:nvSpPr>
        <xdr:cNvPr id="137" name="テキスト ボックス 136"/>
        <xdr:cNvSpPr txBox="1"/>
      </xdr:nvSpPr>
      <xdr:spPr>
        <a:xfrm>
          <a:off x="14401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18</xdr:row>
      <xdr:rowOff>143329</xdr:rowOff>
    </xdr:to>
    <xdr:cxnSp macro="">
      <xdr:nvCxnSpPr>
        <xdr:cNvPr id="138" name="直線コネクタ 137"/>
        <xdr:cNvCxnSpPr/>
      </xdr:nvCxnSpPr>
      <xdr:spPr>
        <a:xfrm flipV="1">
          <a:off x="13004800" y="3213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9" name="フローチャート :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90006</xdr:rowOff>
    </xdr:from>
    <xdr:ext cx="762000" cy="259045"/>
    <xdr:sp macro="" textlink="">
      <xdr:nvSpPr>
        <xdr:cNvPr id="140" name="テキスト ボックス 139"/>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8363</xdr:rowOff>
    </xdr:from>
    <xdr:ext cx="762000" cy="259045"/>
    <xdr:sp macro="" textlink="">
      <xdr:nvSpPr>
        <xdr:cNvPr id="142" name="テキスト ボックス 141"/>
        <xdr:cNvSpPr txBox="1"/>
      </xdr:nvSpPr>
      <xdr:spPr>
        <a:xfrm>
          <a:off x="12623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108857</xdr:rowOff>
    </xdr:from>
    <xdr:to>
      <xdr:col>24</xdr:col>
      <xdr:colOff>82550</xdr:colOff>
      <xdr:row>21</xdr:row>
      <xdr:rowOff>39007</xdr:rowOff>
    </xdr:to>
    <xdr:sp macro="" textlink="">
      <xdr:nvSpPr>
        <xdr:cNvPr id="148" name="円/楕円 147"/>
        <xdr:cNvSpPr/>
      </xdr:nvSpPr>
      <xdr:spPr>
        <a:xfrm>
          <a:off x="16459200" y="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17434</xdr:rowOff>
    </xdr:from>
    <xdr:ext cx="762000" cy="259045"/>
    <xdr:sp macro="" textlink="">
      <xdr:nvSpPr>
        <xdr:cNvPr id="149" name="物件費該当値テキスト"/>
        <xdr:cNvSpPr txBox="1"/>
      </xdr:nvSpPr>
      <xdr:spPr>
        <a:xfrm>
          <a:off x="16598900" y="344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43543</xdr:rowOff>
    </xdr:from>
    <xdr:to>
      <xdr:col>22</xdr:col>
      <xdr:colOff>615950</xdr:colOff>
      <xdr:row>20</xdr:row>
      <xdr:rowOff>145143</xdr:rowOff>
    </xdr:to>
    <xdr:sp macro="" textlink="">
      <xdr:nvSpPr>
        <xdr:cNvPr id="150" name="円/楕円 149"/>
        <xdr:cNvSpPr/>
      </xdr:nvSpPr>
      <xdr:spPr>
        <a:xfrm>
          <a:off x="156210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129920</xdr:rowOff>
    </xdr:from>
    <xdr:ext cx="736600" cy="259045"/>
    <xdr:sp macro="" textlink="">
      <xdr:nvSpPr>
        <xdr:cNvPr id="151" name="テキスト ボックス 150"/>
        <xdr:cNvSpPr txBox="1"/>
      </xdr:nvSpPr>
      <xdr:spPr>
        <a:xfrm>
          <a:off x="15290800" y="355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76200</xdr:rowOff>
    </xdr:from>
    <xdr:to>
      <xdr:col>21</xdr:col>
      <xdr:colOff>412750</xdr:colOff>
      <xdr:row>21</xdr:row>
      <xdr:rowOff>6350</xdr:rowOff>
    </xdr:to>
    <xdr:sp macro="" textlink="">
      <xdr:nvSpPr>
        <xdr:cNvPr id="152" name="円/楕円 151"/>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162577</xdr:rowOff>
    </xdr:from>
    <xdr:ext cx="762000" cy="259045"/>
    <xdr:sp macro="" textlink="">
      <xdr:nvSpPr>
        <xdr:cNvPr id="153" name="テキスト ボックス 152"/>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4" name="円/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92529</xdr:rowOff>
    </xdr:from>
    <xdr:to>
      <xdr:col>19</xdr:col>
      <xdr:colOff>6350</xdr:colOff>
      <xdr:row>19</xdr:row>
      <xdr:rowOff>22678</xdr:rowOff>
    </xdr:to>
    <xdr:sp macro="" textlink="">
      <xdr:nvSpPr>
        <xdr:cNvPr id="156" name="円/楕円 155"/>
        <xdr:cNvSpPr/>
      </xdr:nvSpPr>
      <xdr:spPr>
        <a:xfrm>
          <a:off x="12954000" y="3178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7455</xdr:rowOff>
    </xdr:from>
    <xdr:ext cx="762000" cy="259045"/>
    <xdr:sp macro="" textlink="">
      <xdr:nvSpPr>
        <xdr:cNvPr id="157" name="テキスト ボックス 156"/>
        <xdr:cNvSpPr txBox="1"/>
      </xdr:nvSpPr>
      <xdr:spPr>
        <a:xfrm>
          <a:off x="126238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生活保護費の減少等により，平成</a:t>
          </a:r>
          <a:r>
            <a:rPr kumimoji="1" lang="en-US" altLang="ja-JP" sz="1300">
              <a:latin typeface="ＭＳ Ｐゴシック"/>
            </a:rPr>
            <a:t>27</a:t>
          </a:r>
          <a:r>
            <a:rPr kumimoji="1" lang="ja-JP" altLang="en-US" sz="1300">
              <a:latin typeface="ＭＳ Ｐゴシック"/>
            </a:rPr>
            <a:t>年度に比べ</a:t>
          </a:r>
          <a:r>
            <a:rPr kumimoji="1" lang="en-US" altLang="ja-JP" sz="1300">
              <a:latin typeface="ＭＳ Ｐゴシック"/>
            </a:rPr>
            <a:t>0.7</a:t>
          </a:r>
          <a:r>
            <a:rPr kumimoji="1" lang="ja-JP" altLang="en-US" sz="1300">
              <a:latin typeface="ＭＳ Ｐゴシック"/>
            </a:rPr>
            <a:t>ポイント減少しているものの，子ども子育て関連経費や障がい者への自立支援への経費が増加する傾向にあることから，類似団体や全国，三重県平均と比べて高い値となった。</a:t>
          </a:r>
          <a:endParaRPr kumimoji="1" lang="en-US" altLang="ja-JP" sz="1300">
            <a:latin typeface="ＭＳ Ｐゴシック"/>
          </a:endParaRPr>
        </a:p>
        <a:p>
          <a:r>
            <a:rPr kumimoji="1" lang="ja-JP" altLang="en-US" sz="1300">
              <a:latin typeface="ＭＳ Ｐゴシック"/>
            </a:rPr>
            <a:t>福祉ニーズが高まる中でも，福祉施策を精査しながら柔軟な財政運営を行う必要がある。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146050</xdr:rowOff>
    </xdr:to>
    <xdr:cxnSp macro="">
      <xdr:nvCxnSpPr>
        <xdr:cNvPr id="190" name="直線コネクタ 189"/>
        <xdr:cNvCxnSpPr/>
      </xdr:nvCxnSpPr>
      <xdr:spPr>
        <a:xfrm flipV="1">
          <a:off x="3987800" y="9785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146050</xdr:rowOff>
    </xdr:to>
    <xdr:cxnSp macro="">
      <xdr:nvCxnSpPr>
        <xdr:cNvPr id="193" name="直線コネクタ 192"/>
        <xdr:cNvCxnSpPr/>
      </xdr:nvCxnSpPr>
      <xdr:spPr>
        <a:xfrm>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57150</xdr:rowOff>
    </xdr:from>
    <xdr:to>
      <xdr:col>5</xdr:col>
      <xdr:colOff>600075</xdr:colOff>
      <xdr:row>58</xdr:row>
      <xdr:rowOff>158750</xdr:rowOff>
    </xdr:to>
    <xdr:sp macro="" textlink="">
      <xdr:nvSpPr>
        <xdr:cNvPr id="194" name="フローチャート : 判断 193"/>
        <xdr:cNvSpPr/>
      </xdr:nvSpPr>
      <xdr:spPr>
        <a:xfrm>
          <a:off x="3937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143527</xdr:rowOff>
    </xdr:from>
    <xdr:ext cx="736600" cy="259045"/>
    <xdr:sp macro="" textlink="">
      <xdr:nvSpPr>
        <xdr:cNvPr id="195" name="テキスト ボックス 194"/>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57</xdr:row>
      <xdr:rowOff>69850</xdr:rowOff>
    </xdr:to>
    <xdr:cxnSp macro="">
      <xdr:nvCxnSpPr>
        <xdr:cNvPr id="196" name="直線コネクタ 195"/>
        <xdr:cNvCxnSpPr/>
      </xdr:nvCxnSpPr>
      <xdr:spPr>
        <a:xfrm>
          <a:off x="2209800" y="9652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127000</xdr:rowOff>
    </xdr:to>
    <xdr:cxnSp macro="">
      <xdr:nvCxnSpPr>
        <xdr:cNvPr id="199" name="直線コネクタ 198"/>
        <xdr:cNvCxnSpPr/>
      </xdr:nvCxnSpPr>
      <xdr:spPr>
        <a:xfrm flipV="1">
          <a:off x="1320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9" name="円/楕円 208"/>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10"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11" name="円/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212" name="テキスト ボックス 211"/>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3" name="円/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14" name="テキスト ボックス 21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5" name="円/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6" name="テキスト ボックス 215"/>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218" name="テキスト ボックス 21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経常的な経費としては繰出金が主なものである。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年度に下水道事業の公営企業化に伴い，繰出金を補助金として支出したために繰出金が大きく減少したものの，その後は微増傾向にある。</a:t>
          </a:r>
        </a:p>
        <a:p>
          <a:r>
            <a:rPr kumimoji="1" lang="ja-JP" altLang="en-US" sz="1300">
              <a:latin typeface="ＭＳ Ｐゴシック"/>
            </a:rPr>
            <a:t>前年度と比較すると，後期高齢者医療特別会計のための民生費繰出金が増加し，</a:t>
          </a:r>
          <a:r>
            <a:rPr kumimoji="1" lang="en-US" altLang="ja-JP" sz="1300">
              <a:latin typeface="ＭＳ Ｐゴシック"/>
            </a:rPr>
            <a:t>0.7</a:t>
          </a:r>
          <a:r>
            <a:rPr kumimoji="1" lang="ja-JP" altLang="en-US" sz="1300">
              <a:latin typeface="ＭＳ Ｐゴシック"/>
            </a:rPr>
            <a:t>ポイントの増加となった。扶助費とともに，社会保障関係経費としての運用を検討していく必要がある。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98425</xdr:rowOff>
    </xdr:from>
    <xdr:to>
      <xdr:col>24</xdr:col>
      <xdr:colOff>31750</xdr:colOff>
      <xdr:row>56</xdr:row>
      <xdr:rowOff>26988</xdr:rowOff>
    </xdr:to>
    <xdr:cxnSp macro="">
      <xdr:nvCxnSpPr>
        <xdr:cNvPr id="255" name="直線コネクタ 254"/>
        <xdr:cNvCxnSpPr/>
      </xdr:nvCxnSpPr>
      <xdr:spPr>
        <a:xfrm>
          <a:off x="15671800" y="952817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148290</xdr:rowOff>
    </xdr:from>
    <xdr:ext cx="762000" cy="259045"/>
    <xdr:sp macro="" textlink="">
      <xdr:nvSpPr>
        <xdr:cNvPr id="256" name="その他平均値テキスト"/>
        <xdr:cNvSpPr txBox="1"/>
      </xdr:nvSpPr>
      <xdr:spPr>
        <a:xfrm>
          <a:off x="16598900" y="9749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98425</xdr:rowOff>
    </xdr:from>
    <xdr:to>
      <xdr:col>22</xdr:col>
      <xdr:colOff>565150</xdr:colOff>
      <xdr:row>55</xdr:row>
      <xdr:rowOff>98425</xdr:rowOff>
    </xdr:to>
    <xdr:cxnSp macro="">
      <xdr:nvCxnSpPr>
        <xdr:cNvPr id="258" name="直線コネクタ 257"/>
        <xdr:cNvCxnSpPr/>
      </xdr:nvCxnSpPr>
      <xdr:spPr>
        <a:xfrm>
          <a:off x="14782800" y="9528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90488</xdr:rowOff>
    </xdr:from>
    <xdr:to>
      <xdr:col>22</xdr:col>
      <xdr:colOff>615950</xdr:colOff>
      <xdr:row>57</xdr:row>
      <xdr:rowOff>20638</xdr:rowOff>
    </xdr:to>
    <xdr:sp macro="" textlink="">
      <xdr:nvSpPr>
        <xdr:cNvPr id="259" name="フローチャート : 判断 258"/>
        <xdr:cNvSpPr/>
      </xdr:nvSpPr>
      <xdr:spPr>
        <a:xfrm>
          <a:off x="15621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5415</xdr:rowOff>
    </xdr:from>
    <xdr:ext cx="736600" cy="259045"/>
    <xdr:sp macro="" textlink="">
      <xdr:nvSpPr>
        <xdr:cNvPr id="260" name="テキスト ボックス 259"/>
        <xdr:cNvSpPr txBox="1"/>
      </xdr:nvSpPr>
      <xdr:spPr>
        <a:xfrm>
          <a:off x="15290800" y="977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141288</xdr:rowOff>
    </xdr:from>
    <xdr:to>
      <xdr:col>21</xdr:col>
      <xdr:colOff>361950</xdr:colOff>
      <xdr:row>55</xdr:row>
      <xdr:rowOff>98425</xdr:rowOff>
    </xdr:to>
    <xdr:cxnSp macro="">
      <xdr:nvCxnSpPr>
        <xdr:cNvPr id="261" name="直線コネクタ 260"/>
        <xdr:cNvCxnSpPr/>
      </xdr:nvCxnSpPr>
      <xdr:spPr>
        <a:xfrm>
          <a:off x="13893800" y="9399588"/>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104775</xdr:rowOff>
    </xdr:from>
    <xdr:to>
      <xdr:col>21</xdr:col>
      <xdr:colOff>412750</xdr:colOff>
      <xdr:row>57</xdr:row>
      <xdr:rowOff>34925</xdr:rowOff>
    </xdr:to>
    <xdr:sp macro="" textlink="">
      <xdr:nvSpPr>
        <xdr:cNvPr id="262" name="フローチャート : 判断 261"/>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19702</xdr:rowOff>
    </xdr:from>
    <xdr:ext cx="762000" cy="259045"/>
    <xdr:sp macro="" textlink="">
      <xdr:nvSpPr>
        <xdr:cNvPr id="263" name="テキスト ボックス 262"/>
        <xdr:cNvSpPr txBox="1"/>
      </xdr:nvSpPr>
      <xdr:spPr>
        <a:xfrm>
          <a:off x="14401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112713</xdr:rowOff>
    </xdr:from>
    <xdr:to>
      <xdr:col>20</xdr:col>
      <xdr:colOff>158750</xdr:colOff>
      <xdr:row>54</xdr:row>
      <xdr:rowOff>141288</xdr:rowOff>
    </xdr:to>
    <xdr:cxnSp macro="">
      <xdr:nvCxnSpPr>
        <xdr:cNvPr id="264" name="直線コネクタ 263"/>
        <xdr:cNvCxnSpPr/>
      </xdr:nvCxnSpPr>
      <xdr:spPr>
        <a:xfrm>
          <a:off x="13004800" y="93710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33338</xdr:rowOff>
    </xdr:from>
    <xdr:to>
      <xdr:col>20</xdr:col>
      <xdr:colOff>209550</xdr:colOff>
      <xdr:row>56</xdr:row>
      <xdr:rowOff>134938</xdr:rowOff>
    </xdr:to>
    <xdr:sp macro="" textlink="">
      <xdr:nvSpPr>
        <xdr:cNvPr id="265" name="フローチャート : 判断 264"/>
        <xdr:cNvSpPr/>
      </xdr:nvSpPr>
      <xdr:spPr>
        <a:xfrm>
          <a:off x="13843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119715</xdr:rowOff>
    </xdr:from>
    <xdr:ext cx="762000" cy="259045"/>
    <xdr:sp macro="" textlink="">
      <xdr:nvSpPr>
        <xdr:cNvPr id="266" name="テキスト ボックス 265"/>
        <xdr:cNvSpPr txBox="1"/>
      </xdr:nvSpPr>
      <xdr:spPr>
        <a:xfrm>
          <a:off x="13512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4763</xdr:rowOff>
    </xdr:from>
    <xdr:to>
      <xdr:col>19</xdr:col>
      <xdr:colOff>6350</xdr:colOff>
      <xdr:row>56</xdr:row>
      <xdr:rowOff>106363</xdr:rowOff>
    </xdr:to>
    <xdr:sp macro="" textlink="">
      <xdr:nvSpPr>
        <xdr:cNvPr id="267" name="フローチャート : 判断 266"/>
        <xdr:cNvSpPr/>
      </xdr:nvSpPr>
      <xdr:spPr>
        <a:xfrm>
          <a:off x="129540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91140</xdr:rowOff>
    </xdr:from>
    <xdr:ext cx="762000" cy="259045"/>
    <xdr:sp macro="" textlink="">
      <xdr:nvSpPr>
        <xdr:cNvPr id="268" name="テキスト ボックス 267"/>
        <xdr:cNvSpPr txBox="1"/>
      </xdr:nvSpPr>
      <xdr:spPr>
        <a:xfrm>
          <a:off x="12623800" y="96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147638</xdr:rowOff>
    </xdr:from>
    <xdr:to>
      <xdr:col>24</xdr:col>
      <xdr:colOff>82550</xdr:colOff>
      <xdr:row>56</xdr:row>
      <xdr:rowOff>77788</xdr:rowOff>
    </xdr:to>
    <xdr:sp macro="" textlink="">
      <xdr:nvSpPr>
        <xdr:cNvPr id="274" name="円/楕円 273"/>
        <xdr:cNvSpPr/>
      </xdr:nvSpPr>
      <xdr:spPr>
        <a:xfrm>
          <a:off x="164592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164165</xdr:rowOff>
    </xdr:from>
    <xdr:ext cx="762000" cy="259045"/>
    <xdr:sp macro="" textlink="">
      <xdr:nvSpPr>
        <xdr:cNvPr id="275" name="その他該当値テキスト"/>
        <xdr:cNvSpPr txBox="1"/>
      </xdr:nvSpPr>
      <xdr:spPr>
        <a:xfrm>
          <a:off x="16598900" y="94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47625</xdr:rowOff>
    </xdr:from>
    <xdr:to>
      <xdr:col>22</xdr:col>
      <xdr:colOff>615950</xdr:colOff>
      <xdr:row>55</xdr:row>
      <xdr:rowOff>149225</xdr:rowOff>
    </xdr:to>
    <xdr:sp macro="" textlink="">
      <xdr:nvSpPr>
        <xdr:cNvPr id="276" name="円/楕円 275"/>
        <xdr:cNvSpPr/>
      </xdr:nvSpPr>
      <xdr:spPr>
        <a:xfrm>
          <a:off x="15621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159402</xdr:rowOff>
    </xdr:from>
    <xdr:ext cx="736600" cy="259045"/>
    <xdr:sp macro="" textlink="">
      <xdr:nvSpPr>
        <xdr:cNvPr id="277" name="テキスト ボックス 276"/>
        <xdr:cNvSpPr txBox="1"/>
      </xdr:nvSpPr>
      <xdr:spPr>
        <a:xfrm>
          <a:off x="15290800" y="924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47625</xdr:rowOff>
    </xdr:from>
    <xdr:to>
      <xdr:col>21</xdr:col>
      <xdr:colOff>412750</xdr:colOff>
      <xdr:row>55</xdr:row>
      <xdr:rowOff>149225</xdr:rowOff>
    </xdr:to>
    <xdr:sp macro="" textlink="">
      <xdr:nvSpPr>
        <xdr:cNvPr id="278" name="円/楕円 277"/>
        <xdr:cNvSpPr/>
      </xdr:nvSpPr>
      <xdr:spPr>
        <a:xfrm>
          <a:off x="14732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159402</xdr:rowOff>
    </xdr:from>
    <xdr:ext cx="762000" cy="259045"/>
    <xdr:sp macro="" textlink="">
      <xdr:nvSpPr>
        <xdr:cNvPr id="279" name="テキスト ボックス 278"/>
        <xdr:cNvSpPr txBox="1"/>
      </xdr:nvSpPr>
      <xdr:spPr>
        <a:xfrm>
          <a:off x="14401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90488</xdr:rowOff>
    </xdr:from>
    <xdr:to>
      <xdr:col>20</xdr:col>
      <xdr:colOff>209550</xdr:colOff>
      <xdr:row>55</xdr:row>
      <xdr:rowOff>20638</xdr:rowOff>
    </xdr:to>
    <xdr:sp macro="" textlink="">
      <xdr:nvSpPr>
        <xdr:cNvPr id="280" name="円/楕円 279"/>
        <xdr:cNvSpPr/>
      </xdr:nvSpPr>
      <xdr:spPr>
        <a:xfrm>
          <a:off x="13843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30815</xdr:rowOff>
    </xdr:from>
    <xdr:ext cx="762000" cy="259045"/>
    <xdr:sp macro="" textlink="">
      <xdr:nvSpPr>
        <xdr:cNvPr id="281" name="テキスト ボックス 280"/>
        <xdr:cNvSpPr txBox="1"/>
      </xdr:nvSpPr>
      <xdr:spPr>
        <a:xfrm>
          <a:off x="13512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61913</xdr:rowOff>
    </xdr:from>
    <xdr:to>
      <xdr:col>19</xdr:col>
      <xdr:colOff>6350</xdr:colOff>
      <xdr:row>54</xdr:row>
      <xdr:rowOff>163513</xdr:rowOff>
    </xdr:to>
    <xdr:sp macro="" textlink="">
      <xdr:nvSpPr>
        <xdr:cNvPr id="282" name="円/楕円 281"/>
        <xdr:cNvSpPr/>
      </xdr:nvSpPr>
      <xdr:spPr>
        <a:xfrm>
          <a:off x="12954000" y="93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2240</xdr:rowOff>
    </xdr:from>
    <xdr:ext cx="762000" cy="259045"/>
    <xdr:sp macro="" textlink="">
      <xdr:nvSpPr>
        <xdr:cNvPr id="283" name="テキスト ボックス 282"/>
        <xdr:cNvSpPr txBox="1"/>
      </xdr:nvSpPr>
      <xdr:spPr>
        <a:xfrm>
          <a:off x="12623800" y="90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補助費等の大部分を，平成</a:t>
          </a:r>
          <a:r>
            <a:rPr kumimoji="1" lang="en-US" altLang="ja-JP" sz="1300">
              <a:latin typeface="ＭＳ Ｐゴシック"/>
            </a:rPr>
            <a:t>24</a:t>
          </a:r>
          <a:r>
            <a:rPr kumimoji="1" lang="ja-JP" altLang="en-US" sz="1300">
              <a:latin typeface="ＭＳ Ｐゴシック"/>
            </a:rPr>
            <a:t>年度から，下水道事業の公営企業化に伴い補助金として支出している繰出金が占めており，ここ数年はほぼ横ばいで推移している。</a:t>
          </a:r>
          <a:endParaRPr kumimoji="1" lang="en-US" altLang="ja-JP" sz="1300">
            <a:latin typeface="ＭＳ Ｐゴシック"/>
          </a:endParaRPr>
        </a:p>
        <a:p>
          <a:r>
            <a:rPr kumimoji="1" lang="ja-JP" altLang="en-US" sz="1300">
              <a:latin typeface="ＭＳ Ｐゴシック"/>
            </a:rPr>
            <a:t>全国，三重県平均は下回っているが，普通会計の財政負担と，受益者負担とのバランスをとりながら適正な金額となるよう調整していく。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121557</xdr:rowOff>
    </xdr:from>
    <xdr:to>
      <xdr:col>24</xdr:col>
      <xdr:colOff>31750</xdr:colOff>
      <xdr:row>36</xdr:row>
      <xdr:rowOff>165100</xdr:rowOff>
    </xdr:to>
    <xdr:cxnSp macro="">
      <xdr:nvCxnSpPr>
        <xdr:cNvPr id="318" name="直線コネクタ 317"/>
        <xdr:cNvCxnSpPr/>
      </xdr:nvCxnSpPr>
      <xdr:spPr>
        <a:xfrm>
          <a:off x="15671800" y="6293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128105</xdr:rowOff>
    </xdr:from>
    <xdr:ext cx="762000" cy="259045"/>
    <xdr:sp macro="" textlink="">
      <xdr:nvSpPr>
        <xdr:cNvPr id="319" name="補助費等平均値テキスト"/>
        <xdr:cNvSpPr txBox="1"/>
      </xdr:nvSpPr>
      <xdr:spPr>
        <a:xfrm>
          <a:off x="16598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121557</xdr:rowOff>
    </xdr:from>
    <xdr:to>
      <xdr:col>22</xdr:col>
      <xdr:colOff>565150</xdr:colOff>
      <xdr:row>36</xdr:row>
      <xdr:rowOff>132443</xdr:rowOff>
    </xdr:to>
    <xdr:cxnSp macro="">
      <xdr:nvCxnSpPr>
        <xdr:cNvPr id="321" name="直線コネクタ 320"/>
        <xdr:cNvCxnSpPr/>
      </xdr:nvCxnSpPr>
      <xdr:spPr>
        <a:xfrm flipV="1">
          <a:off x="14782800" y="629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11084</xdr:rowOff>
    </xdr:from>
    <xdr:ext cx="736600" cy="259045"/>
    <xdr:sp macro="" textlink="">
      <xdr:nvSpPr>
        <xdr:cNvPr id="323" name="テキスト ボックス 322"/>
        <xdr:cNvSpPr txBox="1"/>
      </xdr:nvSpPr>
      <xdr:spPr>
        <a:xfrm>
          <a:off x="15290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121557</xdr:rowOff>
    </xdr:from>
    <xdr:to>
      <xdr:col>21</xdr:col>
      <xdr:colOff>361950</xdr:colOff>
      <xdr:row>36</xdr:row>
      <xdr:rowOff>132443</xdr:rowOff>
    </xdr:to>
    <xdr:cxnSp macro="">
      <xdr:nvCxnSpPr>
        <xdr:cNvPr id="324" name="直線コネクタ 323"/>
        <xdr:cNvCxnSpPr/>
      </xdr:nvCxnSpPr>
      <xdr:spPr>
        <a:xfrm>
          <a:off x="13893800" y="629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121557</xdr:rowOff>
    </xdr:from>
    <xdr:to>
      <xdr:col>20</xdr:col>
      <xdr:colOff>158750</xdr:colOff>
      <xdr:row>36</xdr:row>
      <xdr:rowOff>143328</xdr:rowOff>
    </xdr:to>
    <xdr:cxnSp macro="">
      <xdr:nvCxnSpPr>
        <xdr:cNvPr id="327" name="直線コネクタ 326"/>
        <xdr:cNvCxnSpPr/>
      </xdr:nvCxnSpPr>
      <xdr:spPr>
        <a:xfrm flipV="1">
          <a:off x="13004800" y="6293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8" name="フローチャート : 判断 327"/>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95449</xdr:rowOff>
    </xdr:from>
    <xdr:ext cx="762000" cy="259045"/>
    <xdr:sp macro="" textlink="">
      <xdr:nvSpPr>
        <xdr:cNvPr id="329" name="テキスト ボックス 328"/>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0" name="フローチャート :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31" name="テキスト ボックス 330"/>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37" name="円/楕円 336"/>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86377</xdr:rowOff>
    </xdr:from>
    <xdr:ext cx="762000" cy="259045"/>
    <xdr:sp macro="" textlink="">
      <xdr:nvSpPr>
        <xdr:cNvPr id="338"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70757</xdr:rowOff>
    </xdr:from>
    <xdr:to>
      <xdr:col>22</xdr:col>
      <xdr:colOff>615950</xdr:colOff>
      <xdr:row>37</xdr:row>
      <xdr:rowOff>907</xdr:rowOff>
    </xdr:to>
    <xdr:sp macro="" textlink="">
      <xdr:nvSpPr>
        <xdr:cNvPr id="339" name="円/楕円 338"/>
        <xdr:cNvSpPr/>
      </xdr:nvSpPr>
      <xdr:spPr>
        <a:xfrm>
          <a:off x="15621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40" name="テキスト ボックス 339"/>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81643</xdr:rowOff>
    </xdr:from>
    <xdr:to>
      <xdr:col>21</xdr:col>
      <xdr:colOff>412750</xdr:colOff>
      <xdr:row>37</xdr:row>
      <xdr:rowOff>11793</xdr:rowOff>
    </xdr:to>
    <xdr:sp macro="" textlink="">
      <xdr:nvSpPr>
        <xdr:cNvPr id="341" name="円/楕円 340"/>
        <xdr:cNvSpPr/>
      </xdr:nvSpPr>
      <xdr:spPr>
        <a:xfrm>
          <a:off x="14732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168020</xdr:rowOff>
    </xdr:from>
    <xdr:ext cx="762000" cy="259045"/>
    <xdr:sp macro="" textlink="">
      <xdr:nvSpPr>
        <xdr:cNvPr id="342" name="テキスト ボックス 341"/>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70757</xdr:rowOff>
    </xdr:from>
    <xdr:to>
      <xdr:col>20</xdr:col>
      <xdr:colOff>209550</xdr:colOff>
      <xdr:row>37</xdr:row>
      <xdr:rowOff>907</xdr:rowOff>
    </xdr:to>
    <xdr:sp macro="" textlink="">
      <xdr:nvSpPr>
        <xdr:cNvPr id="343" name="円/楕円 342"/>
        <xdr:cNvSpPr/>
      </xdr:nvSpPr>
      <xdr:spPr>
        <a:xfrm>
          <a:off x="13843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157134</xdr:rowOff>
    </xdr:from>
    <xdr:ext cx="762000" cy="259045"/>
    <xdr:sp macro="" textlink="">
      <xdr:nvSpPr>
        <xdr:cNvPr id="344" name="テキスト ボックス 343"/>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92528</xdr:rowOff>
    </xdr:from>
    <xdr:to>
      <xdr:col>19</xdr:col>
      <xdr:colOff>6350</xdr:colOff>
      <xdr:row>37</xdr:row>
      <xdr:rowOff>22678</xdr:rowOff>
    </xdr:to>
    <xdr:sp macro="" textlink="">
      <xdr:nvSpPr>
        <xdr:cNvPr id="345" name="円/楕円 344"/>
        <xdr:cNvSpPr/>
      </xdr:nvSpPr>
      <xdr:spPr>
        <a:xfrm>
          <a:off x="12954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7455</xdr:rowOff>
    </xdr:from>
    <xdr:ext cx="762000" cy="259045"/>
    <xdr:sp macro="" textlink="">
      <xdr:nvSpPr>
        <xdr:cNvPr id="346" name="テキスト ボックス 345"/>
        <xdr:cNvSpPr txBox="1"/>
      </xdr:nvSpPr>
      <xdr:spPr>
        <a:xfrm>
          <a:off x="12623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過去の市債発行の抑制等の効果により，元利償還金の決算額が減少し，それに係る経常収支比率もここ数年減少傾向にある。類似団体，全国，三重県平均を下回っている。</a:t>
          </a:r>
          <a:endParaRPr kumimoji="1" lang="en-US" altLang="ja-JP" sz="1300">
            <a:latin typeface="ＭＳ Ｐゴシック"/>
          </a:endParaRPr>
        </a:p>
        <a:p>
          <a:r>
            <a:rPr kumimoji="1" lang="ja-JP" altLang="en-US" sz="1300">
              <a:latin typeface="ＭＳ Ｐゴシック"/>
            </a:rPr>
            <a:t>今後，老朽化している公共施設の更新等により投資的経費に係る市債発行額が増加する見込みもあるため，臨時財政対策債等の発行を抑制し，公債費負担の軽減に努める。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127000</xdr:rowOff>
    </xdr:to>
    <xdr:cxnSp macro="">
      <xdr:nvCxnSpPr>
        <xdr:cNvPr id="376" name="直線コネクタ 375"/>
        <xdr:cNvCxnSpPr/>
      </xdr:nvCxnSpPr>
      <xdr:spPr>
        <a:xfrm flipV="1">
          <a:off x="3987800" y="13111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77"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154432</xdr:rowOff>
    </xdr:to>
    <xdr:cxnSp macro="">
      <xdr:nvCxnSpPr>
        <xdr:cNvPr id="379" name="直線コネクタ 378"/>
        <xdr:cNvCxnSpPr/>
      </xdr:nvCxnSpPr>
      <xdr:spPr>
        <a:xfrm flipV="1">
          <a:off x="3098800" y="13157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126492</xdr:rowOff>
    </xdr:from>
    <xdr:to>
      <xdr:col>5</xdr:col>
      <xdr:colOff>600075</xdr:colOff>
      <xdr:row>77</xdr:row>
      <xdr:rowOff>56642</xdr:rowOff>
    </xdr:to>
    <xdr:sp macro="" textlink="">
      <xdr:nvSpPr>
        <xdr:cNvPr id="380" name="フローチャート : 判断 379"/>
        <xdr:cNvSpPr/>
      </xdr:nvSpPr>
      <xdr:spPr>
        <a:xfrm>
          <a:off x="3937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41419</xdr:rowOff>
    </xdr:from>
    <xdr:ext cx="736600" cy="259045"/>
    <xdr:sp macro="" textlink="">
      <xdr:nvSpPr>
        <xdr:cNvPr id="381" name="テキスト ボックス 380"/>
        <xdr:cNvSpPr txBox="1"/>
      </xdr:nvSpPr>
      <xdr:spPr>
        <a:xfrm>
          <a:off x="3606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5842</xdr:rowOff>
    </xdr:to>
    <xdr:cxnSp macro="">
      <xdr:nvCxnSpPr>
        <xdr:cNvPr id="382" name="直線コネクタ 381"/>
        <xdr:cNvCxnSpPr/>
      </xdr:nvCxnSpPr>
      <xdr:spPr>
        <a:xfrm flipV="1">
          <a:off x="2209800" y="13184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83" name="フローチャート : 判断 38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109999</xdr:rowOff>
    </xdr:from>
    <xdr:ext cx="762000" cy="259045"/>
    <xdr:sp macro="" textlink="">
      <xdr:nvSpPr>
        <xdr:cNvPr id="384" name="テキスト ボックス 38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37846</xdr:rowOff>
    </xdr:to>
    <xdr:cxnSp macro="">
      <xdr:nvCxnSpPr>
        <xdr:cNvPr id="385" name="直線コネクタ 384"/>
        <xdr:cNvCxnSpPr/>
      </xdr:nvCxnSpPr>
      <xdr:spPr>
        <a:xfrm flipV="1">
          <a:off x="1320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86" name="フローチャート : 判断 38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87" name="テキスト ボックス 386"/>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8" name="フローチャート : 判断 38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146575</xdr:rowOff>
    </xdr:from>
    <xdr:ext cx="762000" cy="259045"/>
    <xdr:sp macro="" textlink="">
      <xdr:nvSpPr>
        <xdr:cNvPr id="389" name="テキスト ボックス 388"/>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95" name="円/楕円 394"/>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96"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97" name="円/楕円 396"/>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98" name="テキスト ボックス 397"/>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99" name="円/楕円 398"/>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400" name="テキスト ボックス 399"/>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126492</xdr:rowOff>
    </xdr:from>
    <xdr:to>
      <xdr:col>3</xdr:col>
      <xdr:colOff>193675</xdr:colOff>
      <xdr:row>77</xdr:row>
      <xdr:rowOff>56642</xdr:rowOff>
    </xdr:to>
    <xdr:sp macro="" textlink="">
      <xdr:nvSpPr>
        <xdr:cNvPr id="401" name="円/楕円 400"/>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402" name="テキスト ボックス 40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403" name="円/楕円 402"/>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98823</xdr:rowOff>
    </xdr:from>
    <xdr:ext cx="762000" cy="259045"/>
    <xdr:sp macro="" textlink="">
      <xdr:nvSpPr>
        <xdr:cNvPr id="404" name="テキスト ボックス 403"/>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公債費に係る経常収支比率は減少しているが，その他は</a:t>
          </a:r>
          <a:r>
            <a:rPr kumimoji="1" lang="en-US" altLang="ja-JP" sz="1300">
              <a:latin typeface="ＭＳ Ｐゴシック"/>
            </a:rPr>
            <a:t>0.6</a:t>
          </a:r>
          <a:r>
            <a:rPr kumimoji="1" lang="ja-JP" altLang="en-US" sz="1300">
              <a:latin typeface="ＭＳ Ｐゴシック"/>
            </a:rPr>
            <a:t>ポイントの増加となった。</a:t>
          </a:r>
        </a:p>
        <a:p>
          <a:r>
            <a:rPr kumimoji="1" lang="ja-JP" altLang="en-US" sz="1300">
              <a:latin typeface="ＭＳ Ｐゴシック"/>
            </a:rPr>
            <a:t>今後も社会保障費の増加による扶助費や公共施設の老朽化による維持補修費の増加が見込まれる。行財政改革や公共施設管理計画により経常的経費の削減に努める必要がある。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30" name="直線コネクタ 429"/>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1"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2" name="直線コネクタ 431"/>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33"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4" name="直線コネクタ 433"/>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14987</xdr:rowOff>
    </xdr:from>
    <xdr:to>
      <xdr:col>24</xdr:col>
      <xdr:colOff>31750</xdr:colOff>
      <xdr:row>81</xdr:row>
      <xdr:rowOff>161289</xdr:rowOff>
    </xdr:to>
    <xdr:cxnSp macro="">
      <xdr:nvCxnSpPr>
        <xdr:cNvPr id="435" name="直線コネクタ 434"/>
        <xdr:cNvCxnSpPr/>
      </xdr:nvCxnSpPr>
      <xdr:spPr>
        <a:xfrm>
          <a:off x="15671800" y="13902437"/>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6"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7" name="フローチャート : 判断 436"/>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14987</xdr:rowOff>
    </xdr:from>
    <xdr:to>
      <xdr:col>22</xdr:col>
      <xdr:colOff>565150</xdr:colOff>
      <xdr:row>81</xdr:row>
      <xdr:rowOff>14987</xdr:rowOff>
    </xdr:to>
    <xdr:cxnSp macro="">
      <xdr:nvCxnSpPr>
        <xdr:cNvPr id="438" name="直線コネクタ 437"/>
        <xdr:cNvCxnSpPr/>
      </xdr:nvCxnSpPr>
      <xdr:spPr>
        <a:xfrm>
          <a:off x="14782800" y="13902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5335</xdr:rowOff>
    </xdr:from>
    <xdr:to>
      <xdr:col>22</xdr:col>
      <xdr:colOff>615950</xdr:colOff>
      <xdr:row>79</xdr:row>
      <xdr:rowOff>106935</xdr:rowOff>
    </xdr:to>
    <xdr:sp macro="" textlink="">
      <xdr:nvSpPr>
        <xdr:cNvPr id="439" name="フローチャート : 判断 438"/>
        <xdr:cNvSpPr/>
      </xdr:nvSpPr>
      <xdr:spPr>
        <a:xfrm>
          <a:off x="15621000" y="135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117112</xdr:rowOff>
    </xdr:from>
    <xdr:ext cx="736600" cy="259045"/>
    <xdr:sp macro="" textlink="">
      <xdr:nvSpPr>
        <xdr:cNvPr id="440" name="テキスト ボックス 439"/>
        <xdr:cNvSpPr txBox="1"/>
      </xdr:nvSpPr>
      <xdr:spPr>
        <a:xfrm>
          <a:off x="15290800" y="13318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19558</xdr:rowOff>
    </xdr:from>
    <xdr:to>
      <xdr:col>21</xdr:col>
      <xdr:colOff>361950</xdr:colOff>
      <xdr:row>81</xdr:row>
      <xdr:rowOff>14987</xdr:rowOff>
    </xdr:to>
    <xdr:cxnSp macro="">
      <xdr:nvCxnSpPr>
        <xdr:cNvPr id="441" name="直線コネクタ 440"/>
        <xdr:cNvCxnSpPr/>
      </xdr:nvCxnSpPr>
      <xdr:spPr>
        <a:xfrm>
          <a:off x="13893800" y="13564108"/>
          <a:ext cx="889000" cy="3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42" name="フローチャート : 判断 441"/>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107966</xdr:rowOff>
    </xdr:from>
    <xdr:ext cx="762000" cy="259045"/>
    <xdr:sp macro="" textlink="">
      <xdr:nvSpPr>
        <xdr:cNvPr id="443" name="テキスト ボックス 442"/>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19558</xdr:rowOff>
    </xdr:from>
    <xdr:to>
      <xdr:col>20</xdr:col>
      <xdr:colOff>158750</xdr:colOff>
      <xdr:row>79</xdr:row>
      <xdr:rowOff>156718</xdr:rowOff>
    </xdr:to>
    <xdr:cxnSp macro="">
      <xdr:nvCxnSpPr>
        <xdr:cNvPr id="444" name="直線コネクタ 443"/>
        <xdr:cNvCxnSpPr/>
      </xdr:nvCxnSpPr>
      <xdr:spPr>
        <a:xfrm flipV="1">
          <a:off x="13004800" y="135641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39624</xdr:rowOff>
    </xdr:from>
    <xdr:to>
      <xdr:col>20</xdr:col>
      <xdr:colOff>209550</xdr:colOff>
      <xdr:row>78</xdr:row>
      <xdr:rowOff>141224</xdr:rowOff>
    </xdr:to>
    <xdr:sp macro="" textlink="">
      <xdr:nvSpPr>
        <xdr:cNvPr id="445" name="フローチャート : 判断 444"/>
        <xdr:cNvSpPr/>
      </xdr:nvSpPr>
      <xdr:spPr>
        <a:xfrm>
          <a:off x="13843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151401</xdr:rowOff>
    </xdr:from>
    <xdr:ext cx="762000" cy="259045"/>
    <xdr:sp macro="" textlink="">
      <xdr:nvSpPr>
        <xdr:cNvPr id="446" name="テキスト ボックス 445"/>
        <xdr:cNvSpPr txBox="1"/>
      </xdr:nvSpPr>
      <xdr:spPr>
        <a:xfrm>
          <a:off x="13512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47" name="フローチャート : 判断 446"/>
        <xdr:cNvSpPr/>
      </xdr:nvSpPr>
      <xdr:spPr>
        <a:xfrm>
          <a:off x="12954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7383</xdr:rowOff>
    </xdr:from>
    <xdr:ext cx="762000" cy="259045"/>
    <xdr:sp macro="" textlink="">
      <xdr:nvSpPr>
        <xdr:cNvPr id="448" name="テキスト ボックス 447"/>
        <xdr:cNvSpPr txBox="1"/>
      </xdr:nvSpPr>
      <xdr:spPr>
        <a:xfrm>
          <a:off x="12623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81</xdr:row>
      <xdr:rowOff>110489</xdr:rowOff>
    </xdr:from>
    <xdr:to>
      <xdr:col>24</xdr:col>
      <xdr:colOff>82550</xdr:colOff>
      <xdr:row>82</xdr:row>
      <xdr:rowOff>40639</xdr:rowOff>
    </xdr:to>
    <xdr:sp macro="" textlink="">
      <xdr:nvSpPr>
        <xdr:cNvPr id="454" name="円/楕円 453"/>
        <xdr:cNvSpPr/>
      </xdr:nvSpPr>
      <xdr:spPr>
        <a:xfrm>
          <a:off x="164592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19066</xdr:rowOff>
    </xdr:from>
    <xdr:ext cx="762000" cy="259045"/>
    <xdr:sp macro="" textlink="">
      <xdr:nvSpPr>
        <xdr:cNvPr id="455" name="公債費以外該当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135637</xdr:rowOff>
    </xdr:from>
    <xdr:to>
      <xdr:col>22</xdr:col>
      <xdr:colOff>615950</xdr:colOff>
      <xdr:row>81</xdr:row>
      <xdr:rowOff>65787</xdr:rowOff>
    </xdr:to>
    <xdr:sp macro="" textlink="">
      <xdr:nvSpPr>
        <xdr:cNvPr id="456" name="円/楕円 455"/>
        <xdr:cNvSpPr/>
      </xdr:nvSpPr>
      <xdr:spPr>
        <a:xfrm>
          <a:off x="15621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50564</xdr:rowOff>
    </xdr:from>
    <xdr:ext cx="736600" cy="259045"/>
    <xdr:sp macro="" textlink="">
      <xdr:nvSpPr>
        <xdr:cNvPr id="457" name="テキスト ボックス 456"/>
        <xdr:cNvSpPr txBox="1"/>
      </xdr:nvSpPr>
      <xdr:spPr>
        <a:xfrm>
          <a:off x="15290800" y="1393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135637</xdr:rowOff>
    </xdr:from>
    <xdr:to>
      <xdr:col>21</xdr:col>
      <xdr:colOff>412750</xdr:colOff>
      <xdr:row>81</xdr:row>
      <xdr:rowOff>65787</xdr:rowOff>
    </xdr:to>
    <xdr:sp macro="" textlink="">
      <xdr:nvSpPr>
        <xdr:cNvPr id="458" name="円/楕円 457"/>
        <xdr:cNvSpPr/>
      </xdr:nvSpPr>
      <xdr:spPr>
        <a:xfrm>
          <a:off x="14732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50564</xdr:rowOff>
    </xdr:from>
    <xdr:ext cx="762000" cy="259045"/>
    <xdr:sp macro="" textlink="">
      <xdr:nvSpPr>
        <xdr:cNvPr id="459" name="テキスト ボックス 458"/>
        <xdr:cNvSpPr txBox="1"/>
      </xdr:nvSpPr>
      <xdr:spPr>
        <a:xfrm>
          <a:off x="14401800" y="1393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140208</xdr:rowOff>
    </xdr:from>
    <xdr:to>
      <xdr:col>20</xdr:col>
      <xdr:colOff>209550</xdr:colOff>
      <xdr:row>79</xdr:row>
      <xdr:rowOff>70358</xdr:rowOff>
    </xdr:to>
    <xdr:sp macro="" textlink="">
      <xdr:nvSpPr>
        <xdr:cNvPr id="460" name="円/楕円 459"/>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55135</xdr:rowOff>
    </xdr:from>
    <xdr:ext cx="762000" cy="259045"/>
    <xdr:sp macro="" textlink="">
      <xdr:nvSpPr>
        <xdr:cNvPr id="461" name="テキスト ボックス 460"/>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105918</xdr:rowOff>
    </xdr:from>
    <xdr:to>
      <xdr:col>19</xdr:col>
      <xdr:colOff>6350</xdr:colOff>
      <xdr:row>80</xdr:row>
      <xdr:rowOff>36068</xdr:rowOff>
    </xdr:to>
    <xdr:sp macro="" textlink="">
      <xdr:nvSpPr>
        <xdr:cNvPr id="462" name="円/楕円 461"/>
        <xdr:cNvSpPr/>
      </xdr:nvSpPr>
      <xdr:spPr>
        <a:xfrm>
          <a:off x="12954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20845</xdr:rowOff>
    </xdr:from>
    <xdr:ext cx="762000" cy="259045"/>
    <xdr:sp macro="" textlink="">
      <xdr:nvSpPr>
        <xdr:cNvPr id="463" name="テキスト ボックス 462"/>
        <xdr:cNvSpPr txBox="1"/>
      </xdr:nvSpPr>
      <xdr:spPr>
        <a:xfrm>
          <a:off x="12623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三重県鈴鹿市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80670</xdr:rowOff>
    </xdr:from>
    <xdr:to>
      <xdr:col>4</xdr:col>
      <xdr:colOff>1117600</xdr:colOff>
      <xdr:row>16</xdr:row>
      <xdr:rowOff>106776</xdr:rowOff>
    </xdr:to>
    <xdr:cxnSp macro="">
      <xdr:nvCxnSpPr>
        <xdr:cNvPr id="48" name="直線コネクタ 47"/>
        <xdr:cNvCxnSpPr/>
      </xdr:nvCxnSpPr>
      <xdr:spPr bwMode="auto">
        <a:xfrm>
          <a:off x="5003800" y="2871495"/>
          <a:ext cx="6477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27286</xdr:rowOff>
    </xdr:from>
    <xdr:ext cx="762000" cy="259045"/>
    <xdr:sp macro="" textlink="">
      <xdr:nvSpPr>
        <xdr:cNvPr id="49" name="人口1人当たり決算額の推移平均値テキスト130"/>
        <xdr:cNvSpPr txBox="1"/>
      </xdr:nvSpPr>
      <xdr:spPr>
        <a:xfrm>
          <a:off x="5740400" y="264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80670</xdr:rowOff>
    </xdr:from>
    <xdr:to>
      <xdr:col>4</xdr:col>
      <xdr:colOff>469900</xdr:colOff>
      <xdr:row>16</xdr:row>
      <xdr:rowOff>163332</xdr:rowOff>
    </xdr:to>
    <xdr:cxnSp macro="">
      <xdr:nvCxnSpPr>
        <xdr:cNvPr id="51" name="直線コネクタ 50"/>
        <xdr:cNvCxnSpPr/>
      </xdr:nvCxnSpPr>
      <xdr:spPr bwMode="auto">
        <a:xfrm flipV="1">
          <a:off x="4305300" y="2871495"/>
          <a:ext cx="698500" cy="82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6736</xdr:rowOff>
    </xdr:from>
    <xdr:to>
      <xdr:col>4</xdr:col>
      <xdr:colOff>520700</xdr:colOff>
      <xdr:row>17</xdr:row>
      <xdr:rowOff>108336</xdr:rowOff>
    </xdr:to>
    <xdr:sp macro="" textlink="">
      <xdr:nvSpPr>
        <xdr:cNvPr id="52" name="フローチャート : 判断 51"/>
        <xdr:cNvSpPr/>
      </xdr:nvSpPr>
      <xdr:spPr bwMode="auto">
        <a:xfrm>
          <a:off x="4953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93113</xdr:rowOff>
    </xdr:from>
    <xdr:ext cx="736600" cy="259045"/>
    <xdr:sp macro="" textlink="">
      <xdr:nvSpPr>
        <xdr:cNvPr id="53" name="テキスト ボックス 52"/>
        <xdr:cNvSpPr txBox="1"/>
      </xdr:nvSpPr>
      <xdr:spPr>
        <a:xfrm>
          <a:off x="4622800" y="305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163332</xdr:rowOff>
    </xdr:from>
    <xdr:to>
      <xdr:col>3</xdr:col>
      <xdr:colOff>904875</xdr:colOff>
      <xdr:row>17</xdr:row>
      <xdr:rowOff>48941</xdr:rowOff>
    </xdr:to>
    <xdr:cxnSp macro="">
      <xdr:nvCxnSpPr>
        <xdr:cNvPr id="54" name="直線コネクタ 53"/>
        <xdr:cNvCxnSpPr/>
      </xdr:nvCxnSpPr>
      <xdr:spPr bwMode="auto">
        <a:xfrm flipV="1">
          <a:off x="3606800" y="2954157"/>
          <a:ext cx="698500" cy="5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136489</xdr:rowOff>
    </xdr:from>
    <xdr:to>
      <xdr:col>3</xdr:col>
      <xdr:colOff>955675</xdr:colOff>
      <xdr:row>17</xdr:row>
      <xdr:rowOff>66639</xdr:rowOff>
    </xdr:to>
    <xdr:sp macro="" textlink="">
      <xdr:nvSpPr>
        <xdr:cNvPr id="55" name="フローチャート : 判断 54"/>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51416</xdr:rowOff>
    </xdr:from>
    <xdr:ext cx="762000" cy="259045"/>
    <xdr:sp macro="" textlink="">
      <xdr:nvSpPr>
        <xdr:cNvPr id="56" name="テキスト ボックス 55"/>
        <xdr:cNvSpPr txBox="1"/>
      </xdr:nvSpPr>
      <xdr:spPr>
        <a:xfrm>
          <a:off x="3924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6421</xdr:rowOff>
    </xdr:from>
    <xdr:to>
      <xdr:col>3</xdr:col>
      <xdr:colOff>206375</xdr:colOff>
      <xdr:row>17</xdr:row>
      <xdr:rowOff>48941</xdr:rowOff>
    </xdr:to>
    <xdr:cxnSp macro="">
      <xdr:nvCxnSpPr>
        <xdr:cNvPr id="57" name="直線コネクタ 56"/>
        <xdr:cNvCxnSpPr/>
      </xdr:nvCxnSpPr>
      <xdr:spPr bwMode="auto">
        <a:xfrm>
          <a:off x="2908300" y="2968696"/>
          <a:ext cx="6985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139690</xdr:rowOff>
    </xdr:from>
    <xdr:to>
      <xdr:col>3</xdr:col>
      <xdr:colOff>257175</xdr:colOff>
      <xdr:row>17</xdr:row>
      <xdr:rowOff>69840</xdr:rowOff>
    </xdr:to>
    <xdr:sp macro="" textlink="">
      <xdr:nvSpPr>
        <xdr:cNvPr id="58" name="フローチャート : 判断 57"/>
        <xdr:cNvSpPr/>
      </xdr:nvSpPr>
      <xdr:spPr bwMode="auto">
        <a:xfrm>
          <a:off x="35560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80017</xdr:rowOff>
    </xdr:from>
    <xdr:ext cx="762000" cy="259045"/>
    <xdr:sp macro="" textlink="">
      <xdr:nvSpPr>
        <xdr:cNvPr id="59" name="テキスト ボックス 58"/>
        <xdr:cNvSpPr txBox="1"/>
      </xdr:nvSpPr>
      <xdr:spPr>
        <a:xfrm>
          <a:off x="32258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35074</xdr:rowOff>
    </xdr:from>
    <xdr:ext cx="762000" cy="259045"/>
    <xdr:sp macro="" textlink="">
      <xdr:nvSpPr>
        <xdr:cNvPr id="61" name="テキスト ボックス 60"/>
        <xdr:cNvSpPr txBox="1"/>
      </xdr:nvSpPr>
      <xdr:spPr>
        <a:xfrm>
          <a:off x="25273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55976</xdr:rowOff>
    </xdr:from>
    <xdr:to>
      <xdr:col>5</xdr:col>
      <xdr:colOff>34925</xdr:colOff>
      <xdr:row>16</xdr:row>
      <xdr:rowOff>157576</xdr:rowOff>
    </xdr:to>
    <xdr:sp macro="" textlink="">
      <xdr:nvSpPr>
        <xdr:cNvPr id="67" name="円/楕円 66"/>
        <xdr:cNvSpPr/>
      </xdr:nvSpPr>
      <xdr:spPr bwMode="auto">
        <a:xfrm>
          <a:off x="5600700" y="284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28053</xdr:rowOff>
    </xdr:from>
    <xdr:ext cx="762000" cy="259045"/>
    <xdr:sp macro="" textlink="">
      <xdr:nvSpPr>
        <xdr:cNvPr id="68" name="人口1人当たり決算額の推移該当値テキスト130"/>
        <xdr:cNvSpPr txBox="1"/>
      </xdr:nvSpPr>
      <xdr:spPr>
        <a:xfrm>
          <a:off x="57404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62,734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29870</xdr:rowOff>
    </xdr:from>
    <xdr:to>
      <xdr:col>4</xdr:col>
      <xdr:colOff>520700</xdr:colOff>
      <xdr:row>16</xdr:row>
      <xdr:rowOff>131470</xdr:rowOff>
    </xdr:to>
    <xdr:sp macro="" textlink="">
      <xdr:nvSpPr>
        <xdr:cNvPr id="69" name="円/楕円 68"/>
        <xdr:cNvSpPr/>
      </xdr:nvSpPr>
      <xdr:spPr bwMode="auto">
        <a:xfrm>
          <a:off x="4953000" y="282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141647</xdr:rowOff>
    </xdr:from>
    <xdr:ext cx="736600" cy="259045"/>
    <xdr:sp macro="" textlink="">
      <xdr:nvSpPr>
        <xdr:cNvPr id="70" name="テキスト ボックス 69"/>
        <xdr:cNvSpPr txBox="1"/>
      </xdr:nvSpPr>
      <xdr:spPr>
        <a:xfrm>
          <a:off x="4622800" y="258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63,305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112532</xdr:rowOff>
    </xdr:from>
    <xdr:to>
      <xdr:col>3</xdr:col>
      <xdr:colOff>955675</xdr:colOff>
      <xdr:row>17</xdr:row>
      <xdr:rowOff>42682</xdr:rowOff>
    </xdr:to>
    <xdr:sp macro="" textlink="">
      <xdr:nvSpPr>
        <xdr:cNvPr id="71" name="円/楕円 70"/>
        <xdr:cNvSpPr/>
      </xdr:nvSpPr>
      <xdr:spPr bwMode="auto">
        <a:xfrm>
          <a:off x="4254500" y="290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52859</xdr:rowOff>
    </xdr:from>
    <xdr:ext cx="762000" cy="259045"/>
    <xdr:sp macro="" textlink="">
      <xdr:nvSpPr>
        <xdr:cNvPr id="72" name="テキスト ボックス 71"/>
        <xdr:cNvSpPr txBox="1"/>
      </xdr:nvSpPr>
      <xdr:spPr>
        <a:xfrm>
          <a:off x="3924300" y="2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61,497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169591</xdr:rowOff>
    </xdr:from>
    <xdr:to>
      <xdr:col>3</xdr:col>
      <xdr:colOff>257175</xdr:colOff>
      <xdr:row>17</xdr:row>
      <xdr:rowOff>99741</xdr:rowOff>
    </xdr:to>
    <xdr:sp macro="" textlink="">
      <xdr:nvSpPr>
        <xdr:cNvPr id="73" name="円/楕円 72"/>
        <xdr:cNvSpPr/>
      </xdr:nvSpPr>
      <xdr:spPr bwMode="auto">
        <a:xfrm>
          <a:off x="3556000" y="296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84518</xdr:rowOff>
    </xdr:from>
    <xdr:ext cx="762000" cy="259045"/>
    <xdr:sp macro="" textlink="">
      <xdr:nvSpPr>
        <xdr:cNvPr id="74" name="テキスト ボックス 73"/>
        <xdr:cNvSpPr txBox="1"/>
      </xdr:nvSpPr>
      <xdr:spPr>
        <a:xfrm>
          <a:off x="3225800" y="30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127071</xdr:rowOff>
    </xdr:from>
    <xdr:to>
      <xdr:col>2</xdr:col>
      <xdr:colOff>692150</xdr:colOff>
      <xdr:row>17</xdr:row>
      <xdr:rowOff>57221</xdr:rowOff>
    </xdr:to>
    <xdr:sp macro="" textlink="">
      <xdr:nvSpPr>
        <xdr:cNvPr id="75" name="円/楕円 74"/>
        <xdr:cNvSpPr/>
      </xdr:nvSpPr>
      <xdr:spPr bwMode="auto">
        <a:xfrm>
          <a:off x="2857500" y="291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41998</xdr:rowOff>
    </xdr:from>
    <xdr:ext cx="762000" cy="259045"/>
    <xdr:sp macro="" textlink="">
      <xdr:nvSpPr>
        <xdr:cNvPr id="76" name="テキスト ボックス 75"/>
        <xdr:cNvSpPr txBox="1"/>
      </xdr:nvSpPr>
      <xdr:spPr>
        <a:xfrm>
          <a:off x="2527300" y="30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332838</xdr:rowOff>
    </xdr:from>
    <xdr:to>
      <xdr:col>4</xdr:col>
      <xdr:colOff>1117600</xdr:colOff>
      <xdr:row>36</xdr:row>
      <xdr:rowOff>149925</xdr:rowOff>
    </xdr:to>
    <xdr:cxnSp macro="">
      <xdr:nvCxnSpPr>
        <xdr:cNvPr id="111" name="直線コネクタ 110"/>
        <xdr:cNvCxnSpPr/>
      </xdr:nvCxnSpPr>
      <xdr:spPr bwMode="auto">
        <a:xfrm>
          <a:off x="5003800" y="6943188"/>
          <a:ext cx="647700" cy="15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122053</xdr:rowOff>
    </xdr:from>
    <xdr:ext cx="762000" cy="259045"/>
    <xdr:sp macro="" textlink="">
      <xdr:nvSpPr>
        <xdr:cNvPr id="112" name="人口1人当たり決算額の推移平均値テキスト445"/>
        <xdr:cNvSpPr txBox="1"/>
      </xdr:nvSpPr>
      <xdr:spPr>
        <a:xfrm>
          <a:off x="5740400" y="673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332838</xdr:rowOff>
    </xdr:from>
    <xdr:to>
      <xdr:col>4</xdr:col>
      <xdr:colOff>469900</xdr:colOff>
      <xdr:row>36</xdr:row>
      <xdr:rowOff>53848</xdr:rowOff>
    </xdr:to>
    <xdr:cxnSp macro="">
      <xdr:nvCxnSpPr>
        <xdr:cNvPr id="114" name="直線コネクタ 113"/>
        <xdr:cNvCxnSpPr/>
      </xdr:nvCxnSpPr>
      <xdr:spPr bwMode="auto">
        <a:xfrm flipV="1">
          <a:off x="4305300" y="6943188"/>
          <a:ext cx="698500" cy="63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50074</xdr:rowOff>
    </xdr:from>
    <xdr:to>
      <xdr:col>4</xdr:col>
      <xdr:colOff>520700</xdr:colOff>
      <xdr:row>36</xdr:row>
      <xdr:rowOff>151674</xdr:rowOff>
    </xdr:to>
    <xdr:sp macro="" textlink="">
      <xdr:nvSpPr>
        <xdr:cNvPr id="115" name="フローチャート : 判断 114"/>
        <xdr:cNvSpPr/>
      </xdr:nvSpPr>
      <xdr:spPr bwMode="auto">
        <a:xfrm>
          <a:off x="49530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136451</xdr:rowOff>
    </xdr:from>
    <xdr:ext cx="736600" cy="259045"/>
    <xdr:sp macro="" textlink="">
      <xdr:nvSpPr>
        <xdr:cNvPr id="116" name="テキスト ボックス 115"/>
        <xdr:cNvSpPr txBox="1"/>
      </xdr:nvSpPr>
      <xdr:spPr>
        <a:xfrm>
          <a:off x="4622800" y="708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340316</xdr:rowOff>
    </xdr:from>
    <xdr:to>
      <xdr:col>3</xdr:col>
      <xdr:colOff>904875</xdr:colOff>
      <xdr:row>36</xdr:row>
      <xdr:rowOff>53848</xdr:rowOff>
    </xdr:to>
    <xdr:cxnSp macro="">
      <xdr:nvCxnSpPr>
        <xdr:cNvPr id="117" name="直線コネクタ 116"/>
        <xdr:cNvCxnSpPr/>
      </xdr:nvCxnSpPr>
      <xdr:spPr bwMode="auto">
        <a:xfrm>
          <a:off x="3606800" y="6950666"/>
          <a:ext cx="698500" cy="56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18" name="フローチャート : 判断 117"/>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110065</xdr:rowOff>
    </xdr:from>
    <xdr:ext cx="762000" cy="259045"/>
    <xdr:sp macro="" textlink="">
      <xdr:nvSpPr>
        <xdr:cNvPr id="119" name="テキスト ボックス 118"/>
        <xdr:cNvSpPr txBox="1"/>
      </xdr:nvSpPr>
      <xdr:spPr>
        <a:xfrm>
          <a:off x="39243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285910</xdr:rowOff>
    </xdr:from>
    <xdr:to>
      <xdr:col>3</xdr:col>
      <xdr:colOff>206375</xdr:colOff>
      <xdr:row>35</xdr:row>
      <xdr:rowOff>340316</xdr:rowOff>
    </xdr:to>
    <xdr:cxnSp macro="">
      <xdr:nvCxnSpPr>
        <xdr:cNvPr id="120" name="直線コネクタ 119"/>
        <xdr:cNvCxnSpPr/>
      </xdr:nvCxnSpPr>
      <xdr:spPr bwMode="auto">
        <a:xfrm>
          <a:off x="2908300" y="6896260"/>
          <a:ext cx="698500" cy="54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1" name="フローチャート : 判断 120"/>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63136</xdr:rowOff>
    </xdr:from>
    <xdr:ext cx="762000" cy="259045"/>
    <xdr:sp macro="" textlink="">
      <xdr:nvSpPr>
        <xdr:cNvPr id="122" name="テキスト ボックス 121"/>
        <xdr:cNvSpPr txBox="1"/>
      </xdr:nvSpPr>
      <xdr:spPr>
        <a:xfrm>
          <a:off x="32258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3" name="フローチャート : 判断 122"/>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5398</xdr:rowOff>
    </xdr:from>
    <xdr:ext cx="762000" cy="259045"/>
    <xdr:sp macro="" textlink="">
      <xdr:nvSpPr>
        <xdr:cNvPr id="124" name="テキスト ボックス 123"/>
        <xdr:cNvSpPr txBox="1"/>
      </xdr:nvSpPr>
      <xdr:spPr>
        <a:xfrm>
          <a:off x="2527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99125</xdr:rowOff>
    </xdr:from>
    <xdr:to>
      <xdr:col>5</xdr:col>
      <xdr:colOff>34925</xdr:colOff>
      <xdr:row>37</xdr:row>
      <xdr:rowOff>29275</xdr:rowOff>
    </xdr:to>
    <xdr:sp macro="" textlink="">
      <xdr:nvSpPr>
        <xdr:cNvPr id="130" name="円/楕円 129"/>
        <xdr:cNvSpPr/>
      </xdr:nvSpPr>
      <xdr:spPr bwMode="auto">
        <a:xfrm>
          <a:off x="5600700" y="705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71202</xdr:rowOff>
    </xdr:from>
    <xdr:ext cx="762000" cy="259045"/>
    <xdr:sp macro="" textlink="">
      <xdr:nvSpPr>
        <xdr:cNvPr id="131" name="人口1人当たり決算額の推移該当値テキスト445"/>
        <xdr:cNvSpPr txBox="1"/>
      </xdr:nvSpPr>
      <xdr:spPr>
        <a:xfrm>
          <a:off x="5740400" y="702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282038</xdr:rowOff>
    </xdr:from>
    <xdr:to>
      <xdr:col>4</xdr:col>
      <xdr:colOff>520700</xdr:colOff>
      <xdr:row>36</xdr:row>
      <xdr:rowOff>40738</xdr:rowOff>
    </xdr:to>
    <xdr:sp macro="" textlink="">
      <xdr:nvSpPr>
        <xdr:cNvPr id="132" name="円/楕円 131"/>
        <xdr:cNvSpPr/>
      </xdr:nvSpPr>
      <xdr:spPr bwMode="auto">
        <a:xfrm>
          <a:off x="4953000" y="689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50915</xdr:rowOff>
    </xdr:from>
    <xdr:ext cx="736600" cy="259045"/>
    <xdr:sp macro="" textlink="">
      <xdr:nvSpPr>
        <xdr:cNvPr id="133" name="テキスト ボックス 132"/>
        <xdr:cNvSpPr txBox="1"/>
      </xdr:nvSpPr>
      <xdr:spPr>
        <a:xfrm>
          <a:off x="4622800" y="666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3048</xdr:rowOff>
    </xdr:from>
    <xdr:to>
      <xdr:col>3</xdr:col>
      <xdr:colOff>955675</xdr:colOff>
      <xdr:row>36</xdr:row>
      <xdr:rowOff>104648</xdr:rowOff>
    </xdr:to>
    <xdr:sp macro="" textlink="">
      <xdr:nvSpPr>
        <xdr:cNvPr id="134" name="円/楕円 133"/>
        <xdr:cNvSpPr/>
      </xdr:nvSpPr>
      <xdr:spPr bwMode="auto">
        <a:xfrm>
          <a:off x="4254500" y="69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114825</xdr:rowOff>
    </xdr:from>
    <xdr:ext cx="762000" cy="259045"/>
    <xdr:sp macro="" textlink="">
      <xdr:nvSpPr>
        <xdr:cNvPr id="135" name="テキスト ボックス 134"/>
        <xdr:cNvSpPr txBox="1"/>
      </xdr:nvSpPr>
      <xdr:spPr>
        <a:xfrm>
          <a:off x="3924300" y="672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289516</xdr:rowOff>
    </xdr:from>
    <xdr:to>
      <xdr:col>3</xdr:col>
      <xdr:colOff>257175</xdr:colOff>
      <xdr:row>36</xdr:row>
      <xdr:rowOff>48216</xdr:rowOff>
    </xdr:to>
    <xdr:sp macro="" textlink="">
      <xdr:nvSpPr>
        <xdr:cNvPr id="136" name="円/楕円 135"/>
        <xdr:cNvSpPr/>
      </xdr:nvSpPr>
      <xdr:spPr bwMode="auto">
        <a:xfrm>
          <a:off x="3556000" y="689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58393</xdr:rowOff>
    </xdr:from>
    <xdr:ext cx="762000" cy="259045"/>
    <xdr:sp macro="" textlink="">
      <xdr:nvSpPr>
        <xdr:cNvPr id="137" name="テキスト ボックス 136"/>
        <xdr:cNvSpPr txBox="1"/>
      </xdr:nvSpPr>
      <xdr:spPr>
        <a:xfrm>
          <a:off x="3225800" y="666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235110</xdr:rowOff>
    </xdr:from>
    <xdr:to>
      <xdr:col>2</xdr:col>
      <xdr:colOff>692150</xdr:colOff>
      <xdr:row>35</xdr:row>
      <xdr:rowOff>336710</xdr:rowOff>
    </xdr:to>
    <xdr:sp macro="" textlink="">
      <xdr:nvSpPr>
        <xdr:cNvPr id="138" name="円/楕円 137"/>
        <xdr:cNvSpPr/>
      </xdr:nvSpPr>
      <xdr:spPr bwMode="auto">
        <a:xfrm>
          <a:off x="2857500" y="6845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3987</xdr:rowOff>
    </xdr:from>
    <xdr:ext cx="762000" cy="259045"/>
    <xdr:sp macro="" textlink="">
      <xdr:nvSpPr>
        <xdr:cNvPr id="139" name="テキスト ボックス 138"/>
        <xdr:cNvSpPr txBox="1"/>
      </xdr:nvSpPr>
      <xdr:spPr>
        <a:xfrm>
          <a:off x="2527300" y="66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200,510
193,259
194.46
60,311,787
58,968,978
1,070,577
36,958,913
44,284,136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13.9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77635</xdr:rowOff>
    </xdr:from>
    <xdr:to>
      <xdr:col>6</xdr:col>
      <xdr:colOff>511175</xdr:colOff>
      <xdr:row>34</xdr:row>
      <xdr:rowOff>84265</xdr:rowOff>
    </xdr:to>
    <xdr:cxnSp macro="">
      <xdr:nvCxnSpPr>
        <xdr:cNvPr id="61" name="直線コネクタ 60"/>
        <xdr:cNvCxnSpPr/>
      </xdr:nvCxnSpPr>
      <xdr:spPr>
        <a:xfrm flipV="1">
          <a:off x="3797300" y="5906935"/>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100741</xdr:rowOff>
    </xdr:from>
    <xdr:ext cx="534377" cy="259045"/>
    <xdr:sp macro="" textlink="">
      <xdr:nvSpPr>
        <xdr:cNvPr id="62" name="人件費平均値テキスト"/>
        <xdr:cNvSpPr txBox="1"/>
      </xdr:nvSpPr>
      <xdr:spPr>
        <a:xfrm>
          <a:off x="4686300" y="59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84265</xdr:rowOff>
    </xdr:from>
    <xdr:to>
      <xdr:col>5</xdr:col>
      <xdr:colOff>358775</xdr:colOff>
      <xdr:row>34</xdr:row>
      <xdr:rowOff>169532</xdr:rowOff>
    </xdr:to>
    <xdr:cxnSp macro="">
      <xdr:nvCxnSpPr>
        <xdr:cNvPr id="64" name="直線コネクタ 63"/>
        <xdr:cNvCxnSpPr/>
      </xdr:nvCxnSpPr>
      <xdr:spPr>
        <a:xfrm flipV="1">
          <a:off x="2908300" y="5913565"/>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xdr:rowOff>
    </xdr:from>
    <xdr:to>
      <xdr:col>5</xdr:col>
      <xdr:colOff>409575</xdr:colOff>
      <xdr:row>35</xdr:row>
      <xdr:rowOff>102641</xdr:rowOff>
    </xdr:to>
    <xdr:sp macro="" textlink="">
      <xdr:nvSpPr>
        <xdr:cNvPr id="65" name="フローチャート : 判断 64"/>
        <xdr:cNvSpPr/>
      </xdr:nvSpPr>
      <xdr:spPr>
        <a:xfrm>
          <a:off x="3746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93768</xdr:rowOff>
    </xdr:from>
    <xdr:ext cx="534377" cy="259045"/>
    <xdr:sp macro="" textlink="">
      <xdr:nvSpPr>
        <xdr:cNvPr id="66" name="テキスト ボックス 65"/>
        <xdr:cNvSpPr txBox="1"/>
      </xdr:nvSpPr>
      <xdr:spPr>
        <a:xfrm>
          <a:off x="3530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169532</xdr:rowOff>
    </xdr:from>
    <xdr:to>
      <xdr:col>4</xdr:col>
      <xdr:colOff>155575</xdr:colOff>
      <xdr:row>35</xdr:row>
      <xdr:rowOff>16942</xdr:rowOff>
    </xdr:to>
    <xdr:cxnSp macro="">
      <xdr:nvCxnSpPr>
        <xdr:cNvPr id="67" name="直線コネクタ 66"/>
        <xdr:cNvCxnSpPr/>
      </xdr:nvCxnSpPr>
      <xdr:spPr>
        <a:xfrm flipV="1">
          <a:off x="2019300" y="5998832"/>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124134</xdr:rowOff>
    </xdr:from>
    <xdr:ext cx="534377" cy="259045"/>
    <xdr:sp macro="" textlink="">
      <xdr:nvSpPr>
        <xdr:cNvPr id="69" name="テキスト ボックス 68"/>
        <xdr:cNvSpPr txBox="1"/>
      </xdr:nvSpPr>
      <xdr:spPr>
        <a:xfrm>
          <a:off x="2641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131928</xdr:rowOff>
    </xdr:from>
    <xdr:to>
      <xdr:col>2</xdr:col>
      <xdr:colOff>638175</xdr:colOff>
      <xdr:row>35</xdr:row>
      <xdr:rowOff>16942</xdr:rowOff>
    </xdr:to>
    <xdr:cxnSp macro="">
      <xdr:nvCxnSpPr>
        <xdr:cNvPr id="70" name="直線コネクタ 69"/>
        <xdr:cNvCxnSpPr/>
      </xdr:nvCxnSpPr>
      <xdr:spPr>
        <a:xfrm>
          <a:off x="1130300" y="5961228"/>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113276</xdr:rowOff>
    </xdr:from>
    <xdr:ext cx="534377" cy="259045"/>
    <xdr:sp macro="" textlink="">
      <xdr:nvSpPr>
        <xdr:cNvPr id="72" name="テキスト ボックス 71"/>
        <xdr:cNvSpPr txBox="1"/>
      </xdr:nvSpPr>
      <xdr:spPr>
        <a:xfrm>
          <a:off x="1752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57230</xdr:rowOff>
    </xdr:from>
    <xdr:ext cx="534377" cy="259045"/>
    <xdr:sp macro="" textlink="">
      <xdr:nvSpPr>
        <xdr:cNvPr id="74" name="テキスト ボックス 73"/>
        <xdr:cNvSpPr txBox="1"/>
      </xdr:nvSpPr>
      <xdr:spPr>
        <a:xfrm>
          <a:off x="863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26835</xdr:rowOff>
    </xdr:from>
    <xdr:to>
      <xdr:col>6</xdr:col>
      <xdr:colOff>561975</xdr:colOff>
      <xdr:row>34</xdr:row>
      <xdr:rowOff>128435</xdr:rowOff>
    </xdr:to>
    <xdr:sp macro="" textlink="">
      <xdr:nvSpPr>
        <xdr:cNvPr id="80" name="円/楕円 79"/>
        <xdr:cNvSpPr/>
      </xdr:nvSpPr>
      <xdr:spPr>
        <a:xfrm>
          <a:off x="4584700" y="58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49712</xdr:rowOff>
    </xdr:from>
    <xdr:ext cx="534377" cy="259045"/>
    <xdr:sp macro="" textlink="">
      <xdr:nvSpPr>
        <xdr:cNvPr id="81" name="人件費該当値テキスト"/>
        <xdr:cNvSpPr txBox="1"/>
      </xdr:nvSpPr>
      <xdr:spPr>
        <a:xfrm>
          <a:off x="4686300" y="57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33465</xdr:rowOff>
    </xdr:from>
    <xdr:to>
      <xdr:col>5</xdr:col>
      <xdr:colOff>409575</xdr:colOff>
      <xdr:row>34</xdr:row>
      <xdr:rowOff>135065</xdr:rowOff>
    </xdr:to>
    <xdr:sp macro="" textlink="">
      <xdr:nvSpPr>
        <xdr:cNvPr id="82" name="円/楕円 81"/>
        <xdr:cNvSpPr/>
      </xdr:nvSpPr>
      <xdr:spPr>
        <a:xfrm>
          <a:off x="3746500" y="58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151592</xdr:rowOff>
    </xdr:from>
    <xdr:ext cx="534377" cy="259045"/>
    <xdr:sp macro="" textlink="">
      <xdr:nvSpPr>
        <xdr:cNvPr id="83" name="テキスト ボックス 82"/>
        <xdr:cNvSpPr txBox="1"/>
      </xdr:nvSpPr>
      <xdr:spPr>
        <a:xfrm>
          <a:off x="3530111" y="56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118732</xdr:rowOff>
    </xdr:from>
    <xdr:to>
      <xdr:col>4</xdr:col>
      <xdr:colOff>206375</xdr:colOff>
      <xdr:row>35</xdr:row>
      <xdr:rowOff>48882</xdr:rowOff>
    </xdr:to>
    <xdr:sp macro="" textlink="">
      <xdr:nvSpPr>
        <xdr:cNvPr id="84" name="円/楕円 83"/>
        <xdr:cNvSpPr/>
      </xdr:nvSpPr>
      <xdr:spPr>
        <a:xfrm>
          <a:off x="2857500" y="59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65409</xdr:rowOff>
    </xdr:from>
    <xdr:ext cx="534377" cy="259045"/>
    <xdr:sp macro="" textlink="">
      <xdr:nvSpPr>
        <xdr:cNvPr id="85" name="テキスト ボックス 84"/>
        <xdr:cNvSpPr txBox="1"/>
      </xdr:nvSpPr>
      <xdr:spPr>
        <a:xfrm>
          <a:off x="2641111" y="572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137592</xdr:rowOff>
    </xdr:from>
    <xdr:to>
      <xdr:col>3</xdr:col>
      <xdr:colOff>3175</xdr:colOff>
      <xdr:row>35</xdr:row>
      <xdr:rowOff>67742</xdr:rowOff>
    </xdr:to>
    <xdr:sp macro="" textlink="">
      <xdr:nvSpPr>
        <xdr:cNvPr id="86" name="円/楕円 85"/>
        <xdr:cNvSpPr/>
      </xdr:nvSpPr>
      <xdr:spPr>
        <a:xfrm>
          <a:off x="1968500" y="596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84269</xdr:rowOff>
    </xdr:from>
    <xdr:ext cx="534377" cy="259045"/>
    <xdr:sp macro="" textlink="">
      <xdr:nvSpPr>
        <xdr:cNvPr id="87" name="テキスト ボックス 86"/>
        <xdr:cNvSpPr txBox="1"/>
      </xdr:nvSpPr>
      <xdr:spPr>
        <a:xfrm>
          <a:off x="1752111" y="57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81128</xdr:rowOff>
    </xdr:from>
    <xdr:to>
      <xdr:col>1</xdr:col>
      <xdr:colOff>485775</xdr:colOff>
      <xdr:row>35</xdr:row>
      <xdr:rowOff>11278</xdr:rowOff>
    </xdr:to>
    <xdr:sp macro="" textlink="">
      <xdr:nvSpPr>
        <xdr:cNvPr id="88" name="円/楕円 87"/>
        <xdr:cNvSpPr/>
      </xdr:nvSpPr>
      <xdr:spPr>
        <a:xfrm>
          <a:off x="1079500" y="59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27805</xdr:rowOff>
    </xdr:from>
    <xdr:ext cx="534377" cy="259045"/>
    <xdr:sp macro="" textlink="">
      <xdr:nvSpPr>
        <xdr:cNvPr id="89" name="テキスト ボックス 88"/>
        <xdr:cNvSpPr txBox="1"/>
      </xdr:nvSpPr>
      <xdr:spPr>
        <a:xfrm>
          <a:off x="863111" y="568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161379</xdr:rowOff>
    </xdr:from>
    <xdr:to>
      <xdr:col>6</xdr:col>
      <xdr:colOff>511175</xdr:colOff>
      <xdr:row>56</xdr:row>
      <xdr:rowOff>27686</xdr:rowOff>
    </xdr:to>
    <xdr:cxnSp macro="">
      <xdr:nvCxnSpPr>
        <xdr:cNvPr id="119" name="直線コネクタ 118"/>
        <xdr:cNvCxnSpPr/>
      </xdr:nvCxnSpPr>
      <xdr:spPr>
        <a:xfrm flipV="1">
          <a:off x="3797300" y="9591129"/>
          <a:ext cx="8382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56608</xdr:rowOff>
    </xdr:from>
    <xdr:ext cx="534377" cy="259045"/>
    <xdr:sp macro="" textlink="">
      <xdr:nvSpPr>
        <xdr:cNvPr id="120" name="物件費平均値テキスト"/>
        <xdr:cNvSpPr txBox="1"/>
      </xdr:nvSpPr>
      <xdr:spPr>
        <a:xfrm>
          <a:off x="4686300" y="9143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27686</xdr:rowOff>
    </xdr:from>
    <xdr:to>
      <xdr:col>5</xdr:col>
      <xdr:colOff>358775</xdr:colOff>
      <xdr:row>56</xdr:row>
      <xdr:rowOff>63043</xdr:rowOff>
    </xdr:to>
    <xdr:cxnSp macro="">
      <xdr:nvCxnSpPr>
        <xdr:cNvPr id="122" name="直線コネクタ 121"/>
        <xdr:cNvCxnSpPr/>
      </xdr:nvCxnSpPr>
      <xdr:spPr>
        <a:xfrm flipV="1">
          <a:off x="2908300" y="9628886"/>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10338</xdr:rowOff>
    </xdr:from>
    <xdr:to>
      <xdr:col>5</xdr:col>
      <xdr:colOff>409575</xdr:colOff>
      <xdr:row>54</xdr:row>
      <xdr:rowOff>111938</xdr:rowOff>
    </xdr:to>
    <xdr:sp macro="" textlink="">
      <xdr:nvSpPr>
        <xdr:cNvPr id="123" name="フローチャート : 判断 122"/>
        <xdr:cNvSpPr/>
      </xdr:nvSpPr>
      <xdr:spPr>
        <a:xfrm>
          <a:off x="3746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128465</xdr:rowOff>
    </xdr:from>
    <xdr:ext cx="534377" cy="259045"/>
    <xdr:sp macro="" textlink="">
      <xdr:nvSpPr>
        <xdr:cNvPr id="124" name="テキスト ボックス 123"/>
        <xdr:cNvSpPr txBox="1"/>
      </xdr:nvSpPr>
      <xdr:spPr>
        <a:xfrm>
          <a:off x="3530111" y="90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63043</xdr:rowOff>
    </xdr:from>
    <xdr:to>
      <xdr:col>4</xdr:col>
      <xdr:colOff>155575</xdr:colOff>
      <xdr:row>57</xdr:row>
      <xdr:rowOff>13018</xdr:rowOff>
    </xdr:to>
    <xdr:cxnSp macro="">
      <xdr:nvCxnSpPr>
        <xdr:cNvPr id="125" name="直線コネクタ 124"/>
        <xdr:cNvCxnSpPr/>
      </xdr:nvCxnSpPr>
      <xdr:spPr>
        <a:xfrm flipV="1">
          <a:off x="2019300" y="9664243"/>
          <a:ext cx="889000" cy="1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63602</xdr:rowOff>
    </xdr:from>
    <xdr:to>
      <xdr:col>4</xdr:col>
      <xdr:colOff>206375</xdr:colOff>
      <xdr:row>53</xdr:row>
      <xdr:rowOff>165202</xdr:rowOff>
    </xdr:to>
    <xdr:sp macro="" textlink="">
      <xdr:nvSpPr>
        <xdr:cNvPr id="126" name="フローチャート : 判断 125"/>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10279</xdr:rowOff>
    </xdr:from>
    <xdr:ext cx="534377" cy="259045"/>
    <xdr:sp macro="" textlink="">
      <xdr:nvSpPr>
        <xdr:cNvPr id="127" name="テキスト ボックス 126"/>
        <xdr:cNvSpPr txBox="1"/>
      </xdr:nvSpPr>
      <xdr:spPr>
        <a:xfrm>
          <a:off x="2641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10237</xdr:rowOff>
    </xdr:from>
    <xdr:to>
      <xdr:col>2</xdr:col>
      <xdr:colOff>638175</xdr:colOff>
      <xdr:row>57</xdr:row>
      <xdr:rowOff>13018</xdr:rowOff>
    </xdr:to>
    <xdr:cxnSp macro="">
      <xdr:nvCxnSpPr>
        <xdr:cNvPr id="128" name="直線コネクタ 127"/>
        <xdr:cNvCxnSpPr/>
      </xdr:nvCxnSpPr>
      <xdr:spPr>
        <a:xfrm>
          <a:off x="1130300" y="9782887"/>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18529</xdr:rowOff>
    </xdr:from>
    <xdr:to>
      <xdr:col>3</xdr:col>
      <xdr:colOff>3175</xdr:colOff>
      <xdr:row>54</xdr:row>
      <xdr:rowOff>120129</xdr:rowOff>
    </xdr:to>
    <xdr:sp macro="" textlink="">
      <xdr:nvSpPr>
        <xdr:cNvPr id="129" name="フローチャート : 判断 128"/>
        <xdr:cNvSpPr/>
      </xdr:nvSpPr>
      <xdr:spPr>
        <a:xfrm>
          <a:off x="1968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136656</xdr:rowOff>
    </xdr:from>
    <xdr:ext cx="534377" cy="259045"/>
    <xdr:sp macro="" textlink="">
      <xdr:nvSpPr>
        <xdr:cNvPr id="130" name="テキスト ボックス 129"/>
        <xdr:cNvSpPr txBox="1"/>
      </xdr:nvSpPr>
      <xdr:spPr>
        <a:xfrm>
          <a:off x="1752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117437</xdr:rowOff>
    </xdr:from>
    <xdr:to>
      <xdr:col>1</xdr:col>
      <xdr:colOff>485775</xdr:colOff>
      <xdr:row>55</xdr:row>
      <xdr:rowOff>47587</xdr:rowOff>
    </xdr:to>
    <xdr:sp macro="" textlink="">
      <xdr:nvSpPr>
        <xdr:cNvPr id="131" name="フローチャート : 判断 130"/>
        <xdr:cNvSpPr/>
      </xdr:nvSpPr>
      <xdr:spPr>
        <a:xfrm>
          <a:off x="1079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64114</xdr:rowOff>
    </xdr:from>
    <xdr:ext cx="534377" cy="259045"/>
    <xdr:sp macro="" textlink="">
      <xdr:nvSpPr>
        <xdr:cNvPr id="132" name="テキスト ボックス 131"/>
        <xdr:cNvSpPr txBox="1"/>
      </xdr:nvSpPr>
      <xdr:spPr>
        <a:xfrm>
          <a:off x="863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110579</xdr:rowOff>
    </xdr:from>
    <xdr:to>
      <xdr:col>6</xdr:col>
      <xdr:colOff>561975</xdr:colOff>
      <xdr:row>56</xdr:row>
      <xdr:rowOff>40729</xdr:rowOff>
    </xdr:to>
    <xdr:sp macro="" textlink="">
      <xdr:nvSpPr>
        <xdr:cNvPr id="138" name="円/楕円 137"/>
        <xdr:cNvSpPr/>
      </xdr:nvSpPr>
      <xdr:spPr>
        <a:xfrm>
          <a:off x="4584700" y="95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89006</xdr:rowOff>
    </xdr:from>
    <xdr:ext cx="534377" cy="259045"/>
    <xdr:sp macro="" textlink="">
      <xdr:nvSpPr>
        <xdr:cNvPr id="139" name="物件費該当値テキスト"/>
        <xdr:cNvSpPr txBox="1"/>
      </xdr:nvSpPr>
      <xdr:spPr>
        <a:xfrm>
          <a:off x="4686300" y="951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44,931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148336</xdr:rowOff>
    </xdr:from>
    <xdr:to>
      <xdr:col>5</xdr:col>
      <xdr:colOff>409575</xdr:colOff>
      <xdr:row>56</xdr:row>
      <xdr:rowOff>78486</xdr:rowOff>
    </xdr:to>
    <xdr:sp macro="" textlink="">
      <xdr:nvSpPr>
        <xdr:cNvPr id="140" name="円/楕円 139"/>
        <xdr:cNvSpPr/>
      </xdr:nvSpPr>
      <xdr:spPr>
        <a:xfrm>
          <a:off x="3746500" y="95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69613</xdr:rowOff>
    </xdr:from>
    <xdr:ext cx="534377" cy="259045"/>
    <xdr:sp macro="" textlink="">
      <xdr:nvSpPr>
        <xdr:cNvPr id="141" name="テキスト ボックス 140"/>
        <xdr:cNvSpPr txBox="1"/>
      </xdr:nvSpPr>
      <xdr:spPr>
        <a:xfrm>
          <a:off x="3530111" y="967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12243</xdr:rowOff>
    </xdr:from>
    <xdr:to>
      <xdr:col>4</xdr:col>
      <xdr:colOff>206375</xdr:colOff>
      <xdr:row>56</xdr:row>
      <xdr:rowOff>113843</xdr:rowOff>
    </xdr:to>
    <xdr:sp macro="" textlink="">
      <xdr:nvSpPr>
        <xdr:cNvPr id="142" name="円/楕円 141"/>
        <xdr:cNvSpPr/>
      </xdr:nvSpPr>
      <xdr:spPr>
        <a:xfrm>
          <a:off x="2857500" y="96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104970</xdr:rowOff>
    </xdr:from>
    <xdr:ext cx="534377" cy="259045"/>
    <xdr:sp macro="" textlink="">
      <xdr:nvSpPr>
        <xdr:cNvPr id="143" name="テキスト ボックス 142"/>
        <xdr:cNvSpPr txBox="1"/>
      </xdr:nvSpPr>
      <xdr:spPr>
        <a:xfrm>
          <a:off x="2641111" y="9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133668</xdr:rowOff>
    </xdr:from>
    <xdr:to>
      <xdr:col>3</xdr:col>
      <xdr:colOff>3175</xdr:colOff>
      <xdr:row>57</xdr:row>
      <xdr:rowOff>63818</xdr:rowOff>
    </xdr:to>
    <xdr:sp macro="" textlink="">
      <xdr:nvSpPr>
        <xdr:cNvPr id="144" name="円/楕円 143"/>
        <xdr:cNvSpPr/>
      </xdr:nvSpPr>
      <xdr:spPr>
        <a:xfrm>
          <a:off x="1968500" y="97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54945</xdr:rowOff>
    </xdr:from>
    <xdr:ext cx="534377" cy="259045"/>
    <xdr:sp macro="" textlink="">
      <xdr:nvSpPr>
        <xdr:cNvPr id="145" name="テキスト ボックス 144"/>
        <xdr:cNvSpPr txBox="1"/>
      </xdr:nvSpPr>
      <xdr:spPr>
        <a:xfrm>
          <a:off x="1752111" y="98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130887</xdr:rowOff>
    </xdr:from>
    <xdr:to>
      <xdr:col>1</xdr:col>
      <xdr:colOff>485775</xdr:colOff>
      <xdr:row>57</xdr:row>
      <xdr:rowOff>61037</xdr:rowOff>
    </xdr:to>
    <xdr:sp macro="" textlink="">
      <xdr:nvSpPr>
        <xdr:cNvPr id="146" name="円/楕円 145"/>
        <xdr:cNvSpPr/>
      </xdr:nvSpPr>
      <xdr:spPr>
        <a:xfrm>
          <a:off x="1079500" y="97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52164</xdr:rowOff>
    </xdr:from>
    <xdr:ext cx="534377" cy="259045"/>
    <xdr:sp macro="" textlink="">
      <xdr:nvSpPr>
        <xdr:cNvPr id="147" name="テキスト ボックス 146"/>
        <xdr:cNvSpPr txBox="1"/>
      </xdr:nvSpPr>
      <xdr:spPr>
        <a:xfrm>
          <a:off x="863111" y="98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157797</xdr:rowOff>
    </xdr:from>
    <xdr:to>
      <xdr:col>6</xdr:col>
      <xdr:colOff>511175</xdr:colOff>
      <xdr:row>73</xdr:row>
      <xdr:rowOff>38926</xdr:rowOff>
    </xdr:to>
    <xdr:cxnSp macro="">
      <xdr:nvCxnSpPr>
        <xdr:cNvPr id="176" name="直線コネクタ 175"/>
        <xdr:cNvCxnSpPr/>
      </xdr:nvCxnSpPr>
      <xdr:spPr>
        <a:xfrm>
          <a:off x="3797300" y="12502197"/>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23512</xdr:rowOff>
    </xdr:from>
    <xdr:ext cx="469744" cy="259045"/>
    <xdr:sp macro="" textlink="">
      <xdr:nvSpPr>
        <xdr:cNvPr id="177" name="維持補修費平均値テキスト"/>
        <xdr:cNvSpPr txBox="1"/>
      </xdr:nvSpPr>
      <xdr:spPr>
        <a:xfrm>
          <a:off x="4686300" y="1271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122745</xdr:rowOff>
    </xdr:from>
    <xdr:to>
      <xdr:col>5</xdr:col>
      <xdr:colOff>358775</xdr:colOff>
      <xdr:row>72</xdr:row>
      <xdr:rowOff>157797</xdr:rowOff>
    </xdr:to>
    <xdr:cxnSp macro="">
      <xdr:nvCxnSpPr>
        <xdr:cNvPr id="179" name="直線コネクタ 178"/>
        <xdr:cNvCxnSpPr/>
      </xdr:nvCxnSpPr>
      <xdr:spPr>
        <a:xfrm>
          <a:off x="2908300" y="12467145"/>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168339</xdr:rowOff>
    </xdr:from>
    <xdr:to>
      <xdr:col>5</xdr:col>
      <xdr:colOff>409575</xdr:colOff>
      <xdr:row>75</xdr:row>
      <xdr:rowOff>98489</xdr:rowOff>
    </xdr:to>
    <xdr:sp macro="" textlink="">
      <xdr:nvSpPr>
        <xdr:cNvPr id="180" name="フローチャート : 判断 179"/>
        <xdr:cNvSpPr/>
      </xdr:nvSpPr>
      <xdr:spPr>
        <a:xfrm>
          <a:off x="3746500" y="12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89616</xdr:rowOff>
    </xdr:from>
    <xdr:ext cx="469744" cy="259045"/>
    <xdr:sp macro="" textlink="">
      <xdr:nvSpPr>
        <xdr:cNvPr id="181" name="テキスト ボックス 180"/>
        <xdr:cNvSpPr txBox="1"/>
      </xdr:nvSpPr>
      <xdr:spPr>
        <a:xfrm>
          <a:off x="3562427" y="129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122745</xdr:rowOff>
    </xdr:from>
    <xdr:to>
      <xdr:col>4</xdr:col>
      <xdr:colOff>155575</xdr:colOff>
      <xdr:row>73</xdr:row>
      <xdr:rowOff>68072</xdr:rowOff>
    </xdr:to>
    <xdr:cxnSp macro="">
      <xdr:nvCxnSpPr>
        <xdr:cNvPr id="182" name="直線コネクタ 181"/>
        <xdr:cNvCxnSpPr/>
      </xdr:nvCxnSpPr>
      <xdr:spPr>
        <a:xfrm flipV="1">
          <a:off x="2019300" y="12467145"/>
          <a:ext cx="889000" cy="1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19368</xdr:rowOff>
    </xdr:from>
    <xdr:to>
      <xdr:col>4</xdr:col>
      <xdr:colOff>206375</xdr:colOff>
      <xdr:row>75</xdr:row>
      <xdr:rowOff>120968</xdr:rowOff>
    </xdr:to>
    <xdr:sp macro="" textlink="">
      <xdr:nvSpPr>
        <xdr:cNvPr id="183" name="フローチャート : 判断 182"/>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112095</xdr:rowOff>
    </xdr:from>
    <xdr:ext cx="469744" cy="259045"/>
    <xdr:sp macro="" textlink="">
      <xdr:nvSpPr>
        <xdr:cNvPr id="184" name="テキスト ボックス 183"/>
        <xdr:cNvSpPr txBox="1"/>
      </xdr:nvSpPr>
      <xdr:spPr>
        <a:xfrm>
          <a:off x="2673427" y="129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68072</xdr:rowOff>
    </xdr:from>
    <xdr:to>
      <xdr:col>2</xdr:col>
      <xdr:colOff>638175</xdr:colOff>
      <xdr:row>73</xdr:row>
      <xdr:rowOff>162560</xdr:rowOff>
    </xdr:to>
    <xdr:cxnSp macro="">
      <xdr:nvCxnSpPr>
        <xdr:cNvPr id="185" name="直線コネクタ 184"/>
        <xdr:cNvCxnSpPr/>
      </xdr:nvCxnSpPr>
      <xdr:spPr>
        <a:xfrm flipV="1">
          <a:off x="1130300" y="12583922"/>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29464</xdr:rowOff>
    </xdr:from>
    <xdr:to>
      <xdr:col>3</xdr:col>
      <xdr:colOff>3175</xdr:colOff>
      <xdr:row>75</xdr:row>
      <xdr:rowOff>131064</xdr:rowOff>
    </xdr:to>
    <xdr:sp macro="" textlink="">
      <xdr:nvSpPr>
        <xdr:cNvPr id="186" name="フローチャート : 判断 185"/>
        <xdr:cNvSpPr/>
      </xdr:nvSpPr>
      <xdr:spPr>
        <a:xfrm>
          <a:off x="1968500" y="128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122190</xdr:rowOff>
    </xdr:from>
    <xdr:ext cx="469744" cy="259045"/>
    <xdr:sp macro="" textlink="">
      <xdr:nvSpPr>
        <xdr:cNvPr id="187" name="テキスト ボックス 186"/>
        <xdr:cNvSpPr txBox="1"/>
      </xdr:nvSpPr>
      <xdr:spPr>
        <a:xfrm>
          <a:off x="1784427" y="1298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38036</xdr:rowOff>
    </xdr:from>
    <xdr:to>
      <xdr:col>1</xdr:col>
      <xdr:colOff>485775</xdr:colOff>
      <xdr:row>75</xdr:row>
      <xdr:rowOff>139636</xdr:rowOff>
    </xdr:to>
    <xdr:sp macro="" textlink="">
      <xdr:nvSpPr>
        <xdr:cNvPr id="188" name="フローチャート : 判断 187"/>
        <xdr:cNvSpPr/>
      </xdr:nvSpPr>
      <xdr:spPr>
        <a:xfrm>
          <a:off x="1079500" y="128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130763</xdr:rowOff>
    </xdr:from>
    <xdr:ext cx="469744" cy="259045"/>
    <xdr:sp macro="" textlink="">
      <xdr:nvSpPr>
        <xdr:cNvPr id="189" name="テキスト ボックス 188"/>
        <xdr:cNvSpPr txBox="1"/>
      </xdr:nvSpPr>
      <xdr:spPr>
        <a:xfrm>
          <a:off x="895427" y="129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159576</xdr:rowOff>
    </xdr:from>
    <xdr:to>
      <xdr:col>6</xdr:col>
      <xdr:colOff>561975</xdr:colOff>
      <xdr:row>73</xdr:row>
      <xdr:rowOff>89726</xdr:rowOff>
    </xdr:to>
    <xdr:sp macro="" textlink="">
      <xdr:nvSpPr>
        <xdr:cNvPr id="195" name="円/楕円 194"/>
        <xdr:cNvSpPr/>
      </xdr:nvSpPr>
      <xdr:spPr>
        <a:xfrm>
          <a:off x="4584700" y="125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11003</xdr:rowOff>
    </xdr:from>
    <xdr:ext cx="469744" cy="259045"/>
    <xdr:sp macro="" textlink="">
      <xdr:nvSpPr>
        <xdr:cNvPr id="196" name="維持補修費該当値テキスト"/>
        <xdr:cNvSpPr txBox="1"/>
      </xdr:nvSpPr>
      <xdr:spPr>
        <a:xfrm>
          <a:off x="4686300" y="123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5,429</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106997</xdr:rowOff>
    </xdr:from>
    <xdr:to>
      <xdr:col>5</xdr:col>
      <xdr:colOff>409575</xdr:colOff>
      <xdr:row>73</xdr:row>
      <xdr:rowOff>37147</xdr:rowOff>
    </xdr:to>
    <xdr:sp macro="" textlink="">
      <xdr:nvSpPr>
        <xdr:cNvPr id="197" name="円/楕円 196"/>
        <xdr:cNvSpPr/>
      </xdr:nvSpPr>
      <xdr:spPr>
        <a:xfrm>
          <a:off x="3746500" y="124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53674</xdr:rowOff>
    </xdr:from>
    <xdr:ext cx="469744" cy="259045"/>
    <xdr:sp macro="" textlink="">
      <xdr:nvSpPr>
        <xdr:cNvPr id="198" name="テキスト ボックス 197"/>
        <xdr:cNvSpPr txBox="1"/>
      </xdr:nvSpPr>
      <xdr:spPr>
        <a:xfrm>
          <a:off x="3562427" y="122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71945</xdr:rowOff>
    </xdr:from>
    <xdr:to>
      <xdr:col>4</xdr:col>
      <xdr:colOff>206375</xdr:colOff>
      <xdr:row>73</xdr:row>
      <xdr:rowOff>2095</xdr:rowOff>
    </xdr:to>
    <xdr:sp macro="" textlink="">
      <xdr:nvSpPr>
        <xdr:cNvPr id="199" name="円/楕円 198"/>
        <xdr:cNvSpPr/>
      </xdr:nvSpPr>
      <xdr:spPr>
        <a:xfrm>
          <a:off x="2857500" y="124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18622</xdr:rowOff>
    </xdr:from>
    <xdr:ext cx="469744" cy="259045"/>
    <xdr:sp macro="" textlink="">
      <xdr:nvSpPr>
        <xdr:cNvPr id="200" name="テキスト ボックス 199"/>
        <xdr:cNvSpPr txBox="1"/>
      </xdr:nvSpPr>
      <xdr:spPr>
        <a:xfrm>
          <a:off x="2673427" y="1219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17272</xdr:rowOff>
    </xdr:from>
    <xdr:to>
      <xdr:col>3</xdr:col>
      <xdr:colOff>3175</xdr:colOff>
      <xdr:row>73</xdr:row>
      <xdr:rowOff>118872</xdr:rowOff>
    </xdr:to>
    <xdr:sp macro="" textlink="">
      <xdr:nvSpPr>
        <xdr:cNvPr id="201" name="円/楕円 200"/>
        <xdr:cNvSpPr/>
      </xdr:nvSpPr>
      <xdr:spPr>
        <a:xfrm>
          <a:off x="1968500" y="125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135399</xdr:rowOff>
    </xdr:from>
    <xdr:ext cx="469744" cy="259045"/>
    <xdr:sp macro="" textlink="">
      <xdr:nvSpPr>
        <xdr:cNvPr id="202" name="テキスト ボックス 201"/>
        <xdr:cNvSpPr txBox="1"/>
      </xdr:nvSpPr>
      <xdr:spPr>
        <a:xfrm>
          <a:off x="1784427" y="123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111760</xdr:rowOff>
    </xdr:from>
    <xdr:to>
      <xdr:col>1</xdr:col>
      <xdr:colOff>485775</xdr:colOff>
      <xdr:row>74</xdr:row>
      <xdr:rowOff>41910</xdr:rowOff>
    </xdr:to>
    <xdr:sp macro="" textlink="">
      <xdr:nvSpPr>
        <xdr:cNvPr id="203" name="円/楕円 202"/>
        <xdr:cNvSpPr/>
      </xdr:nvSpPr>
      <xdr:spPr>
        <a:xfrm>
          <a:off x="1079500" y="126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58437</xdr:rowOff>
    </xdr:from>
    <xdr:ext cx="469744" cy="259045"/>
    <xdr:sp macro="" textlink="">
      <xdr:nvSpPr>
        <xdr:cNvPr id="204" name="テキスト ボックス 203"/>
        <xdr:cNvSpPr txBox="1"/>
      </xdr:nvSpPr>
      <xdr:spPr>
        <a:xfrm>
          <a:off x="895427" y="1240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161492</xdr:rowOff>
    </xdr:from>
    <xdr:to>
      <xdr:col>6</xdr:col>
      <xdr:colOff>511175</xdr:colOff>
      <xdr:row>95</xdr:row>
      <xdr:rowOff>79121</xdr:rowOff>
    </xdr:to>
    <xdr:cxnSp macro="">
      <xdr:nvCxnSpPr>
        <xdr:cNvPr id="234" name="直線コネクタ 233"/>
        <xdr:cNvCxnSpPr/>
      </xdr:nvCxnSpPr>
      <xdr:spPr>
        <a:xfrm flipV="1">
          <a:off x="3797300" y="16277792"/>
          <a:ext cx="838200" cy="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112285</xdr:rowOff>
    </xdr:from>
    <xdr:ext cx="534377" cy="259045"/>
    <xdr:sp macro="" textlink="">
      <xdr:nvSpPr>
        <xdr:cNvPr id="235" name="扶助費平均値テキスト"/>
        <xdr:cNvSpPr txBox="1"/>
      </xdr:nvSpPr>
      <xdr:spPr>
        <a:xfrm>
          <a:off x="4686300" y="1622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79121</xdr:rowOff>
    </xdr:from>
    <xdr:to>
      <xdr:col>5</xdr:col>
      <xdr:colOff>358775</xdr:colOff>
      <xdr:row>95</xdr:row>
      <xdr:rowOff>121145</xdr:rowOff>
    </xdr:to>
    <xdr:cxnSp macro="">
      <xdr:nvCxnSpPr>
        <xdr:cNvPr id="237" name="直線コネクタ 236"/>
        <xdr:cNvCxnSpPr/>
      </xdr:nvCxnSpPr>
      <xdr:spPr>
        <a:xfrm flipV="1">
          <a:off x="2908300" y="16366871"/>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90</xdr:row>
      <xdr:rowOff>49848</xdr:rowOff>
    </xdr:from>
    <xdr:to>
      <xdr:col>5</xdr:col>
      <xdr:colOff>409575</xdr:colOff>
      <xdr:row>90</xdr:row>
      <xdr:rowOff>151448</xdr:rowOff>
    </xdr:to>
    <xdr:sp macro="" textlink="">
      <xdr:nvSpPr>
        <xdr:cNvPr id="238" name="フローチャート : 判断 237"/>
        <xdr:cNvSpPr/>
      </xdr:nvSpPr>
      <xdr:spPr>
        <a:xfrm>
          <a:off x="3746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88</xdr:row>
      <xdr:rowOff>167975</xdr:rowOff>
    </xdr:from>
    <xdr:ext cx="534377" cy="259045"/>
    <xdr:sp macro="" textlink="">
      <xdr:nvSpPr>
        <xdr:cNvPr id="239" name="テキスト ボックス 238"/>
        <xdr:cNvSpPr txBox="1"/>
      </xdr:nvSpPr>
      <xdr:spPr>
        <a:xfrm>
          <a:off x="3530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121145</xdr:rowOff>
    </xdr:from>
    <xdr:to>
      <xdr:col>4</xdr:col>
      <xdr:colOff>155575</xdr:colOff>
      <xdr:row>96</xdr:row>
      <xdr:rowOff>135776</xdr:rowOff>
    </xdr:to>
    <xdr:cxnSp macro="">
      <xdr:nvCxnSpPr>
        <xdr:cNvPr id="240" name="直線コネクタ 239"/>
        <xdr:cNvCxnSpPr/>
      </xdr:nvCxnSpPr>
      <xdr:spPr>
        <a:xfrm flipV="1">
          <a:off x="2019300" y="16408895"/>
          <a:ext cx="889000" cy="1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1" name="フローチャート : 判断 240"/>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79049</xdr:rowOff>
    </xdr:from>
    <xdr:ext cx="534377" cy="259045"/>
    <xdr:sp macro="" textlink="">
      <xdr:nvSpPr>
        <xdr:cNvPr id="242" name="テキスト ボックス 241"/>
        <xdr:cNvSpPr txBox="1"/>
      </xdr:nvSpPr>
      <xdr:spPr>
        <a:xfrm>
          <a:off x="2641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135776</xdr:rowOff>
    </xdr:from>
    <xdr:to>
      <xdr:col>2</xdr:col>
      <xdr:colOff>638175</xdr:colOff>
      <xdr:row>96</xdr:row>
      <xdr:rowOff>146901</xdr:rowOff>
    </xdr:to>
    <xdr:cxnSp macro="">
      <xdr:nvCxnSpPr>
        <xdr:cNvPr id="243" name="直線コネクタ 242"/>
        <xdr:cNvCxnSpPr/>
      </xdr:nvCxnSpPr>
      <xdr:spPr>
        <a:xfrm flipV="1">
          <a:off x="1130300" y="16594976"/>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4" name="フローチャート : 判断 243"/>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108196</xdr:rowOff>
    </xdr:from>
    <xdr:ext cx="534377" cy="259045"/>
    <xdr:sp macro="" textlink="">
      <xdr:nvSpPr>
        <xdr:cNvPr id="245" name="テキスト ボックス 244"/>
        <xdr:cNvSpPr txBox="1"/>
      </xdr:nvSpPr>
      <xdr:spPr>
        <a:xfrm>
          <a:off x="1752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6" name="フローチャート : 判断 245"/>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112958</xdr:rowOff>
    </xdr:from>
    <xdr:ext cx="534377" cy="259045"/>
    <xdr:sp macro="" textlink="">
      <xdr:nvSpPr>
        <xdr:cNvPr id="247" name="テキスト ボックス 246"/>
        <xdr:cNvSpPr txBox="1"/>
      </xdr:nvSpPr>
      <xdr:spPr>
        <a:xfrm>
          <a:off x="863111" y="15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110692</xdr:rowOff>
    </xdr:from>
    <xdr:to>
      <xdr:col>6</xdr:col>
      <xdr:colOff>561975</xdr:colOff>
      <xdr:row>95</xdr:row>
      <xdr:rowOff>40842</xdr:rowOff>
    </xdr:to>
    <xdr:sp macro="" textlink="">
      <xdr:nvSpPr>
        <xdr:cNvPr id="253" name="円/楕円 252"/>
        <xdr:cNvSpPr/>
      </xdr:nvSpPr>
      <xdr:spPr>
        <a:xfrm>
          <a:off x="4584700" y="1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133569</xdr:rowOff>
    </xdr:from>
    <xdr:ext cx="534377" cy="259045"/>
    <xdr:sp macro="" textlink="">
      <xdr:nvSpPr>
        <xdr:cNvPr id="254" name="扶助費該当値テキスト"/>
        <xdr:cNvSpPr txBox="1"/>
      </xdr:nvSpPr>
      <xdr:spPr>
        <a:xfrm>
          <a:off x="4686300" y="1607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28321</xdr:rowOff>
    </xdr:from>
    <xdr:to>
      <xdr:col>5</xdr:col>
      <xdr:colOff>409575</xdr:colOff>
      <xdr:row>95</xdr:row>
      <xdr:rowOff>129921</xdr:rowOff>
    </xdr:to>
    <xdr:sp macro="" textlink="">
      <xdr:nvSpPr>
        <xdr:cNvPr id="255" name="円/楕円 254"/>
        <xdr:cNvSpPr/>
      </xdr:nvSpPr>
      <xdr:spPr>
        <a:xfrm>
          <a:off x="3746500" y="163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121048</xdr:rowOff>
    </xdr:from>
    <xdr:ext cx="534377" cy="259045"/>
    <xdr:sp macro="" textlink="">
      <xdr:nvSpPr>
        <xdr:cNvPr id="256" name="テキスト ボックス 255"/>
        <xdr:cNvSpPr txBox="1"/>
      </xdr:nvSpPr>
      <xdr:spPr>
        <a:xfrm>
          <a:off x="3530111" y="164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70345</xdr:rowOff>
    </xdr:from>
    <xdr:to>
      <xdr:col>4</xdr:col>
      <xdr:colOff>206375</xdr:colOff>
      <xdr:row>96</xdr:row>
      <xdr:rowOff>495</xdr:rowOff>
    </xdr:to>
    <xdr:sp macro="" textlink="">
      <xdr:nvSpPr>
        <xdr:cNvPr id="257" name="円/楕円 256"/>
        <xdr:cNvSpPr/>
      </xdr:nvSpPr>
      <xdr:spPr>
        <a:xfrm>
          <a:off x="2857500" y="163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163072</xdr:rowOff>
    </xdr:from>
    <xdr:ext cx="534377" cy="259045"/>
    <xdr:sp macro="" textlink="">
      <xdr:nvSpPr>
        <xdr:cNvPr id="258" name="テキスト ボックス 257"/>
        <xdr:cNvSpPr txBox="1"/>
      </xdr:nvSpPr>
      <xdr:spPr>
        <a:xfrm>
          <a:off x="2641111" y="1645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84976</xdr:rowOff>
    </xdr:from>
    <xdr:to>
      <xdr:col>3</xdr:col>
      <xdr:colOff>3175</xdr:colOff>
      <xdr:row>97</xdr:row>
      <xdr:rowOff>15126</xdr:rowOff>
    </xdr:to>
    <xdr:sp macro="" textlink="">
      <xdr:nvSpPr>
        <xdr:cNvPr id="259" name="円/楕円 258"/>
        <xdr:cNvSpPr/>
      </xdr:nvSpPr>
      <xdr:spPr>
        <a:xfrm>
          <a:off x="1968500" y="165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6253</xdr:rowOff>
    </xdr:from>
    <xdr:ext cx="534377" cy="259045"/>
    <xdr:sp macro="" textlink="">
      <xdr:nvSpPr>
        <xdr:cNvPr id="260" name="テキスト ボックス 259"/>
        <xdr:cNvSpPr txBox="1"/>
      </xdr:nvSpPr>
      <xdr:spPr>
        <a:xfrm>
          <a:off x="1752111" y="166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96101</xdr:rowOff>
    </xdr:from>
    <xdr:to>
      <xdr:col>1</xdr:col>
      <xdr:colOff>485775</xdr:colOff>
      <xdr:row>97</xdr:row>
      <xdr:rowOff>26251</xdr:rowOff>
    </xdr:to>
    <xdr:sp macro="" textlink="">
      <xdr:nvSpPr>
        <xdr:cNvPr id="261" name="円/楕円 260"/>
        <xdr:cNvSpPr/>
      </xdr:nvSpPr>
      <xdr:spPr>
        <a:xfrm>
          <a:off x="1079500" y="165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17378</xdr:rowOff>
    </xdr:from>
    <xdr:ext cx="534377" cy="259045"/>
    <xdr:sp macro="" textlink="">
      <xdr:nvSpPr>
        <xdr:cNvPr id="262" name="テキスト ボックス 261"/>
        <xdr:cNvSpPr txBox="1"/>
      </xdr:nvSpPr>
      <xdr:spPr>
        <a:xfrm>
          <a:off x="863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81197</xdr:rowOff>
    </xdr:from>
    <xdr:to>
      <xdr:col>15</xdr:col>
      <xdr:colOff>180975</xdr:colOff>
      <xdr:row>36</xdr:row>
      <xdr:rowOff>79330</xdr:rowOff>
    </xdr:to>
    <xdr:cxnSp macro="">
      <xdr:nvCxnSpPr>
        <xdr:cNvPr id="291" name="直線コネクタ 290"/>
        <xdr:cNvCxnSpPr/>
      </xdr:nvCxnSpPr>
      <xdr:spPr>
        <a:xfrm>
          <a:off x="9639300" y="6081947"/>
          <a:ext cx="838200" cy="16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101452</xdr:rowOff>
    </xdr:from>
    <xdr:ext cx="534377" cy="259045"/>
    <xdr:sp macro="" textlink="">
      <xdr:nvSpPr>
        <xdr:cNvPr id="292" name="補助費等平均値テキスト"/>
        <xdr:cNvSpPr txBox="1"/>
      </xdr:nvSpPr>
      <xdr:spPr>
        <a:xfrm>
          <a:off x="10528300" y="5930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81197</xdr:rowOff>
    </xdr:from>
    <xdr:to>
      <xdr:col>14</xdr:col>
      <xdr:colOff>28575</xdr:colOff>
      <xdr:row>36</xdr:row>
      <xdr:rowOff>68396</xdr:rowOff>
    </xdr:to>
    <xdr:cxnSp macro="">
      <xdr:nvCxnSpPr>
        <xdr:cNvPr id="294" name="直線コネクタ 293"/>
        <xdr:cNvCxnSpPr/>
      </xdr:nvCxnSpPr>
      <xdr:spPr>
        <a:xfrm flipV="1">
          <a:off x="8750300" y="6081947"/>
          <a:ext cx="8890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45466</xdr:rowOff>
    </xdr:from>
    <xdr:to>
      <xdr:col>14</xdr:col>
      <xdr:colOff>79375</xdr:colOff>
      <xdr:row>35</xdr:row>
      <xdr:rowOff>147066</xdr:rowOff>
    </xdr:to>
    <xdr:sp macro="" textlink="">
      <xdr:nvSpPr>
        <xdr:cNvPr id="295" name="フローチャート : 判断 294"/>
        <xdr:cNvSpPr/>
      </xdr:nvSpPr>
      <xdr:spPr>
        <a:xfrm>
          <a:off x="9588500" y="604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138193</xdr:rowOff>
    </xdr:from>
    <xdr:ext cx="534377" cy="259045"/>
    <xdr:sp macro="" textlink="">
      <xdr:nvSpPr>
        <xdr:cNvPr id="296" name="テキスト ボックス 295"/>
        <xdr:cNvSpPr txBox="1"/>
      </xdr:nvSpPr>
      <xdr:spPr>
        <a:xfrm>
          <a:off x="9372111" y="61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68396</xdr:rowOff>
    </xdr:from>
    <xdr:to>
      <xdr:col>12</xdr:col>
      <xdr:colOff>511175</xdr:colOff>
      <xdr:row>36</xdr:row>
      <xdr:rowOff>77045</xdr:rowOff>
    </xdr:to>
    <xdr:cxnSp macro="">
      <xdr:nvCxnSpPr>
        <xdr:cNvPr id="297" name="直線コネクタ 296"/>
        <xdr:cNvCxnSpPr/>
      </xdr:nvCxnSpPr>
      <xdr:spPr>
        <a:xfrm flipV="1">
          <a:off x="7861300" y="6240596"/>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162719</xdr:rowOff>
    </xdr:from>
    <xdr:to>
      <xdr:col>12</xdr:col>
      <xdr:colOff>561975</xdr:colOff>
      <xdr:row>36</xdr:row>
      <xdr:rowOff>92869</xdr:rowOff>
    </xdr:to>
    <xdr:sp macro="" textlink="">
      <xdr:nvSpPr>
        <xdr:cNvPr id="298" name="フローチャート : 判断 297"/>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109396</xdr:rowOff>
    </xdr:from>
    <xdr:ext cx="534377" cy="259045"/>
    <xdr:sp macro="" textlink="">
      <xdr:nvSpPr>
        <xdr:cNvPr id="299" name="テキスト ボックス 298"/>
        <xdr:cNvSpPr txBox="1"/>
      </xdr:nvSpPr>
      <xdr:spPr>
        <a:xfrm>
          <a:off x="8483111" y="59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77045</xdr:rowOff>
    </xdr:from>
    <xdr:to>
      <xdr:col>11</xdr:col>
      <xdr:colOff>307975</xdr:colOff>
      <xdr:row>36</xdr:row>
      <xdr:rowOff>81407</xdr:rowOff>
    </xdr:to>
    <xdr:cxnSp macro="">
      <xdr:nvCxnSpPr>
        <xdr:cNvPr id="300" name="直線コネクタ 299"/>
        <xdr:cNvCxnSpPr/>
      </xdr:nvCxnSpPr>
      <xdr:spPr>
        <a:xfrm flipV="1">
          <a:off x="6972300" y="6249245"/>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37122</xdr:rowOff>
    </xdr:from>
    <xdr:to>
      <xdr:col>11</xdr:col>
      <xdr:colOff>358775</xdr:colOff>
      <xdr:row>35</xdr:row>
      <xdr:rowOff>138722</xdr:rowOff>
    </xdr:to>
    <xdr:sp macro="" textlink="">
      <xdr:nvSpPr>
        <xdr:cNvPr id="301" name="フローチャート : 判断 300"/>
        <xdr:cNvSpPr/>
      </xdr:nvSpPr>
      <xdr:spPr>
        <a:xfrm>
          <a:off x="7810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155249</xdr:rowOff>
    </xdr:from>
    <xdr:ext cx="534377" cy="259045"/>
    <xdr:sp macro="" textlink="">
      <xdr:nvSpPr>
        <xdr:cNvPr id="302" name="テキスト ボックス 301"/>
        <xdr:cNvSpPr txBox="1"/>
      </xdr:nvSpPr>
      <xdr:spPr>
        <a:xfrm>
          <a:off x="7594111" y="58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65678</xdr:rowOff>
    </xdr:from>
    <xdr:to>
      <xdr:col>10</xdr:col>
      <xdr:colOff>155575</xdr:colOff>
      <xdr:row>35</xdr:row>
      <xdr:rowOff>167278</xdr:rowOff>
    </xdr:to>
    <xdr:sp macro="" textlink="">
      <xdr:nvSpPr>
        <xdr:cNvPr id="303" name="フローチャート : 判断 302"/>
        <xdr:cNvSpPr/>
      </xdr:nvSpPr>
      <xdr:spPr>
        <a:xfrm>
          <a:off x="6921500" y="606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12355</xdr:rowOff>
    </xdr:from>
    <xdr:ext cx="534377" cy="259045"/>
    <xdr:sp macro="" textlink="">
      <xdr:nvSpPr>
        <xdr:cNvPr id="304" name="テキスト ボックス 303"/>
        <xdr:cNvSpPr txBox="1"/>
      </xdr:nvSpPr>
      <xdr:spPr>
        <a:xfrm>
          <a:off x="6705111" y="5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28530</xdr:rowOff>
    </xdr:from>
    <xdr:to>
      <xdr:col>15</xdr:col>
      <xdr:colOff>231775</xdr:colOff>
      <xdr:row>36</xdr:row>
      <xdr:rowOff>130130</xdr:rowOff>
    </xdr:to>
    <xdr:sp macro="" textlink="">
      <xdr:nvSpPr>
        <xdr:cNvPr id="310" name="円/楕円 309"/>
        <xdr:cNvSpPr/>
      </xdr:nvSpPr>
      <xdr:spPr>
        <a:xfrm>
          <a:off x="10426700" y="62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6957</xdr:rowOff>
    </xdr:from>
    <xdr:ext cx="534377" cy="259045"/>
    <xdr:sp macro="" textlink="">
      <xdr:nvSpPr>
        <xdr:cNvPr id="311" name="補助費等該当値テキスト"/>
        <xdr:cNvSpPr txBox="1"/>
      </xdr:nvSpPr>
      <xdr:spPr>
        <a:xfrm>
          <a:off x="10528300" y="61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25,169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30397</xdr:rowOff>
    </xdr:from>
    <xdr:to>
      <xdr:col>14</xdr:col>
      <xdr:colOff>79375</xdr:colOff>
      <xdr:row>35</xdr:row>
      <xdr:rowOff>131997</xdr:rowOff>
    </xdr:to>
    <xdr:sp macro="" textlink="">
      <xdr:nvSpPr>
        <xdr:cNvPr id="312" name="円/楕円 311"/>
        <xdr:cNvSpPr/>
      </xdr:nvSpPr>
      <xdr:spPr>
        <a:xfrm>
          <a:off x="9588500" y="60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148524</xdr:rowOff>
    </xdr:from>
    <xdr:ext cx="534377" cy="259045"/>
    <xdr:sp macro="" textlink="">
      <xdr:nvSpPr>
        <xdr:cNvPr id="313" name="テキスト ボックス 312"/>
        <xdr:cNvSpPr txBox="1"/>
      </xdr:nvSpPr>
      <xdr:spPr>
        <a:xfrm>
          <a:off x="9372111" y="58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17596</xdr:rowOff>
    </xdr:from>
    <xdr:to>
      <xdr:col>12</xdr:col>
      <xdr:colOff>561975</xdr:colOff>
      <xdr:row>36</xdr:row>
      <xdr:rowOff>119196</xdr:rowOff>
    </xdr:to>
    <xdr:sp macro="" textlink="">
      <xdr:nvSpPr>
        <xdr:cNvPr id="314" name="円/楕円 313"/>
        <xdr:cNvSpPr/>
      </xdr:nvSpPr>
      <xdr:spPr>
        <a:xfrm>
          <a:off x="8699500" y="618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110323</xdr:rowOff>
    </xdr:from>
    <xdr:ext cx="534377" cy="259045"/>
    <xdr:sp macro="" textlink="">
      <xdr:nvSpPr>
        <xdr:cNvPr id="315" name="テキスト ボックス 314"/>
        <xdr:cNvSpPr txBox="1"/>
      </xdr:nvSpPr>
      <xdr:spPr>
        <a:xfrm>
          <a:off x="8483111" y="628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26245</xdr:rowOff>
    </xdr:from>
    <xdr:to>
      <xdr:col>11</xdr:col>
      <xdr:colOff>358775</xdr:colOff>
      <xdr:row>36</xdr:row>
      <xdr:rowOff>127845</xdr:rowOff>
    </xdr:to>
    <xdr:sp macro="" textlink="">
      <xdr:nvSpPr>
        <xdr:cNvPr id="316" name="円/楕円 315"/>
        <xdr:cNvSpPr/>
      </xdr:nvSpPr>
      <xdr:spPr>
        <a:xfrm>
          <a:off x="7810500" y="61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118972</xdr:rowOff>
    </xdr:from>
    <xdr:ext cx="534377" cy="259045"/>
    <xdr:sp macro="" textlink="">
      <xdr:nvSpPr>
        <xdr:cNvPr id="317" name="テキスト ボックス 316"/>
        <xdr:cNvSpPr txBox="1"/>
      </xdr:nvSpPr>
      <xdr:spPr>
        <a:xfrm>
          <a:off x="7594111" y="62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30607</xdr:rowOff>
    </xdr:from>
    <xdr:to>
      <xdr:col>10</xdr:col>
      <xdr:colOff>155575</xdr:colOff>
      <xdr:row>36</xdr:row>
      <xdr:rowOff>132207</xdr:rowOff>
    </xdr:to>
    <xdr:sp macro="" textlink="">
      <xdr:nvSpPr>
        <xdr:cNvPr id="318" name="円/楕円 317"/>
        <xdr:cNvSpPr/>
      </xdr:nvSpPr>
      <xdr:spPr>
        <a:xfrm>
          <a:off x="6921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123334</xdr:rowOff>
    </xdr:from>
    <xdr:ext cx="534377" cy="259045"/>
    <xdr:sp macro="" textlink="">
      <xdr:nvSpPr>
        <xdr:cNvPr id="319" name="テキスト ボックス 318"/>
        <xdr:cNvSpPr txBox="1"/>
      </xdr:nvSpPr>
      <xdr:spPr>
        <a:xfrm>
          <a:off x="6705111" y="629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170120</xdr:rowOff>
    </xdr:from>
    <xdr:to>
      <xdr:col>15</xdr:col>
      <xdr:colOff>180975</xdr:colOff>
      <xdr:row>59</xdr:row>
      <xdr:rowOff>101703</xdr:rowOff>
    </xdr:to>
    <xdr:cxnSp macro="">
      <xdr:nvCxnSpPr>
        <xdr:cNvPr id="351" name="直線コネクタ 350"/>
        <xdr:cNvCxnSpPr/>
      </xdr:nvCxnSpPr>
      <xdr:spPr>
        <a:xfrm>
          <a:off x="9639300" y="10114220"/>
          <a:ext cx="838200" cy="1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52684</xdr:rowOff>
    </xdr:from>
    <xdr:ext cx="534377" cy="259045"/>
    <xdr:sp macro="" textlink="">
      <xdr:nvSpPr>
        <xdr:cNvPr id="352" name="普通建設事業費平均値テキスト"/>
        <xdr:cNvSpPr txBox="1"/>
      </xdr:nvSpPr>
      <xdr:spPr>
        <a:xfrm>
          <a:off x="10528300" y="9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5201</xdr:rowOff>
    </xdr:from>
    <xdr:to>
      <xdr:col>14</xdr:col>
      <xdr:colOff>28575</xdr:colOff>
      <xdr:row>58</xdr:row>
      <xdr:rowOff>170120</xdr:rowOff>
    </xdr:to>
    <xdr:cxnSp macro="">
      <xdr:nvCxnSpPr>
        <xdr:cNvPr id="354" name="直線コネクタ 353"/>
        <xdr:cNvCxnSpPr/>
      </xdr:nvCxnSpPr>
      <xdr:spPr>
        <a:xfrm>
          <a:off x="8750300" y="9777851"/>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6734</xdr:rowOff>
    </xdr:from>
    <xdr:to>
      <xdr:col>14</xdr:col>
      <xdr:colOff>79375</xdr:colOff>
      <xdr:row>57</xdr:row>
      <xdr:rowOff>108334</xdr:rowOff>
    </xdr:to>
    <xdr:sp macro="" textlink="">
      <xdr:nvSpPr>
        <xdr:cNvPr id="355" name="フローチャート : 判断 354"/>
        <xdr:cNvSpPr/>
      </xdr:nvSpPr>
      <xdr:spPr>
        <a:xfrm>
          <a:off x="9588500" y="977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124861</xdr:rowOff>
    </xdr:from>
    <xdr:ext cx="534377" cy="259045"/>
    <xdr:sp macro="" textlink="">
      <xdr:nvSpPr>
        <xdr:cNvPr id="356" name="テキスト ボックス 355"/>
        <xdr:cNvSpPr txBox="1"/>
      </xdr:nvSpPr>
      <xdr:spPr>
        <a:xfrm>
          <a:off x="9372111" y="95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5201</xdr:rowOff>
    </xdr:from>
    <xdr:to>
      <xdr:col>12</xdr:col>
      <xdr:colOff>511175</xdr:colOff>
      <xdr:row>58</xdr:row>
      <xdr:rowOff>125249</xdr:rowOff>
    </xdr:to>
    <xdr:cxnSp macro="">
      <xdr:nvCxnSpPr>
        <xdr:cNvPr id="357" name="直線コネクタ 356"/>
        <xdr:cNvCxnSpPr/>
      </xdr:nvCxnSpPr>
      <xdr:spPr>
        <a:xfrm flipV="1">
          <a:off x="7861300" y="9777851"/>
          <a:ext cx="889000" cy="29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152304</xdr:rowOff>
    </xdr:from>
    <xdr:to>
      <xdr:col>12</xdr:col>
      <xdr:colOff>561975</xdr:colOff>
      <xdr:row>57</xdr:row>
      <xdr:rowOff>82454</xdr:rowOff>
    </xdr:to>
    <xdr:sp macro="" textlink="">
      <xdr:nvSpPr>
        <xdr:cNvPr id="358" name="フローチャート : 判断 357"/>
        <xdr:cNvSpPr/>
      </xdr:nvSpPr>
      <xdr:spPr>
        <a:xfrm>
          <a:off x="8699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73581</xdr:rowOff>
    </xdr:from>
    <xdr:ext cx="534377" cy="259045"/>
    <xdr:sp macro="" textlink="">
      <xdr:nvSpPr>
        <xdr:cNvPr id="359" name="テキスト ボックス 358"/>
        <xdr:cNvSpPr txBox="1"/>
      </xdr:nvSpPr>
      <xdr:spPr>
        <a:xfrm>
          <a:off x="8483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123290</xdr:rowOff>
    </xdr:from>
    <xdr:to>
      <xdr:col>11</xdr:col>
      <xdr:colOff>307975</xdr:colOff>
      <xdr:row>58</xdr:row>
      <xdr:rowOff>125249</xdr:rowOff>
    </xdr:to>
    <xdr:cxnSp macro="">
      <xdr:nvCxnSpPr>
        <xdr:cNvPr id="360" name="直線コネクタ 359"/>
        <xdr:cNvCxnSpPr/>
      </xdr:nvCxnSpPr>
      <xdr:spPr>
        <a:xfrm>
          <a:off x="6972300" y="1006739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13119</xdr:rowOff>
    </xdr:from>
    <xdr:to>
      <xdr:col>11</xdr:col>
      <xdr:colOff>358775</xdr:colOff>
      <xdr:row>57</xdr:row>
      <xdr:rowOff>114719</xdr:rowOff>
    </xdr:to>
    <xdr:sp macro="" textlink="">
      <xdr:nvSpPr>
        <xdr:cNvPr id="361" name="フローチャート : 判断 360"/>
        <xdr:cNvSpPr/>
      </xdr:nvSpPr>
      <xdr:spPr>
        <a:xfrm>
          <a:off x="7810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131246</xdr:rowOff>
    </xdr:from>
    <xdr:ext cx="534377" cy="259045"/>
    <xdr:sp macro="" textlink="">
      <xdr:nvSpPr>
        <xdr:cNvPr id="362" name="テキスト ボックス 361"/>
        <xdr:cNvSpPr txBox="1"/>
      </xdr:nvSpPr>
      <xdr:spPr>
        <a:xfrm>
          <a:off x="7594111" y="95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73796</xdr:rowOff>
    </xdr:from>
    <xdr:to>
      <xdr:col>10</xdr:col>
      <xdr:colOff>155575</xdr:colOff>
      <xdr:row>58</xdr:row>
      <xdr:rowOff>3946</xdr:rowOff>
    </xdr:to>
    <xdr:sp macro="" textlink="">
      <xdr:nvSpPr>
        <xdr:cNvPr id="363" name="フローチャート : 判断 362"/>
        <xdr:cNvSpPr/>
      </xdr:nvSpPr>
      <xdr:spPr>
        <a:xfrm>
          <a:off x="6921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20473</xdr:rowOff>
    </xdr:from>
    <xdr:ext cx="534377" cy="259045"/>
    <xdr:sp macro="" textlink="">
      <xdr:nvSpPr>
        <xdr:cNvPr id="364" name="テキスト ボックス 363"/>
        <xdr:cNvSpPr txBox="1"/>
      </xdr:nvSpPr>
      <xdr:spPr>
        <a:xfrm>
          <a:off x="6705111" y="96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50903</xdr:rowOff>
    </xdr:from>
    <xdr:to>
      <xdr:col>15</xdr:col>
      <xdr:colOff>231775</xdr:colOff>
      <xdr:row>59</xdr:row>
      <xdr:rowOff>152503</xdr:rowOff>
    </xdr:to>
    <xdr:sp macro="" textlink="">
      <xdr:nvSpPr>
        <xdr:cNvPr id="370" name="円/楕円 369"/>
        <xdr:cNvSpPr/>
      </xdr:nvSpPr>
      <xdr:spPr>
        <a:xfrm>
          <a:off x="10426700" y="101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137280</xdr:rowOff>
    </xdr:from>
    <xdr:ext cx="534377" cy="259045"/>
    <xdr:sp macro="" textlink="">
      <xdr:nvSpPr>
        <xdr:cNvPr id="371" name="普通建設事業費該当値テキスト"/>
        <xdr:cNvSpPr txBox="1"/>
      </xdr:nvSpPr>
      <xdr:spPr>
        <a:xfrm>
          <a:off x="10528300" y="1008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119320</xdr:rowOff>
    </xdr:from>
    <xdr:to>
      <xdr:col>14</xdr:col>
      <xdr:colOff>79375</xdr:colOff>
      <xdr:row>59</xdr:row>
      <xdr:rowOff>49470</xdr:rowOff>
    </xdr:to>
    <xdr:sp macro="" textlink="">
      <xdr:nvSpPr>
        <xdr:cNvPr id="372" name="円/楕円 371"/>
        <xdr:cNvSpPr/>
      </xdr:nvSpPr>
      <xdr:spPr>
        <a:xfrm>
          <a:off x="9588500" y="100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40597</xdr:rowOff>
    </xdr:from>
    <xdr:ext cx="534377" cy="259045"/>
    <xdr:sp macro="" textlink="">
      <xdr:nvSpPr>
        <xdr:cNvPr id="373" name="テキスト ボックス 372"/>
        <xdr:cNvSpPr txBox="1"/>
      </xdr:nvSpPr>
      <xdr:spPr>
        <a:xfrm>
          <a:off x="9372111" y="101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125851</xdr:rowOff>
    </xdr:from>
    <xdr:to>
      <xdr:col>12</xdr:col>
      <xdr:colOff>561975</xdr:colOff>
      <xdr:row>57</xdr:row>
      <xdr:rowOff>56001</xdr:rowOff>
    </xdr:to>
    <xdr:sp macro="" textlink="">
      <xdr:nvSpPr>
        <xdr:cNvPr id="374" name="円/楕円 373"/>
        <xdr:cNvSpPr/>
      </xdr:nvSpPr>
      <xdr:spPr>
        <a:xfrm>
          <a:off x="8699500" y="97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72528</xdr:rowOff>
    </xdr:from>
    <xdr:ext cx="534377" cy="259045"/>
    <xdr:sp macro="" textlink="">
      <xdr:nvSpPr>
        <xdr:cNvPr id="375" name="テキスト ボックス 374"/>
        <xdr:cNvSpPr txBox="1"/>
      </xdr:nvSpPr>
      <xdr:spPr>
        <a:xfrm>
          <a:off x="8483111" y="95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74449</xdr:rowOff>
    </xdr:from>
    <xdr:to>
      <xdr:col>11</xdr:col>
      <xdr:colOff>358775</xdr:colOff>
      <xdr:row>59</xdr:row>
      <xdr:rowOff>4599</xdr:rowOff>
    </xdr:to>
    <xdr:sp macro="" textlink="">
      <xdr:nvSpPr>
        <xdr:cNvPr id="376" name="円/楕円 375"/>
        <xdr:cNvSpPr/>
      </xdr:nvSpPr>
      <xdr:spPr>
        <a:xfrm>
          <a:off x="7810500" y="100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167176</xdr:rowOff>
    </xdr:from>
    <xdr:ext cx="534377" cy="259045"/>
    <xdr:sp macro="" textlink="">
      <xdr:nvSpPr>
        <xdr:cNvPr id="377" name="テキスト ボックス 376"/>
        <xdr:cNvSpPr txBox="1"/>
      </xdr:nvSpPr>
      <xdr:spPr>
        <a:xfrm>
          <a:off x="7594111" y="101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72490</xdr:rowOff>
    </xdr:from>
    <xdr:to>
      <xdr:col>10</xdr:col>
      <xdr:colOff>155575</xdr:colOff>
      <xdr:row>59</xdr:row>
      <xdr:rowOff>2640</xdr:rowOff>
    </xdr:to>
    <xdr:sp macro="" textlink="">
      <xdr:nvSpPr>
        <xdr:cNvPr id="378" name="円/楕円 377"/>
        <xdr:cNvSpPr/>
      </xdr:nvSpPr>
      <xdr:spPr>
        <a:xfrm>
          <a:off x="6921500" y="100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165217</xdr:rowOff>
    </xdr:from>
    <xdr:ext cx="534377" cy="259045"/>
    <xdr:sp macro="" textlink="">
      <xdr:nvSpPr>
        <xdr:cNvPr id="379" name="テキスト ボックス 378"/>
        <xdr:cNvSpPr txBox="1"/>
      </xdr:nvSpPr>
      <xdr:spPr>
        <a:xfrm>
          <a:off x="6705111" y="1010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70824</xdr:rowOff>
    </xdr:from>
    <xdr:to>
      <xdr:col>15</xdr:col>
      <xdr:colOff>180975</xdr:colOff>
      <xdr:row>77</xdr:row>
      <xdr:rowOff>51597</xdr:rowOff>
    </xdr:to>
    <xdr:cxnSp macro="">
      <xdr:nvCxnSpPr>
        <xdr:cNvPr id="406" name="直線コネクタ 405"/>
        <xdr:cNvCxnSpPr/>
      </xdr:nvCxnSpPr>
      <xdr:spPr>
        <a:xfrm>
          <a:off x="9639300" y="13101024"/>
          <a:ext cx="838200" cy="1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73303</xdr:rowOff>
    </xdr:from>
    <xdr:ext cx="534377" cy="259045"/>
    <xdr:sp macro="" textlink="">
      <xdr:nvSpPr>
        <xdr:cNvPr id="407" name="普通建設事業費 （ うち新規整備　）平均値テキスト"/>
        <xdr:cNvSpPr txBox="1"/>
      </xdr:nvSpPr>
      <xdr:spPr>
        <a:xfrm>
          <a:off x="10528300" y="1293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114165</xdr:rowOff>
    </xdr:from>
    <xdr:to>
      <xdr:col>14</xdr:col>
      <xdr:colOff>28575</xdr:colOff>
      <xdr:row>76</xdr:row>
      <xdr:rowOff>70824</xdr:rowOff>
    </xdr:to>
    <xdr:cxnSp macro="">
      <xdr:nvCxnSpPr>
        <xdr:cNvPr id="409" name="直線コネクタ 408"/>
        <xdr:cNvCxnSpPr/>
      </xdr:nvCxnSpPr>
      <xdr:spPr>
        <a:xfrm>
          <a:off x="8750300" y="12801465"/>
          <a:ext cx="889000" cy="29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145159</xdr:rowOff>
    </xdr:from>
    <xdr:to>
      <xdr:col>14</xdr:col>
      <xdr:colOff>79375</xdr:colOff>
      <xdr:row>77</xdr:row>
      <xdr:rowOff>75309</xdr:rowOff>
    </xdr:to>
    <xdr:sp macro="" textlink="">
      <xdr:nvSpPr>
        <xdr:cNvPr id="410" name="フローチャート : 判断 409"/>
        <xdr:cNvSpPr/>
      </xdr:nvSpPr>
      <xdr:spPr>
        <a:xfrm>
          <a:off x="9588500" y="131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66436</xdr:rowOff>
    </xdr:from>
    <xdr:ext cx="534377" cy="259045"/>
    <xdr:sp macro="" textlink="">
      <xdr:nvSpPr>
        <xdr:cNvPr id="411" name="テキスト ボックス 410"/>
        <xdr:cNvSpPr txBox="1"/>
      </xdr:nvSpPr>
      <xdr:spPr>
        <a:xfrm>
          <a:off x="9372111" y="132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797</xdr:rowOff>
    </xdr:from>
    <xdr:to>
      <xdr:col>15</xdr:col>
      <xdr:colOff>231775</xdr:colOff>
      <xdr:row>77</xdr:row>
      <xdr:rowOff>102397</xdr:rowOff>
    </xdr:to>
    <xdr:sp macro="" textlink="">
      <xdr:nvSpPr>
        <xdr:cNvPr id="419" name="円/楕円 418"/>
        <xdr:cNvSpPr/>
      </xdr:nvSpPr>
      <xdr:spPr>
        <a:xfrm>
          <a:off x="10426700" y="1320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150674</xdr:rowOff>
    </xdr:from>
    <xdr:ext cx="534377" cy="259045"/>
    <xdr:sp macro="" textlink="">
      <xdr:nvSpPr>
        <xdr:cNvPr id="420" name="普通建設事業費 （ うち新規整備　）該当値テキスト"/>
        <xdr:cNvSpPr txBox="1"/>
      </xdr:nvSpPr>
      <xdr:spPr>
        <a:xfrm>
          <a:off x="10528300" y="131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20024</xdr:rowOff>
    </xdr:from>
    <xdr:to>
      <xdr:col>14</xdr:col>
      <xdr:colOff>79375</xdr:colOff>
      <xdr:row>76</xdr:row>
      <xdr:rowOff>121624</xdr:rowOff>
    </xdr:to>
    <xdr:sp macro="" textlink="">
      <xdr:nvSpPr>
        <xdr:cNvPr id="421" name="円/楕円 420"/>
        <xdr:cNvSpPr/>
      </xdr:nvSpPr>
      <xdr:spPr>
        <a:xfrm>
          <a:off x="9588500" y="130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138150</xdr:rowOff>
    </xdr:from>
    <xdr:ext cx="534377" cy="259045"/>
    <xdr:sp macro="" textlink="">
      <xdr:nvSpPr>
        <xdr:cNvPr id="422" name="テキスト ボックス 421"/>
        <xdr:cNvSpPr txBox="1"/>
      </xdr:nvSpPr>
      <xdr:spPr>
        <a:xfrm>
          <a:off x="9372111" y="128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18,013</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63365</xdr:rowOff>
    </xdr:from>
    <xdr:to>
      <xdr:col>12</xdr:col>
      <xdr:colOff>561975</xdr:colOff>
      <xdr:row>74</xdr:row>
      <xdr:rowOff>164965</xdr:rowOff>
    </xdr:to>
    <xdr:sp macro="" textlink="">
      <xdr:nvSpPr>
        <xdr:cNvPr id="423" name="円/楕円 422"/>
        <xdr:cNvSpPr/>
      </xdr:nvSpPr>
      <xdr:spPr>
        <a:xfrm>
          <a:off x="8699500" y="127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10042</xdr:rowOff>
    </xdr:from>
    <xdr:ext cx="534377" cy="259045"/>
    <xdr:sp macro="" textlink="">
      <xdr:nvSpPr>
        <xdr:cNvPr id="424" name="テキスト ボックス 423"/>
        <xdr:cNvSpPr txBox="1"/>
      </xdr:nvSpPr>
      <xdr:spPr>
        <a:xfrm>
          <a:off x="8483111" y="1252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56212</xdr:rowOff>
    </xdr:from>
    <xdr:to>
      <xdr:col>15</xdr:col>
      <xdr:colOff>180975</xdr:colOff>
      <xdr:row>99</xdr:row>
      <xdr:rowOff>57486</xdr:rowOff>
    </xdr:to>
    <xdr:cxnSp macro="">
      <xdr:nvCxnSpPr>
        <xdr:cNvPr id="455" name="直線コネクタ 454"/>
        <xdr:cNvCxnSpPr/>
      </xdr:nvCxnSpPr>
      <xdr:spPr>
        <a:xfrm>
          <a:off x="9639300" y="17029762"/>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158804</xdr:rowOff>
    </xdr:from>
    <xdr:ext cx="534377" cy="259045"/>
    <xdr:sp macro="" textlink="">
      <xdr:nvSpPr>
        <xdr:cNvPr id="456" name="普通建設事業費 （ うち更新整備　）平均値テキスト"/>
        <xdr:cNvSpPr txBox="1"/>
      </xdr:nvSpPr>
      <xdr:spPr>
        <a:xfrm>
          <a:off x="10528300" y="1644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56212</xdr:rowOff>
    </xdr:from>
    <xdr:to>
      <xdr:col>14</xdr:col>
      <xdr:colOff>28575</xdr:colOff>
      <xdr:row>99</xdr:row>
      <xdr:rowOff>58579</xdr:rowOff>
    </xdr:to>
    <xdr:cxnSp macro="">
      <xdr:nvCxnSpPr>
        <xdr:cNvPr id="458" name="直線コネクタ 457"/>
        <xdr:cNvCxnSpPr/>
      </xdr:nvCxnSpPr>
      <xdr:spPr>
        <a:xfrm flipV="1">
          <a:off x="8750300" y="17029762"/>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115891</xdr:rowOff>
    </xdr:from>
    <xdr:to>
      <xdr:col>14</xdr:col>
      <xdr:colOff>79375</xdr:colOff>
      <xdr:row>98</xdr:row>
      <xdr:rowOff>46041</xdr:rowOff>
    </xdr:to>
    <xdr:sp macro="" textlink="">
      <xdr:nvSpPr>
        <xdr:cNvPr id="459" name="フローチャート : 判断 458"/>
        <xdr:cNvSpPr/>
      </xdr:nvSpPr>
      <xdr:spPr>
        <a:xfrm>
          <a:off x="9588500" y="1674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62568</xdr:rowOff>
    </xdr:from>
    <xdr:ext cx="534377" cy="259045"/>
    <xdr:sp macro="" textlink="">
      <xdr:nvSpPr>
        <xdr:cNvPr id="460" name="テキスト ボックス 459"/>
        <xdr:cNvSpPr txBox="1"/>
      </xdr:nvSpPr>
      <xdr:spPr>
        <a:xfrm>
          <a:off x="9372111" y="1652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61" name="フローチャート : 判断 460"/>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21975</xdr:rowOff>
    </xdr:from>
    <xdr:ext cx="534377" cy="259045"/>
    <xdr:sp macro="" textlink="">
      <xdr:nvSpPr>
        <xdr:cNvPr id="462" name="テキスト ボックス 461"/>
        <xdr:cNvSpPr txBox="1"/>
      </xdr:nvSpPr>
      <xdr:spPr>
        <a:xfrm>
          <a:off x="8483111" y="164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6686</xdr:rowOff>
    </xdr:from>
    <xdr:to>
      <xdr:col>15</xdr:col>
      <xdr:colOff>231775</xdr:colOff>
      <xdr:row>99</xdr:row>
      <xdr:rowOff>108286</xdr:rowOff>
    </xdr:to>
    <xdr:sp macro="" textlink="">
      <xdr:nvSpPr>
        <xdr:cNvPr id="468" name="円/楕円 467"/>
        <xdr:cNvSpPr/>
      </xdr:nvSpPr>
      <xdr:spPr>
        <a:xfrm>
          <a:off x="10426700" y="1698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93063</xdr:rowOff>
    </xdr:from>
    <xdr:ext cx="469744" cy="259045"/>
    <xdr:sp macro="" textlink="">
      <xdr:nvSpPr>
        <xdr:cNvPr id="469" name="普通建設事業費 （ うち更新整備　）該当値テキスト"/>
        <xdr:cNvSpPr txBox="1"/>
      </xdr:nvSpPr>
      <xdr:spPr>
        <a:xfrm>
          <a:off x="10528300" y="168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5412</xdr:rowOff>
    </xdr:from>
    <xdr:to>
      <xdr:col>14</xdr:col>
      <xdr:colOff>79375</xdr:colOff>
      <xdr:row>99</xdr:row>
      <xdr:rowOff>107012</xdr:rowOff>
    </xdr:to>
    <xdr:sp macro="" textlink="">
      <xdr:nvSpPr>
        <xdr:cNvPr id="470" name="円/楕円 469"/>
        <xdr:cNvSpPr/>
      </xdr:nvSpPr>
      <xdr:spPr>
        <a:xfrm>
          <a:off x="9588500" y="169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98139</xdr:rowOff>
    </xdr:from>
    <xdr:ext cx="469744" cy="259045"/>
    <xdr:sp macro="" textlink="">
      <xdr:nvSpPr>
        <xdr:cNvPr id="471" name="テキスト ボックス 470"/>
        <xdr:cNvSpPr txBox="1"/>
      </xdr:nvSpPr>
      <xdr:spPr>
        <a:xfrm>
          <a:off x="9404427" y="1707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7779</xdr:rowOff>
    </xdr:from>
    <xdr:to>
      <xdr:col>12</xdr:col>
      <xdr:colOff>561975</xdr:colOff>
      <xdr:row>99</xdr:row>
      <xdr:rowOff>109379</xdr:rowOff>
    </xdr:to>
    <xdr:sp macro="" textlink="">
      <xdr:nvSpPr>
        <xdr:cNvPr id="472" name="円/楕円 471"/>
        <xdr:cNvSpPr/>
      </xdr:nvSpPr>
      <xdr:spPr>
        <a:xfrm>
          <a:off x="8699500" y="1698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100506</xdr:rowOff>
    </xdr:from>
    <xdr:ext cx="469744" cy="259045"/>
    <xdr:sp macro="" textlink="">
      <xdr:nvSpPr>
        <xdr:cNvPr id="473" name="テキスト ボックス 472"/>
        <xdr:cNvSpPr txBox="1"/>
      </xdr:nvSpPr>
      <xdr:spPr>
        <a:xfrm>
          <a:off x="8515427" y="1707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147865</xdr:rowOff>
    </xdr:from>
    <xdr:to>
      <xdr:col>23</xdr:col>
      <xdr:colOff>517525</xdr:colOff>
      <xdr:row>39</xdr:row>
      <xdr:rowOff>63609</xdr:rowOff>
    </xdr:to>
    <xdr:cxnSp macro="">
      <xdr:nvCxnSpPr>
        <xdr:cNvPr id="504" name="直線コネクタ 503"/>
        <xdr:cNvCxnSpPr/>
      </xdr:nvCxnSpPr>
      <xdr:spPr>
        <a:xfrm flipV="1">
          <a:off x="15481300" y="6662965"/>
          <a:ext cx="838200" cy="8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140515</xdr:rowOff>
    </xdr:from>
    <xdr:ext cx="378565" cy="259045"/>
    <xdr:sp macro="" textlink="">
      <xdr:nvSpPr>
        <xdr:cNvPr id="505" name="災害復旧事業費平均値テキスト"/>
        <xdr:cNvSpPr txBox="1"/>
      </xdr:nvSpPr>
      <xdr:spPr>
        <a:xfrm>
          <a:off x="16370300" y="6312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30299</xdr:rowOff>
    </xdr:from>
    <xdr:to>
      <xdr:col>22</xdr:col>
      <xdr:colOff>365125</xdr:colOff>
      <xdr:row>39</xdr:row>
      <xdr:rowOff>63609</xdr:rowOff>
    </xdr:to>
    <xdr:cxnSp macro="">
      <xdr:nvCxnSpPr>
        <xdr:cNvPr id="507" name="直線コネクタ 506"/>
        <xdr:cNvCxnSpPr/>
      </xdr:nvCxnSpPr>
      <xdr:spPr>
        <a:xfrm>
          <a:off x="14592300" y="6716849"/>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123190</xdr:rowOff>
    </xdr:from>
    <xdr:to>
      <xdr:col>22</xdr:col>
      <xdr:colOff>415925</xdr:colOff>
      <xdr:row>39</xdr:row>
      <xdr:rowOff>53340</xdr:rowOff>
    </xdr:to>
    <xdr:sp macro="" textlink="">
      <xdr:nvSpPr>
        <xdr:cNvPr id="508" name="フローチャート : 判断 507"/>
        <xdr:cNvSpPr/>
      </xdr:nvSpPr>
      <xdr:spPr>
        <a:xfrm>
          <a:off x="15430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69867</xdr:rowOff>
    </xdr:from>
    <xdr:ext cx="378565" cy="259045"/>
    <xdr:sp macro="" textlink="">
      <xdr:nvSpPr>
        <xdr:cNvPr id="509" name="テキスト ボックス 508"/>
        <xdr:cNvSpPr txBox="1"/>
      </xdr:nvSpPr>
      <xdr:spPr>
        <a:xfrm>
          <a:off x="15292017" y="64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159294</xdr:rowOff>
    </xdr:from>
    <xdr:to>
      <xdr:col>21</xdr:col>
      <xdr:colOff>161925</xdr:colOff>
      <xdr:row>39</xdr:row>
      <xdr:rowOff>30299</xdr:rowOff>
    </xdr:to>
    <xdr:cxnSp macro="">
      <xdr:nvCxnSpPr>
        <xdr:cNvPr id="510" name="直線コネクタ 509"/>
        <xdr:cNvCxnSpPr/>
      </xdr:nvCxnSpPr>
      <xdr:spPr>
        <a:xfrm>
          <a:off x="13703300" y="66743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123843</xdr:rowOff>
    </xdr:from>
    <xdr:to>
      <xdr:col>21</xdr:col>
      <xdr:colOff>212725</xdr:colOff>
      <xdr:row>36</xdr:row>
      <xdr:rowOff>53993</xdr:rowOff>
    </xdr:to>
    <xdr:sp macro="" textlink="">
      <xdr:nvSpPr>
        <xdr:cNvPr id="511" name="フローチャート : 判断 510"/>
        <xdr:cNvSpPr/>
      </xdr:nvSpPr>
      <xdr:spPr>
        <a:xfrm>
          <a:off x="14541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70520</xdr:rowOff>
    </xdr:from>
    <xdr:ext cx="469744" cy="259045"/>
    <xdr:sp macro="" textlink="">
      <xdr:nvSpPr>
        <xdr:cNvPr id="512" name="テキスト ボックス 511"/>
        <xdr:cNvSpPr txBox="1"/>
      </xdr:nvSpPr>
      <xdr:spPr>
        <a:xfrm>
          <a:off x="14357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30625</xdr:rowOff>
    </xdr:from>
    <xdr:to>
      <xdr:col>19</xdr:col>
      <xdr:colOff>644525</xdr:colOff>
      <xdr:row>38</xdr:row>
      <xdr:rowOff>159294</xdr:rowOff>
    </xdr:to>
    <xdr:cxnSp macro="">
      <xdr:nvCxnSpPr>
        <xdr:cNvPr id="513" name="直線コネクタ 512"/>
        <xdr:cNvCxnSpPr/>
      </xdr:nvCxnSpPr>
      <xdr:spPr>
        <a:xfrm>
          <a:off x="12814300" y="6374275"/>
          <a:ext cx="889000" cy="30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36322</xdr:rowOff>
    </xdr:from>
    <xdr:to>
      <xdr:col>20</xdr:col>
      <xdr:colOff>9525</xdr:colOff>
      <xdr:row>33</xdr:row>
      <xdr:rowOff>137922</xdr:rowOff>
    </xdr:to>
    <xdr:sp macro="" textlink="">
      <xdr:nvSpPr>
        <xdr:cNvPr id="514" name="フローチャート : 判断 513"/>
        <xdr:cNvSpPr/>
      </xdr:nvSpPr>
      <xdr:spPr>
        <a:xfrm>
          <a:off x="13652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154449</xdr:rowOff>
    </xdr:from>
    <xdr:ext cx="469744" cy="259045"/>
    <xdr:sp macro="" textlink="">
      <xdr:nvSpPr>
        <xdr:cNvPr id="515" name="テキスト ボックス 514"/>
        <xdr:cNvSpPr txBox="1"/>
      </xdr:nvSpPr>
      <xdr:spPr>
        <a:xfrm>
          <a:off x="13468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43833</xdr:rowOff>
    </xdr:from>
    <xdr:to>
      <xdr:col>18</xdr:col>
      <xdr:colOff>492125</xdr:colOff>
      <xdr:row>33</xdr:row>
      <xdr:rowOff>145433</xdr:rowOff>
    </xdr:to>
    <xdr:sp macro="" textlink="">
      <xdr:nvSpPr>
        <xdr:cNvPr id="516" name="フローチャート : 判断 515"/>
        <xdr:cNvSpPr/>
      </xdr:nvSpPr>
      <xdr:spPr>
        <a:xfrm>
          <a:off x="12763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31</xdr:row>
      <xdr:rowOff>161960</xdr:rowOff>
    </xdr:from>
    <xdr:ext cx="469744" cy="259045"/>
    <xdr:sp macro="" textlink="">
      <xdr:nvSpPr>
        <xdr:cNvPr id="517" name="テキスト ボックス 516"/>
        <xdr:cNvSpPr txBox="1"/>
      </xdr:nvSpPr>
      <xdr:spPr>
        <a:xfrm>
          <a:off x="12579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97065</xdr:rowOff>
    </xdr:from>
    <xdr:to>
      <xdr:col>23</xdr:col>
      <xdr:colOff>568325</xdr:colOff>
      <xdr:row>39</xdr:row>
      <xdr:rowOff>27215</xdr:rowOff>
    </xdr:to>
    <xdr:sp macro="" textlink="">
      <xdr:nvSpPr>
        <xdr:cNvPr id="523" name="円/楕円 522"/>
        <xdr:cNvSpPr/>
      </xdr:nvSpPr>
      <xdr:spPr>
        <a:xfrm>
          <a:off x="162687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11992</xdr:rowOff>
    </xdr:from>
    <xdr:ext cx="378565" cy="259045"/>
    <xdr:sp macro="" textlink="">
      <xdr:nvSpPr>
        <xdr:cNvPr id="524" name="災害復旧事業費該当値テキスト"/>
        <xdr:cNvSpPr txBox="1"/>
      </xdr:nvSpPr>
      <xdr:spPr>
        <a:xfrm>
          <a:off x="16370300" y="652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12809</xdr:rowOff>
    </xdr:from>
    <xdr:to>
      <xdr:col>22</xdr:col>
      <xdr:colOff>415925</xdr:colOff>
      <xdr:row>39</xdr:row>
      <xdr:rowOff>114409</xdr:rowOff>
    </xdr:to>
    <xdr:sp macro="" textlink="">
      <xdr:nvSpPr>
        <xdr:cNvPr id="525" name="円/楕円 524"/>
        <xdr:cNvSpPr/>
      </xdr:nvSpPr>
      <xdr:spPr>
        <a:xfrm>
          <a:off x="15430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105536</xdr:rowOff>
    </xdr:from>
    <xdr:ext cx="378565" cy="259045"/>
    <xdr:sp macro="" textlink="">
      <xdr:nvSpPr>
        <xdr:cNvPr id="526" name="テキスト ボックス 525"/>
        <xdr:cNvSpPr txBox="1"/>
      </xdr:nvSpPr>
      <xdr:spPr>
        <a:xfrm>
          <a:off x="15292017" y="679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150949</xdr:rowOff>
    </xdr:from>
    <xdr:to>
      <xdr:col>21</xdr:col>
      <xdr:colOff>212725</xdr:colOff>
      <xdr:row>39</xdr:row>
      <xdr:rowOff>81099</xdr:rowOff>
    </xdr:to>
    <xdr:sp macro="" textlink="">
      <xdr:nvSpPr>
        <xdr:cNvPr id="527" name="円/楕円 526"/>
        <xdr:cNvSpPr/>
      </xdr:nvSpPr>
      <xdr:spPr>
        <a:xfrm>
          <a:off x="145415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72226</xdr:rowOff>
    </xdr:from>
    <xdr:ext cx="378565" cy="259045"/>
    <xdr:sp macro="" textlink="">
      <xdr:nvSpPr>
        <xdr:cNvPr id="528" name="テキスト ボックス 527"/>
        <xdr:cNvSpPr txBox="1"/>
      </xdr:nvSpPr>
      <xdr:spPr>
        <a:xfrm>
          <a:off x="14403017"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108494</xdr:rowOff>
    </xdr:from>
    <xdr:to>
      <xdr:col>20</xdr:col>
      <xdr:colOff>9525</xdr:colOff>
      <xdr:row>39</xdr:row>
      <xdr:rowOff>38644</xdr:rowOff>
    </xdr:to>
    <xdr:sp macro="" textlink="">
      <xdr:nvSpPr>
        <xdr:cNvPr id="529" name="円/楕円 528"/>
        <xdr:cNvSpPr/>
      </xdr:nvSpPr>
      <xdr:spPr>
        <a:xfrm>
          <a:off x="13652500" y="66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29771</xdr:rowOff>
    </xdr:from>
    <xdr:ext cx="378565" cy="259045"/>
    <xdr:sp macro="" textlink="">
      <xdr:nvSpPr>
        <xdr:cNvPr id="530" name="テキスト ボックス 529"/>
        <xdr:cNvSpPr txBox="1"/>
      </xdr:nvSpPr>
      <xdr:spPr>
        <a:xfrm>
          <a:off x="13514017" y="671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151275</xdr:rowOff>
    </xdr:from>
    <xdr:to>
      <xdr:col>18</xdr:col>
      <xdr:colOff>492125</xdr:colOff>
      <xdr:row>37</xdr:row>
      <xdr:rowOff>81425</xdr:rowOff>
    </xdr:to>
    <xdr:sp macro="" textlink="">
      <xdr:nvSpPr>
        <xdr:cNvPr id="531" name="円/楕円 530"/>
        <xdr:cNvSpPr/>
      </xdr:nvSpPr>
      <xdr:spPr>
        <a:xfrm>
          <a:off x="12763500" y="63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72552</xdr:rowOff>
    </xdr:from>
    <xdr:ext cx="469744" cy="259045"/>
    <xdr:sp macro="" textlink="">
      <xdr:nvSpPr>
        <xdr:cNvPr id="532" name="テキスト ボックス 531"/>
        <xdr:cNvSpPr txBox="1"/>
      </xdr:nvSpPr>
      <xdr:spPr>
        <a:xfrm>
          <a:off x="12579427" y="64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83655</xdr:rowOff>
    </xdr:from>
    <xdr:to>
      <xdr:col>23</xdr:col>
      <xdr:colOff>517525</xdr:colOff>
      <xdr:row>76</xdr:row>
      <xdr:rowOff>131527</xdr:rowOff>
    </xdr:to>
    <xdr:cxnSp macro="">
      <xdr:nvCxnSpPr>
        <xdr:cNvPr id="610" name="直線コネクタ 609"/>
        <xdr:cNvCxnSpPr/>
      </xdr:nvCxnSpPr>
      <xdr:spPr>
        <a:xfrm>
          <a:off x="15481300" y="13113855"/>
          <a:ext cx="838200" cy="4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165936</xdr:rowOff>
    </xdr:from>
    <xdr:ext cx="534377" cy="259045"/>
    <xdr:sp macro="" textlink="">
      <xdr:nvSpPr>
        <xdr:cNvPr id="611" name="公債費平均値テキスト"/>
        <xdr:cNvSpPr txBox="1"/>
      </xdr:nvSpPr>
      <xdr:spPr>
        <a:xfrm>
          <a:off x="16370300" y="1268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79084</xdr:rowOff>
    </xdr:from>
    <xdr:to>
      <xdr:col>22</xdr:col>
      <xdr:colOff>365125</xdr:colOff>
      <xdr:row>76</xdr:row>
      <xdr:rowOff>83655</xdr:rowOff>
    </xdr:to>
    <xdr:cxnSp macro="">
      <xdr:nvCxnSpPr>
        <xdr:cNvPr id="613" name="直線コネクタ 612"/>
        <xdr:cNvCxnSpPr/>
      </xdr:nvCxnSpPr>
      <xdr:spPr>
        <a:xfrm>
          <a:off x="14592300" y="1310928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80251</xdr:rowOff>
    </xdr:from>
    <xdr:to>
      <xdr:col>22</xdr:col>
      <xdr:colOff>415925</xdr:colOff>
      <xdr:row>76</xdr:row>
      <xdr:rowOff>10401</xdr:rowOff>
    </xdr:to>
    <xdr:sp macro="" textlink="">
      <xdr:nvSpPr>
        <xdr:cNvPr id="614" name="フローチャート : 判断 613"/>
        <xdr:cNvSpPr/>
      </xdr:nvSpPr>
      <xdr:spPr>
        <a:xfrm>
          <a:off x="15430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26928</xdr:rowOff>
    </xdr:from>
    <xdr:ext cx="534377" cy="259045"/>
    <xdr:sp macro="" textlink="">
      <xdr:nvSpPr>
        <xdr:cNvPr id="615" name="テキスト ボックス 614"/>
        <xdr:cNvSpPr txBox="1"/>
      </xdr:nvSpPr>
      <xdr:spPr>
        <a:xfrm>
          <a:off x="15214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50946</xdr:rowOff>
    </xdr:from>
    <xdr:to>
      <xdr:col>21</xdr:col>
      <xdr:colOff>161925</xdr:colOff>
      <xdr:row>76</xdr:row>
      <xdr:rowOff>79084</xdr:rowOff>
    </xdr:to>
    <xdr:cxnSp macro="">
      <xdr:nvCxnSpPr>
        <xdr:cNvPr id="616" name="直線コネクタ 615"/>
        <xdr:cNvCxnSpPr/>
      </xdr:nvCxnSpPr>
      <xdr:spPr>
        <a:xfrm>
          <a:off x="13703300" y="13081146"/>
          <a:ext cx="8890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35934</xdr:rowOff>
    </xdr:from>
    <xdr:to>
      <xdr:col>19</xdr:col>
      <xdr:colOff>644525</xdr:colOff>
      <xdr:row>76</xdr:row>
      <xdr:rowOff>50946</xdr:rowOff>
    </xdr:to>
    <xdr:cxnSp macro="">
      <xdr:nvCxnSpPr>
        <xdr:cNvPr id="619" name="直線コネクタ 618"/>
        <xdr:cNvCxnSpPr/>
      </xdr:nvCxnSpPr>
      <xdr:spPr>
        <a:xfrm>
          <a:off x="12814300" y="13066134"/>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80727</xdr:rowOff>
    </xdr:from>
    <xdr:to>
      <xdr:col>23</xdr:col>
      <xdr:colOff>568325</xdr:colOff>
      <xdr:row>77</xdr:row>
      <xdr:rowOff>10877</xdr:rowOff>
    </xdr:to>
    <xdr:sp macro="" textlink="">
      <xdr:nvSpPr>
        <xdr:cNvPr id="629" name="円/楕円 628"/>
        <xdr:cNvSpPr/>
      </xdr:nvSpPr>
      <xdr:spPr>
        <a:xfrm>
          <a:off x="16268700" y="131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59154</xdr:rowOff>
    </xdr:from>
    <xdr:ext cx="534377" cy="259045"/>
    <xdr:sp macro="" textlink="">
      <xdr:nvSpPr>
        <xdr:cNvPr id="630" name="公債費該当値テキスト"/>
        <xdr:cNvSpPr txBox="1"/>
      </xdr:nvSpPr>
      <xdr:spPr>
        <a:xfrm>
          <a:off x="16370300" y="130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22,429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32855</xdr:rowOff>
    </xdr:from>
    <xdr:to>
      <xdr:col>22</xdr:col>
      <xdr:colOff>415925</xdr:colOff>
      <xdr:row>76</xdr:row>
      <xdr:rowOff>134455</xdr:rowOff>
    </xdr:to>
    <xdr:sp macro="" textlink="">
      <xdr:nvSpPr>
        <xdr:cNvPr id="631" name="円/楕円 630"/>
        <xdr:cNvSpPr/>
      </xdr:nvSpPr>
      <xdr:spPr>
        <a:xfrm>
          <a:off x="15430500" y="130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125582</xdr:rowOff>
    </xdr:from>
    <xdr:ext cx="534377" cy="259045"/>
    <xdr:sp macro="" textlink="">
      <xdr:nvSpPr>
        <xdr:cNvPr id="632" name="テキスト ボックス 631"/>
        <xdr:cNvSpPr txBox="1"/>
      </xdr:nvSpPr>
      <xdr:spPr>
        <a:xfrm>
          <a:off x="15214111" y="1315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28284</xdr:rowOff>
    </xdr:from>
    <xdr:to>
      <xdr:col>21</xdr:col>
      <xdr:colOff>212725</xdr:colOff>
      <xdr:row>76</xdr:row>
      <xdr:rowOff>129884</xdr:rowOff>
    </xdr:to>
    <xdr:sp macro="" textlink="">
      <xdr:nvSpPr>
        <xdr:cNvPr id="633" name="円/楕円 632"/>
        <xdr:cNvSpPr/>
      </xdr:nvSpPr>
      <xdr:spPr>
        <a:xfrm>
          <a:off x="14541500" y="13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121011</xdr:rowOff>
    </xdr:from>
    <xdr:ext cx="534377" cy="259045"/>
    <xdr:sp macro="" textlink="">
      <xdr:nvSpPr>
        <xdr:cNvPr id="634" name="テキスト ボックス 633"/>
        <xdr:cNvSpPr txBox="1"/>
      </xdr:nvSpPr>
      <xdr:spPr>
        <a:xfrm>
          <a:off x="14325111" y="131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146</xdr:rowOff>
    </xdr:from>
    <xdr:to>
      <xdr:col>20</xdr:col>
      <xdr:colOff>9525</xdr:colOff>
      <xdr:row>76</xdr:row>
      <xdr:rowOff>101746</xdr:rowOff>
    </xdr:to>
    <xdr:sp macro="" textlink="">
      <xdr:nvSpPr>
        <xdr:cNvPr id="635" name="円/楕円 634"/>
        <xdr:cNvSpPr/>
      </xdr:nvSpPr>
      <xdr:spPr>
        <a:xfrm>
          <a:off x="13652500" y="130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92873</xdr:rowOff>
    </xdr:from>
    <xdr:ext cx="534377" cy="259045"/>
    <xdr:sp macro="" textlink="">
      <xdr:nvSpPr>
        <xdr:cNvPr id="636" name="テキスト ボックス 635"/>
        <xdr:cNvSpPr txBox="1"/>
      </xdr:nvSpPr>
      <xdr:spPr>
        <a:xfrm>
          <a:off x="13436111" y="131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156584</xdr:rowOff>
    </xdr:from>
    <xdr:to>
      <xdr:col>18</xdr:col>
      <xdr:colOff>492125</xdr:colOff>
      <xdr:row>76</xdr:row>
      <xdr:rowOff>86734</xdr:rowOff>
    </xdr:to>
    <xdr:sp macro="" textlink="">
      <xdr:nvSpPr>
        <xdr:cNvPr id="637" name="円/楕円 636"/>
        <xdr:cNvSpPr/>
      </xdr:nvSpPr>
      <xdr:spPr>
        <a:xfrm>
          <a:off x="12763500" y="130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77861</xdr:rowOff>
    </xdr:from>
    <xdr:ext cx="534377" cy="259045"/>
    <xdr:sp macro="" textlink="">
      <xdr:nvSpPr>
        <xdr:cNvPr id="638" name="テキスト ボックス 637"/>
        <xdr:cNvSpPr txBox="1"/>
      </xdr:nvSpPr>
      <xdr:spPr>
        <a:xfrm>
          <a:off x="12547111" y="131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9" name="直線コネクタ 64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0" name="テキスト ボックス 64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3" name="直線コネクタ 65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4" name="テキスト ボックス 65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58" name="直線コネクタ 657"/>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59"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0" name="直線コネクタ 659"/>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1"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2" name="直線コネクタ 661"/>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142900</xdr:rowOff>
    </xdr:from>
    <xdr:to>
      <xdr:col>23</xdr:col>
      <xdr:colOff>517525</xdr:colOff>
      <xdr:row>98</xdr:row>
      <xdr:rowOff>20428</xdr:rowOff>
    </xdr:to>
    <xdr:cxnSp macro="">
      <xdr:nvCxnSpPr>
        <xdr:cNvPr id="663" name="直線コネクタ 662"/>
        <xdr:cNvCxnSpPr/>
      </xdr:nvCxnSpPr>
      <xdr:spPr>
        <a:xfrm flipV="1">
          <a:off x="15481300" y="16773550"/>
          <a:ext cx="8382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167212</xdr:rowOff>
    </xdr:from>
    <xdr:ext cx="469744" cy="259045"/>
    <xdr:sp macro="" textlink="">
      <xdr:nvSpPr>
        <xdr:cNvPr id="664" name="積立金平均値テキスト"/>
        <xdr:cNvSpPr txBox="1"/>
      </xdr:nvSpPr>
      <xdr:spPr>
        <a:xfrm>
          <a:off x="16370300" y="16283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5" name="フローチャート : 判断 664"/>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18371</xdr:rowOff>
    </xdr:from>
    <xdr:to>
      <xdr:col>22</xdr:col>
      <xdr:colOff>365125</xdr:colOff>
      <xdr:row>98</xdr:row>
      <xdr:rowOff>20428</xdr:rowOff>
    </xdr:to>
    <xdr:cxnSp macro="">
      <xdr:nvCxnSpPr>
        <xdr:cNvPr id="666" name="直線コネクタ 665"/>
        <xdr:cNvCxnSpPr/>
      </xdr:nvCxnSpPr>
      <xdr:spPr>
        <a:xfrm>
          <a:off x="14592300" y="1682047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11061</xdr:rowOff>
    </xdr:from>
    <xdr:to>
      <xdr:col>22</xdr:col>
      <xdr:colOff>415925</xdr:colOff>
      <xdr:row>94</xdr:row>
      <xdr:rowOff>112661</xdr:rowOff>
    </xdr:to>
    <xdr:sp macro="" textlink="">
      <xdr:nvSpPr>
        <xdr:cNvPr id="667" name="フローチャート : 判断 666"/>
        <xdr:cNvSpPr/>
      </xdr:nvSpPr>
      <xdr:spPr>
        <a:xfrm>
          <a:off x="15430500" y="1612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129188</xdr:rowOff>
    </xdr:from>
    <xdr:ext cx="534377" cy="259045"/>
    <xdr:sp macro="" textlink="">
      <xdr:nvSpPr>
        <xdr:cNvPr id="668" name="テキスト ボックス 667"/>
        <xdr:cNvSpPr txBox="1"/>
      </xdr:nvSpPr>
      <xdr:spPr>
        <a:xfrm>
          <a:off x="15214111" y="159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16884</xdr:rowOff>
    </xdr:from>
    <xdr:to>
      <xdr:col>21</xdr:col>
      <xdr:colOff>161925</xdr:colOff>
      <xdr:row>98</xdr:row>
      <xdr:rowOff>18371</xdr:rowOff>
    </xdr:to>
    <xdr:cxnSp macro="">
      <xdr:nvCxnSpPr>
        <xdr:cNvPr id="669" name="直線コネクタ 668"/>
        <xdr:cNvCxnSpPr/>
      </xdr:nvCxnSpPr>
      <xdr:spPr>
        <a:xfrm>
          <a:off x="13703300" y="16818984"/>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157880</xdr:rowOff>
    </xdr:from>
    <xdr:to>
      <xdr:col>21</xdr:col>
      <xdr:colOff>212725</xdr:colOff>
      <xdr:row>95</xdr:row>
      <xdr:rowOff>88030</xdr:rowOff>
    </xdr:to>
    <xdr:sp macro="" textlink="">
      <xdr:nvSpPr>
        <xdr:cNvPr id="670" name="フローチャート : 判断 669"/>
        <xdr:cNvSpPr/>
      </xdr:nvSpPr>
      <xdr:spPr>
        <a:xfrm>
          <a:off x="14541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93</xdr:row>
      <xdr:rowOff>104557</xdr:rowOff>
    </xdr:from>
    <xdr:ext cx="469744" cy="259045"/>
    <xdr:sp macro="" textlink="">
      <xdr:nvSpPr>
        <xdr:cNvPr id="671" name="テキスト ボックス 670"/>
        <xdr:cNvSpPr txBox="1"/>
      </xdr:nvSpPr>
      <xdr:spPr>
        <a:xfrm>
          <a:off x="14357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13399</xdr:rowOff>
    </xdr:from>
    <xdr:to>
      <xdr:col>19</xdr:col>
      <xdr:colOff>644525</xdr:colOff>
      <xdr:row>98</xdr:row>
      <xdr:rowOff>16884</xdr:rowOff>
    </xdr:to>
    <xdr:cxnSp macro="">
      <xdr:nvCxnSpPr>
        <xdr:cNvPr id="672" name="直線コネクタ 671"/>
        <xdr:cNvCxnSpPr/>
      </xdr:nvCxnSpPr>
      <xdr:spPr>
        <a:xfrm>
          <a:off x="12814300" y="16815499"/>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114960</xdr:rowOff>
    </xdr:from>
    <xdr:to>
      <xdr:col>20</xdr:col>
      <xdr:colOff>9525</xdr:colOff>
      <xdr:row>93</xdr:row>
      <xdr:rowOff>45110</xdr:rowOff>
    </xdr:to>
    <xdr:sp macro="" textlink="">
      <xdr:nvSpPr>
        <xdr:cNvPr id="673" name="フローチャート : 判断 672"/>
        <xdr:cNvSpPr/>
      </xdr:nvSpPr>
      <xdr:spPr>
        <a:xfrm>
          <a:off x="13652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61637</xdr:rowOff>
    </xdr:from>
    <xdr:ext cx="534377" cy="259045"/>
    <xdr:sp macro="" textlink="">
      <xdr:nvSpPr>
        <xdr:cNvPr id="674" name="テキスト ボックス 673"/>
        <xdr:cNvSpPr txBox="1"/>
      </xdr:nvSpPr>
      <xdr:spPr>
        <a:xfrm>
          <a:off x="13436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106159</xdr:rowOff>
    </xdr:from>
    <xdr:to>
      <xdr:col>18</xdr:col>
      <xdr:colOff>492125</xdr:colOff>
      <xdr:row>91</xdr:row>
      <xdr:rowOff>36309</xdr:rowOff>
    </xdr:to>
    <xdr:sp macro="" textlink="">
      <xdr:nvSpPr>
        <xdr:cNvPr id="675" name="フローチャート : 判断 674"/>
        <xdr:cNvSpPr/>
      </xdr:nvSpPr>
      <xdr:spPr>
        <a:xfrm>
          <a:off x="12763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52836</xdr:rowOff>
    </xdr:from>
    <xdr:ext cx="534377" cy="259045"/>
    <xdr:sp macro="" textlink="">
      <xdr:nvSpPr>
        <xdr:cNvPr id="676" name="テキスト ボックス 675"/>
        <xdr:cNvSpPr txBox="1"/>
      </xdr:nvSpPr>
      <xdr:spPr>
        <a:xfrm>
          <a:off x="12547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92100</xdr:rowOff>
    </xdr:from>
    <xdr:to>
      <xdr:col>23</xdr:col>
      <xdr:colOff>568325</xdr:colOff>
      <xdr:row>98</xdr:row>
      <xdr:rowOff>22250</xdr:rowOff>
    </xdr:to>
    <xdr:sp macro="" textlink="">
      <xdr:nvSpPr>
        <xdr:cNvPr id="682" name="円/楕円 681"/>
        <xdr:cNvSpPr/>
      </xdr:nvSpPr>
      <xdr:spPr>
        <a:xfrm>
          <a:off x="16268700" y="167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7027</xdr:rowOff>
    </xdr:from>
    <xdr:ext cx="378565" cy="259045"/>
    <xdr:sp macro="" textlink="">
      <xdr:nvSpPr>
        <xdr:cNvPr id="683" name="積立金該当値テキスト"/>
        <xdr:cNvSpPr txBox="1"/>
      </xdr:nvSpPr>
      <xdr:spPr>
        <a:xfrm>
          <a:off x="16370300" y="1663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141078</xdr:rowOff>
    </xdr:from>
    <xdr:to>
      <xdr:col>22</xdr:col>
      <xdr:colOff>415925</xdr:colOff>
      <xdr:row>98</xdr:row>
      <xdr:rowOff>71228</xdr:rowOff>
    </xdr:to>
    <xdr:sp macro="" textlink="">
      <xdr:nvSpPr>
        <xdr:cNvPr id="684" name="円/楕円 683"/>
        <xdr:cNvSpPr/>
      </xdr:nvSpPr>
      <xdr:spPr>
        <a:xfrm>
          <a:off x="15430500" y="167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98</xdr:row>
      <xdr:rowOff>62355</xdr:rowOff>
    </xdr:from>
    <xdr:ext cx="313932" cy="259045"/>
    <xdr:sp macro="" textlink="">
      <xdr:nvSpPr>
        <xdr:cNvPr id="685" name="テキスト ボックス 684"/>
        <xdr:cNvSpPr txBox="1"/>
      </xdr:nvSpPr>
      <xdr:spPr>
        <a:xfrm>
          <a:off x="15324333" y="16864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139021</xdr:rowOff>
    </xdr:from>
    <xdr:to>
      <xdr:col>21</xdr:col>
      <xdr:colOff>212725</xdr:colOff>
      <xdr:row>98</xdr:row>
      <xdr:rowOff>69171</xdr:rowOff>
    </xdr:to>
    <xdr:sp macro="" textlink="">
      <xdr:nvSpPr>
        <xdr:cNvPr id="686" name="円/楕円 685"/>
        <xdr:cNvSpPr/>
      </xdr:nvSpPr>
      <xdr:spPr>
        <a:xfrm>
          <a:off x="14541500" y="167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60298</xdr:rowOff>
    </xdr:from>
    <xdr:ext cx="378565" cy="259045"/>
    <xdr:sp macro="" textlink="">
      <xdr:nvSpPr>
        <xdr:cNvPr id="687" name="テキスト ボックス 686"/>
        <xdr:cNvSpPr txBox="1"/>
      </xdr:nvSpPr>
      <xdr:spPr>
        <a:xfrm>
          <a:off x="14403017" y="16862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137534</xdr:rowOff>
    </xdr:from>
    <xdr:to>
      <xdr:col>20</xdr:col>
      <xdr:colOff>9525</xdr:colOff>
      <xdr:row>98</xdr:row>
      <xdr:rowOff>67684</xdr:rowOff>
    </xdr:to>
    <xdr:sp macro="" textlink="">
      <xdr:nvSpPr>
        <xdr:cNvPr id="688" name="円/楕円 687"/>
        <xdr:cNvSpPr/>
      </xdr:nvSpPr>
      <xdr:spPr>
        <a:xfrm>
          <a:off x="13652500" y="167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58811</xdr:rowOff>
    </xdr:from>
    <xdr:ext cx="378565" cy="259045"/>
    <xdr:sp macro="" textlink="">
      <xdr:nvSpPr>
        <xdr:cNvPr id="689" name="テキスト ボックス 688"/>
        <xdr:cNvSpPr txBox="1"/>
      </xdr:nvSpPr>
      <xdr:spPr>
        <a:xfrm>
          <a:off x="13514017" y="16860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134049</xdr:rowOff>
    </xdr:from>
    <xdr:to>
      <xdr:col>18</xdr:col>
      <xdr:colOff>492125</xdr:colOff>
      <xdr:row>98</xdr:row>
      <xdr:rowOff>64199</xdr:rowOff>
    </xdr:to>
    <xdr:sp macro="" textlink="">
      <xdr:nvSpPr>
        <xdr:cNvPr id="690" name="円/楕円 689"/>
        <xdr:cNvSpPr/>
      </xdr:nvSpPr>
      <xdr:spPr>
        <a:xfrm>
          <a:off x="12763500" y="167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55326</xdr:rowOff>
    </xdr:from>
    <xdr:ext cx="378565" cy="259045"/>
    <xdr:sp macro="" textlink="">
      <xdr:nvSpPr>
        <xdr:cNvPr id="691" name="テキスト ボックス 690"/>
        <xdr:cNvSpPr txBox="1"/>
      </xdr:nvSpPr>
      <xdr:spPr>
        <a:xfrm>
          <a:off x="12625017" y="1685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3" name="直線コネクタ 712"/>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6"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7" name="直線コネクタ 716"/>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130556</xdr:rowOff>
    </xdr:from>
    <xdr:to>
      <xdr:col>32</xdr:col>
      <xdr:colOff>187325</xdr:colOff>
      <xdr:row>38</xdr:row>
      <xdr:rowOff>130784</xdr:rowOff>
    </xdr:to>
    <xdr:cxnSp macro="">
      <xdr:nvCxnSpPr>
        <xdr:cNvPr id="718" name="直線コネクタ 717"/>
        <xdr:cNvCxnSpPr/>
      </xdr:nvCxnSpPr>
      <xdr:spPr>
        <a:xfrm flipV="1">
          <a:off x="21323300" y="664565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128236</xdr:rowOff>
    </xdr:from>
    <xdr:ext cx="469744" cy="259045"/>
    <xdr:sp macro="" textlink="">
      <xdr:nvSpPr>
        <xdr:cNvPr id="719" name="投資及び出資金平均値テキスト"/>
        <xdr:cNvSpPr txBox="1"/>
      </xdr:nvSpPr>
      <xdr:spPr>
        <a:xfrm>
          <a:off x="22212300" y="612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0" name="フローチャート : 判断 719"/>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130784</xdr:rowOff>
    </xdr:from>
    <xdr:to>
      <xdr:col>31</xdr:col>
      <xdr:colOff>34925</xdr:colOff>
      <xdr:row>38</xdr:row>
      <xdr:rowOff>131013</xdr:rowOff>
    </xdr:to>
    <xdr:cxnSp macro="">
      <xdr:nvCxnSpPr>
        <xdr:cNvPr id="721" name="直線コネクタ 720"/>
        <xdr:cNvCxnSpPr/>
      </xdr:nvCxnSpPr>
      <xdr:spPr>
        <a:xfrm flipV="1">
          <a:off x="20434300" y="664588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101244</xdr:rowOff>
    </xdr:from>
    <xdr:to>
      <xdr:col>31</xdr:col>
      <xdr:colOff>85725</xdr:colOff>
      <xdr:row>38</xdr:row>
      <xdr:rowOff>31394</xdr:rowOff>
    </xdr:to>
    <xdr:sp macro="" textlink="">
      <xdr:nvSpPr>
        <xdr:cNvPr id="722" name="フローチャート : 判断 721"/>
        <xdr:cNvSpPr/>
      </xdr:nvSpPr>
      <xdr:spPr>
        <a:xfrm>
          <a:off x="21272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47921</xdr:rowOff>
    </xdr:from>
    <xdr:ext cx="378565" cy="259045"/>
    <xdr:sp macro="" textlink="">
      <xdr:nvSpPr>
        <xdr:cNvPr id="723" name="テキスト ボックス 722"/>
        <xdr:cNvSpPr txBox="1"/>
      </xdr:nvSpPr>
      <xdr:spPr>
        <a:xfrm>
          <a:off x="21134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131013</xdr:rowOff>
    </xdr:from>
    <xdr:to>
      <xdr:col>29</xdr:col>
      <xdr:colOff>517525</xdr:colOff>
      <xdr:row>38</xdr:row>
      <xdr:rowOff>131242</xdr:rowOff>
    </xdr:to>
    <xdr:cxnSp macro="">
      <xdr:nvCxnSpPr>
        <xdr:cNvPr id="724" name="直線コネクタ 723"/>
        <xdr:cNvCxnSpPr/>
      </xdr:nvCxnSpPr>
      <xdr:spPr>
        <a:xfrm flipV="1">
          <a:off x="19545300" y="66461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5" name="フローチャート : 判断 724"/>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80154</xdr:rowOff>
    </xdr:from>
    <xdr:ext cx="378565" cy="259045"/>
    <xdr:sp macro="" textlink="">
      <xdr:nvSpPr>
        <xdr:cNvPr id="726" name="テキスト ボックス 725"/>
        <xdr:cNvSpPr txBox="1"/>
      </xdr:nvSpPr>
      <xdr:spPr>
        <a:xfrm>
          <a:off x="20245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131242</xdr:rowOff>
    </xdr:from>
    <xdr:to>
      <xdr:col>28</xdr:col>
      <xdr:colOff>314325</xdr:colOff>
      <xdr:row>38</xdr:row>
      <xdr:rowOff>131242</xdr:rowOff>
    </xdr:to>
    <xdr:cxnSp macro="">
      <xdr:nvCxnSpPr>
        <xdr:cNvPr id="727" name="直線コネクタ 726"/>
        <xdr:cNvCxnSpPr/>
      </xdr:nvCxnSpPr>
      <xdr:spPr>
        <a:xfrm>
          <a:off x="18656300" y="6646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28" name="フローチャート : 判断 727"/>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81754</xdr:rowOff>
    </xdr:from>
    <xdr:ext cx="378565" cy="259045"/>
    <xdr:sp macro="" textlink="">
      <xdr:nvSpPr>
        <xdr:cNvPr id="729" name="テキスト ボックス 728"/>
        <xdr:cNvSpPr txBox="1"/>
      </xdr:nvSpPr>
      <xdr:spPr>
        <a:xfrm>
          <a:off x="19356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0" name="フローチャート : 判断 729"/>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80383</xdr:rowOff>
    </xdr:from>
    <xdr:ext cx="378565" cy="259045"/>
    <xdr:sp macro="" textlink="">
      <xdr:nvSpPr>
        <xdr:cNvPr id="731" name="テキスト ボックス 730"/>
        <xdr:cNvSpPr txBox="1"/>
      </xdr:nvSpPr>
      <xdr:spPr>
        <a:xfrm>
          <a:off x="18467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79756</xdr:rowOff>
    </xdr:from>
    <xdr:to>
      <xdr:col>32</xdr:col>
      <xdr:colOff>238125</xdr:colOff>
      <xdr:row>39</xdr:row>
      <xdr:rowOff>9906</xdr:rowOff>
    </xdr:to>
    <xdr:sp macro="" textlink="">
      <xdr:nvSpPr>
        <xdr:cNvPr id="737" name="円/楕円 736"/>
        <xdr:cNvSpPr/>
      </xdr:nvSpPr>
      <xdr:spPr>
        <a:xfrm>
          <a:off x="22110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166133</xdr:rowOff>
    </xdr:from>
    <xdr:ext cx="313932" cy="259045"/>
    <xdr:sp macro="" textlink="">
      <xdr:nvSpPr>
        <xdr:cNvPr id="738" name="投資及び出資金該当値テキスト"/>
        <xdr:cNvSpPr txBox="1"/>
      </xdr:nvSpPr>
      <xdr:spPr>
        <a:xfrm>
          <a:off x="22212300" y="650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79984</xdr:rowOff>
    </xdr:from>
    <xdr:to>
      <xdr:col>31</xdr:col>
      <xdr:colOff>85725</xdr:colOff>
      <xdr:row>39</xdr:row>
      <xdr:rowOff>10134</xdr:rowOff>
    </xdr:to>
    <xdr:sp macro="" textlink="">
      <xdr:nvSpPr>
        <xdr:cNvPr id="739" name="円/楕円 738"/>
        <xdr:cNvSpPr/>
      </xdr:nvSpPr>
      <xdr:spPr>
        <a:xfrm>
          <a:off x="21272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1261</xdr:rowOff>
    </xdr:from>
    <xdr:ext cx="313932" cy="259045"/>
    <xdr:sp macro="" textlink="">
      <xdr:nvSpPr>
        <xdr:cNvPr id="740" name="テキスト ボックス 739"/>
        <xdr:cNvSpPr txBox="1"/>
      </xdr:nvSpPr>
      <xdr:spPr>
        <a:xfrm>
          <a:off x="21166333" y="6687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80213</xdr:rowOff>
    </xdr:from>
    <xdr:to>
      <xdr:col>29</xdr:col>
      <xdr:colOff>568325</xdr:colOff>
      <xdr:row>39</xdr:row>
      <xdr:rowOff>10363</xdr:rowOff>
    </xdr:to>
    <xdr:sp macro="" textlink="">
      <xdr:nvSpPr>
        <xdr:cNvPr id="741" name="円/楕円 740"/>
        <xdr:cNvSpPr/>
      </xdr:nvSpPr>
      <xdr:spPr>
        <a:xfrm>
          <a:off x="20383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1490</xdr:rowOff>
    </xdr:from>
    <xdr:ext cx="313932" cy="259045"/>
    <xdr:sp macro="" textlink="">
      <xdr:nvSpPr>
        <xdr:cNvPr id="742" name="テキスト ボックス 741"/>
        <xdr:cNvSpPr txBox="1"/>
      </xdr:nvSpPr>
      <xdr:spPr>
        <a:xfrm>
          <a:off x="20277333" y="668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80442</xdr:rowOff>
    </xdr:from>
    <xdr:to>
      <xdr:col>28</xdr:col>
      <xdr:colOff>365125</xdr:colOff>
      <xdr:row>39</xdr:row>
      <xdr:rowOff>10592</xdr:rowOff>
    </xdr:to>
    <xdr:sp macro="" textlink="">
      <xdr:nvSpPr>
        <xdr:cNvPr id="743" name="円/楕円 742"/>
        <xdr:cNvSpPr/>
      </xdr:nvSpPr>
      <xdr:spPr>
        <a:xfrm>
          <a:off x="19494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1719</xdr:rowOff>
    </xdr:from>
    <xdr:ext cx="313932" cy="259045"/>
    <xdr:sp macro="" textlink="">
      <xdr:nvSpPr>
        <xdr:cNvPr id="744" name="テキスト ボックス 743"/>
        <xdr:cNvSpPr txBox="1"/>
      </xdr:nvSpPr>
      <xdr:spPr>
        <a:xfrm>
          <a:off x="19388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80442</xdr:rowOff>
    </xdr:from>
    <xdr:to>
      <xdr:col>27</xdr:col>
      <xdr:colOff>161925</xdr:colOff>
      <xdr:row>39</xdr:row>
      <xdr:rowOff>10592</xdr:rowOff>
    </xdr:to>
    <xdr:sp macro="" textlink="">
      <xdr:nvSpPr>
        <xdr:cNvPr id="745" name="円/楕円 744"/>
        <xdr:cNvSpPr/>
      </xdr:nvSpPr>
      <xdr:spPr>
        <a:xfrm>
          <a:off x="18605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1719</xdr:rowOff>
    </xdr:from>
    <xdr:ext cx="313932" cy="259045"/>
    <xdr:sp macro="" textlink="">
      <xdr:nvSpPr>
        <xdr:cNvPr id="746" name="テキスト ボックス 745"/>
        <xdr:cNvSpPr txBox="1"/>
      </xdr:nvSpPr>
      <xdr:spPr>
        <a:xfrm>
          <a:off x="18499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0" name="直線コネクタ 769"/>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1"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2" name="直線コネクタ 771"/>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3"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4" name="直線コネクタ 773"/>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42469</xdr:rowOff>
    </xdr:from>
    <xdr:to>
      <xdr:col>32</xdr:col>
      <xdr:colOff>187325</xdr:colOff>
      <xdr:row>57</xdr:row>
      <xdr:rowOff>42545</xdr:rowOff>
    </xdr:to>
    <xdr:cxnSp macro="">
      <xdr:nvCxnSpPr>
        <xdr:cNvPr id="775" name="直線コネクタ 774"/>
        <xdr:cNvCxnSpPr/>
      </xdr:nvCxnSpPr>
      <xdr:spPr>
        <a:xfrm flipV="1">
          <a:off x="21323300" y="981511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6"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7" name="フローチャート : 判断 776"/>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42545</xdr:rowOff>
    </xdr:from>
    <xdr:to>
      <xdr:col>31</xdr:col>
      <xdr:colOff>34925</xdr:colOff>
      <xdr:row>57</xdr:row>
      <xdr:rowOff>43383</xdr:rowOff>
    </xdr:to>
    <xdr:cxnSp macro="">
      <xdr:nvCxnSpPr>
        <xdr:cNvPr id="778" name="直線コネクタ 777"/>
        <xdr:cNvCxnSpPr/>
      </xdr:nvCxnSpPr>
      <xdr:spPr>
        <a:xfrm flipV="1">
          <a:off x="20434300" y="981519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69964</xdr:rowOff>
    </xdr:from>
    <xdr:to>
      <xdr:col>31</xdr:col>
      <xdr:colOff>85725</xdr:colOff>
      <xdr:row>58</xdr:row>
      <xdr:rowOff>114</xdr:rowOff>
    </xdr:to>
    <xdr:sp macro="" textlink="">
      <xdr:nvSpPr>
        <xdr:cNvPr id="779" name="フローチャート : 判断 778"/>
        <xdr:cNvSpPr/>
      </xdr:nvSpPr>
      <xdr:spPr>
        <a:xfrm>
          <a:off x="21272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162691</xdr:rowOff>
    </xdr:from>
    <xdr:ext cx="469744" cy="259045"/>
    <xdr:sp macro="" textlink="">
      <xdr:nvSpPr>
        <xdr:cNvPr id="780" name="テキスト ボックス 779"/>
        <xdr:cNvSpPr txBox="1"/>
      </xdr:nvSpPr>
      <xdr:spPr>
        <a:xfrm>
          <a:off x="21088427" y="99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160083</xdr:rowOff>
    </xdr:from>
    <xdr:to>
      <xdr:col>29</xdr:col>
      <xdr:colOff>517525</xdr:colOff>
      <xdr:row>57</xdr:row>
      <xdr:rowOff>43383</xdr:rowOff>
    </xdr:to>
    <xdr:cxnSp macro="">
      <xdr:nvCxnSpPr>
        <xdr:cNvPr id="781" name="直線コネクタ 780"/>
        <xdr:cNvCxnSpPr/>
      </xdr:nvCxnSpPr>
      <xdr:spPr>
        <a:xfrm>
          <a:off x="19545300" y="9589833"/>
          <a:ext cx="889000" cy="2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90424</xdr:rowOff>
    </xdr:from>
    <xdr:to>
      <xdr:col>29</xdr:col>
      <xdr:colOff>568325</xdr:colOff>
      <xdr:row>58</xdr:row>
      <xdr:rowOff>20574</xdr:rowOff>
    </xdr:to>
    <xdr:sp macro="" textlink="">
      <xdr:nvSpPr>
        <xdr:cNvPr id="782" name="フローチャート : 判断 781"/>
        <xdr:cNvSpPr/>
      </xdr:nvSpPr>
      <xdr:spPr>
        <a:xfrm>
          <a:off x="20383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11701</xdr:rowOff>
    </xdr:from>
    <xdr:ext cx="469744" cy="259045"/>
    <xdr:sp macro="" textlink="">
      <xdr:nvSpPr>
        <xdr:cNvPr id="783" name="テキスト ボックス 782"/>
        <xdr:cNvSpPr txBox="1"/>
      </xdr:nvSpPr>
      <xdr:spPr>
        <a:xfrm>
          <a:off x="2019942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159931</xdr:rowOff>
    </xdr:from>
    <xdr:to>
      <xdr:col>28</xdr:col>
      <xdr:colOff>314325</xdr:colOff>
      <xdr:row>55</xdr:row>
      <xdr:rowOff>160083</xdr:rowOff>
    </xdr:to>
    <xdr:cxnSp macro="">
      <xdr:nvCxnSpPr>
        <xdr:cNvPr id="784" name="直線コネクタ 783"/>
        <xdr:cNvCxnSpPr/>
      </xdr:nvCxnSpPr>
      <xdr:spPr>
        <a:xfrm>
          <a:off x="18656300" y="958968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110236</xdr:rowOff>
    </xdr:from>
    <xdr:to>
      <xdr:col>28</xdr:col>
      <xdr:colOff>365125</xdr:colOff>
      <xdr:row>58</xdr:row>
      <xdr:rowOff>40386</xdr:rowOff>
    </xdr:to>
    <xdr:sp macro="" textlink="">
      <xdr:nvSpPr>
        <xdr:cNvPr id="785" name="フローチャート : 判断 784"/>
        <xdr:cNvSpPr/>
      </xdr:nvSpPr>
      <xdr:spPr>
        <a:xfrm>
          <a:off x="19494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31513</xdr:rowOff>
    </xdr:from>
    <xdr:ext cx="469744" cy="259045"/>
    <xdr:sp macro="" textlink="">
      <xdr:nvSpPr>
        <xdr:cNvPr id="786" name="テキスト ボックス 785"/>
        <xdr:cNvSpPr txBox="1"/>
      </xdr:nvSpPr>
      <xdr:spPr>
        <a:xfrm>
          <a:off x="19310427"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98844</xdr:rowOff>
    </xdr:from>
    <xdr:to>
      <xdr:col>27</xdr:col>
      <xdr:colOff>161925</xdr:colOff>
      <xdr:row>58</xdr:row>
      <xdr:rowOff>28994</xdr:rowOff>
    </xdr:to>
    <xdr:sp macro="" textlink="">
      <xdr:nvSpPr>
        <xdr:cNvPr id="787" name="フローチャート : 判断 786"/>
        <xdr:cNvSpPr/>
      </xdr:nvSpPr>
      <xdr:spPr>
        <a:xfrm>
          <a:off x="18605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20121</xdr:rowOff>
    </xdr:from>
    <xdr:ext cx="469744" cy="259045"/>
    <xdr:sp macro="" textlink="">
      <xdr:nvSpPr>
        <xdr:cNvPr id="788" name="テキスト ボックス 787"/>
        <xdr:cNvSpPr txBox="1"/>
      </xdr:nvSpPr>
      <xdr:spPr>
        <a:xfrm>
          <a:off x="18421427" y="99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163119</xdr:rowOff>
    </xdr:from>
    <xdr:to>
      <xdr:col>32</xdr:col>
      <xdr:colOff>238125</xdr:colOff>
      <xdr:row>57</xdr:row>
      <xdr:rowOff>93269</xdr:rowOff>
    </xdr:to>
    <xdr:sp macro="" textlink="">
      <xdr:nvSpPr>
        <xdr:cNvPr id="794" name="円/楕円 793"/>
        <xdr:cNvSpPr/>
      </xdr:nvSpPr>
      <xdr:spPr>
        <a:xfrm>
          <a:off x="22110700" y="97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141546</xdr:rowOff>
    </xdr:from>
    <xdr:ext cx="469744" cy="259045"/>
    <xdr:sp macro="" textlink="">
      <xdr:nvSpPr>
        <xdr:cNvPr id="795" name="貸付金該当値テキスト"/>
        <xdr:cNvSpPr txBox="1"/>
      </xdr:nvSpPr>
      <xdr:spPr>
        <a:xfrm>
          <a:off x="22212300" y="974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163195</xdr:rowOff>
    </xdr:from>
    <xdr:to>
      <xdr:col>31</xdr:col>
      <xdr:colOff>85725</xdr:colOff>
      <xdr:row>57</xdr:row>
      <xdr:rowOff>93345</xdr:rowOff>
    </xdr:to>
    <xdr:sp macro="" textlink="">
      <xdr:nvSpPr>
        <xdr:cNvPr id="796" name="円/楕円 795"/>
        <xdr:cNvSpPr/>
      </xdr:nvSpPr>
      <xdr:spPr>
        <a:xfrm>
          <a:off x="21272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109872</xdr:rowOff>
    </xdr:from>
    <xdr:ext cx="469744" cy="259045"/>
    <xdr:sp macro="" textlink="">
      <xdr:nvSpPr>
        <xdr:cNvPr id="797" name="テキスト ボックス 796"/>
        <xdr:cNvSpPr txBox="1"/>
      </xdr:nvSpPr>
      <xdr:spPr>
        <a:xfrm>
          <a:off x="21088427"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164033</xdr:rowOff>
    </xdr:from>
    <xdr:to>
      <xdr:col>29</xdr:col>
      <xdr:colOff>568325</xdr:colOff>
      <xdr:row>57</xdr:row>
      <xdr:rowOff>94183</xdr:rowOff>
    </xdr:to>
    <xdr:sp macro="" textlink="">
      <xdr:nvSpPr>
        <xdr:cNvPr id="798" name="円/楕円 797"/>
        <xdr:cNvSpPr/>
      </xdr:nvSpPr>
      <xdr:spPr>
        <a:xfrm>
          <a:off x="20383500" y="97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110710</xdr:rowOff>
    </xdr:from>
    <xdr:ext cx="469744" cy="259045"/>
    <xdr:sp macro="" textlink="">
      <xdr:nvSpPr>
        <xdr:cNvPr id="799" name="テキスト ボックス 798"/>
        <xdr:cNvSpPr txBox="1"/>
      </xdr:nvSpPr>
      <xdr:spPr>
        <a:xfrm>
          <a:off x="20199427" y="954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109283</xdr:rowOff>
    </xdr:from>
    <xdr:to>
      <xdr:col>28</xdr:col>
      <xdr:colOff>365125</xdr:colOff>
      <xdr:row>56</xdr:row>
      <xdr:rowOff>39433</xdr:rowOff>
    </xdr:to>
    <xdr:sp macro="" textlink="">
      <xdr:nvSpPr>
        <xdr:cNvPr id="800" name="円/楕円 799"/>
        <xdr:cNvSpPr/>
      </xdr:nvSpPr>
      <xdr:spPr>
        <a:xfrm>
          <a:off x="19494500" y="95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55960</xdr:rowOff>
    </xdr:from>
    <xdr:ext cx="534377" cy="259045"/>
    <xdr:sp macro="" textlink="">
      <xdr:nvSpPr>
        <xdr:cNvPr id="801" name="テキスト ボックス 800"/>
        <xdr:cNvSpPr txBox="1"/>
      </xdr:nvSpPr>
      <xdr:spPr>
        <a:xfrm>
          <a:off x="19278111" y="931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109131</xdr:rowOff>
    </xdr:from>
    <xdr:to>
      <xdr:col>27</xdr:col>
      <xdr:colOff>161925</xdr:colOff>
      <xdr:row>56</xdr:row>
      <xdr:rowOff>39281</xdr:rowOff>
    </xdr:to>
    <xdr:sp macro="" textlink="">
      <xdr:nvSpPr>
        <xdr:cNvPr id="802" name="円/楕円 801"/>
        <xdr:cNvSpPr/>
      </xdr:nvSpPr>
      <xdr:spPr>
        <a:xfrm>
          <a:off x="18605500" y="953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55808</xdr:rowOff>
    </xdr:from>
    <xdr:ext cx="534377" cy="259045"/>
    <xdr:sp macro="" textlink="">
      <xdr:nvSpPr>
        <xdr:cNvPr id="803" name="テキスト ボックス 802"/>
        <xdr:cNvSpPr txBox="1"/>
      </xdr:nvSpPr>
      <xdr:spPr>
        <a:xfrm>
          <a:off x="18389111" y="931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28" name="直線コネクタ 827"/>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29"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0" name="直線コネクタ 829"/>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1"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2" name="直線コネクタ 831"/>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31420</xdr:rowOff>
    </xdr:from>
    <xdr:to>
      <xdr:col>32</xdr:col>
      <xdr:colOff>187325</xdr:colOff>
      <xdr:row>78</xdr:row>
      <xdr:rowOff>34430</xdr:rowOff>
    </xdr:to>
    <xdr:cxnSp macro="">
      <xdr:nvCxnSpPr>
        <xdr:cNvPr id="833" name="直線コネクタ 832"/>
        <xdr:cNvCxnSpPr/>
      </xdr:nvCxnSpPr>
      <xdr:spPr>
        <a:xfrm flipV="1">
          <a:off x="21323300" y="13404520"/>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15841</xdr:rowOff>
    </xdr:from>
    <xdr:ext cx="534377" cy="259045"/>
    <xdr:sp macro="" textlink="">
      <xdr:nvSpPr>
        <xdr:cNvPr id="834" name="繰出金平均値テキスト"/>
        <xdr:cNvSpPr txBox="1"/>
      </xdr:nvSpPr>
      <xdr:spPr>
        <a:xfrm>
          <a:off x="22212300" y="12703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5" name="フローチャート : 判断 834"/>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34430</xdr:rowOff>
    </xdr:from>
    <xdr:to>
      <xdr:col>31</xdr:col>
      <xdr:colOff>34925</xdr:colOff>
      <xdr:row>78</xdr:row>
      <xdr:rowOff>169418</xdr:rowOff>
    </xdr:to>
    <xdr:cxnSp macro="">
      <xdr:nvCxnSpPr>
        <xdr:cNvPr id="836" name="直線コネクタ 835"/>
        <xdr:cNvCxnSpPr/>
      </xdr:nvCxnSpPr>
      <xdr:spPr>
        <a:xfrm flipV="1">
          <a:off x="20434300" y="13407530"/>
          <a:ext cx="889000" cy="1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135115</xdr:rowOff>
    </xdr:from>
    <xdr:to>
      <xdr:col>31</xdr:col>
      <xdr:colOff>85725</xdr:colOff>
      <xdr:row>75</xdr:row>
      <xdr:rowOff>65265</xdr:rowOff>
    </xdr:to>
    <xdr:sp macro="" textlink="">
      <xdr:nvSpPr>
        <xdr:cNvPr id="837" name="フローチャート : 判断 836"/>
        <xdr:cNvSpPr/>
      </xdr:nvSpPr>
      <xdr:spPr>
        <a:xfrm>
          <a:off x="21272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81792</xdr:rowOff>
    </xdr:from>
    <xdr:ext cx="534377" cy="259045"/>
    <xdr:sp macro="" textlink="">
      <xdr:nvSpPr>
        <xdr:cNvPr id="838" name="テキスト ボックス 837"/>
        <xdr:cNvSpPr txBox="1"/>
      </xdr:nvSpPr>
      <xdr:spPr>
        <a:xfrm>
          <a:off x="21056111" y="125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169418</xdr:rowOff>
    </xdr:from>
    <xdr:to>
      <xdr:col>29</xdr:col>
      <xdr:colOff>517525</xdr:colOff>
      <xdr:row>79</xdr:row>
      <xdr:rowOff>28029</xdr:rowOff>
    </xdr:to>
    <xdr:cxnSp macro="">
      <xdr:nvCxnSpPr>
        <xdr:cNvPr id="839" name="直線コネクタ 838"/>
        <xdr:cNvCxnSpPr/>
      </xdr:nvCxnSpPr>
      <xdr:spPr>
        <a:xfrm flipV="1">
          <a:off x="19545300" y="13542518"/>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80746</xdr:rowOff>
    </xdr:from>
    <xdr:to>
      <xdr:col>29</xdr:col>
      <xdr:colOff>568325</xdr:colOff>
      <xdr:row>76</xdr:row>
      <xdr:rowOff>10895</xdr:rowOff>
    </xdr:to>
    <xdr:sp macro="" textlink="">
      <xdr:nvSpPr>
        <xdr:cNvPr id="840" name="フローチャート : 判断 839"/>
        <xdr:cNvSpPr/>
      </xdr:nvSpPr>
      <xdr:spPr>
        <a:xfrm>
          <a:off x="20383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27423</xdr:rowOff>
    </xdr:from>
    <xdr:ext cx="534377" cy="259045"/>
    <xdr:sp macro="" textlink="">
      <xdr:nvSpPr>
        <xdr:cNvPr id="841" name="テキスト ボックス 840"/>
        <xdr:cNvSpPr txBox="1"/>
      </xdr:nvSpPr>
      <xdr:spPr>
        <a:xfrm>
          <a:off x="20167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28029</xdr:rowOff>
    </xdr:from>
    <xdr:to>
      <xdr:col>28</xdr:col>
      <xdr:colOff>314325</xdr:colOff>
      <xdr:row>79</xdr:row>
      <xdr:rowOff>58965</xdr:rowOff>
    </xdr:to>
    <xdr:cxnSp macro="">
      <xdr:nvCxnSpPr>
        <xdr:cNvPr id="842" name="直線コネクタ 841"/>
        <xdr:cNvCxnSpPr/>
      </xdr:nvCxnSpPr>
      <xdr:spPr>
        <a:xfrm flipV="1">
          <a:off x="18656300" y="13572579"/>
          <a:ext cx="889000" cy="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116522</xdr:rowOff>
    </xdr:from>
    <xdr:to>
      <xdr:col>28</xdr:col>
      <xdr:colOff>365125</xdr:colOff>
      <xdr:row>76</xdr:row>
      <xdr:rowOff>46673</xdr:rowOff>
    </xdr:to>
    <xdr:sp macro="" textlink="">
      <xdr:nvSpPr>
        <xdr:cNvPr id="843" name="フローチャート : 判断 842"/>
        <xdr:cNvSpPr/>
      </xdr:nvSpPr>
      <xdr:spPr>
        <a:xfrm>
          <a:off x="19494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63199</xdr:rowOff>
    </xdr:from>
    <xdr:ext cx="534377" cy="259045"/>
    <xdr:sp macro="" textlink="">
      <xdr:nvSpPr>
        <xdr:cNvPr id="844" name="テキスト ボックス 843"/>
        <xdr:cNvSpPr txBox="1"/>
      </xdr:nvSpPr>
      <xdr:spPr>
        <a:xfrm>
          <a:off x="19278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137630</xdr:rowOff>
    </xdr:from>
    <xdr:to>
      <xdr:col>27</xdr:col>
      <xdr:colOff>161925</xdr:colOff>
      <xdr:row>76</xdr:row>
      <xdr:rowOff>67779</xdr:rowOff>
    </xdr:to>
    <xdr:sp macro="" textlink="">
      <xdr:nvSpPr>
        <xdr:cNvPr id="845" name="フローチャート : 判断 844"/>
        <xdr:cNvSpPr/>
      </xdr:nvSpPr>
      <xdr:spPr>
        <a:xfrm>
          <a:off x="18605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84307</xdr:rowOff>
    </xdr:from>
    <xdr:ext cx="534377" cy="259045"/>
    <xdr:sp macro="" textlink="">
      <xdr:nvSpPr>
        <xdr:cNvPr id="846" name="テキスト ボックス 845"/>
        <xdr:cNvSpPr txBox="1"/>
      </xdr:nvSpPr>
      <xdr:spPr>
        <a:xfrm>
          <a:off x="18389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152070</xdr:rowOff>
    </xdr:from>
    <xdr:to>
      <xdr:col>32</xdr:col>
      <xdr:colOff>238125</xdr:colOff>
      <xdr:row>78</xdr:row>
      <xdr:rowOff>82220</xdr:rowOff>
    </xdr:to>
    <xdr:sp macro="" textlink="">
      <xdr:nvSpPr>
        <xdr:cNvPr id="852" name="円/楕円 851"/>
        <xdr:cNvSpPr/>
      </xdr:nvSpPr>
      <xdr:spPr>
        <a:xfrm>
          <a:off x="22110700" y="133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66997</xdr:rowOff>
    </xdr:from>
    <xdr:ext cx="534377" cy="259045"/>
    <xdr:sp macro="" textlink="">
      <xdr:nvSpPr>
        <xdr:cNvPr id="853" name="繰出金該当値テキスト"/>
        <xdr:cNvSpPr txBox="1"/>
      </xdr:nvSpPr>
      <xdr:spPr>
        <a:xfrm>
          <a:off x="22212300" y="1326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24,842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155080</xdr:rowOff>
    </xdr:from>
    <xdr:to>
      <xdr:col>31</xdr:col>
      <xdr:colOff>85725</xdr:colOff>
      <xdr:row>78</xdr:row>
      <xdr:rowOff>85230</xdr:rowOff>
    </xdr:to>
    <xdr:sp macro="" textlink="">
      <xdr:nvSpPr>
        <xdr:cNvPr id="854" name="円/楕円 853"/>
        <xdr:cNvSpPr/>
      </xdr:nvSpPr>
      <xdr:spPr>
        <a:xfrm>
          <a:off x="21272500" y="133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76357</xdr:rowOff>
    </xdr:from>
    <xdr:ext cx="534377" cy="259045"/>
    <xdr:sp macro="" textlink="">
      <xdr:nvSpPr>
        <xdr:cNvPr id="855" name="テキスト ボックス 854"/>
        <xdr:cNvSpPr txBox="1"/>
      </xdr:nvSpPr>
      <xdr:spPr>
        <a:xfrm>
          <a:off x="21056111" y="1344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118618</xdr:rowOff>
    </xdr:from>
    <xdr:to>
      <xdr:col>29</xdr:col>
      <xdr:colOff>568325</xdr:colOff>
      <xdr:row>79</xdr:row>
      <xdr:rowOff>48768</xdr:rowOff>
    </xdr:to>
    <xdr:sp macro="" textlink="">
      <xdr:nvSpPr>
        <xdr:cNvPr id="856" name="円/楕円 855"/>
        <xdr:cNvSpPr/>
      </xdr:nvSpPr>
      <xdr:spPr>
        <a:xfrm>
          <a:off x="20383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39895</xdr:rowOff>
    </xdr:from>
    <xdr:ext cx="534377" cy="259045"/>
    <xdr:sp macro="" textlink="">
      <xdr:nvSpPr>
        <xdr:cNvPr id="857" name="テキスト ボックス 856"/>
        <xdr:cNvSpPr txBox="1"/>
      </xdr:nvSpPr>
      <xdr:spPr>
        <a:xfrm>
          <a:off x="20167111" y="1358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148679</xdr:rowOff>
    </xdr:from>
    <xdr:to>
      <xdr:col>28</xdr:col>
      <xdr:colOff>365125</xdr:colOff>
      <xdr:row>79</xdr:row>
      <xdr:rowOff>78829</xdr:rowOff>
    </xdr:to>
    <xdr:sp macro="" textlink="">
      <xdr:nvSpPr>
        <xdr:cNvPr id="858" name="円/楕円 857"/>
        <xdr:cNvSpPr/>
      </xdr:nvSpPr>
      <xdr:spPr>
        <a:xfrm>
          <a:off x="19494500" y="13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69956</xdr:rowOff>
    </xdr:from>
    <xdr:ext cx="534377" cy="259045"/>
    <xdr:sp macro="" textlink="">
      <xdr:nvSpPr>
        <xdr:cNvPr id="859" name="テキスト ボックス 858"/>
        <xdr:cNvSpPr txBox="1"/>
      </xdr:nvSpPr>
      <xdr:spPr>
        <a:xfrm>
          <a:off x="19278111" y="136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20,431</a:t>
          </a:r>
          <a:endParaRPr kumimoji="1" lang="ja-JP" altLang="en-US" sz="1000" b="1">
            <a:solidFill>
              <a:srgbClr val="FF0000"/>
            </a:solidFill>
            <a:latin typeface="ＭＳ Ｐゴシック"/>
          </a:endParaRPr>
        </a:p>
      </xdr:txBody>
    </xdr:sp>
    <xdr:clientData/>
  </xdr:oneCellAnchor>
  <xdr:twoCellAnchor>
    <xdr:from>
      <xdr:col>27</xdr:col>
      <xdr:colOff>60325</xdr:colOff>
      <xdr:row>79</xdr:row>
      <xdr:rowOff>8165</xdr:rowOff>
    </xdr:from>
    <xdr:to>
      <xdr:col>27</xdr:col>
      <xdr:colOff>161925</xdr:colOff>
      <xdr:row>79</xdr:row>
      <xdr:rowOff>109765</xdr:rowOff>
    </xdr:to>
    <xdr:sp macro="" textlink="">
      <xdr:nvSpPr>
        <xdr:cNvPr id="860" name="円/楕円 859"/>
        <xdr:cNvSpPr/>
      </xdr:nvSpPr>
      <xdr:spPr>
        <a:xfrm>
          <a:off x="18605500" y="135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100892</xdr:rowOff>
    </xdr:from>
    <xdr:ext cx="534377" cy="259045"/>
    <xdr:sp macro="" textlink="">
      <xdr:nvSpPr>
        <xdr:cNvPr id="861" name="テキスト ボックス 860"/>
        <xdr:cNvSpPr txBox="1"/>
      </xdr:nvSpPr>
      <xdr:spPr>
        <a:xfrm>
          <a:off x="18389111" y="1364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人件費は住民一人当たり</a:t>
          </a:r>
          <a:r>
            <a:rPr kumimoji="1" lang="en-US" altLang="ja-JP" sz="1300">
              <a:latin typeface="ＭＳ Ｐゴシック"/>
            </a:rPr>
            <a:t>61,629</a:t>
          </a:r>
          <a:r>
            <a:rPr kumimoji="1" lang="ja-JP" altLang="en-US" sz="1300">
              <a:latin typeface="ＭＳ Ｐゴシック"/>
            </a:rPr>
            <a:t>千円となり，ラスパイレス指数が高水準であることからも分かるように，類似団体と比較すると高い水準である。今後も引き続き，給料の適正水準化や人員の適正化に努める。</a:t>
          </a:r>
          <a:endParaRPr kumimoji="1" lang="en-US" altLang="ja-JP" sz="1300">
            <a:latin typeface="ＭＳ Ｐゴシック"/>
          </a:endParaRPr>
        </a:p>
        <a:p>
          <a:r>
            <a:rPr kumimoji="1" lang="ja-JP" altLang="en-US" sz="1300">
              <a:latin typeface="ＭＳ Ｐゴシック"/>
            </a:rPr>
            <a:t>維持補修費は，ここ数年減少傾向にあるが，類似団体や全国，三重県平均と比較すると高い水準である。今後もさらに，公共施設の老朽化による維持補修費の増加が見込まれるため，行財政改革や公共施設管理計画により，効率的な施設更新や維持に努める必要がある。</a:t>
          </a:r>
        </a:p>
        <a:p>
          <a:r>
            <a:rPr kumimoji="1" lang="ja-JP" altLang="en-US" sz="1300">
              <a:latin typeface="ＭＳ Ｐゴシック"/>
            </a:rPr>
            <a:t>扶助費は年々増加傾向にあり，平成</a:t>
          </a:r>
          <a:r>
            <a:rPr kumimoji="1" lang="en-US" altLang="ja-JP" sz="1300">
              <a:latin typeface="ＭＳ Ｐゴシック"/>
            </a:rPr>
            <a:t>28</a:t>
          </a:r>
          <a:r>
            <a:rPr kumimoji="1" lang="ja-JP" altLang="en-US" sz="1300">
              <a:latin typeface="ＭＳ Ｐゴシック"/>
            </a:rPr>
            <a:t>年度で類似団体と比較して高水準となった。前年度からの増加要因は，年金生活者等支援臨時福祉給付金給付費の臨時的な増加や，子ども子育て関連経費・障がい者への自立支援経費の増額によるもので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三重県鈴鹿市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200,510
193,259
194.46
60,311,787
58,968,978
1,070,577
36,958,913
44,284,136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13.9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9072</xdr:rowOff>
    </xdr:from>
    <xdr:to>
      <xdr:col>6</xdr:col>
      <xdr:colOff>511175</xdr:colOff>
      <xdr:row>33</xdr:row>
      <xdr:rowOff>76019</xdr:rowOff>
    </xdr:to>
    <xdr:cxnSp macro="">
      <xdr:nvCxnSpPr>
        <xdr:cNvPr id="63" name="直線コネクタ 62"/>
        <xdr:cNvCxnSpPr/>
      </xdr:nvCxnSpPr>
      <xdr:spPr>
        <a:xfrm>
          <a:off x="3797300" y="5666922"/>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65694</xdr:rowOff>
    </xdr:from>
    <xdr:ext cx="469744" cy="259045"/>
    <xdr:sp macro="" textlink="">
      <xdr:nvSpPr>
        <xdr:cNvPr id="64" name="議会費平均値テキスト"/>
        <xdr:cNvSpPr txBox="1"/>
      </xdr:nvSpPr>
      <xdr:spPr>
        <a:xfrm>
          <a:off x="4686300" y="5894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9072</xdr:rowOff>
    </xdr:from>
    <xdr:to>
      <xdr:col>5</xdr:col>
      <xdr:colOff>358775</xdr:colOff>
      <xdr:row>33</xdr:row>
      <xdr:rowOff>40096</xdr:rowOff>
    </xdr:to>
    <xdr:cxnSp macro="">
      <xdr:nvCxnSpPr>
        <xdr:cNvPr id="66" name="直線コネクタ 65"/>
        <xdr:cNvCxnSpPr/>
      </xdr:nvCxnSpPr>
      <xdr:spPr>
        <a:xfrm flipV="1">
          <a:off x="2908300" y="56669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93799</xdr:rowOff>
    </xdr:from>
    <xdr:to>
      <xdr:col>5</xdr:col>
      <xdr:colOff>409575</xdr:colOff>
      <xdr:row>34</xdr:row>
      <xdr:rowOff>23949</xdr:rowOff>
    </xdr:to>
    <xdr:sp macro="" textlink="">
      <xdr:nvSpPr>
        <xdr:cNvPr id="67" name="フローチャート : 判断 66"/>
        <xdr:cNvSpPr/>
      </xdr:nvSpPr>
      <xdr:spPr>
        <a:xfrm>
          <a:off x="3746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15076</xdr:rowOff>
    </xdr:from>
    <xdr:ext cx="469744" cy="259045"/>
    <xdr:sp macro="" textlink="">
      <xdr:nvSpPr>
        <xdr:cNvPr id="68" name="テキスト ボックス 67"/>
        <xdr:cNvSpPr txBox="1"/>
      </xdr:nvSpPr>
      <xdr:spPr>
        <a:xfrm>
          <a:off x="3562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40096</xdr:rowOff>
    </xdr:from>
    <xdr:to>
      <xdr:col>4</xdr:col>
      <xdr:colOff>155575</xdr:colOff>
      <xdr:row>34</xdr:row>
      <xdr:rowOff>22134</xdr:rowOff>
    </xdr:to>
    <xdr:cxnSp macro="">
      <xdr:nvCxnSpPr>
        <xdr:cNvPr id="69" name="直線コネクタ 68"/>
        <xdr:cNvCxnSpPr/>
      </xdr:nvCxnSpPr>
      <xdr:spPr>
        <a:xfrm flipV="1">
          <a:off x="2019300" y="569794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36649</xdr:rowOff>
    </xdr:from>
    <xdr:to>
      <xdr:col>4</xdr:col>
      <xdr:colOff>206375</xdr:colOff>
      <xdr:row>35</xdr:row>
      <xdr:rowOff>138249</xdr:rowOff>
    </xdr:to>
    <xdr:sp macro="" textlink="">
      <xdr:nvSpPr>
        <xdr:cNvPr id="70" name="フローチャート : 判断 69"/>
        <xdr:cNvSpPr/>
      </xdr:nvSpPr>
      <xdr:spPr>
        <a:xfrm>
          <a:off x="2857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129376</xdr:rowOff>
    </xdr:from>
    <xdr:ext cx="469744" cy="259045"/>
    <xdr:sp macro="" textlink="">
      <xdr:nvSpPr>
        <xdr:cNvPr id="71" name="テキスト ボックス 70"/>
        <xdr:cNvSpPr txBox="1"/>
      </xdr:nvSpPr>
      <xdr:spPr>
        <a:xfrm>
          <a:off x="2673427"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113574</xdr:rowOff>
    </xdr:from>
    <xdr:to>
      <xdr:col>2</xdr:col>
      <xdr:colOff>638175</xdr:colOff>
      <xdr:row>34</xdr:row>
      <xdr:rowOff>22134</xdr:rowOff>
    </xdr:to>
    <xdr:cxnSp macro="">
      <xdr:nvCxnSpPr>
        <xdr:cNvPr id="72" name="直線コネクタ 71"/>
        <xdr:cNvCxnSpPr/>
      </xdr:nvCxnSpPr>
      <xdr:spPr>
        <a:xfrm>
          <a:off x="1130300" y="577142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64407</xdr:rowOff>
    </xdr:from>
    <xdr:to>
      <xdr:col>3</xdr:col>
      <xdr:colOff>3175</xdr:colOff>
      <xdr:row>35</xdr:row>
      <xdr:rowOff>166007</xdr:rowOff>
    </xdr:to>
    <xdr:sp macro="" textlink="">
      <xdr:nvSpPr>
        <xdr:cNvPr id="73" name="フローチャート : 判断 72"/>
        <xdr:cNvSpPr/>
      </xdr:nvSpPr>
      <xdr:spPr>
        <a:xfrm>
          <a:off x="1968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157134</xdr:rowOff>
    </xdr:from>
    <xdr:ext cx="469744" cy="259045"/>
    <xdr:sp macro="" textlink="">
      <xdr:nvSpPr>
        <xdr:cNvPr id="74" name="テキスト ボックス 73"/>
        <xdr:cNvSpPr txBox="1"/>
      </xdr:nvSpPr>
      <xdr:spPr>
        <a:xfrm>
          <a:off x="1784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33383</xdr:rowOff>
    </xdr:from>
    <xdr:to>
      <xdr:col>1</xdr:col>
      <xdr:colOff>485775</xdr:colOff>
      <xdr:row>34</xdr:row>
      <xdr:rowOff>134983</xdr:rowOff>
    </xdr:to>
    <xdr:sp macro="" textlink="">
      <xdr:nvSpPr>
        <xdr:cNvPr id="75" name="フローチャート : 判断 74"/>
        <xdr:cNvSpPr/>
      </xdr:nvSpPr>
      <xdr:spPr>
        <a:xfrm>
          <a:off x="1079500" y="58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126110</xdr:rowOff>
    </xdr:from>
    <xdr:ext cx="469744" cy="259045"/>
    <xdr:sp macro="" textlink="">
      <xdr:nvSpPr>
        <xdr:cNvPr id="76" name="テキスト ボックス 75"/>
        <xdr:cNvSpPr txBox="1"/>
      </xdr:nvSpPr>
      <xdr:spPr>
        <a:xfrm>
          <a:off x="895427" y="595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25219</xdr:rowOff>
    </xdr:from>
    <xdr:to>
      <xdr:col>6</xdr:col>
      <xdr:colOff>561975</xdr:colOff>
      <xdr:row>33</xdr:row>
      <xdr:rowOff>126819</xdr:rowOff>
    </xdr:to>
    <xdr:sp macro="" textlink="">
      <xdr:nvSpPr>
        <xdr:cNvPr id="82" name="円/楕円 81"/>
        <xdr:cNvSpPr/>
      </xdr:nvSpPr>
      <xdr:spPr>
        <a:xfrm>
          <a:off x="45847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48096</xdr:rowOff>
    </xdr:from>
    <xdr:ext cx="469744" cy="259045"/>
    <xdr:sp macro="" textlink="">
      <xdr:nvSpPr>
        <xdr:cNvPr id="83" name="議会費該当値テキスト"/>
        <xdr:cNvSpPr txBox="1"/>
      </xdr:nvSpPr>
      <xdr:spPr>
        <a:xfrm>
          <a:off x="4686300" y="553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129722</xdr:rowOff>
    </xdr:from>
    <xdr:to>
      <xdr:col>5</xdr:col>
      <xdr:colOff>409575</xdr:colOff>
      <xdr:row>33</xdr:row>
      <xdr:rowOff>59872</xdr:rowOff>
    </xdr:to>
    <xdr:sp macro="" textlink="">
      <xdr:nvSpPr>
        <xdr:cNvPr id="84" name="円/楕円 83"/>
        <xdr:cNvSpPr/>
      </xdr:nvSpPr>
      <xdr:spPr>
        <a:xfrm>
          <a:off x="3746500" y="56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76399</xdr:rowOff>
    </xdr:from>
    <xdr:ext cx="469744" cy="259045"/>
    <xdr:sp macro="" textlink="">
      <xdr:nvSpPr>
        <xdr:cNvPr id="85" name="テキスト ボックス 84"/>
        <xdr:cNvSpPr txBox="1"/>
      </xdr:nvSpPr>
      <xdr:spPr>
        <a:xfrm>
          <a:off x="3562427" y="539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160746</xdr:rowOff>
    </xdr:from>
    <xdr:to>
      <xdr:col>4</xdr:col>
      <xdr:colOff>206375</xdr:colOff>
      <xdr:row>33</xdr:row>
      <xdr:rowOff>90896</xdr:rowOff>
    </xdr:to>
    <xdr:sp macro="" textlink="">
      <xdr:nvSpPr>
        <xdr:cNvPr id="86" name="円/楕円 85"/>
        <xdr:cNvSpPr/>
      </xdr:nvSpPr>
      <xdr:spPr>
        <a:xfrm>
          <a:off x="2857500" y="56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107423</xdr:rowOff>
    </xdr:from>
    <xdr:ext cx="469744" cy="259045"/>
    <xdr:sp macro="" textlink="">
      <xdr:nvSpPr>
        <xdr:cNvPr id="87" name="テキスト ボックス 86"/>
        <xdr:cNvSpPr txBox="1"/>
      </xdr:nvSpPr>
      <xdr:spPr>
        <a:xfrm>
          <a:off x="2673427" y="54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142784</xdr:rowOff>
    </xdr:from>
    <xdr:to>
      <xdr:col>3</xdr:col>
      <xdr:colOff>3175</xdr:colOff>
      <xdr:row>34</xdr:row>
      <xdr:rowOff>72934</xdr:rowOff>
    </xdr:to>
    <xdr:sp macro="" textlink="">
      <xdr:nvSpPr>
        <xdr:cNvPr id="88" name="円/楕円 87"/>
        <xdr:cNvSpPr/>
      </xdr:nvSpPr>
      <xdr:spPr>
        <a:xfrm>
          <a:off x="1968500" y="58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89461</xdr:rowOff>
    </xdr:from>
    <xdr:ext cx="469744" cy="259045"/>
    <xdr:sp macro="" textlink="">
      <xdr:nvSpPr>
        <xdr:cNvPr id="89" name="テキスト ボックス 88"/>
        <xdr:cNvSpPr txBox="1"/>
      </xdr:nvSpPr>
      <xdr:spPr>
        <a:xfrm>
          <a:off x="1784427" y="557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62774</xdr:rowOff>
    </xdr:from>
    <xdr:to>
      <xdr:col>1</xdr:col>
      <xdr:colOff>485775</xdr:colOff>
      <xdr:row>33</xdr:row>
      <xdr:rowOff>164374</xdr:rowOff>
    </xdr:to>
    <xdr:sp macro="" textlink="">
      <xdr:nvSpPr>
        <xdr:cNvPr id="90" name="円/楕円 89"/>
        <xdr:cNvSpPr/>
      </xdr:nvSpPr>
      <xdr:spPr>
        <a:xfrm>
          <a:off x="1079500" y="57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9451</xdr:rowOff>
    </xdr:from>
    <xdr:ext cx="469744" cy="259045"/>
    <xdr:sp macro="" textlink="">
      <xdr:nvSpPr>
        <xdr:cNvPr id="91" name="テキスト ボックス 90"/>
        <xdr:cNvSpPr txBox="1"/>
      </xdr:nvSpPr>
      <xdr:spPr>
        <a:xfrm>
          <a:off x="895427" y="549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113068</xdr:rowOff>
    </xdr:from>
    <xdr:to>
      <xdr:col>6</xdr:col>
      <xdr:colOff>511175</xdr:colOff>
      <xdr:row>57</xdr:row>
      <xdr:rowOff>158255</xdr:rowOff>
    </xdr:to>
    <xdr:cxnSp macro="">
      <xdr:nvCxnSpPr>
        <xdr:cNvPr id="121" name="直線コネクタ 120"/>
        <xdr:cNvCxnSpPr/>
      </xdr:nvCxnSpPr>
      <xdr:spPr>
        <a:xfrm>
          <a:off x="3797300" y="9885718"/>
          <a:ext cx="8382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91889</xdr:rowOff>
    </xdr:from>
    <xdr:ext cx="534377" cy="259045"/>
    <xdr:sp macro="" textlink="">
      <xdr:nvSpPr>
        <xdr:cNvPr id="122" name="総務費平均値テキスト"/>
        <xdr:cNvSpPr txBox="1"/>
      </xdr:nvSpPr>
      <xdr:spPr>
        <a:xfrm>
          <a:off x="4686300" y="952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113068</xdr:rowOff>
    </xdr:from>
    <xdr:to>
      <xdr:col>5</xdr:col>
      <xdr:colOff>358775</xdr:colOff>
      <xdr:row>58</xdr:row>
      <xdr:rowOff>77540</xdr:rowOff>
    </xdr:to>
    <xdr:cxnSp macro="">
      <xdr:nvCxnSpPr>
        <xdr:cNvPr id="124" name="直線コネクタ 123"/>
        <xdr:cNvCxnSpPr/>
      </xdr:nvCxnSpPr>
      <xdr:spPr>
        <a:xfrm flipV="1">
          <a:off x="2908300" y="9885718"/>
          <a:ext cx="889000" cy="1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33617</xdr:rowOff>
    </xdr:from>
    <xdr:to>
      <xdr:col>5</xdr:col>
      <xdr:colOff>409575</xdr:colOff>
      <xdr:row>56</xdr:row>
      <xdr:rowOff>135217</xdr:rowOff>
    </xdr:to>
    <xdr:sp macro="" textlink="">
      <xdr:nvSpPr>
        <xdr:cNvPr id="125" name="フローチャート : 判断 124"/>
        <xdr:cNvSpPr/>
      </xdr:nvSpPr>
      <xdr:spPr>
        <a:xfrm>
          <a:off x="3746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151744</xdr:rowOff>
    </xdr:from>
    <xdr:ext cx="534377" cy="259045"/>
    <xdr:sp macro="" textlink="">
      <xdr:nvSpPr>
        <xdr:cNvPr id="126" name="テキスト ボックス 125"/>
        <xdr:cNvSpPr txBox="1"/>
      </xdr:nvSpPr>
      <xdr:spPr>
        <a:xfrm>
          <a:off x="3530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77540</xdr:rowOff>
    </xdr:from>
    <xdr:to>
      <xdr:col>4</xdr:col>
      <xdr:colOff>155575</xdr:colOff>
      <xdr:row>58</xdr:row>
      <xdr:rowOff>91275</xdr:rowOff>
    </xdr:to>
    <xdr:cxnSp macro="">
      <xdr:nvCxnSpPr>
        <xdr:cNvPr id="127" name="直線コネクタ 126"/>
        <xdr:cNvCxnSpPr/>
      </xdr:nvCxnSpPr>
      <xdr:spPr>
        <a:xfrm flipV="1">
          <a:off x="2019300" y="10021640"/>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82512</xdr:rowOff>
    </xdr:from>
    <xdr:to>
      <xdr:col>2</xdr:col>
      <xdr:colOff>638175</xdr:colOff>
      <xdr:row>58</xdr:row>
      <xdr:rowOff>91275</xdr:rowOff>
    </xdr:to>
    <xdr:cxnSp macro="">
      <xdr:nvCxnSpPr>
        <xdr:cNvPr id="130" name="直線コネクタ 129"/>
        <xdr:cNvCxnSpPr/>
      </xdr:nvCxnSpPr>
      <xdr:spPr>
        <a:xfrm>
          <a:off x="1130300" y="1002661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107455</xdr:rowOff>
    </xdr:from>
    <xdr:to>
      <xdr:col>6</xdr:col>
      <xdr:colOff>561975</xdr:colOff>
      <xdr:row>58</xdr:row>
      <xdr:rowOff>37605</xdr:rowOff>
    </xdr:to>
    <xdr:sp macro="" textlink="">
      <xdr:nvSpPr>
        <xdr:cNvPr id="140" name="円/楕円 139"/>
        <xdr:cNvSpPr/>
      </xdr:nvSpPr>
      <xdr:spPr>
        <a:xfrm>
          <a:off x="4584700" y="98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22382</xdr:rowOff>
    </xdr:from>
    <xdr:ext cx="534377" cy="259045"/>
    <xdr:sp macro="" textlink="">
      <xdr:nvSpPr>
        <xdr:cNvPr id="141" name="総務費該当値テキスト"/>
        <xdr:cNvSpPr txBox="1"/>
      </xdr:nvSpPr>
      <xdr:spPr>
        <a:xfrm>
          <a:off x="4686300" y="979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62268</xdr:rowOff>
    </xdr:from>
    <xdr:to>
      <xdr:col>5</xdr:col>
      <xdr:colOff>409575</xdr:colOff>
      <xdr:row>57</xdr:row>
      <xdr:rowOff>163868</xdr:rowOff>
    </xdr:to>
    <xdr:sp macro="" textlink="">
      <xdr:nvSpPr>
        <xdr:cNvPr id="142" name="円/楕円 141"/>
        <xdr:cNvSpPr/>
      </xdr:nvSpPr>
      <xdr:spPr>
        <a:xfrm>
          <a:off x="3746500" y="98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154995</xdr:rowOff>
    </xdr:from>
    <xdr:ext cx="534377" cy="259045"/>
    <xdr:sp macro="" textlink="">
      <xdr:nvSpPr>
        <xdr:cNvPr id="143" name="テキスト ボックス 142"/>
        <xdr:cNvSpPr txBox="1"/>
      </xdr:nvSpPr>
      <xdr:spPr>
        <a:xfrm>
          <a:off x="3530111" y="99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26740</xdr:rowOff>
    </xdr:from>
    <xdr:to>
      <xdr:col>4</xdr:col>
      <xdr:colOff>206375</xdr:colOff>
      <xdr:row>58</xdr:row>
      <xdr:rowOff>128340</xdr:rowOff>
    </xdr:to>
    <xdr:sp macro="" textlink="">
      <xdr:nvSpPr>
        <xdr:cNvPr id="144" name="円/楕円 143"/>
        <xdr:cNvSpPr/>
      </xdr:nvSpPr>
      <xdr:spPr>
        <a:xfrm>
          <a:off x="2857500" y="99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119467</xdr:rowOff>
    </xdr:from>
    <xdr:ext cx="534377" cy="259045"/>
    <xdr:sp macro="" textlink="">
      <xdr:nvSpPr>
        <xdr:cNvPr id="145" name="テキスト ボックス 144"/>
        <xdr:cNvSpPr txBox="1"/>
      </xdr:nvSpPr>
      <xdr:spPr>
        <a:xfrm>
          <a:off x="2641111" y="100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40475</xdr:rowOff>
    </xdr:from>
    <xdr:to>
      <xdr:col>3</xdr:col>
      <xdr:colOff>3175</xdr:colOff>
      <xdr:row>58</xdr:row>
      <xdr:rowOff>142075</xdr:rowOff>
    </xdr:to>
    <xdr:sp macro="" textlink="">
      <xdr:nvSpPr>
        <xdr:cNvPr id="146" name="円/楕円 145"/>
        <xdr:cNvSpPr/>
      </xdr:nvSpPr>
      <xdr:spPr>
        <a:xfrm>
          <a:off x="1968500" y="99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133202</xdr:rowOff>
    </xdr:from>
    <xdr:ext cx="534377" cy="259045"/>
    <xdr:sp macro="" textlink="">
      <xdr:nvSpPr>
        <xdr:cNvPr id="147" name="テキスト ボックス 146"/>
        <xdr:cNvSpPr txBox="1"/>
      </xdr:nvSpPr>
      <xdr:spPr>
        <a:xfrm>
          <a:off x="1752111" y="100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31712</xdr:rowOff>
    </xdr:from>
    <xdr:to>
      <xdr:col>1</xdr:col>
      <xdr:colOff>485775</xdr:colOff>
      <xdr:row>58</xdr:row>
      <xdr:rowOff>133312</xdr:rowOff>
    </xdr:to>
    <xdr:sp macro="" textlink="">
      <xdr:nvSpPr>
        <xdr:cNvPr id="148" name="円/楕円 147"/>
        <xdr:cNvSpPr/>
      </xdr:nvSpPr>
      <xdr:spPr>
        <a:xfrm>
          <a:off x="1079500" y="997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124439</xdr:rowOff>
    </xdr:from>
    <xdr:ext cx="534377" cy="259045"/>
    <xdr:sp macro="" textlink="">
      <xdr:nvSpPr>
        <xdr:cNvPr id="149" name="テキスト ボックス 148"/>
        <xdr:cNvSpPr txBox="1"/>
      </xdr:nvSpPr>
      <xdr:spPr>
        <a:xfrm>
          <a:off x="863111"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154216</xdr:rowOff>
    </xdr:from>
    <xdr:to>
      <xdr:col>6</xdr:col>
      <xdr:colOff>510540</xdr:colOff>
      <xdr:row>77</xdr:row>
      <xdr:rowOff>34018</xdr:rowOff>
    </xdr:to>
    <xdr:cxnSp macro="">
      <xdr:nvCxnSpPr>
        <xdr:cNvPr id="172" name="直線コネクタ 171"/>
        <xdr:cNvCxnSpPr/>
      </xdr:nvCxnSpPr>
      <xdr:spPr>
        <a:xfrm flipV="1">
          <a:off x="4633595" y="12155716"/>
          <a:ext cx="1270" cy="107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37845</xdr:rowOff>
    </xdr:from>
    <xdr:ext cx="599010" cy="259045"/>
    <xdr:sp macro="" textlink="">
      <xdr:nvSpPr>
        <xdr:cNvPr id="173" name="民生費最小値テキスト"/>
        <xdr:cNvSpPr txBox="1"/>
      </xdr:nvSpPr>
      <xdr:spPr>
        <a:xfrm>
          <a:off x="4686300" y="1323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77</xdr:row>
      <xdr:rowOff>34018</xdr:rowOff>
    </xdr:from>
    <xdr:to>
      <xdr:col>6</xdr:col>
      <xdr:colOff>600075</xdr:colOff>
      <xdr:row>77</xdr:row>
      <xdr:rowOff>34018</xdr:rowOff>
    </xdr:to>
    <xdr:cxnSp macro="">
      <xdr:nvCxnSpPr>
        <xdr:cNvPr id="174" name="直線コネクタ 173"/>
        <xdr:cNvCxnSpPr/>
      </xdr:nvCxnSpPr>
      <xdr:spPr>
        <a:xfrm>
          <a:off x="4546600" y="13235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100893</xdr:rowOff>
    </xdr:from>
    <xdr:ext cx="599010" cy="259045"/>
    <xdr:sp macro="" textlink="">
      <xdr:nvSpPr>
        <xdr:cNvPr id="175" name="民生費最大値テキスト"/>
        <xdr:cNvSpPr txBox="1"/>
      </xdr:nvSpPr>
      <xdr:spPr>
        <a:xfrm>
          <a:off x="4686300" y="1193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154216</xdr:rowOff>
    </xdr:from>
    <xdr:to>
      <xdr:col>6</xdr:col>
      <xdr:colOff>600075</xdr:colOff>
      <xdr:row>70</xdr:row>
      <xdr:rowOff>154216</xdr:rowOff>
    </xdr:to>
    <xdr:cxnSp macro="">
      <xdr:nvCxnSpPr>
        <xdr:cNvPr id="176" name="直線コネクタ 175"/>
        <xdr:cNvCxnSpPr/>
      </xdr:nvCxnSpPr>
      <xdr:spPr>
        <a:xfrm>
          <a:off x="4546600" y="121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155290</xdr:rowOff>
    </xdr:from>
    <xdr:to>
      <xdr:col>6</xdr:col>
      <xdr:colOff>511175</xdr:colOff>
      <xdr:row>76</xdr:row>
      <xdr:rowOff>67943</xdr:rowOff>
    </xdr:to>
    <xdr:cxnSp macro="">
      <xdr:nvCxnSpPr>
        <xdr:cNvPr id="177" name="直線コネクタ 176"/>
        <xdr:cNvCxnSpPr/>
      </xdr:nvCxnSpPr>
      <xdr:spPr>
        <a:xfrm flipV="1">
          <a:off x="3797300" y="13014040"/>
          <a:ext cx="838200" cy="8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93718</xdr:rowOff>
    </xdr:from>
    <xdr:ext cx="599010" cy="259045"/>
    <xdr:sp macro="" textlink="">
      <xdr:nvSpPr>
        <xdr:cNvPr id="178" name="民生費平均値テキスト"/>
        <xdr:cNvSpPr txBox="1"/>
      </xdr:nvSpPr>
      <xdr:spPr>
        <a:xfrm>
          <a:off x="4686300" y="12609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70841</xdr:rowOff>
    </xdr:from>
    <xdr:to>
      <xdr:col>6</xdr:col>
      <xdr:colOff>561975</xdr:colOff>
      <xdr:row>75</xdr:row>
      <xdr:rowOff>991</xdr:rowOff>
    </xdr:to>
    <xdr:sp macro="" textlink="">
      <xdr:nvSpPr>
        <xdr:cNvPr id="179" name="フローチャート : 判断 178"/>
        <xdr:cNvSpPr/>
      </xdr:nvSpPr>
      <xdr:spPr>
        <a:xfrm>
          <a:off x="45847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67943</xdr:rowOff>
    </xdr:from>
    <xdr:to>
      <xdr:col>5</xdr:col>
      <xdr:colOff>358775</xdr:colOff>
      <xdr:row>76</xdr:row>
      <xdr:rowOff>147427</xdr:rowOff>
    </xdr:to>
    <xdr:cxnSp macro="">
      <xdr:nvCxnSpPr>
        <xdr:cNvPr id="180" name="直線コネクタ 179"/>
        <xdr:cNvCxnSpPr/>
      </xdr:nvCxnSpPr>
      <xdr:spPr>
        <a:xfrm flipV="1">
          <a:off x="2908300" y="13098143"/>
          <a:ext cx="889000" cy="7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70</xdr:row>
      <xdr:rowOff>92649</xdr:rowOff>
    </xdr:from>
    <xdr:to>
      <xdr:col>5</xdr:col>
      <xdr:colOff>409575</xdr:colOff>
      <xdr:row>71</xdr:row>
      <xdr:rowOff>22799</xdr:rowOff>
    </xdr:to>
    <xdr:sp macro="" textlink="">
      <xdr:nvSpPr>
        <xdr:cNvPr id="181" name="フローチャート : 判断 180"/>
        <xdr:cNvSpPr/>
      </xdr:nvSpPr>
      <xdr:spPr>
        <a:xfrm>
          <a:off x="3746500" y="1209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39326</xdr:rowOff>
    </xdr:from>
    <xdr:ext cx="599010" cy="259045"/>
    <xdr:sp macro="" textlink="">
      <xdr:nvSpPr>
        <xdr:cNvPr id="182" name="テキスト ボックス 181"/>
        <xdr:cNvSpPr txBox="1"/>
      </xdr:nvSpPr>
      <xdr:spPr>
        <a:xfrm>
          <a:off x="3497794" y="118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147427</xdr:rowOff>
    </xdr:from>
    <xdr:to>
      <xdr:col>4</xdr:col>
      <xdr:colOff>155575</xdr:colOff>
      <xdr:row>77</xdr:row>
      <xdr:rowOff>145095</xdr:rowOff>
    </xdr:to>
    <xdr:cxnSp macro="">
      <xdr:nvCxnSpPr>
        <xdr:cNvPr id="183" name="直線コネクタ 182"/>
        <xdr:cNvCxnSpPr/>
      </xdr:nvCxnSpPr>
      <xdr:spPr>
        <a:xfrm flipV="1">
          <a:off x="2019300" y="13177627"/>
          <a:ext cx="889000" cy="1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165984</xdr:rowOff>
    </xdr:from>
    <xdr:to>
      <xdr:col>4</xdr:col>
      <xdr:colOff>206375</xdr:colOff>
      <xdr:row>72</xdr:row>
      <xdr:rowOff>96134</xdr:rowOff>
    </xdr:to>
    <xdr:sp macro="" textlink="">
      <xdr:nvSpPr>
        <xdr:cNvPr id="184" name="フローチャート : 判断 183"/>
        <xdr:cNvSpPr/>
      </xdr:nvSpPr>
      <xdr:spPr>
        <a:xfrm>
          <a:off x="2857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112661</xdr:rowOff>
    </xdr:from>
    <xdr:ext cx="599010" cy="259045"/>
    <xdr:sp macro="" textlink="">
      <xdr:nvSpPr>
        <xdr:cNvPr id="185" name="テキスト ボックス 184"/>
        <xdr:cNvSpPr txBox="1"/>
      </xdr:nvSpPr>
      <xdr:spPr>
        <a:xfrm>
          <a:off x="2608794"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145095</xdr:rowOff>
    </xdr:from>
    <xdr:to>
      <xdr:col>2</xdr:col>
      <xdr:colOff>638175</xdr:colOff>
      <xdr:row>78</xdr:row>
      <xdr:rowOff>6152</xdr:rowOff>
    </xdr:to>
    <xdr:cxnSp macro="">
      <xdr:nvCxnSpPr>
        <xdr:cNvPr id="186" name="直線コネクタ 185"/>
        <xdr:cNvCxnSpPr/>
      </xdr:nvCxnSpPr>
      <xdr:spPr>
        <a:xfrm flipV="1">
          <a:off x="1130300" y="13346745"/>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123739</xdr:rowOff>
    </xdr:from>
    <xdr:to>
      <xdr:col>3</xdr:col>
      <xdr:colOff>3175</xdr:colOff>
      <xdr:row>73</xdr:row>
      <xdr:rowOff>53889</xdr:rowOff>
    </xdr:to>
    <xdr:sp macro="" textlink="">
      <xdr:nvSpPr>
        <xdr:cNvPr id="187" name="フローチャート : 判断 186"/>
        <xdr:cNvSpPr/>
      </xdr:nvSpPr>
      <xdr:spPr>
        <a:xfrm>
          <a:off x="1968500" y="1246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70416</xdr:rowOff>
    </xdr:from>
    <xdr:ext cx="599010" cy="259045"/>
    <xdr:sp macro="" textlink="">
      <xdr:nvSpPr>
        <xdr:cNvPr id="188" name="テキスト ボックス 187"/>
        <xdr:cNvSpPr txBox="1"/>
      </xdr:nvSpPr>
      <xdr:spPr>
        <a:xfrm>
          <a:off x="1719794" y="122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31567</xdr:rowOff>
    </xdr:from>
    <xdr:to>
      <xdr:col>1</xdr:col>
      <xdr:colOff>485775</xdr:colOff>
      <xdr:row>73</xdr:row>
      <xdr:rowOff>133167</xdr:rowOff>
    </xdr:to>
    <xdr:sp macro="" textlink="">
      <xdr:nvSpPr>
        <xdr:cNvPr id="189" name="フローチャート : 判断 188"/>
        <xdr:cNvSpPr/>
      </xdr:nvSpPr>
      <xdr:spPr>
        <a:xfrm>
          <a:off x="1079500" y="1254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149694</xdr:rowOff>
    </xdr:from>
    <xdr:ext cx="599010" cy="259045"/>
    <xdr:sp macro="" textlink="">
      <xdr:nvSpPr>
        <xdr:cNvPr id="190" name="テキスト ボックス 189"/>
        <xdr:cNvSpPr txBox="1"/>
      </xdr:nvSpPr>
      <xdr:spPr>
        <a:xfrm>
          <a:off x="830794" y="1232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104491</xdr:rowOff>
    </xdr:from>
    <xdr:to>
      <xdr:col>6</xdr:col>
      <xdr:colOff>561975</xdr:colOff>
      <xdr:row>76</xdr:row>
      <xdr:rowOff>34640</xdr:rowOff>
    </xdr:to>
    <xdr:sp macro="" textlink="">
      <xdr:nvSpPr>
        <xdr:cNvPr id="196" name="円/楕円 195"/>
        <xdr:cNvSpPr/>
      </xdr:nvSpPr>
      <xdr:spPr>
        <a:xfrm>
          <a:off x="4584700" y="129632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82918</xdr:rowOff>
    </xdr:from>
    <xdr:ext cx="599010" cy="259045"/>
    <xdr:sp macro="" textlink="">
      <xdr:nvSpPr>
        <xdr:cNvPr id="197" name="民生費該当値テキスト"/>
        <xdr:cNvSpPr txBox="1"/>
      </xdr:nvSpPr>
      <xdr:spPr>
        <a:xfrm>
          <a:off x="4686300" y="1294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121,818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17143</xdr:rowOff>
    </xdr:from>
    <xdr:to>
      <xdr:col>5</xdr:col>
      <xdr:colOff>409575</xdr:colOff>
      <xdr:row>76</xdr:row>
      <xdr:rowOff>118743</xdr:rowOff>
    </xdr:to>
    <xdr:sp macro="" textlink="">
      <xdr:nvSpPr>
        <xdr:cNvPr id="198" name="円/楕円 197"/>
        <xdr:cNvSpPr/>
      </xdr:nvSpPr>
      <xdr:spPr>
        <a:xfrm>
          <a:off x="3746500" y="1304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109870</xdr:rowOff>
    </xdr:from>
    <xdr:ext cx="599010" cy="259045"/>
    <xdr:sp macro="" textlink="">
      <xdr:nvSpPr>
        <xdr:cNvPr id="199" name="テキスト ボックス 198"/>
        <xdr:cNvSpPr txBox="1"/>
      </xdr:nvSpPr>
      <xdr:spPr>
        <a:xfrm>
          <a:off x="3497794" y="1314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96627</xdr:rowOff>
    </xdr:from>
    <xdr:to>
      <xdr:col>4</xdr:col>
      <xdr:colOff>206375</xdr:colOff>
      <xdr:row>77</xdr:row>
      <xdr:rowOff>26777</xdr:rowOff>
    </xdr:to>
    <xdr:sp macro="" textlink="">
      <xdr:nvSpPr>
        <xdr:cNvPr id="200" name="円/楕円 199"/>
        <xdr:cNvSpPr/>
      </xdr:nvSpPr>
      <xdr:spPr>
        <a:xfrm>
          <a:off x="2857500" y="131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17904</xdr:rowOff>
    </xdr:from>
    <xdr:ext cx="599010" cy="259045"/>
    <xdr:sp macro="" textlink="">
      <xdr:nvSpPr>
        <xdr:cNvPr id="201" name="テキスト ボックス 200"/>
        <xdr:cNvSpPr txBox="1"/>
      </xdr:nvSpPr>
      <xdr:spPr>
        <a:xfrm>
          <a:off x="2608794" y="1321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94295</xdr:rowOff>
    </xdr:from>
    <xdr:to>
      <xdr:col>3</xdr:col>
      <xdr:colOff>3175</xdr:colOff>
      <xdr:row>78</xdr:row>
      <xdr:rowOff>24445</xdr:rowOff>
    </xdr:to>
    <xdr:sp macro="" textlink="">
      <xdr:nvSpPr>
        <xdr:cNvPr id="202" name="円/楕円 201"/>
        <xdr:cNvSpPr/>
      </xdr:nvSpPr>
      <xdr:spPr>
        <a:xfrm>
          <a:off x="1968500" y="132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15572</xdr:rowOff>
    </xdr:from>
    <xdr:ext cx="599010" cy="259045"/>
    <xdr:sp macro="" textlink="">
      <xdr:nvSpPr>
        <xdr:cNvPr id="203" name="テキスト ボックス 202"/>
        <xdr:cNvSpPr txBox="1"/>
      </xdr:nvSpPr>
      <xdr:spPr>
        <a:xfrm>
          <a:off x="1719794" y="1338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107,264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126802</xdr:rowOff>
    </xdr:from>
    <xdr:to>
      <xdr:col>1</xdr:col>
      <xdr:colOff>485775</xdr:colOff>
      <xdr:row>78</xdr:row>
      <xdr:rowOff>56952</xdr:rowOff>
    </xdr:to>
    <xdr:sp macro="" textlink="">
      <xdr:nvSpPr>
        <xdr:cNvPr id="204" name="円/楕円 203"/>
        <xdr:cNvSpPr/>
      </xdr:nvSpPr>
      <xdr:spPr>
        <a:xfrm>
          <a:off x="1079500" y="133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48079</xdr:rowOff>
    </xdr:from>
    <xdr:ext cx="599010" cy="259045"/>
    <xdr:sp macro="" textlink="">
      <xdr:nvSpPr>
        <xdr:cNvPr id="205" name="テキスト ボックス 204"/>
        <xdr:cNvSpPr txBox="1"/>
      </xdr:nvSpPr>
      <xdr:spPr>
        <a:xfrm>
          <a:off x="830794" y="1342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28" name="直線コネクタ 227"/>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29"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0" name="直線コネクタ 229"/>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1"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2" name="直線コネクタ 231"/>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30429</xdr:rowOff>
    </xdr:from>
    <xdr:to>
      <xdr:col>6</xdr:col>
      <xdr:colOff>511175</xdr:colOff>
      <xdr:row>97</xdr:row>
      <xdr:rowOff>51597</xdr:rowOff>
    </xdr:to>
    <xdr:cxnSp macro="">
      <xdr:nvCxnSpPr>
        <xdr:cNvPr id="233" name="直線コネクタ 232"/>
        <xdr:cNvCxnSpPr/>
      </xdr:nvCxnSpPr>
      <xdr:spPr>
        <a:xfrm>
          <a:off x="3797300" y="16661079"/>
          <a:ext cx="8382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17732</xdr:rowOff>
    </xdr:from>
    <xdr:ext cx="534377" cy="259045"/>
    <xdr:sp macro="" textlink="">
      <xdr:nvSpPr>
        <xdr:cNvPr id="234" name="衛生費平均値テキスト"/>
        <xdr:cNvSpPr txBox="1"/>
      </xdr:nvSpPr>
      <xdr:spPr>
        <a:xfrm>
          <a:off x="4686300" y="1613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5" name="フローチャート : 判断 234"/>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30429</xdr:rowOff>
    </xdr:from>
    <xdr:to>
      <xdr:col>5</xdr:col>
      <xdr:colOff>358775</xdr:colOff>
      <xdr:row>97</xdr:row>
      <xdr:rowOff>57496</xdr:rowOff>
    </xdr:to>
    <xdr:cxnSp macro="">
      <xdr:nvCxnSpPr>
        <xdr:cNvPr id="236" name="直線コネクタ 235"/>
        <xdr:cNvCxnSpPr/>
      </xdr:nvCxnSpPr>
      <xdr:spPr>
        <a:xfrm flipV="1">
          <a:off x="2908300" y="16661079"/>
          <a:ext cx="889000" cy="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38288</xdr:rowOff>
    </xdr:from>
    <xdr:to>
      <xdr:col>5</xdr:col>
      <xdr:colOff>409575</xdr:colOff>
      <xdr:row>96</xdr:row>
      <xdr:rowOff>139888</xdr:rowOff>
    </xdr:to>
    <xdr:sp macro="" textlink="">
      <xdr:nvSpPr>
        <xdr:cNvPr id="237" name="フローチャート : 判断 236"/>
        <xdr:cNvSpPr/>
      </xdr:nvSpPr>
      <xdr:spPr>
        <a:xfrm>
          <a:off x="3746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156415</xdr:rowOff>
    </xdr:from>
    <xdr:ext cx="534377" cy="259045"/>
    <xdr:sp macro="" textlink="">
      <xdr:nvSpPr>
        <xdr:cNvPr id="238" name="テキスト ボックス 237"/>
        <xdr:cNvSpPr txBox="1"/>
      </xdr:nvSpPr>
      <xdr:spPr>
        <a:xfrm>
          <a:off x="3530111" y="162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57496</xdr:rowOff>
    </xdr:from>
    <xdr:to>
      <xdr:col>4</xdr:col>
      <xdr:colOff>155575</xdr:colOff>
      <xdr:row>97</xdr:row>
      <xdr:rowOff>85156</xdr:rowOff>
    </xdr:to>
    <xdr:cxnSp macro="">
      <xdr:nvCxnSpPr>
        <xdr:cNvPr id="239" name="直線コネクタ 238"/>
        <xdr:cNvCxnSpPr/>
      </xdr:nvCxnSpPr>
      <xdr:spPr>
        <a:xfrm flipV="1">
          <a:off x="2019300" y="16688146"/>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124287</xdr:rowOff>
    </xdr:from>
    <xdr:to>
      <xdr:col>4</xdr:col>
      <xdr:colOff>206375</xdr:colOff>
      <xdr:row>96</xdr:row>
      <xdr:rowOff>54437</xdr:rowOff>
    </xdr:to>
    <xdr:sp macro="" textlink="">
      <xdr:nvSpPr>
        <xdr:cNvPr id="240" name="フローチャート : 判断 239"/>
        <xdr:cNvSpPr/>
      </xdr:nvSpPr>
      <xdr:spPr>
        <a:xfrm>
          <a:off x="2857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70964</xdr:rowOff>
    </xdr:from>
    <xdr:ext cx="534377" cy="259045"/>
    <xdr:sp macro="" textlink="">
      <xdr:nvSpPr>
        <xdr:cNvPr id="241" name="テキスト ボックス 240"/>
        <xdr:cNvSpPr txBox="1"/>
      </xdr:nvSpPr>
      <xdr:spPr>
        <a:xfrm>
          <a:off x="2641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32029</xdr:rowOff>
    </xdr:from>
    <xdr:to>
      <xdr:col>2</xdr:col>
      <xdr:colOff>638175</xdr:colOff>
      <xdr:row>97</xdr:row>
      <xdr:rowOff>85156</xdr:rowOff>
    </xdr:to>
    <xdr:cxnSp macro="">
      <xdr:nvCxnSpPr>
        <xdr:cNvPr id="242" name="直線コネクタ 241"/>
        <xdr:cNvCxnSpPr/>
      </xdr:nvCxnSpPr>
      <xdr:spPr>
        <a:xfrm>
          <a:off x="1130300" y="16662679"/>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9119</xdr:rowOff>
    </xdr:from>
    <xdr:to>
      <xdr:col>3</xdr:col>
      <xdr:colOff>3175</xdr:colOff>
      <xdr:row>96</xdr:row>
      <xdr:rowOff>110719</xdr:rowOff>
    </xdr:to>
    <xdr:sp macro="" textlink="">
      <xdr:nvSpPr>
        <xdr:cNvPr id="243" name="フローチャート : 判断 242"/>
        <xdr:cNvSpPr/>
      </xdr:nvSpPr>
      <xdr:spPr>
        <a:xfrm>
          <a:off x="1968500" y="164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127246</xdr:rowOff>
    </xdr:from>
    <xdr:ext cx="534377" cy="259045"/>
    <xdr:sp macro="" textlink="">
      <xdr:nvSpPr>
        <xdr:cNvPr id="244" name="テキスト ボックス 243"/>
        <xdr:cNvSpPr txBox="1"/>
      </xdr:nvSpPr>
      <xdr:spPr>
        <a:xfrm>
          <a:off x="1752111" y="162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2307</xdr:rowOff>
    </xdr:from>
    <xdr:to>
      <xdr:col>1</xdr:col>
      <xdr:colOff>485775</xdr:colOff>
      <xdr:row>96</xdr:row>
      <xdr:rowOff>103907</xdr:rowOff>
    </xdr:to>
    <xdr:sp macro="" textlink="">
      <xdr:nvSpPr>
        <xdr:cNvPr id="245" name="フローチャート : 判断 244"/>
        <xdr:cNvSpPr/>
      </xdr:nvSpPr>
      <xdr:spPr>
        <a:xfrm>
          <a:off x="1079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120434</xdr:rowOff>
    </xdr:from>
    <xdr:ext cx="534377" cy="259045"/>
    <xdr:sp macro="" textlink="">
      <xdr:nvSpPr>
        <xdr:cNvPr id="246" name="テキスト ボックス 245"/>
        <xdr:cNvSpPr txBox="1"/>
      </xdr:nvSpPr>
      <xdr:spPr>
        <a:xfrm>
          <a:off x="863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797</xdr:rowOff>
    </xdr:from>
    <xdr:to>
      <xdr:col>6</xdr:col>
      <xdr:colOff>561975</xdr:colOff>
      <xdr:row>97</xdr:row>
      <xdr:rowOff>102397</xdr:rowOff>
    </xdr:to>
    <xdr:sp macro="" textlink="">
      <xdr:nvSpPr>
        <xdr:cNvPr id="252" name="円/楕円 251"/>
        <xdr:cNvSpPr/>
      </xdr:nvSpPr>
      <xdr:spPr>
        <a:xfrm>
          <a:off x="4584700" y="166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150674</xdr:rowOff>
    </xdr:from>
    <xdr:ext cx="534377" cy="259045"/>
    <xdr:sp macro="" textlink="">
      <xdr:nvSpPr>
        <xdr:cNvPr id="253" name="衛生費該当値テキスト"/>
        <xdr:cNvSpPr txBox="1"/>
      </xdr:nvSpPr>
      <xdr:spPr>
        <a:xfrm>
          <a:off x="4686300" y="1660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151079</xdr:rowOff>
    </xdr:from>
    <xdr:to>
      <xdr:col>5</xdr:col>
      <xdr:colOff>409575</xdr:colOff>
      <xdr:row>97</xdr:row>
      <xdr:rowOff>81229</xdr:rowOff>
    </xdr:to>
    <xdr:sp macro="" textlink="">
      <xdr:nvSpPr>
        <xdr:cNvPr id="254" name="円/楕円 253"/>
        <xdr:cNvSpPr/>
      </xdr:nvSpPr>
      <xdr:spPr>
        <a:xfrm>
          <a:off x="3746500" y="166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72356</xdr:rowOff>
    </xdr:from>
    <xdr:ext cx="534377" cy="259045"/>
    <xdr:sp macro="" textlink="">
      <xdr:nvSpPr>
        <xdr:cNvPr id="255" name="テキスト ボックス 254"/>
        <xdr:cNvSpPr txBox="1"/>
      </xdr:nvSpPr>
      <xdr:spPr>
        <a:xfrm>
          <a:off x="3530111" y="167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6696</xdr:rowOff>
    </xdr:from>
    <xdr:to>
      <xdr:col>4</xdr:col>
      <xdr:colOff>206375</xdr:colOff>
      <xdr:row>97</xdr:row>
      <xdr:rowOff>108296</xdr:rowOff>
    </xdr:to>
    <xdr:sp macro="" textlink="">
      <xdr:nvSpPr>
        <xdr:cNvPr id="256" name="円/楕円 255"/>
        <xdr:cNvSpPr/>
      </xdr:nvSpPr>
      <xdr:spPr>
        <a:xfrm>
          <a:off x="2857500" y="166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99423</xdr:rowOff>
    </xdr:from>
    <xdr:ext cx="534377" cy="259045"/>
    <xdr:sp macro="" textlink="">
      <xdr:nvSpPr>
        <xdr:cNvPr id="257" name="テキスト ボックス 256"/>
        <xdr:cNvSpPr txBox="1"/>
      </xdr:nvSpPr>
      <xdr:spPr>
        <a:xfrm>
          <a:off x="2641111" y="1673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34356</xdr:rowOff>
    </xdr:from>
    <xdr:to>
      <xdr:col>3</xdr:col>
      <xdr:colOff>3175</xdr:colOff>
      <xdr:row>97</xdr:row>
      <xdr:rowOff>135956</xdr:rowOff>
    </xdr:to>
    <xdr:sp macro="" textlink="">
      <xdr:nvSpPr>
        <xdr:cNvPr id="258" name="円/楕円 257"/>
        <xdr:cNvSpPr/>
      </xdr:nvSpPr>
      <xdr:spPr>
        <a:xfrm>
          <a:off x="1968500" y="166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127083</xdr:rowOff>
    </xdr:from>
    <xdr:ext cx="534377" cy="259045"/>
    <xdr:sp macro="" textlink="">
      <xdr:nvSpPr>
        <xdr:cNvPr id="259" name="テキスト ボックス 258"/>
        <xdr:cNvSpPr txBox="1"/>
      </xdr:nvSpPr>
      <xdr:spPr>
        <a:xfrm>
          <a:off x="1752111" y="167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152679</xdr:rowOff>
    </xdr:from>
    <xdr:to>
      <xdr:col>1</xdr:col>
      <xdr:colOff>485775</xdr:colOff>
      <xdr:row>97</xdr:row>
      <xdr:rowOff>82829</xdr:rowOff>
    </xdr:to>
    <xdr:sp macro="" textlink="">
      <xdr:nvSpPr>
        <xdr:cNvPr id="260" name="円/楕円 259"/>
        <xdr:cNvSpPr/>
      </xdr:nvSpPr>
      <xdr:spPr>
        <a:xfrm>
          <a:off x="1079500" y="166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73956</xdr:rowOff>
    </xdr:from>
    <xdr:ext cx="534377" cy="259045"/>
    <xdr:sp macro="" textlink="">
      <xdr:nvSpPr>
        <xdr:cNvPr id="261" name="テキスト ボックス 260"/>
        <xdr:cNvSpPr txBox="1"/>
      </xdr:nvSpPr>
      <xdr:spPr>
        <a:xfrm>
          <a:off x="863111" y="1670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5" name="直線コネクタ 284"/>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86"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87" name="直線コネクタ 286"/>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88"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89" name="直線コネクタ 288"/>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161290</xdr:rowOff>
    </xdr:from>
    <xdr:to>
      <xdr:col>15</xdr:col>
      <xdr:colOff>180975</xdr:colOff>
      <xdr:row>38</xdr:row>
      <xdr:rowOff>171323</xdr:rowOff>
    </xdr:to>
    <xdr:cxnSp macro="">
      <xdr:nvCxnSpPr>
        <xdr:cNvPr id="290" name="直線コネクタ 289"/>
        <xdr:cNvCxnSpPr/>
      </xdr:nvCxnSpPr>
      <xdr:spPr>
        <a:xfrm>
          <a:off x="9639300" y="6676390"/>
          <a:ext cx="8382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91"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2" name="フローチャート : 判断 291"/>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155321</xdr:rowOff>
    </xdr:from>
    <xdr:to>
      <xdr:col>14</xdr:col>
      <xdr:colOff>28575</xdr:colOff>
      <xdr:row>38</xdr:row>
      <xdr:rowOff>161290</xdr:rowOff>
    </xdr:to>
    <xdr:cxnSp macro="">
      <xdr:nvCxnSpPr>
        <xdr:cNvPr id="293" name="直線コネクタ 292"/>
        <xdr:cNvCxnSpPr/>
      </xdr:nvCxnSpPr>
      <xdr:spPr>
        <a:xfrm>
          <a:off x="8750300" y="6670421"/>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43434</xdr:rowOff>
    </xdr:from>
    <xdr:to>
      <xdr:col>14</xdr:col>
      <xdr:colOff>79375</xdr:colOff>
      <xdr:row>38</xdr:row>
      <xdr:rowOff>145034</xdr:rowOff>
    </xdr:to>
    <xdr:sp macro="" textlink="">
      <xdr:nvSpPr>
        <xdr:cNvPr id="294" name="フローチャート : 判断 293"/>
        <xdr:cNvSpPr/>
      </xdr:nvSpPr>
      <xdr:spPr>
        <a:xfrm>
          <a:off x="9588500" y="65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161561</xdr:rowOff>
    </xdr:from>
    <xdr:ext cx="378565" cy="259045"/>
    <xdr:sp macro="" textlink="">
      <xdr:nvSpPr>
        <xdr:cNvPr id="295" name="テキスト ボックス 294"/>
        <xdr:cNvSpPr txBox="1"/>
      </xdr:nvSpPr>
      <xdr:spPr>
        <a:xfrm>
          <a:off x="9450017" y="633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150749</xdr:rowOff>
    </xdr:from>
    <xdr:to>
      <xdr:col>12</xdr:col>
      <xdr:colOff>511175</xdr:colOff>
      <xdr:row>38</xdr:row>
      <xdr:rowOff>155321</xdr:rowOff>
    </xdr:to>
    <xdr:cxnSp macro="">
      <xdr:nvCxnSpPr>
        <xdr:cNvPr id="296" name="直線コネクタ 295"/>
        <xdr:cNvCxnSpPr/>
      </xdr:nvCxnSpPr>
      <xdr:spPr>
        <a:xfrm>
          <a:off x="7861300" y="66658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39624</xdr:rowOff>
    </xdr:from>
    <xdr:to>
      <xdr:col>12</xdr:col>
      <xdr:colOff>561975</xdr:colOff>
      <xdr:row>38</xdr:row>
      <xdr:rowOff>141224</xdr:rowOff>
    </xdr:to>
    <xdr:sp macro="" textlink="">
      <xdr:nvSpPr>
        <xdr:cNvPr id="297" name="フローチャート : 判断 296"/>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157751</xdr:rowOff>
    </xdr:from>
    <xdr:ext cx="378565" cy="259045"/>
    <xdr:sp macro="" textlink="">
      <xdr:nvSpPr>
        <xdr:cNvPr id="298" name="テキスト ボックス 297"/>
        <xdr:cNvSpPr txBox="1"/>
      </xdr:nvSpPr>
      <xdr:spPr>
        <a:xfrm>
          <a:off x="8561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132207</xdr:rowOff>
    </xdr:from>
    <xdr:to>
      <xdr:col>11</xdr:col>
      <xdr:colOff>307975</xdr:colOff>
      <xdr:row>38</xdr:row>
      <xdr:rowOff>150749</xdr:rowOff>
    </xdr:to>
    <xdr:cxnSp macro="">
      <xdr:nvCxnSpPr>
        <xdr:cNvPr id="299" name="直線コネクタ 298"/>
        <xdr:cNvCxnSpPr/>
      </xdr:nvCxnSpPr>
      <xdr:spPr>
        <a:xfrm>
          <a:off x="6972300" y="6647307"/>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165227</xdr:rowOff>
    </xdr:from>
    <xdr:to>
      <xdr:col>11</xdr:col>
      <xdr:colOff>358775</xdr:colOff>
      <xdr:row>38</xdr:row>
      <xdr:rowOff>95377</xdr:rowOff>
    </xdr:to>
    <xdr:sp macro="" textlink="">
      <xdr:nvSpPr>
        <xdr:cNvPr id="300" name="フローチャート : 判断 299"/>
        <xdr:cNvSpPr/>
      </xdr:nvSpPr>
      <xdr:spPr>
        <a:xfrm>
          <a:off x="7810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111904</xdr:rowOff>
    </xdr:from>
    <xdr:ext cx="469744" cy="259045"/>
    <xdr:sp macro="" textlink="">
      <xdr:nvSpPr>
        <xdr:cNvPr id="301" name="テキスト ボックス 300"/>
        <xdr:cNvSpPr txBox="1"/>
      </xdr:nvSpPr>
      <xdr:spPr>
        <a:xfrm>
          <a:off x="7626427"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142748</xdr:rowOff>
    </xdr:from>
    <xdr:to>
      <xdr:col>10</xdr:col>
      <xdr:colOff>155575</xdr:colOff>
      <xdr:row>38</xdr:row>
      <xdr:rowOff>72898</xdr:rowOff>
    </xdr:to>
    <xdr:sp macro="" textlink="">
      <xdr:nvSpPr>
        <xdr:cNvPr id="302" name="フローチャート : 判断 301"/>
        <xdr:cNvSpPr/>
      </xdr:nvSpPr>
      <xdr:spPr>
        <a:xfrm>
          <a:off x="6921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89425</xdr:rowOff>
    </xdr:from>
    <xdr:ext cx="469744" cy="259045"/>
    <xdr:sp macro="" textlink="">
      <xdr:nvSpPr>
        <xdr:cNvPr id="303" name="テキスト ボックス 302"/>
        <xdr:cNvSpPr txBox="1"/>
      </xdr:nvSpPr>
      <xdr:spPr>
        <a:xfrm>
          <a:off x="673742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120523</xdr:rowOff>
    </xdr:from>
    <xdr:to>
      <xdr:col>15</xdr:col>
      <xdr:colOff>231775</xdr:colOff>
      <xdr:row>39</xdr:row>
      <xdr:rowOff>50673</xdr:rowOff>
    </xdr:to>
    <xdr:sp macro="" textlink="">
      <xdr:nvSpPr>
        <xdr:cNvPr id="309" name="円/楕円 308"/>
        <xdr:cNvSpPr/>
      </xdr:nvSpPr>
      <xdr:spPr>
        <a:xfrm>
          <a:off x="10426700" y="66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35450</xdr:rowOff>
    </xdr:from>
    <xdr:ext cx="378565" cy="259045"/>
    <xdr:sp macro="" textlink="">
      <xdr:nvSpPr>
        <xdr:cNvPr id="310" name="労働費該当値テキスト"/>
        <xdr:cNvSpPr txBox="1"/>
      </xdr:nvSpPr>
      <xdr:spPr>
        <a:xfrm>
          <a:off x="10528300" y="65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110490</xdr:rowOff>
    </xdr:from>
    <xdr:to>
      <xdr:col>14</xdr:col>
      <xdr:colOff>79375</xdr:colOff>
      <xdr:row>39</xdr:row>
      <xdr:rowOff>40640</xdr:rowOff>
    </xdr:to>
    <xdr:sp macro="" textlink="">
      <xdr:nvSpPr>
        <xdr:cNvPr id="311" name="円/楕円 310"/>
        <xdr:cNvSpPr/>
      </xdr:nvSpPr>
      <xdr:spPr>
        <a:xfrm>
          <a:off x="9588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31767</xdr:rowOff>
    </xdr:from>
    <xdr:ext cx="378565" cy="259045"/>
    <xdr:sp macro="" textlink="">
      <xdr:nvSpPr>
        <xdr:cNvPr id="312" name="テキスト ボックス 311"/>
        <xdr:cNvSpPr txBox="1"/>
      </xdr:nvSpPr>
      <xdr:spPr>
        <a:xfrm>
          <a:off x="9450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104521</xdr:rowOff>
    </xdr:from>
    <xdr:to>
      <xdr:col>12</xdr:col>
      <xdr:colOff>561975</xdr:colOff>
      <xdr:row>39</xdr:row>
      <xdr:rowOff>34671</xdr:rowOff>
    </xdr:to>
    <xdr:sp macro="" textlink="">
      <xdr:nvSpPr>
        <xdr:cNvPr id="313" name="円/楕円 312"/>
        <xdr:cNvSpPr/>
      </xdr:nvSpPr>
      <xdr:spPr>
        <a:xfrm>
          <a:off x="8699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25798</xdr:rowOff>
    </xdr:from>
    <xdr:ext cx="378565" cy="259045"/>
    <xdr:sp macro="" textlink="">
      <xdr:nvSpPr>
        <xdr:cNvPr id="314" name="テキスト ボックス 313"/>
        <xdr:cNvSpPr txBox="1"/>
      </xdr:nvSpPr>
      <xdr:spPr>
        <a:xfrm>
          <a:off x="8561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99949</xdr:rowOff>
    </xdr:from>
    <xdr:to>
      <xdr:col>11</xdr:col>
      <xdr:colOff>358775</xdr:colOff>
      <xdr:row>39</xdr:row>
      <xdr:rowOff>30099</xdr:rowOff>
    </xdr:to>
    <xdr:sp macro="" textlink="">
      <xdr:nvSpPr>
        <xdr:cNvPr id="315" name="円/楕円 314"/>
        <xdr:cNvSpPr/>
      </xdr:nvSpPr>
      <xdr:spPr>
        <a:xfrm>
          <a:off x="7810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21226</xdr:rowOff>
    </xdr:from>
    <xdr:ext cx="378565" cy="259045"/>
    <xdr:sp macro="" textlink="">
      <xdr:nvSpPr>
        <xdr:cNvPr id="316" name="テキスト ボックス 315"/>
        <xdr:cNvSpPr txBox="1"/>
      </xdr:nvSpPr>
      <xdr:spPr>
        <a:xfrm>
          <a:off x="7672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81407</xdr:rowOff>
    </xdr:from>
    <xdr:to>
      <xdr:col>10</xdr:col>
      <xdr:colOff>155575</xdr:colOff>
      <xdr:row>39</xdr:row>
      <xdr:rowOff>11557</xdr:rowOff>
    </xdr:to>
    <xdr:sp macro="" textlink="">
      <xdr:nvSpPr>
        <xdr:cNvPr id="317" name="円/楕円 316"/>
        <xdr:cNvSpPr/>
      </xdr:nvSpPr>
      <xdr:spPr>
        <a:xfrm>
          <a:off x="6921500" y="65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2684</xdr:rowOff>
    </xdr:from>
    <xdr:ext cx="378565" cy="259045"/>
    <xdr:sp macro="" textlink="">
      <xdr:nvSpPr>
        <xdr:cNvPr id="318" name="テキスト ボックス 317"/>
        <xdr:cNvSpPr txBox="1"/>
      </xdr:nvSpPr>
      <xdr:spPr>
        <a:xfrm>
          <a:off x="6783017" y="668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38" name="直線コネクタ 337"/>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39"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0" name="直線コネクタ 339"/>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1"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2" name="直線コネクタ 341"/>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112496</xdr:rowOff>
    </xdr:from>
    <xdr:to>
      <xdr:col>15</xdr:col>
      <xdr:colOff>180975</xdr:colOff>
      <xdr:row>55</xdr:row>
      <xdr:rowOff>124327</xdr:rowOff>
    </xdr:to>
    <xdr:cxnSp macro="">
      <xdr:nvCxnSpPr>
        <xdr:cNvPr id="343" name="直線コネクタ 342"/>
        <xdr:cNvCxnSpPr/>
      </xdr:nvCxnSpPr>
      <xdr:spPr>
        <a:xfrm flipV="1">
          <a:off x="9639300" y="9542246"/>
          <a:ext cx="838200" cy="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168584</xdr:rowOff>
    </xdr:from>
    <xdr:ext cx="469744" cy="259045"/>
    <xdr:sp macro="" textlink="">
      <xdr:nvSpPr>
        <xdr:cNvPr id="344" name="農林水産業費平均値テキスト"/>
        <xdr:cNvSpPr txBox="1"/>
      </xdr:nvSpPr>
      <xdr:spPr>
        <a:xfrm>
          <a:off x="10528300" y="9255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5" name="フローチャート : 判断 344"/>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100381</xdr:rowOff>
    </xdr:from>
    <xdr:to>
      <xdr:col>14</xdr:col>
      <xdr:colOff>28575</xdr:colOff>
      <xdr:row>55</xdr:row>
      <xdr:rowOff>124327</xdr:rowOff>
    </xdr:to>
    <xdr:cxnSp macro="">
      <xdr:nvCxnSpPr>
        <xdr:cNvPr id="346" name="直線コネクタ 345"/>
        <xdr:cNvCxnSpPr/>
      </xdr:nvCxnSpPr>
      <xdr:spPr>
        <a:xfrm>
          <a:off x="8750300" y="9530131"/>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140621</xdr:rowOff>
    </xdr:from>
    <xdr:to>
      <xdr:col>14</xdr:col>
      <xdr:colOff>79375</xdr:colOff>
      <xdr:row>56</xdr:row>
      <xdr:rowOff>70771</xdr:rowOff>
    </xdr:to>
    <xdr:sp macro="" textlink="">
      <xdr:nvSpPr>
        <xdr:cNvPr id="347" name="フローチャート : 判断 346"/>
        <xdr:cNvSpPr/>
      </xdr:nvSpPr>
      <xdr:spPr>
        <a:xfrm>
          <a:off x="9588500" y="95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61898</xdr:rowOff>
    </xdr:from>
    <xdr:ext cx="469744" cy="259045"/>
    <xdr:sp macro="" textlink="">
      <xdr:nvSpPr>
        <xdr:cNvPr id="348" name="テキスト ボックス 347"/>
        <xdr:cNvSpPr txBox="1"/>
      </xdr:nvSpPr>
      <xdr:spPr>
        <a:xfrm>
          <a:off x="9404427" y="966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94552</xdr:rowOff>
    </xdr:from>
    <xdr:to>
      <xdr:col>12</xdr:col>
      <xdr:colOff>511175</xdr:colOff>
      <xdr:row>55</xdr:row>
      <xdr:rowOff>100381</xdr:rowOff>
    </xdr:to>
    <xdr:cxnSp macro="">
      <xdr:nvCxnSpPr>
        <xdr:cNvPr id="349" name="直線コネクタ 348"/>
        <xdr:cNvCxnSpPr/>
      </xdr:nvCxnSpPr>
      <xdr:spPr>
        <a:xfrm>
          <a:off x="7861300" y="952430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0" name="フローチャート : 判断 349"/>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116591</xdr:rowOff>
    </xdr:from>
    <xdr:ext cx="469744" cy="259045"/>
    <xdr:sp macro="" textlink="">
      <xdr:nvSpPr>
        <xdr:cNvPr id="351" name="テキスト ボックス 350"/>
        <xdr:cNvSpPr txBox="1"/>
      </xdr:nvSpPr>
      <xdr:spPr>
        <a:xfrm>
          <a:off x="8515427" y="97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94552</xdr:rowOff>
    </xdr:from>
    <xdr:to>
      <xdr:col>11</xdr:col>
      <xdr:colOff>307975</xdr:colOff>
      <xdr:row>55</xdr:row>
      <xdr:rowOff>100895</xdr:rowOff>
    </xdr:to>
    <xdr:cxnSp macro="">
      <xdr:nvCxnSpPr>
        <xdr:cNvPr id="352" name="直線コネクタ 351"/>
        <xdr:cNvCxnSpPr/>
      </xdr:nvCxnSpPr>
      <xdr:spPr>
        <a:xfrm flipV="1">
          <a:off x="6972300" y="9524302"/>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3" name="フローチャート : 判断 352"/>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84129</xdr:rowOff>
    </xdr:from>
    <xdr:ext cx="469744" cy="259045"/>
    <xdr:sp macro="" textlink="">
      <xdr:nvSpPr>
        <xdr:cNvPr id="354" name="テキスト ボックス 353"/>
        <xdr:cNvSpPr txBox="1"/>
      </xdr:nvSpPr>
      <xdr:spPr>
        <a:xfrm>
          <a:off x="7626427" y="968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5" name="フローチャート : 判断 354"/>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116133</xdr:rowOff>
    </xdr:from>
    <xdr:ext cx="469744" cy="259045"/>
    <xdr:sp macro="" textlink="">
      <xdr:nvSpPr>
        <xdr:cNvPr id="356" name="テキスト ボックス 355"/>
        <xdr:cNvSpPr txBox="1"/>
      </xdr:nvSpPr>
      <xdr:spPr>
        <a:xfrm>
          <a:off x="6737427" y="97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61696</xdr:rowOff>
    </xdr:from>
    <xdr:to>
      <xdr:col>15</xdr:col>
      <xdr:colOff>231775</xdr:colOff>
      <xdr:row>55</xdr:row>
      <xdr:rowOff>163296</xdr:rowOff>
    </xdr:to>
    <xdr:sp macro="" textlink="">
      <xdr:nvSpPr>
        <xdr:cNvPr id="362" name="円/楕円 361"/>
        <xdr:cNvSpPr/>
      </xdr:nvSpPr>
      <xdr:spPr>
        <a:xfrm>
          <a:off x="10426700" y="94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40123</xdr:rowOff>
    </xdr:from>
    <xdr:ext cx="469744" cy="259045"/>
    <xdr:sp macro="" textlink="">
      <xdr:nvSpPr>
        <xdr:cNvPr id="363" name="農林水産業費該当値テキスト"/>
        <xdr:cNvSpPr txBox="1"/>
      </xdr:nvSpPr>
      <xdr:spPr>
        <a:xfrm>
          <a:off x="10528300" y="946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73527</xdr:rowOff>
    </xdr:from>
    <xdr:to>
      <xdr:col>14</xdr:col>
      <xdr:colOff>79375</xdr:colOff>
      <xdr:row>56</xdr:row>
      <xdr:rowOff>3677</xdr:rowOff>
    </xdr:to>
    <xdr:sp macro="" textlink="">
      <xdr:nvSpPr>
        <xdr:cNvPr id="364" name="円/楕円 363"/>
        <xdr:cNvSpPr/>
      </xdr:nvSpPr>
      <xdr:spPr>
        <a:xfrm>
          <a:off x="9588500" y="950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20204</xdr:rowOff>
    </xdr:from>
    <xdr:ext cx="469744" cy="259045"/>
    <xdr:sp macro="" textlink="">
      <xdr:nvSpPr>
        <xdr:cNvPr id="365" name="テキスト ボックス 364"/>
        <xdr:cNvSpPr txBox="1"/>
      </xdr:nvSpPr>
      <xdr:spPr>
        <a:xfrm>
          <a:off x="9404427" y="927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49581</xdr:rowOff>
    </xdr:from>
    <xdr:to>
      <xdr:col>12</xdr:col>
      <xdr:colOff>561975</xdr:colOff>
      <xdr:row>55</xdr:row>
      <xdr:rowOff>151181</xdr:rowOff>
    </xdr:to>
    <xdr:sp macro="" textlink="">
      <xdr:nvSpPr>
        <xdr:cNvPr id="366" name="円/楕円 365"/>
        <xdr:cNvSpPr/>
      </xdr:nvSpPr>
      <xdr:spPr>
        <a:xfrm>
          <a:off x="8699500" y="947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167708</xdr:rowOff>
    </xdr:from>
    <xdr:ext cx="469744" cy="259045"/>
    <xdr:sp macro="" textlink="">
      <xdr:nvSpPr>
        <xdr:cNvPr id="367" name="テキスト ボックス 366"/>
        <xdr:cNvSpPr txBox="1"/>
      </xdr:nvSpPr>
      <xdr:spPr>
        <a:xfrm>
          <a:off x="8515427" y="92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43752</xdr:rowOff>
    </xdr:from>
    <xdr:to>
      <xdr:col>11</xdr:col>
      <xdr:colOff>358775</xdr:colOff>
      <xdr:row>55</xdr:row>
      <xdr:rowOff>145352</xdr:rowOff>
    </xdr:to>
    <xdr:sp macro="" textlink="">
      <xdr:nvSpPr>
        <xdr:cNvPr id="368" name="円/楕円 367"/>
        <xdr:cNvSpPr/>
      </xdr:nvSpPr>
      <xdr:spPr>
        <a:xfrm>
          <a:off x="7810500" y="94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161879</xdr:rowOff>
    </xdr:from>
    <xdr:ext cx="469744" cy="259045"/>
    <xdr:sp macro="" textlink="">
      <xdr:nvSpPr>
        <xdr:cNvPr id="369" name="テキスト ボックス 368"/>
        <xdr:cNvSpPr txBox="1"/>
      </xdr:nvSpPr>
      <xdr:spPr>
        <a:xfrm>
          <a:off x="7626427" y="924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50095</xdr:rowOff>
    </xdr:from>
    <xdr:to>
      <xdr:col>10</xdr:col>
      <xdr:colOff>155575</xdr:colOff>
      <xdr:row>55</xdr:row>
      <xdr:rowOff>151695</xdr:rowOff>
    </xdr:to>
    <xdr:sp macro="" textlink="">
      <xdr:nvSpPr>
        <xdr:cNvPr id="370" name="円/楕円 369"/>
        <xdr:cNvSpPr/>
      </xdr:nvSpPr>
      <xdr:spPr>
        <a:xfrm>
          <a:off x="6921500" y="94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168222</xdr:rowOff>
    </xdr:from>
    <xdr:ext cx="469744" cy="259045"/>
    <xdr:sp macro="" textlink="">
      <xdr:nvSpPr>
        <xdr:cNvPr id="371" name="テキスト ボックス 370"/>
        <xdr:cNvSpPr txBox="1"/>
      </xdr:nvSpPr>
      <xdr:spPr>
        <a:xfrm>
          <a:off x="6737427" y="925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5" name="直線コネクタ 394"/>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396"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397" name="直線コネクタ 396"/>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398"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399" name="直線コネクタ 398"/>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43307</xdr:rowOff>
    </xdr:from>
    <xdr:to>
      <xdr:col>15</xdr:col>
      <xdr:colOff>180975</xdr:colOff>
      <xdr:row>78</xdr:row>
      <xdr:rowOff>59767</xdr:rowOff>
    </xdr:to>
    <xdr:cxnSp macro="">
      <xdr:nvCxnSpPr>
        <xdr:cNvPr id="400" name="直線コネクタ 399"/>
        <xdr:cNvCxnSpPr/>
      </xdr:nvCxnSpPr>
      <xdr:spPr>
        <a:xfrm>
          <a:off x="9639300" y="13416407"/>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8526</xdr:rowOff>
    </xdr:from>
    <xdr:ext cx="534377" cy="259045"/>
    <xdr:sp macro="" textlink="">
      <xdr:nvSpPr>
        <xdr:cNvPr id="401" name="商工費平均値テキスト"/>
        <xdr:cNvSpPr txBox="1"/>
      </xdr:nvSpPr>
      <xdr:spPr>
        <a:xfrm>
          <a:off x="10528300" y="1286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2" name="フローチャート : 判断 401"/>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43307</xdr:rowOff>
    </xdr:from>
    <xdr:to>
      <xdr:col>14</xdr:col>
      <xdr:colOff>28575</xdr:colOff>
      <xdr:row>78</xdr:row>
      <xdr:rowOff>80226</xdr:rowOff>
    </xdr:to>
    <xdr:cxnSp macro="">
      <xdr:nvCxnSpPr>
        <xdr:cNvPr id="403" name="直線コネクタ 402"/>
        <xdr:cNvCxnSpPr/>
      </xdr:nvCxnSpPr>
      <xdr:spPr>
        <a:xfrm flipV="1">
          <a:off x="8750300" y="13416407"/>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131914</xdr:rowOff>
    </xdr:from>
    <xdr:to>
      <xdr:col>14</xdr:col>
      <xdr:colOff>79375</xdr:colOff>
      <xdr:row>77</xdr:row>
      <xdr:rowOff>62064</xdr:rowOff>
    </xdr:to>
    <xdr:sp macro="" textlink="">
      <xdr:nvSpPr>
        <xdr:cNvPr id="404" name="フローチャート : 判断 403"/>
        <xdr:cNvSpPr/>
      </xdr:nvSpPr>
      <xdr:spPr>
        <a:xfrm>
          <a:off x="9588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78592</xdr:rowOff>
    </xdr:from>
    <xdr:ext cx="469744" cy="259045"/>
    <xdr:sp macro="" textlink="">
      <xdr:nvSpPr>
        <xdr:cNvPr id="405" name="テキスト ボックス 404"/>
        <xdr:cNvSpPr txBox="1"/>
      </xdr:nvSpPr>
      <xdr:spPr>
        <a:xfrm>
          <a:off x="9404427"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78473</xdr:rowOff>
    </xdr:from>
    <xdr:to>
      <xdr:col>12</xdr:col>
      <xdr:colOff>511175</xdr:colOff>
      <xdr:row>78</xdr:row>
      <xdr:rowOff>80226</xdr:rowOff>
    </xdr:to>
    <xdr:cxnSp macro="">
      <xdr:nvCxnSpPr>
        <xdr:cNvPr id="406" name="直線コネクタ 405"/>
        <xdr:cNvCxnSpPr/>
      </xdr:nvCxnSpPr>
      <xdr:spPr>
        <a:xfrm>
          <a:off x="7861300" y="1345157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07" name="フローチャート : 判断 406"/>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08" name="テキスト ボックス 407"/>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71729</xdr:rowOff>
    </xdr:from>
    <xdr:to>
      <xdr:col>11</xdr:col>
      <xdr:colOff>307975</xdr:colOff>
      <xdr:row>78</xdr:row>
      <xdr:rowOff>78473</xdr:rowOff>
    </xdr:to>
    <xdr:cxnSp macro="">
      <xdr:nvCxnSpPr>
        <xdr:cNvPr id="409" name="直線コネクタ 408"/>
        <xdr:cNvCxnSpPr/>
      </xdr:nvCxnSpPr>
      <xdr:spPr>
        <a:xfrm>
          <a:off x="6972300" y="13444829"/>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0" name="フローチャート : 判断 409"/>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1" name="テキスト ボックス 410"/>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2" name="フローチャート : 判断 411"/>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3" name="テキスト ボックス 412"/>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8967</xdr:rowOff>
    </xdr:from>
    <xdr:to>
      <xdr:col>15</xdr:col>
      <xdr:colOff>231775</xdr:colOff>
      <xdr:row>78</xdr:row>
      <xdr:rowOff>110567</xdr:rowOff>
    </xdr:to>
    <xdr:sp macro="" textlink="">
      <xdr:nvSpPr>
        <xdr:cNvPr id="419" name="円/楕円 418"/>
        <xdr:cNvSpPr/>
      </xdr:nvSpPr>
      <xdr:spPr>
        <a:xfrm>
          <a:off x="10426700" y="13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95344</xdr:rowOff>
    </xdr:from>
    <xdr:ext cx="469744" cy="259045"/>
    <xdr:sp macro="" textlink="">
      <xdr:nvSpPr>
        <xdr:cNvPr id="420" name="商工費該当値テキスト"/>
        <xdr:cNvSpPr txBox="1"/>
      </xdr:nvSpPr>
      <xdr:spPr>
        <a:xfrm>
          <a:off x="10528300" y="1329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163957</xdr:rowOff>
    </xdr:from>
    <xdr:to>
      <xdr:col>14</xdr:col>
      <xdr:colOff>79375</xdr:colOff>
      <xdr:row>78</xdr:row>
      <xdr:rowOff>94107</xdr:rowOff>
    </xdr:to>
    <xdr:sp macro="" textlink="">
      <xdr:nvSpPr>
        <xdr:cNvPr id="421" name="円/楕円 420"/>
        <xdr:cNvSpPr/>
      </xdr:nvSpPr>
      <xdr:spPr>
        <a:xfrm>
          <a:off x="9588500" y="133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85234</xdr:rowOff>
    </xdr:from>
    <xdr:ext cx="469744" cy="259045"/>
    <xdr:sp macro="" textlink="">
      <xdr:nvSpPr>
        <xdr:cNvPr id="422" name="テキスト ボックス 421"/>
        <xdr:cNvSpPr txBox="1"/>
      </xdr:nvSpPr>
      <xdr:spPr>
        <a:xfrm>
          <a:off x="9404427" y="1345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29426</xdr:rowOff>
    </xdr:from>
    <xdr:to>
      <xdr:col>12</xdr:col>
      <xdr:colOff>561975</xdr:colOff>
      <xdr:row>78</xdr:row>
      <xdr:rowOff>131026</xdr:rowOff>
    </xdr:to>
    <xdr:sp macro="" textlink="">
      <xdr:nvSpPr>
        <xdr:cNvPr id="423" name="円/楕円 422"/>
        <xdr:cNvSpPr/>
      </xdr:nvSpPr>
      <xdr:spPr>
        <a:xfrm>
          <a:off x="8699500" y="134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122153</xdr:rowOff>
    </xdr:from>
    <xdr:ext cx="469744" cy="259045"/>
    <xdr:sp macro="" textlink="">
      <xdr:nvSpPr>
        <xdr:cNvPr id="424" name="テキスト ボックス 423"/>
        <xdr:cNvSpPr txBox="1"/>
      </xdr:nvSpPr>
      <xdr:spPr>
        <a:xfrm>
          <a:off x="8515427" y="13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27673</xdr:rowOff>
    </xdr:from>
    <xdr:to>
      <xdr:col>11</xdr:col>
      <xdr:colOff>358775</xdr:colOff>
      <xdr:row>78</xdr:row>
      <xdr:rowOff>129273</xdr:rowOff>
    </xdr:to>
    <xdr:sp macro="" textlink="">
      <xdr:nvSpPr>
        <xdr:cNvPr id="425" name="円/楕円 424"/>
        <xdr:cNvSpPr/>
      </xdr:nvSpPr>
      <xdr:spPr>
        <a:xfrm>
          <a:off x="7810500" y="134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120400</xdr:rowOff>
    </xdr:from>
    <xdr:ext cx="469744" cy="259045"/>
    <xdr:sp macro="" textlink="">
      <xdr:nvSpPr>
        <xdr:cNvPr id="426" name="テキスト ボックス 425"/>
        <xdr:cNvSpPr txBox="1"/>
      </xdr:nvSpPr>
      <xdr:spPr>
        <a:xfrm>
          <a:off x="7626427" y="134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20929</xdr:rowOff>
    </xdr:from>
    <xdr:to>
      <xdr:col>10</xdr:col>
      <xdr:colOff>155575</xdr:colOff>
      <xdr:row>78</xdr:row>
      <xdr:rowOff>122529</xdr:rowOff>
    </xdr:to>
    <xdr:sp macro="" textlink="">
      <xdr:nvSpPr>
        <xdr:cNvPr id="427" name="円/楕円 426"/>
        <xdr:cNvSpPr/>
      </xdr:nvSpPr>
      <xdr:spPr>
        <a:xfrm>
          <a:off x="6921500" y="1339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113656</xdr:rowOff>
    </xdr:from>
    <xdr:ext cx="469744" cy="259045"/>
    <xdr:sp macro="" textlink="">
      <xdr:nvSpPr>
        <xdr:cNvPr id="428" name="テキスト ボックス 427"/>
        <xdr:cNvSpPr txBox="1"/>
      </xdr:nvSpPr>
      <xdr:spPr>
        <a:xfrm>
          <a:off x="6737427" y="1348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1" name="直線コネクタ 450"/>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2"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3" name="直線コネクタ 452"/>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4"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5" name="直線コネクタ 454"/>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105066</xdr:rowOff>
    </xdr:from>
    <xdr:to>
      <xdr:col>15</xdr:col>
      <xdr:colOff>180975</xdr:colOff>
      <xdr:row>95</xdr:row>
      <xdr:rowOff>161897</xdr:rowOff>
    </xdr:to>
    <xdr:cxnSp macro="">
      <xdr:nvCxnSpPr>
        <xdr:cNvPr id="456" name="直線コネクタ 455"/>
        <xdr:cNvCxnSpPr/>
      </xdr:nvCxnSpPr>
      <xdr:spPr>
        <a:xfrm>
          <a:off x="9639300" y="16392816"/>
          <a:ext cx="838200" cy="5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41825</xdr:rowOff>
    </xdr:from>
    <xdr:ext cx="534377" cy="259045"/>
    <xdr:sp macro="" textlink="">
      <xdr:nvSpPr>
        <xdr:cNvPr id="457" name="土木費平均値テキスト"/>
        <xdr:cNvSpPr txBox="1"/>
      </xdr:nvSpPr>
      <xdr:spPr>
        <a:xfrm>
          <a:off x="10528300" y="1615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58" name="フローチャート : 判断 457"/>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63142</xdr:rowOff>
    </xdr:from>
    <xdr:to>
      <xdr:col>14</xdr:col>
      <xdr:colOff>28575</xdr:colOff>
      <xdr:row>95</xdr:row>
      <xdr:rowOff>105066</xdr:rowOff>
    </xdr:to>
    <xdr:cxnSp macro="">
      <xdr:nvCxnSpPr>
        <xdr:cNvPr id="459" name="直線コネクタ 458"/>
        <xdr:cNvCxnSpPr/>
      </xdr:nvCxnSpPr>
      <xdr:spPr>
        <a:xfrm>
          <a:off x="8750300" y="16350892"/>
          <a:ext cx="889000" cy="4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21303</xdr:rowOff>
    </xdr:from>
    <xdr:to>
      <xdr:col>14</xdr:col>
      <xdr:colOff>79375</xdr:colOff>
      <xdr:row>96</xdr:row>
      <xdr:rowOff>122903</xdr:rowOff>
    </xdr:to>
    <xdr:sp macro="" textlink="">
      <xdr:nvSpPr>
        <xdr:cNvPr id="460" name="フローチャート : 判断 459"/>
        <xdr:cNvSpPr/>
      </xdr:nvSpPr>
      <xdr:spPr>
        <a:xfrm>
          <a:off x="9588500" y="1648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114030</xdr:rowOff>
    </xdr:from>
    <xdr:ext cx="534377" cy="259045"/>
    <xdr:sp macro="" textlink="">
      <xdr:nvSpPr>
        <xdr:cNvPr id="461" name="テキスト ボックス 460"/>
        <xdr:cNvSpPr txBox="1"/>
      </xdr:nvSpPr>
      <xdr:spPr>
        <a:xfrm>
          <a:off x="9372111" y="165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121207</xdr:rowOff>
    </xdr:from>
    <xdr:to>
      <xdr:col>12</xdr:col>
      <xdr:colOff>511175</xdr:colOff>
      <xdr:row>95</xdr:row>
      <xdr:rowOff>63142</xdr:rowOff>
    </xdr:to>
    <xdr:cxnSp macro="">
      <xdr:nvCxnSpPr>
        <xdr:cNvPr id="462" name="直線コネクタ 461"/>
        <xdr:cNvCxnSpPr/>
      </xdr:nvCxnSpPr>
      <xdr:spPr>
        <a:xfrm>
          <a:off x="7861300" y="16237507"/>
          <a:ext cx="889000" cy="1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3" name="フローチャート : 判断 462"/>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4" name="テキスト ボックス 463"/>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118943</xdr:rowOff>
    </xdr:from>
    <xdr:to>
      <xdr:col>11</xdr:col>
      <xdr:colOff>307975</xdr:colOff>
      <xdr:row>94</xdr:row>
      <xdr:rowOff>121207</xdr:rowOff>
    </xdr:to>
    <xdr:cxnSp macro="">
      <xdr:nvCxnSpPr>
        <xdr:cNvPr id="465" name="直線コネクタ 464"/>
        <xdr:cNvCxnSpPr/>
      </xdr:nvCxnSpPr>
      <xdr:spPr>
        <a:xfrm>
          <a:off x="6972300" y="16235243"/>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66" name="フローチャート : 判断 465"/>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67" name="テキスト ボックス 466"/>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68" name="フローチャート : 判断 467"/>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69" name="テキスト ボックス 468"/>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111097</xdr:rowOff>
    </xdr:from>
    <xdr:to>
      <xdr:col>15</xdr:col>
      <xdr:colOff>231775</xdr:colOff>
      <xdr:row>96</xdr:row>
      <xdr:rowOff>41247</xdr:rowOff>
    </xdr:to>
    <xdr:sp macro="" textlink="">
      <xdr:nvSpPr>
        <xdr:cNvPr id="475" name="円/楕円 474"/>
        <xdr:cNvSpPr/>
      </xdr:nvSpPr>
      <xdr:spPr>
        <a:xfrm>
          <a:off x="10426700" y="163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89524</xdr:rowOff>
    </xdr:from>
    <xdr:ext cx="534377" cy="259045"/>
    <xdr:sp macro="" textlink="">
      <xdr:nvSpPr>
        <xdr:cNvPr id="476" name="土木費該当値テキスト"/>
        <xdr:cNvSpPr txBox="1"/>
      </xdr:nvSpPr>
      <xdr:spPr>
        <a:xfrm>
          <a:off x="10528300" y="163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54266</xdr:rowOff>
    </xdr:from>
    <xdr:to>
      <xdr:col>14</xdr:col>
      <xdr:colOff>79375</xdr:colOff>
      <xdr:row>95</xdr:row>
      <xdr:rowOff>155866</xdr:rowOff>
    </xdr:to>
    <xdr:sp macro="" textlink="">
      <xdr:nvSpPr>
        <xdr:cNvPr id="477" name="円/楕円 476"/>
        <xdr:cNvSpPr/>
      </xdr:nvSpPr>
      <xdr:spPr>
        <a:xfrm>
          <a:off x="9588500" y="163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943</xdr:rowOff>
    </xdr:from>
    <xdr:ext cx="534377" cy="259045"/>
    <xdr:sp macro="" textlink="">
      <xdr:nvSpPr>
        <xdr:cNvPr id="478" name="テキスト ボックス 477"/>
        <xdr:cNvSpPr txBox="1"/>
      </xdr:nvSpPr>
      <xdr:spPr>
        <a:xfrm>
          <a:off x="9372111" y="161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12342</xdr:rowOff>
    </xdr:from>
    <xdr:to>
      <xdr:col>12</xdr:col>
      <xdr:colOff>561975</xdr:colOff>
      <xdr:row>95</xdr:row>
      <xdr:rowOff>113942</xdr:rowOff>
    </xdr:to>
    <xdr:sp macro="" textlink="">
      <xdr:nvSpPr>
        <xdr:cNvPr id="479" name="円/楕円 478"/>
        <xdr:cNvSpPr/>
      </xdr:nvSpPr>
      <xdr:spPr>
        <a:xfrm>
          <a:off x="8699500" y="163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130469</xdr:rowOff>
    </xdr:from>
    <xdr:ext cx="534377" cy="259045"/>
    <xdr:sp macro="" textlink="">
      <xdr:nvSpPr>
        <xdr:cNvPr id="480" name="テキスト ボックス 479"/>
        <xdr:cNvSpPr txBox="1"/>
      </xdr:nvSpPr>
      <xdr:spPr>
        <a:xfrm>
          <a:off x="8483111" y="1607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45,849</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70407</xdr:rowOff>
    </xdr:from>
    <xdr:to>
      <xdr:col>11</xdr:col>
      <xdr:colOff>358775</xdr:colOff>
      <xdr:row>95</xdr:row>
      <xdr:rowOff>557</xdr:rowOff>
    </xdr:to>
    <xdr:sp macro="" textlink="">
      <xdr:nvSpPr>
        <xdr:cNvPr id="481" name="円/楕円 480"/>
        <xdr:cNvSpPr/>
      </xdr:nvSpPr>
      <xdr:spPr>
        <a:xfrm>
          <a:off x="7810500" y="161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17084</xdr:rowOff>
    </xdr:from>
    <xdr:ext cx="534377" cy="259045"/>
    <xdr:sp macro="" textlink="">
      <xdr:nvSpPr>
        <xdr:cNvPr id="482" name="テキスト ボックス 481"/>
        <xdr:cNvSpPr txBox="1"/>
      </xdr:nvSpPr>
      <xdr:spPr>
        <a:xfrm>
          <a:off x="7594111" y="1596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50,809</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68143</xdr:rowOff>
    </xdr:from>
    <xdr:to>
      <xdr:col>10</xdr:col>
      <xdr:colOff>155575</xdr:colOff>
      <xdr:row>94</xdr:row>
      <xdr:rowOff>169743</xdr:rowOff>
    </xdr:to>
    <xdr:sp macro="" textlink="">
      <xdr:nvSpPr>
        <xdr:cNvPr id="483" name="円/楕円 482"/>
        <xdr:cNvSpPr/>
      </xdr:nvSpPr>
      <xdr:spPr>
        <a:xfrm>
          <a:off x="6921500" y="161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14820</xdr:rowOff>
    </xdr:from>
    <xdr:ext cx="534377" cy="259045"/>
    <xdr:sp macro="" textlink="">
      <xdr:nvSpPr>
        <xdr:cNvPr id="484" name="テキスト ボックス 483"/>
        <xdr:cNvSpPr txBox="1"/>
      </xdr:nvSpPr>
      <xdr:spPr>
        <a:xfrm>
          <a:off x="6705111" y="159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509" name="直線コネクタ 508"/>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510"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511" name="直線コネクタ 510"/>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512"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513" name="直線コネクタ 512"/>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71628</xdr:rowOff>
    </xdr:from>
    <xdr:to>
      <xdr:col>23</xdr:col>
      <xdr:colOff>517525</xdr:colOff>
      <xdr:row>36</xdr:row>
      <xdr:rowOff>126365</xdr:rowOff>
    </xdr:to>
    <xdr:cxnSp macro="">
      <xdr:nvCxnSpPr>
        <xdr:cNvPr id="514" name="直線コネクタ 513"/>
        <xdr:cNvCxnSpPr/>
      </xdr:nvCxnSpPr>
      <xdr:spPr>
        <a:xfrm>
          <a:off x="15481300" y="5900928"/>
          <a:ext cx="838200" cy="39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31386</xdr:rowOff>
    </xdr:from>
    <xdr:ext cx="534377" cy="259045"/>
    <xdr:sp macro="" textlink="">
      <xdr:nvSpPr>
        <xdr:cNvPr id="515" name="消防費平均値テキスト"/>
        <xdr:cNvSpPr txBox="1"/>
      </xdr:nvSpPr>
      <xdr:spPr>
        <a:xfrm>
          <a:off x="16370300" y="5860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516" name="フローチャート : 判断 515"/>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71628</xdr:rowOff>
    </xdr:from>
    <xdr:to>
      <xdr:col>22</xdr:col>
      <xdr:colOff>365125</xdr:colOff>
      <xdr:row>35</xdr:row>
      <xdr:rowOff>156464</xdr:rowOff>
    </xdr:to>
    <xdr:cxnSp macro="">
      <xdr:nvCxnSpPr>
        <xdr:cNvPr id="517" name="直線コネクタ 516"/>
        <xdr:cNvCxnSpPr/>
      </xdr:nvCxnSpPr>
      <xdr:spPr>
        <a:xfrm flipV="1">
          <a:off x="14592300" y="5900928"/>
          <a:ext cx="889000" cy="2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75438</xdr:rowOff>
    </xdr:from>
    <xdr:to>
      <xdr:col>22</xdr:col>
      <xdr:colOff>415925</xdr:colOff>
      <xdr:row>36</xdr:row>
      <xdr:rowOff>5588</xdr:rowOff>
    </xdr:to>
    <xdr:sp macro="" textlink="">
      <xdr:nvSpPr>
        <xdr:cNvPr id="518" name="フローチャート : 判断 517"/>
        <xdr:cNvSpPr/>
      </xdr:nvSpPr>
      <xdr:spPr>
        <a:xfrm>
          <a:off x="15430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168165</xdr:rowOff>
    </xdr:from>
    <xdr:ext cx="534377" cy="259045"/>
    <xdr:sp macro="" textlink="">
      <xdr:nvSpPr>
        <xdr:cNvPr id="519" name="テキスト ボックス 518"/>
        <xdr:cNvSpPr txBox="1"/>
      </xdr:nvSpPr>
      <xdr:spPr>
        <a:xfrm>
          <a:off x="15214111" y="6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156464</xdr:rowOff>
    </xdr:from>
    <xdr:to>
      <xdr:col>21</xdr:col>
      <xdr:colOff>161925</xdr:colOff>
      <xdr:row>37</xdr:row>
      <xdr:rowOff>82677</xdr:rowOff>
    </xdr:to>
    <xdr:cxnSp macro="">
      <xdr:nvCxnSpPr>
        <xdr:cNvPr id="520" name="直線コネクタ 519"/>
        <xdr:cNvCxnSpPr/>
      </xdr:nvCxnSpPr>
      <xdr:spPr>
        <a:xfrm flipV="1">
          <a:off x="13703300" y="6157214"/>
          <a:ext cx="889000" cy="2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1" name="フローチャート : 判断 520"/>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2" name="テキスト ボックス 521"/>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170307</xdr:rowOff>
    </xdr:from>
    <xdr:to>
      <xdr:col>19</xdr:col>
      <xdr:colOff>644525</xdr:colOff>
      <xdr:row>37</xdr:row>
      <xdr:rowOff>82677</xdr:rowOff>
    </xdr:to>
    <xdr:cxnSp macro="">
      <xdr:nvCxnSpPr>
        <xdr:cNvPr id="523" name="直線コネクタ 522"/>
        <xdr:cNvCxnSpPr/>
      </xdr:nvCxnSpPr>
      <xdr:spPr>
        <a:xfrm>
          <a:off x="12814300" y="6171057"/>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4" name="フローチャート : 判断 523"/>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5" name="テキスト ボックス 524"/>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26" name="フローチャート : 判断 525"/>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27" name="テキスト ボックス 526"/>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75565</xdr:rowOff>
    </xdr:from>
    <xdr:to>
      <xdr:col>23</xdr:col>
      <xdr:colOff>568325</xdr:colOff>
      <xdr:row>37</xdr:row>
      <xdr:rowOff>5715</xdr:rowOff>
    </xdr:to>
    <xdr:sp macro="" textlink="">
      <xdr:nvSpPr>
        <xdr:cNvPr id="533" name="円/楕円 532"/>
        <xdr:cNvSpPr/>
      </xdr:nvSpPr>
      <xdr:spPr>
        <a:xfrm>
          <a:off x="162687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53992</xdr:rowOff>
    </xdr:from>
    <xdr:ext cx="534377" cy="259045"/>
    <xdr:sp macro="" textlink="">
      <xdr:nvSpPr>
        <xdr:cNvPr id="534" name="消防費該当値テキスト"/>
        <xdr:cNvSpPr txBox="1"/>
      </xdr:nvSpPr>
      <xdr:spPr>
        <a:xfrm>
          <a:off x="16370300" y="62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20828</xdr:rowOff>
    </xdr:from>
    <xdr:to>
      <xdr:col>22</xdr:col>
      <xdr:colOff>415925</xdr:colOff>
      <xdr:row>34</xdr:row>
      <xdr:rowOff>122428</xdr:rowOff>
    </xdr:to>
    <xdr:sp macro="" textlink="">
      <xdr:nvSpPr>
        <xdr:cNvPr id="535" name="円/楕円 534"/>
        <xdr:cNvSpPr/>
      </xdr:nvSpPr>
      <xdr:spPr>
        <a:xfrm>
          <a:off x="15430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138955</xdr:rowOff>
    </xdr:from>
    <xdr:ext cx="534377" cy="259045"/>
    <xdr:sp macro="" textlink="">
      <xdr:nvSpPr>
        <xdr:cNvPr id="536" name="テキスト ボックス 535"/>
        <xdr:cNvSpPr txBox="1"/>
      </xdr:nvSpPr>
      <xdr:spPr>
        <a:xfrm>
          <a:off x="15214111" y="56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105664</xdr:rowOff>
    </xdr:from>
    <xdr:to>
      <xdr:col>21</xdr:col>
      <xdr:colOff>212725</xdr:colOff>
      <xdr:row>36</xdr:row>
      <xdr:rowOff>35814</xdr:rowOff>
    </xdr:to>
    <xdr:sp macro="" textlink="">
      <xdr:nvSpPr>
        <xdr:cNvPr id="537" name="円/楕円 536"/>
        <xdr:cNvSpPr/>
      </xdr:nvSpPr>
      <xdr:spPr>
        <a:xfrm>
          <a:off x="145415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52341</xdr:rowOff>
    </xdr:from>
    <xdr:ext cx="534377" cy="259045"/>
    <xdr:sp macro="" textlink="">
      <xdr:nvSpPr>
        <xdr:cNvPr id="538" name="テキスト ボックス 537"/>
        <xdr:cNvSpPr txBox="1"/>
      </xdr:nvSpPr>
      <xdr:spPr>
        <a:xfrm>
          <a:off x="14325111" y="58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31877</xdr:rowOff>
    </xdr:from>
    <xdr:to>
      <xdr:col>20</xdr:col>
      <xdr:colOff>9525</xdr:colOff>
      <xdr:row>37</xdr:row>
      <xdr:rowOff>133477</xdr:rowOff>
    </xdr:to>
    <xdr:sp macro="" textlink="">
      <xdr:nvSpPr>
        <xdr:cNvPr id="539" name="円/楕円 538"/>
        <xdr:cNvSpPr/>
      </xdr:nvSpPr>
      <xdr:spPr>
        <a:xfrm>
          <a:off x="13652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124604</xdr:rowOff>
    </xdr:from>
    <xdr:ext cx="534377" cy="259045"/>
    <xdr:sp macro="" textlink="">
      <xdr:nvSpPr>
        <xdr:cNvPr id="540" name="テキスト ボックス 539"/>
        <xdr:cNvSpPr txBox="1"/>
      </xdr:nvSpPr>
      <xdr:spPr>
        <a:xfrm>
          <a:off x="13436111" y="646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119507</xdr:rowOff>
    </xdr:from>
    <xdr:to>
      <xdr:col>18</xdr:col>
      <xdr:colOff>492125</xdr:colOff>
      <xdr:row>36</xdr:row>
      <xdr:rowOff>49657</xdr:rowOff>
    </xdr:to>
    <xdr:sp macro="" textlink="">
      <xdr:nvSpPr>
        <xdr:cNvPr id="541" name="円/楕円 540"/>
        <xdr:cNvSpPr/>
      </xdr:nvSpPr>
      <xdr:spPr>
        <a:xfrm>
          <a:off x="12763500" y="61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66184</xdr:rowOff>
    </xdr:from>
    <xdr:ext cx="534377" cy="259045"/>
    <xdr:sp macro="" textlink="">
      <xdr:nvSpPr>
        <xdr:cNvPr id="542" name="テキスト ボックス 541"/>
        <xdr:cNvSpPr txBox="1"/>
      </xdr:nvSpPr>
      <xdr:spPr>
        <a:xfrm>
          <a:off x="12547111" y="589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3" name="テキスト ボックス 56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5" name="テキスト ボックス 56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67" name="直線コネクタ 566"/>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68"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69" name="直線コネクタ 568"/>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0"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1" name="直線コネクタ 570"/>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57900</xdr:rowOff>
    </xdr:from>
    <xdr:to>
      <xdr:col>23</xdr:col>
      <xdr:colOff>517525</xdr:colOff>
      <xdr:row>58</xdr:row>
      <xdr:rowOff>103391</xdr:rowOff>
    </xdr:to>
    <xdr:cxnSp macro="">
      <xdr:nvCxnSpPr>
        <xdr:cNvPr id="572" name="直線コネクタ 571"/>
        <xdr:cNvCxnSpPr/>
      </xdr:nvCxnSpPr>
      <xdr:spPr>
        <a:xfrm>
          <a:off x="15481300" y="9830550"/>
          <a:ext cx="838200" cy="2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107852</xdr:rowOff>
    </xdr:from>
    <xdr:ext cx="534377" cy="259045"/>
    <xdr:sp macro="" textlink="">
      <xdr:nvSpPr>
        <xdr:cNvPr id="573" name="教育費平均値テキスト"/>
        <xdr:cNvSpPr txBox="1"/>
      </xdr:nvSpPr>
      <xdr:spPr>
        <a:xfrm>
          <a:off x="16370300" y="9194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74" name="フローチャート : 判断 573"/>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163131</xdr:rowOff>
    </xdr:from>
    <xdr:to>
      <xdr:col>22</xdr:col>
      <xdr:colOff>365125</xdr:colOff>
      <xdr:row>57</xdr:row>
      <xdr:rowOff>57900</xdr:rowOff>
    </xdr:to>
    <xdr:cxnSp macro="">
      <xdr:nvCxnSpPr>
        <xdr:cNvPr id="575" name="直線コネクタ 574"/>
        <xdr:cNvCxnSpPr/>
      </xdr:nvCxnSpPr>
      <xdr:spPr>
        <a:xfrm>
          <a:off x="14592300" y="9421431"/>
          <a:ext cx="889000" cy="40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163385</xdr:rowOff>
    </xdr:from>
    <xdr:to>
      <xdr:col>22</xdr:col>
      <xdr:colOff>415925</xdr:colOff>
      <xdr:row>54</xdr:row>
      <xdr:rowOff>93535</xdr:rowOff>
    </xdr:to>
    <xdr:sp macro="" textlink="">
      <xdr:nvSpPr>
        <xdr:cNvPr id="576" name="フローチャート : 判断 575"/>
        <xdr:cNvSpPr/>
      </xdr:nvSpPr>
      <xdr:spPr>
        <a:xfrm>
          <a:off x="15430500" y="925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110062</xdr:rowOff>
    </xdr:from>
    <xdr:ext cx="534377" cy="259045"/>
    <xdr:sp macro="" textlink="">
      <xdr:nvSpPr>
        <xdr:cNvPr id="577" name="テキスト ボックス 576"/>
        <xdr:cNvSpPr txBox="1"/>
      </xdr:nvSpPr>
      <xdr:spPr>
        <a:xfrm>
          <a:off x="15214111" y="90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163131</xdr:rowOff>
    </xdr:from>
    <xdr:to>
      <xdr:col>21</xdr:col>
      <xdr:colOff>161925</xdr:colOff>
      <xdr:row>57</xdr:row>
      <xdr:rowOff>95580</xdr:rowOff>
    </xdr:to>
    <xdr:cxnSp macro="">
      <xdr:nvCxnSpPr>
        <xdr:cNvPr id="578" name="直線コネクタ 577"/>
        <xdr:cNvCxnSpPr/>
      </xdr:nvCxnSpPr>
      <xdr:spPr>
        <a:xfrm flipV="1">
          <a:off x="13703300" y="9421431"/>
          <a:ext cx="889000" cy="4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85090</xdr:rowOff>
    </xdr:from>
    <xdr:to>
      <xdr:col>21</xdr:col>
      <xdr:colOff>212725</xdr:colOff>
      <xdr:row>55</xdr:row>
      <xdr:rowOff>15240</xdr:rowOff>
    </xdr:to>
    <xdr:sp macro="" textlink="">
      <xdr:nvSpPr>
        <xdr:cNvPr id="579" name="フローチャート : 判断 578"/>
        <xdr:cNvSpPr/>
      </xdr:nvSpPr>
      <xdr:spPr>
        <a:xfrm>
          <a:off x="14541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31767</xdr:rowOff>
    </xdr:from>
    <xdr:ext cx="534377" cy="259045"/>
    <xdr:sp macro="" textlink="">
      <xdr:nvSpPr>
        <xdr:cNvPr id="580" name="テキスト ボックス 579"/>
        <xdr:cNvSpPr txBox="1"/>
      </xdr:nvSpPr>
      <xdr:spPr>
        <a:xfrm>
          <a:off x="14325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95580</xdr:rowOff>
    </xdr:from>
    <xdr:to>
      <xdr:col>19</xdr:col>
      <xdr:colOff>644525</xdr:colOff>
      <xdr:row>57</xdr:row>
      <xdr:rowOff>147815</xdr:rowOff>
    </xdr:to>
    <xdr:cxnSp macro="">
      <xdr:nvCxnSpPr>
        <xdr:cNvPr id="581" name="直線コネクタ 580"/>
        <xdr:cNvCxnSpPr/>
      </xdr:nvCxnSpPr>
      <xdr:spPr>
        <a:xfrm flipV="1">
          <a:off x="12814300" y="9868230"/>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10185</xdr:rowOff>
    </xdr:from>
    <xdr:to>
      <xdr:col>20</xdr:col>
      <xdr:colOff>9525</xdr:colOff>
      <xdr:row>55</xdr:row>
      <xdr:rowOff>111785</xdr:rowOff>
    </xdr:to>
    <xdr:sp macro="" textlink="">
      <xdr:nvSpPr>
        <xdr:cNvPr id="582" name="フローチャート : 判断 581"/>
        <xdr:cNvSpPr/>
      </xdr:nvSpPr>
      <xdr:spPr>
        <a:xfrm>
          <a:off x="13652500" y="94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128312</xdr:rowOff>
    </xdr:from>
    <xdr:ext cx="534377" cy="259045"/>
    <xdr:sp macro="" textlink="">
      <xdr:nvSpPr>
        <xdr:cNvPr id="583" name="テキスト ボックス 582"/>
        <xdr:cNvSpPr txBox="1"/>
      </xdr:nvSpPr>
      <xdr:spPr>
        <a:xfrm>
          <a:off x="13436111" y="9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33312</xdr:rowOff>
    </xdr:from>
    <xdr:to>
      <xdr:col>18</xdr:col>
      <xdr:colOff>492125</xdr:colOff>
      <xdr:row>55</xdr:row>
      <xdr:rowOff>134912</xdr:rowOff>
    </xdr:to>
    <xdr:sp macro="" textlink="">
      <xdr:nvSpPr>
        <xdr:cNvPr id="584" name="フローチャート : 判断 583"/>
        <xdr:cNvSpPr/>
      </xdr:nvSpPr>
      <xdr:spPr>
        <a:xfrm>
          <a:off x="12763500" y="946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151439</xdr:rowOff>
    </xdr:from>
    <xdr:ext cx="534377" cy="259045"/>
    <xdr:sp macro="" textlink="">
      <xdr:nvSpPr>
        <xdr:cNvPr id="585" name="テキスト ボックス 584"/>
        <xdr:cNvSpPr txBox="1"/>
      </xdr:nvSpPr>
      <xdr:spPr>
        <a:xfrm>
          <a:off x="12547111" y="92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52591</xdr:rowOff>
    </xdr:from>
    <xdr:to>
      <xdr:col>23</xdr:col>
      <xdr:colOff>568325</xdr:colOff>
      <xdr:row>58</xdr:row>
      <xdr:rowOff>154191</xdr:rowOff>
    </xdr:to>
    <xdr:sp macro="" textlink="">
      <xdr:nvSpPr>
        <xdr:cNvPr id="591" name="円/楕円 590"/>
        <xdr:cNvSpPr/>
      </xdr:nvSpPr>
      <xdr:spPr>
        <a:xfrm>
          <a:off x="16268700" y="999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138968</xdr:rowOff>
    </xdr:from>
    <xdr:ext cx="534377" cy="259045"/>
    <xdr:sp macro="" textlink="">
      <xdr:nvSpPr>
        <xdr:cNvPr id="592" name="教育費該当値テキスト"/>
        <xdr:cNvSpPr txBox="1"/>
      </xdr:nvSpPr>
      <xdr:spPr>
        <a:xfrm>
          <a:off x="16370300" y="99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7100</xdr:rowOff>
    </xdr:from>
    <xdr:to>
      <xdr:col>22</xdr:col>
      <xdr:colOff>415925</xdr:colOff>
      <xdr:row>57</xdr:row>
      <xdr:rowOff>108700</xdr:rowOff>
    </xdr:to>
    <xdr:sp macro="" textlink="">
      <xdr:nvSpPr>
        <xdr:cNvPr id="593" name="円/楕円 592"/>
        <xdr:cNvSpPr/>
      </xdr:nvSpPr>
      <xdr:spPr>
        <a:xfrm>
          <a:off x="15430500" y="97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99827</xdr:rowOff>
    </xdr:from>
    <xdr:ext cx="534377" cy="259045"/>
    <xdr:sp macro="" textlink="">
      <xdr:nvSpPr>
        <xdr:cNvPr id="594" name="テキスト ボックス 593"/>
        <xdr:cNvSpPr txBox="1"/>
      </xdr:nvSpPr>
      <xdr:spPr>
        <a:xfrm>
          <a:off x="15214111" y="98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112331</xdr:rowOff>
    </xdr:from>
    <xdr:to>
      <xdr:col>21</xdr:col>
      <xdr:colOff>212725</xdr:colOff>
      <xdr:row>55</xdr:row>
      <xdr:rowOff>42481</xdr:rowOff>
    </xdr:to>
    <xdr:sp macro="" textlink="">
      <xdr:nvSpPr>
        <xdr:cNvPr id="595" name="円/楕円 594"/>
        <xdr:cNvSpPr/>
      </xdr:nvSpPr>
      <xdr:spPr>
        <a:xfrm>
          <a:off x="14541500" y="93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33608</xdr:rowOff>
    </xdr:from>
    <xdr:ext cx="534377" cy="259045"/>
    <xdr:sp macro="" textlink="">
      <xdr:nvSpPr>
        <xdr:cNvPr id="596" name="テキスト ボックス 595"/>
        <xdr:cNvSpPr txBox="1"/>
      </xdr:nvSpPr>
      <xdr:spPr>
        <a:xfrm>
          <a:off x="14325111" y="94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44780</xdr:rowOff>
    </xdr:from>
    <xdr:to>
      <xdr:col>20</xdr:col>
      <xdr:colOff>9525</xdr:colOff>
      <xdr:row>57</xdr:row>
      <xdr:rowOff>146380</xdr:rowOff>
    </xdr:to>
    <xdr:sp macro="" textlink="">
      <xdr:nvSpPr>
        <xdr:cNvPr id="597" name="円/楕円 596"/>
        <xdr:cNvSpPr/>
      </xdr:nvSpPr>
      <xdr:spPr>
        <a:xfrm>
          <a:off x="13652500" y="98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137507</xdr:rowOff>
    </xdr:from>
    <xdr:ext cx="534377" cy="259045"/>
    <xdr:sp macro="" textlink="">
      <xdr:nvSpPr>
        <xdr:cNvPr id="598" name="テキスト ボックス 597"/>
        <xdr:cNvSpPr txBox="1"/>
      </xdr:nvSpPr>
      <xdr:spPr>
        <a:xfrm>
          <a:off x="13436111" y="991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97015</xdr:rowOff>
    </xdr:from>
    <xdr:to>
      <xdr:col>18</xdr:col>
      <xdr:colOff>492125</xdr:colOff>
      <xdr:row>58</xdr:row>
      <xdr:rowOff>27165</xdr:rowOff>
    </xdr:to>
    <xdr:sp macro="" textlink="">
      <xdr:nvSpPr>
        <xdr:cNvPr id="599" name="円/楕円 598"/>
        <xdr:cNvSpPr/>
      </xdr:nvSpPr>
      <xdr:spPr>
        <a:xfrm>
          <a:off x="12763500" y="98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18292</xdr:rowOff>
    </xdr:from>
    <xdr:ext cx="534377" cy="259045"/>
    <xdr:sp macro="" textlink="">
      <xdr:nvSpPr>
        <xdr:cNvPr id="600" name="テキスト ボックス 599"/>
        <xdr:cNvSpPr txBox="1"/>
      </xdr:nvSpPr>
      <xdr:spPr>
        <a:xfrm>
          <a:off x="12547111" y="996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4" name="テキスト ボックス 613"/>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6" name="テキスト ボックス 615"/>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18" name="テキスト ボックス 617"/>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0" name="テキスト ボックス 619"/>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26" name="直線コネクタ 625"/>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29"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0" name="直線コネクタ 629"/>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147864</xdr:rowOff>
    </xdr:from>
    <xdr:to>
      <xdr:col>23</xdr:col>
      <xdr:colOff>517525</xdr:colOff>
      <xdr:row>79</xdr:row>
      <xdr:rowOff>63609</xdr:rowOff>
    </xdr:to>
    <xdr:cxnSp macro="">
      <xdr:nvCxnSpPr>
        <xdr:cNvPr id="631" name="直線コネクタ 630"/>
        <xdr:cNvCxnSpPr/>
      </xdr:nvCxnSpPr>
      <xdr:spPr>
        <a:xfrm flipV="1">
          <a:off x="15481300" y="13520964"/>
          <a:ext cx="8382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140515</xdr:rowOff>
    </xdr:from>
    <xdr:ext cx="378565" cy="259045"/>
    <xdr:sp macro="" textlink="">
      <xdr:nvSpPr>
        <xdr:cNvPr id="632" name="災害復旧費平均値テキスト"/>
        <xdr:cNvSpPr txBox="1"/>
      </xdr:nvSpPr>
      <xdr:spPr>
        <a:xfrm>
          <a:off x="16370300" y="13170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3" name="フローチャート : 判断 632"/>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30299</xdr:rowOff>
    </xdr:from>
    <xdr:to>
      <xdr:col>22</xdr:col>
      <xdr:colOff>365125</xdr:colOff>
      <xdr:row>79</xdr:row>
      <xdr:rowOff>63609</xdr:rowOff>
    </xdr:to>
    <xdr:cxnSp macro="">
      <xdr:nvCxnSpPr>
        <xdr:cNvPr id="634" name="直線コネクタ 633"/>
        <xdr:cNvCxnSpPr/>
      </xdr:nvCxnSpPr>
      <xdr:spPr>
        <a:xfrm>
          <a:off x="14592300" y="13574849"/>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123189</xdr:rowOff>
    </xdr:from>
    <xdr:to>
      <xdr:col>22</xdr:col>
      <xdr:colOff>415925</xdr:colOff>
      <xdr:row>79</xdr:row>
      <xdr:rowOff>53339</xdr:rowOff>
    </xdr:to>
    <xdr:sp macro="" textlink="">
      <xdr:nvSpPr>
        <xdr:cNvPr id="635" name="フローチャート : 判断 634"/>
        <xdr:cNvSpPr/>
      </xdr:nvSpPr>
      <xdr:spPr>
        <a:xfrm>
          <a:off x="15430500" y="134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69866</xdr:rowOff>
    </xdr:from>
    <xdr:ext cx="378565" cy="259045"/>
    <xdr:sp macro="" textlink="">
      <xdr:nvSpPr>
        <xdr:cNvPr id="636" name="テキスト ボックス 635"/>
        <xdr:cNvSpPr txBox="1"/>
      </xdr:nvSpPr>
      <xdr:spPr>
        <a:xfrm>
          <a:off x="15292017" y="1327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159294</xdr:rowOff>
    </xdr:from>
    <xdr:to>
      <xdr:col>21</xdr:col>
      <xdr:colOff>161925</xdr:colOff>
      <xdr:row>79</xdr:row>
      <xdr:rowOff>30299</xdr:rowOff>
    </xdr:to>
    <xdr:cxnSp macro="">
      <xdr:nvCxnSpPr>
        <xdr:cNvPr id="637" name="直線コネクタ 636"/>
        <xdr:cNvCxnSpPr/>
      </xdr:nvCxnSpPr>
      <xdr:spPr>
        <a:xfrm>
          <a:off x="13703300" y="135323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123843</xdr:rowOff>
    </xdr:from>
    <xdr:to>
      <xdr:col>21</xdr:col>
      <xdr:colOff>212725</xdr:colOff>
      <xdr:row>76</xdr:row>
      <xdr:rowOff>53994</xdr:rowOff>
    </xdr:to>
    <xdr:sp macro="" textlink="">
      <xdr:nvSpPr>
        <xdr:cNvPr id="638" name="フローチャート : 判断 637"/>
        <xdr:cNvSpPr/>
      </xdr:nvSpPr>
      <xdr:spPr>
        <a:xfrm>
          <a:off x="14541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70520</xdr:rowOff>
    </xdr:from>
    <xdr:ext cx="469744" cy="259045"/>
    <xdr:sp macro="" textlink="">
      <xdr:nvSpPr>
        <xdr:cNvPr id="639" name="テキスト ボックス 638"/>
        <xdr:cNvSpPr txBox="1"/>
      </xdr:nvSpPr>
      <xdr:spPr>
        <a:xfrm>
          <a:off x="14357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30624</xdr:rowOff>
    </xdr:from>
    <xdr:to>
      <xdr:col>19</xdr:col>
      <xdr:colOff>644525</xdr:colOff>
      <xdr:row>78</xdr:row>
      <xdr:rowOff>159294</xdr:rowOff>
    </xdr:to>
    <xdr:cxnSp macro="">
      <xdr:nvCxnSpPr>
        <xdr:cNvPr id="640" name="直線コネクタ 639"/>
        <xdr:cNvCxnSpPr/>
      </xdr:nvCxnSpPr>
      <xdr:spPr>
        <a:xfrm>
          <a:off x="12814300" y="13232274"/>
          <a:ext cx="889000" cy="30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35995</xdr:rowOff>
    </xdr:from>
    <xdr:to>
      <xdr:col>20</xdr:col>
      <xdr:colOff>9525</xdr:colOff>
      <xdr:row>73</xdr:row>
      <xdr:rowOff>137595</xdr:rowOff>
    </xdr:to>
    <xdr:sp macro="" textlink="">
      <xdr:nvSpPr>
        <xdr:cNvPr id="641" name="フローチャート : 判断 640"/>
        <xdr:cNvSpPr/>
      </xdr:nvSpPr>
      <xdr:spPr>
        <a:xfrm>
          <a:off x="13652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154122</xdr:rowOff>
    </xdr:from>
    <xdr:ext cx="469744" cy="259045"/>
    <xdr:sp macro="" textlink="">
      <xdr:nvSpPr>
        <xdr:cNvPr id="642" name="テキスト ボックス 641"/>
        <xdr:cNvSpPr txBox="1"/>
      </xdr:nvSpPr>
      <xdr:spPr>
        <a:xfrm>
          <a:off x="13468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43507</xdr:rowOff>
    </xdr:from>
    <xdr:to>
      <xdr:col>18</xdr:col>
      <xdr:colOff>492125</xdr:colOff>
      <xdr:row>73</xdr:row>
      <xdr:rowOff>145107</xdr:rowOff>
    </xdr:to>
    <xdr:sp macro="" textlink="">
      <xdr:nvSpPr>
        <xdr:cNvPr id="643" name="フローチャート : 判断 642"/>
        <xdr:cNvSpPr/>
      </xdr:nvSpPr>
      <xdr:spPr>
        <a:xfrm>
          <a:off x="12763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71</xdr:row>
      <xdr:rowOff>161634</xdr:rowOff>
    </xdr:from>
    <xdr:ext cx="469744" cy="259045"/>
    <xdr:sp macro="" textlink="">
      <xdr:nvSpPr>
        <xdr:cNvPr id="644" name="テキスト ボックス 643"/>
        <xdr:cNvSpPr txBox="1"/>
      </xdr:nvSpPr>
      <xdr:spPr>
        <a:xfrm>
          <a:off x="12579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97064</xdr:rowOff>
    </xdr:from>
    <xdr:to>
      <xdr:col>23</xdr:col>
      <xdr:colOff>568325</xdr:colOff>
      <xdr:row>79</xdr:row>
      <xdr:rowOff>27214</xdr:rowOff>
    </xdr:to>
    <xdr:sp macro="" textlink="">
      <xdr:nvSpPr>
        <xdr:cNvPr id="650" name="円/楕円 649"/>
        <xdr:cNvSpPr/>
      </xdr:nvSpPr>
      <xdr:spPr>
        <a:xfrm>
          <a:off x="16268700" y="1347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11991</xdr:rowOff>
    </xdr:from>
    <xdr:ext cx="378565" cy="259045"/>
    <xdr:sp macro="" textlink="">
      <xdr:nvSpPr>
        <xdr:cNvPr id="651" name="災害復旧費該当値テキスト"/>
        <xdr:cNvSpPr txBox="1"/>
      </xdr:nvSpPr>
      <xdr:spPr>
        <a:xfrm>
          <a:off x="16370300" y="13385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12809</xdr:rowOff>
    </xdr:from>
    <xdr:to>
      <xdr:col>22</xdr:col>
      <xdr:colOff>415925</xdr:colOff>
      <xdr:row>79</xdr:row>
      <xdr:rowOff>114409</xdr:rowOff>
    </xdr:to>
    <xdr:sp macro="" textlink="">
      <xdr:nvSpPr>
        <xdr:cNvPr id="652" name="円/楕円 651"/>
        <xdr:cNvSpPr/>
      </xdr:nvSpPr>
      <xdr:spPr>
        <a:xfrm>
          <a:off x="15430500" y="1355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105536</xdr:rowOff>
    </xdr:from>
    <xdr:ext cx="378565" cy="259045"/>
    <xdr:sp macro="" textlink="">
      <xdr:nvSpPr>
        <xdr:cNvPr id="653" name="テキスト ボックス 652"/>
        <xdr:cNvSpPr txBox="1"/>
      </xdr:nvSpPr>
      <xdr:spPr>
        <a:xfrm>
          <a:off x="15292017" y="13650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150949</xdr:rowOff>
    </xdr:from>
    <xdr:to>
      <xdr:col>21</xdr:col>
      <xdr:colOff>212725</xdr:colOff>
      <xdr:row>79</xdr:row>
      <xdr:rowOff>81099</xdr:rowOff>
    </xdr:to>
    <xdr:sp macro="" textlink="">
      <xdr:nvSpPr>
        <xdr:cNvPr id="654" name="円/楕円 653"/>
        <xdr:cNvSpPr/>
      </xdr:nvSpPr>
      <xdr:spPr>
        <a:xfrm>
          <a:off x="14541500" y="135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72226</xdr:rowOff>
    </xdr:from>
    <xdr:ext cx="378565" cy="259045"/>
    <xdr:sp macro="" textlink="">
      <xdr:nvSpPr>
        <xdr:cNvPr id="655" name="テキスト ボックス 654"/>
        <xdr:cNvSpPr txBox="1"/>
      </xdr:nvSpPr>
      <xdr:spPr>
        <a:xfrm>
          <a:off x="14403017" y="13616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108494</xdr:rowOff>
    </xdr:from>
    <xdr:to>
      <xdr:col>20</xdr:col>
      <xdr:colOff>9525</xdr:colOff>
      <xdr:row>79</xdr:row>
      <xdr:rowOff>38644</xdr:rowOff>
    </xdr:to>
    <xdr:sp macro="" textlink="">
      <xdr:nvSpPr>
        <xdr:cNvPr id="656" name="円/楕円 655"/>
        <xdr:cNvSpPr/>
      </xdr:nvSpPr>
      <xdr:spPr>
        <a:xfrm>
          <a:off x="13652500" y="134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29771</xdr:rowOff>
    </xdr:from>
    <xdr:ext cx="378565" cy="259045"/>
    <xdr:sp macro="" textlink="">
      <xdr:nvSpPr>
        <xdr:cNvPr id="657" name="テキスト ボックス 656"/>
        <xdr:cNvSpPr txBox="1"/>
      </xdr:nvSpPr>
      <xdr:spPr>
        <a:xfrm>
          <a:off x="13514017" y="13574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151274</xdr:rowOff>
    </xdr:from>
    <xdr:to>
      <xdr:col>18</xdr:col>
      <xdr:colOff>492125</xdr:colOff>
      <xdr:row>77</xdr:row>
      <xdr:rowOff>81424</xdr:rowOff>
    </xdr:to>
    <xdr:sp macro="" textlink="">
      <xdr:nvSpPr>
        <xdr:cNvPr id="658" name="円/楕円 657"/>
        <xdr:cNvSpPr/>
      </xdr:nvSpPr>
      <xdr:spPr>
        <a:xfrm>
          <a:off x="12763500" y="131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72551</xdr:rowOff>
    </xdr:from>
    <xdr:ext cx="469744" cy="259045"/>
    <xdr:sp macro="" textlink="">
      <xdr:nvSpPr>
        <xdr:cNvPr id="659" name="テキスト ボックス 658"/>
        <xdr:cNvSpPr txBox="1"/>
      </xdr:nvSpPr>
      <xdr:spPr>
        <a:xfrm>
          <a:off x="12579427" y="132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3" name="直線コネクタ 682"/>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84"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85" name="直線コネクタ 684"/>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86"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87" name="直線コネクタ 686"/>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83655</xdr:rowOff>
    </xdr:from>
    <xdr:to>
      <xdr:col>23</xdr:col>
      <xdr:colOff>517525</xdr:colOff>
      <xdr:row>96</xdr:row>
      <xdr:rowOff>131527</xdr:rowOff>
    </xdr:to>
    <xdr:cxnSp macro="">
      <xdr:nvCxnSpPr>
        <xdr:cNvPr id="688" name="直線コネクタ 687"/>
        <xdr:cNvCxnSpPr/>
      </xdr:nvCxnSpPr>
      <xdr:spPr>
        <a:xfrm>
          <a:off x="15481300" y="16542855"/>
          <a:ext cx="838200" cy="4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165916</xdr:rowOff>
    </xdr:from>
    <xdr:ext cx="534377" cy="259045"/>
    <xdr:sp macro="" textlink="">
      <xdr:nvSpPr>
        <xdr:cNvPr id="689" name="公債費平均値テキスト"/>
        <xdr:cNvSpPr txBox="1"/>
      </xdr:nvSpPr>
      <xdr:spPr>
        <a:xfrm>
          <a:off x="16370300" y="1611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0" name="フローチャート : 判断 689"/>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79084</xdr:rowOff>
    </xdr:from>
    <xdr:to>
      <xdr:col>22</xdr:col>
      <xdr:colOff>365125</xdr:colOff>
      <xdr:row>96</xdr:row>
      <xdr:rowOff>83655</xdr:rowOff>
    </xdr:to>
    <xdr:cxnSp macro="">
      <xdr:nvCxnSpPr>
        <xdr:cNvPr id="691" name="直線コネクタ 690"/>
        <xdr:cNvCxnSpPr/>
      </xdr:nvCxnSpPr>
      <xdr:spPr>
        <a:xfrm>
          <a:off x="14592300" y="1653828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80251</xdr:rowOff>
    </xdr:from>
    <xdr:to>
      <xdr:col>22</xdr:col>
      <xdr:colOff>415925</xdr:colOff>
      <xdr:row>96</xdr:row>
      <xdr:rowOff>10401</xdr:rowOff>
    </xdr:to>
    <xdr:sp macro="" textlink="">
      <xdr:nvSpPr>
        <xdr:cNvPr id="692" name="フローチャート : 判断 691"/>
        <xdr:cNvSpPr/>
      </xdr:nvSpPr>
      <xdr:spPr>
        <a:xfrm>
          <a:off x="15430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26928</xdr:rowOff>
    </xdr:from>
    <xdr:ext cx="534377" cy="259045"/>
    <xdr:sp macro="" textlink="">
      <xdr:nvSpPr>
        <xdr:cNvPr id="693" name="テキスト ボックス 692"/>
        <xdr:cNvSpPr txBox="1"/>
      </xdr:nvSpPr>
      <xdr:spPr>
        <a:xfrm>
          <a:off x="15214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50946</xdr:rowOff>
    </xdr:from>
    <xdr:to>
      <xdr:col>21</xdr:col>
      <xdr:colOff>161925</xdr:colOff>
      <xdr:row>96</xdr:row>
      <xdr:rowOff>79084</xdr:rowOff>
    </xdr:to>
    <xdr:cxnSp macro="">
      <xdr:nvCxnSpPr>
        <xdr:cNvPr id="694" name="直線コネクタ 693"/>
        <xdr:cNvCxnSpPr/>
      </xdr:nvCxnSpPr>
      <xdr:spPr>
        <a:xfrm>
          <a:off x="13703300" y="16510146"/>
          <a:ext cx="8890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5" name="フローチャート : 判断 694"/>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696" name="テキスト ボックス 695"/>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35934</xdr:rowOff>
    </xdr:from>
    <xdr:to>
      <xdr:col>19</xdr:col>
      <xdr:colOff>644525</xdr:colOff>
      <xdr:row>96</xdr:row>
      <xdr:rowOff>50946</xdr:rowOff>
    </xdr:to>
    <xdr:cxnSp macro="">
      <xdr:nvCxnSpPr>
        <xdr:cNvPr id="697" name="直線コネクタ 696"/>
        <xdr:cNvCxnSpPr/>
      </xdr:nvCxnSpPr>
      <xdr:spPr>
        <a:xfrm>
          <a:off x="12814300" y="16495134"/>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698" name="フローチャート : 判断 697"/>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699" name="テキスト ボックス 698"/>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0" name="フローチャート : 判断 699"/>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1" name="テキスト ボックス 700"/>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80727</xdr:rowOff>
    </xdr:from>
    <xdr:to>
      <xdr:col>23</xdr:col>
      <xdr:colOff>568325</xdr:colOff>
      <xdr:row>97</xdr:row>
      <xdr:rowOff>10877</xdr:rowOff>
    </xdr:to>
    <xdr:sp macro="" textlink="">
      <xdr:nvSpPr>
        <xdr:cNvPr id="707" name="円/楕円 706"/>
        <xdr:cNvSpPr/>
      </xdr:nvSpPr>
      <xdr:spPr>
        <a:xfrm>
          <a:off x="16268700" y="165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59154</xdr:rowOff>
    </xdr:from>
    <xdr:ext cx="534377" cy="259045"/>
    <xdr:sp macro="" textlink="">
      <xdr:nvSpPr>
        <xdr:cNvPr id="708" name="公債費該当値テキスト"/>
        <xdr:cNvSpPr txBox="1"/>
      </xdr:nvSpPr>
      <xdr:spPr>
        <a:xfrm>
          <a:off x="16370300" y="165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32855</xdr:rowOff>
    </xdr:from>
    <xdr:to>
      <xdr:col>22</xdr:col>
      <xdr:colOff>415925</xdr:colOff>
      <xdr:row>96</xdr:row>
      <xdr:rowOff>134455</xdr:rowOff>
    </xdr:to>
    <xdr:sp macro="" textlink="">
      <xdr:nvSpPr>
        <xdr:cNvPr id="709" name="円/楕円 708"/>
        <xdr:cNvSpPr/>
      </xdr:nvSpPr>
      <xdr:spPr>
        <a:xfrm>
          <a:off x="15430500" y="164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125582</xdr:rowOff>
    </xdr:from>
    <xdr:ext cx="534377" cy="259045"/>
    <xdr:sp macro="" textlink="">
      <xdr:nvSpPr>
        <xdr:cNvPr id="710" name="テキスト ボックス 709"/>
        <xdr:cNvSpPr txBox="1"/>
      </xdr:nvSpPr>
      <xdr:spPr>
        <a:xfrm>
          <a:off x="15214111" y="165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28284</xdr:rowOff>
    </xdr:from>
    <xdr:to>
      <xdr:col>21</xdr:col>
      <xdr:colOff>212725</xdr:colOff>
      <xdr:row>96</xdr:row>
      <xdr:rowOff>129884</xdr:rowOff>
    </xdr:to>
    <xdr:sp macro="" textlink="">
      <xdr:nvSpPr>
        <xdr:cNvPr id="711" name="円/楕円 710"/>
        <xdr:cNvSpPr/>
      </xdr:nvSpPr>
      <xdr:spPr>
        <a:xfrm>
          <a:off x="14541500" y="164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121011</xdr:rowOff>
    </xdr:from>
    <xdr:ext cx="534377" cy="259045"/>
    <xdr:sp macro="" textlink="">
      <xdr:nvSpPr>
        <xdr:cNvPr id="712" name="テキスト ボックス 711"/>
        <xdr:cNvSpPr txBox="1"/>
      </xdr:nvSpPr>
      <xdr:spPr>
        <a:xfrm>
          <a:off x="14325111" y="165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xdr:rowOff>
    </xdr:from>
    <xdr:to>
      <xdr:col>20</xdr:col>
      <xdr:colOff>9525</xdr:colOff>
      <xdr:row>96</xdr:row>
      <xdr:rowOff>101746</xdr:rowOff>
    </xdr:to>
    <xdr:sp macro="" textlink="">
      <xdr:nvSpPr>
        <xdr:cNvPr id="713" name="円/楕円 712"/>
        <xdr:cNvSpPr/>
      </xdr:nvSpPr>
      <xdr:spPr>
        <a:xfrm>
          <a:off x="13652500" y="164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92873</xdr:rowOff>
    </xdr:from>
    <xdr:ext cx="534377" cy="259045"/>
    <xdr:sp macro="" textlink="">
      <xdr:nvSpPr>
        <xdr:cNvPr id="714" name="テキスト ボックス 713"/>
        <xdr:cNvSpPr txBox="1"/>
      </xdr:nvSpPr>
      <xdr:spPr>
        <a:xfrm>
          <a:off x="13436111" y="165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156584</xdr:rowOff>
    </xdr:from>
    <xdr:to>
      <xdr:col>18</xdr:col>
      <xdr:colOff>492125</xdr:colOff>
      <xdr:row>96</xdr:row>
      <xdr:rowOff>86734</xdr:rowOff>
    </xdr:to>
    <xdr:sp macro="" textlink="">
      <xdr:nvSpPr>
        <xdr:cNvPr id="715" name="円/楕円 714"/>
        <xdr:cNvSpPr/>
      </xdr:nvSpPr>
      <xdr:spPr>
        <a:xfrm>
          <a:off x="12763500" y="164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77861</xdr:rowOff>
    </xdr:from>
    <xdr:ext cx="534377" cy="259045"/>
    <xdr:sp macro="" textlink="">
      <xdr:nvSpPr>
        <xdr:cNvPr id="716" name="テキスト ボックス 715"/>
        <xdr:cNvSpPr txBox="1"/>
      </xdr:nvSpPr>
      <xdr:spPr>
        <a:xfrm>
          <a:off x="12547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2769</xdr:rowOff>
    </xdr:from>
    <xdr:to>
      <xdr:col>32</xdr:col>
      <xdr:colOff>186689</xdr:colOff>
      <xdr:row>38</xdr:row>
      <xdr:rowOff>139700</xdr:rowOff>
    </xdr:to>
    <xdr:cxnSp macro="">
      <xdr:nvCxnSpPr>
        <xdr:cNvPr id="738" name="直線コネクタ 737"/>
        <xdr:cNvCxnSpPr/>
      </xdr:nvCxnSpPr>
      <xdr:spPr>
        <a:xfrm flipV="1">
          <a:off x="22159595" y="6517869"/>
          <a:ext cx="1269" cy="13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39"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120895</xdr:rowOff>
    </xdr:from>
    <xdr:ext cx="378565" cy="259045"/>
    <xdr:sp macro="" textlink="">
      <xdr:nvSpPr>
        <xdr:cNvPr id="741" name="諸支出金最大値テキスト"/>
        <xdr:cNvSpPr txBox="1"/>
      </xdr:nvSpPr>
      <xdr:spPr>
        <a:xfrm>
          <a:off x="22212300" y="629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38</xdr:row>
      <xdr:rowOff>2769</xdr:rowOff>
    </xdr:from>
    <xdr:to>
      <xdr:col>32</xdr:col>
      <xdr:colOff>276225</xdr:colOff>
      <xdr:row>38</xdr:row>
      <xdr:rowOff>2769</xdr:rowOff>
    </xdr:to>
    <xdr:cxnSp macro="">
      <xdr:nvCxnSpPr>
        <xdr:cNvPr id="742" name="直線コネクタ 741"/>
        <xdr:cNvCxnSpPr/>
      </xdr:nvCxnSpPr>
      <xdr:spPr>
        <a:xfrm>
          <a:off x="22072600" y="651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140157</xdr:rowOff>
    </xdr:from>
    <xdr:to>
      <xdr:col>32</xdr:col>
      <xdr:colOff>187325</xdr:colOff>
      <xdr:row>38</xdr:row>
      <xdr:rowOff>22199</xdr:rowOff>
    </xdr:to>
    <xdr:cxnSp macro="">
      <xdr:nvCxnSpPr>
        <xdr:cNvPr id="743" name="直線コネクタ 742"/>
        <xdr:cNvCxnSpPr/>
      </xdr:nvCxnSpPr>
      <xdr:spPr>
        <a:xfrm>
          <a:off x="21323300" y="6483807"/>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44467</xdr:rowOff>
    </xdr:from>
    <xdr:ext cx="378565" cy="259045"/>
    <xdr:sp macro="" textlink="">
      <xdr:nvSpPr>
        <xdr:cNvPr id="744" name="諸支出金平均値テキスト"/>
        <xdr:cNvSpPr txBox="1"/>
      </xdr:nvSpPr>
      <xdr:spPr>
        <a:xfrm>
          <a:off x="22212300" y="65595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45" name="フローチャート : 判断 744"/>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7569</xdr:rowOff>
    </xdr:from>
    <xdr:to>
      <xdr:col>31</xdr:col>
      <xdr:colOff>34925</xdr:colOff>
      <xdr:row>37</xdr:row>
      <xdr:rowOff>140157</xdr:rowOff>
    </xdr:to>
    <xdr:cxnSp macro="">
      <xdr:nvCxnSpPr>
        <xdr:cNvPr id="746" name="直線コネクタ 745"/>
        <xdr:cNvCxnSpPr/>
      </xdr:nvCxnSpPr>
      <xdr:spPr>
        <a:xfrm>
          <a:off x="20434300" y="5151069"/>
          <a:ext cx="889000" cy="13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42952</xdr:rowOff>
    </xdr:from>
    <xdr:to>
      <xdr:col>31</xdr:col>
      <xdr:colOff>85725</xdr:colOff>
      <xdr:row>38</xdr:row>
      <xdr:rowOff>144552</xdr:rowOff>
    </xdr:to>
    <xdr:sp macro="" textlink="">
      <xdr:nvSpPr>
        <xdr:cNvPr id="747" name="フローチャート : 判断 746"/>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135679</xdr:rowOff>
    </xdr:from>
    <xdr:ext cx="378565" cy="259045"/>
    <xdr:sp macro="" textlink="">
      <xdr:nvSpPr>
        <xdr:cNvPr id="748" name="テキスト ボックス 747"/>
        <xdr:cNvSpPr txBox="1"/>
      </xdr:nvSpPr>
      <xdr:spPr>
        <a:xfrm>
          <a:off x="21134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7569</xdr:rowOff>
    </xdr:from>
    <xdr:to>
      <xdr:col>29</xdr:col>
      <xdr:colOff>517525</xdr:colOff>
      <xdr:row>36</xdr:row>
      <xdr:rowOff>74092</xdr:rowOff>
    </xdr:to>
    <xdr:cxnSp macro="">
      <xdr:nvCxnSpPr>
        <xdr:cNvPr id="749" name="直線コネクタ 748"/>
        <xdr:cNvCxnSpPr/>
      </xdr:nvCxnSpPr>
      <xdr:spPr>
        <a:xfrm flipV="1">
          <a:off x="19545300" y="5151069"/>
          <a:ext cx="889000" cy="109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29693</xdr:rowOff>
    </xdr:from>
    <xdr:to>
      <xdr:col>29</xdr:col>
      <xdr:colOff>568325</xdr:colOff>
      <xdr:row>38</xdr:row>
      <xdr:rowOff>131293</xdr:rowOff>
    </xdr:to>
    <xdr:sp macro="" textlink="">
      <xdr:nvSpPr>
        <xdr:cNvPr id="750" name="フローチャート : 判断 749"/>
        <xdr:cNvSpPr/>
      </xdr:nvSpPr>
      <xdr:spPr>
        <a:xfrm>
          <a:off x="20383500" y="654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122420</xdr:rowOff>
    </xdr:from>
    <xdr:ext cx="378565" cy="259045"/>
    <xdr:sp macro="" textlink="">
      <xdr:nvSpPr>
        <xdr:cNvPr id="751" name="テキスト ボックス 750"/>
        <xdr:cNvSpPr txBox="1"/>
      </xdr:nvSpPr>
      <xdr:spPr>
        <a:xfrm>
          <a:off x="20245017" y="6637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74092</xdr:rowOff>
    </xdr:from>
    <xdr:to>
      <xdr:col>28</xdr:col>
      <xdr:colOff>314325</xdr:colOff>
      <xdr:row>38</xdr:row>
      <xdr:rowOff>26315</xdr:rowOff>
    </xdr:to>
    <xdr:cxnSp macro="">
      <xdr:nvCxnSpPr>
        <xdr:cNvPr id="752" name="直線コネクタ 751"/>
        <xdr:cNvCxnSpPr/>
      </xdr:nvCxnSpPr>
      <xdr:spPr>
        <a:xfrm flipV="1">
          <a:off x="18656300" y="6246292"/>
          <a:ext cx="889000" cy="2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53" name="フローチャート : 判断 752"/>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137279</xdr:rowOff>
    </xdr:from>
    <xdr:ext cx="378565" cy="259045"/>
    <xdr:sp macro="" textlink="">
      <xdr:nvSpPr>
        <xdr:cNvPr id="754" name="テキスト ボックス 753"/>
        <xdr:cNvSpPr txBox="1"/>
      </xdr:nvSpPr>
      <xdr:spPr>
        <a:xfrm>
          <a:off x="19356017" y="6652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39522</xdr:rowOff>
    </xdr:from>
    <xdr:to>
      <xdr:col>27</xdr:col>
      <xdr:colOff>161925</xdr:colOff>
      <xdr:row>38</xdr:row>
      <xdr:rowOff>141122</xdr:rowOff>
    </xdr:to>
    <xdr:sp macro="" textlink="">
      <xdr:nvSpPr>
        <xdr:cNvPr id="755" name="フローチャート : 判断 754"/>
        <xdr:cNvSpPr/>
      </xdr:nvSpPr>
      <xdr:spPr>
        <a:xfrm>
          <a:off x="18605500" y="65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132249</xdr:rowOff>
    </xdr:from>
    <xdr:ext cx="378565" cy="259045"/>
    <xdr:sp macro="" textlink="">
      <xdr:nvSpPr>
        <xdr:cNvPr id="756" name="テキスト ボックス 755"/>
        <xdr:cNvSpPr txBox="1"/>
      </xdr:nvSpPr>
      <xdr:spPr>
        <a:xfrm>
          <a:off x="18467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142849</xdr:rowOff>
    </xdr:from>
    <xdr:to>
      <xdr:col>32</xdr:col>
      <xdr:colOff>238125</xdr:colOff>
      <xdr:row>38</xdr:row>
      <xdr:rowOff>72999</xdr:rowOff>
    </xdr:to>
    <xdr:sp macro="" textlink="">
      <xdr:nvSpPr>
        <xdr:cNvPr id="762" name="円/楕円 761"/>
        <xdr:cNvSpPr/>
      </xdr:nvSpPr>
      <xdr:spPr>
        <a:xfrm>
          <a:off x="221107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76445</xdr:rowOff>
    </xdr:from>
    <xdr:ext cx="378565" cy="259045"/>
    <xdr:sp macro="" textlink="">
      <xdr:nvSpPr>
        <xdr:cNvPr id="763" name="諸支出金該当値テキスト"/>
        <xdr:cNvSpPr txBox="1"/>
      </xdr:nvSpPr>
      <xdr:spPr>
        <a:xfrm>
          <a:off x="22212300" y="6420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89357</xdr:rowOff>
    </xdr:from>
    <xdr:to>
      <xdr:col>31</xdr:col>
      <xdr:colOff>85725</xdr:colOff>
      <xdr:row>38</xdr:row>
      <xdr:rowOff>19507</xdr:rowOff>
    </xdr:to>
    <xdr:sp macro="" textlink="">
      <xdr:nvSpPr>
        <xdr:cNvPr id="764" name="円/楕円 763"/>
        <xdr:cNvSpPr/>
      </xdr:nvSpPr>
      <xdr:spPr>
        <a:xfrm>
          <a:off x="212725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36034</xdr:rowOff>
    </xdr:from>
    <xdr:ext cx="378565" cy="259045"/>
    <xdr:sp macro="" textlink="">
      <xdr:nvSpPr>
        <xdr:cNvPr id="765" name="テキスト ボックス 764"/>
        <xdr:cNvSpPr txBox="1"/>
      </xdr:nvSpPr>
      <xdr:spPr>
        <a:xfrm>
          <a:off x="21134017" y="620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128219</xdr:rowOff>
    </xdr:from>
    <xdr:to>
      <xdr:col>29</xdr:col>
      <xdr:colOff>568325</xdr:colOff>
      <xdr:row>30</xdr:row>
      <xdr:rowOff>58369</xdr:rowOff>
    </xdr:to>
    <xdr:sp macro="" textlink="">
      <xdr:nvSpPr>
        <xdr:cNvPr id="766" name="円/楕円 765"/>
        <xdr:cNvSpPr/>
      </xdr:nvSpPr>
      <xdr:spPr>
        <a:xfrm>
          <a:off x="20383500" y="510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74896</xdr:rowOff>
    </xdr:from>
    <xdr:ext cx="469744" cy="259045"/>
    <xdr:sp macro="" textlink="">
      <xdr:nvSpPr>
        <xdr:cNvPr id="767" name="テキスト ボックス 766"/>
        <xdr:cNvSpPr txBox="1"/>
      </xdr:nvSpPr>
      <xdr:spPr>
        <a:xfrm>
          <a:off x="20199427" y="487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23292</xdr:rowOff>
    </xdr:from>
    <xdr:to>
      <xdr:col>28</xdr:col>
      <xdr:colOff>365125</xdr:colOff>
      <xdr:row>36</xdr:row>
      <xdr:rowOff>124892</xdr:rowOff>
    </xdr:to>
    <xdr:sp macro="" textlink="">
      <xdr:nvSpPr>
        <xdr:cNvPr id="768" name="円/楕円 767"/>
        <xdr:cNvSpPr/>
      </xdr:nvSpPr>
      <xdr:spPr>
        <a:xfrm>
          <a:off x="19494500" y="619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141419</xdr:rowOff>
    </xdr:from>
    <xdr:ext cx="469744" cy="259045"/>
    <xdr:sp macro="" textlink="">
      <xdr:nvSpPr>
        <xdr:cNvPr id="769" name="テキスト ボックス 768"/>
        <xdr:cNvSpPr txBox="1"/>
      </xdr:nvSpPr>
      <xdr:spPr>
        <a:xfrm>
          <a:off x="19310427" y="59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146964</xdr:rowOff>
    </xdr:from>
    <xdr:to>
      <xdr:col>27</xdr:col>
      <xdr:colOff>161925</xdr:colOff>
      <xdr:row>38</xdr:row>
      <xdr:rowOff>77115</xdr:rowOff>
    </xdr:to>
    <xdr:sp macro="" textlink="">
      <xdr:nvSpPr>
        <xdr:cNvPr id="770" name="円/楕円 769"/>
        <xdr:cNvSpPr/>
      </xdr:nvSpPr>
      <xdr:spPr>
        <a:xfrm>
          <a:off x="18605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93641</xdr:rowOff>
    </xdr:from>
    <xdr:ext cx="378565" cy="259045"/>
    <xdr:sp macro="" textlink="">
      <xdr:nvSpPr>
        <xdr:cNvPr id="771" name="テキスト ボックス 770"/>
        <xdr:cNvSpPr txBox="1"/>
      </xdr:nvSpPr>
      <xdr:spPr>
        <a:xfrm>
          <a:off x="18467017" y="62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本市は人口に対して財政規模が小さく，住民一人当たりのコストは総じて低い傾向にある。</a:t>
          </a:r>
          <a:endParaRPr kumimoji="1" lang="en-US" altLang="ja-JP" sz="1300">
            <a:latin typeface="ＭＳ Ｐゴシック"/>
          </a:endParaRPr>
        </a:p>
        <a:p>
          <a:r>
            <a:rPr kumimoji="1" lang="ja-JP" altLang="en-US" sz="1300">
              <a:latin typeface="ＭＳ Ｐゴシック"/>
            </a:rPr>
            <a:t>民生費は，子ども子育て関連経費や障がい者への自立支援経費の増額による扶助費の増加と合わせて増加傾向にあるため，福祉施策を精査しながら，多様化するニーズへ対応していかなければならない。</a:t>
          </a:r>
          <a:endParaRPr kumimoji="1" lang="en-US" altLang="ja-JP" sz="1300">
            <a:latin typeface="ＭＳ Ｐゴシック"/>
          </a:endParaRPr>
        </a:p>
        <a:p>
          <a:r>
            <a:rPr kumimoji="1" lang="ja-JP" altLang="en-US" sz="1300">
              <a:latin typeface="ＭＳ Ｐゴシック"/>
            </a:rPr>
            <a:t>消防費の減少は，消防救急無線デジタル化整備事業の完成によるもの。</a:t>
          </a:r>
        </a:p>
        <a:p>
          <a:r>
            <a:rPr kumimoji="1" lang="ja-JP" altLang="en-US" sz="1300">
              <a:latin typeface="ＭＳ Ｐゴシック"/>
            </a:rPr>
            <a:t>教育費の減少は，小学校施設整備事業や公民館施設整備の完成によるもの。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年度は実質収支・実質単年度収支ともにプラスとなり，財政調整基金が増額した。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ヵ年は実質単年度収支がマイナスとなり，財政調整基金からの繰入れを行ったために基金残高が減少していたが，平成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年度で若干の回復を図ることができた。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今後も基金残高を確保しながら財政の安定化と健全化に努めていく。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水道事業会計及び一般会計の黒字額が大きくウエイトを占めている。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水道事業においては，大規模工事の影響などから流動資産が減少したことにより，黒字幅が減少している。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また，国民健康保険事業特別会計においては，平成</a:t>
          </a:r>
          <a:r>
            <a:rPr kumimoji="1" lang="en-US" altLang="ja-JP" sz="1400">
              <a:solidFill>
                <a:schemeClr val="tx1"/>
              </a:solidFill>
              <a:latin typeface="ＭＳ ゴシック" pitchFamily="49" charset="-128"/>
              <a:ea typeface="ＭＳ ゴシック" pitchFamily="49" charset="-128"/>
            </a:rPr>
            <a:t>27</a:t>
          </a:r>
          <a:r>
            <a:rPr kumimoji="1" lang="ja-JP" altLang="en-US" sz="1400">
              <a:solidFill>
                <a:schemeClr val="tx1"/>
              </a:solidFill>
              <a:latin typeface="ＭＳ ゴシック" pitchFamily="49" charset="-128"/>
              <a:ea typeface="ＭＳ ゴシック" pitchFamily="49" charset="-128"/>
            </a:rPr>
            <a:t>年度から一般会計からの補てん的な繰入を行ったことにより黒字が発生している。平成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年度は税率改定を行い，補てん的な繰入を行わなかったため，黒字幅が減少している。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今後も，各事業への繰出金や補助金等については，適正な受益者負担を検討するとともに，一般会計の財政運営と調整を図りながら適切な金額を検討していく。</a:t>
          </a:r>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60311787</v>
      </c>
      <c r="BO4" s="381"/>
      <c r="BP4" s="381"/>
      <c r="BQ4" s="381"/>
      <c r="BR4" s="381"/>
      <c r="BS4" s="381"/>
      <c r="BT4" s="381"/>
      <c r="BU4" s="382"/>
      <c r="BV4" s="380">
        <v>62960073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2.9</v>
      </c>
      <c r="CU4" s="387"/>
      <c r="CV4" s="387"/>
      <c r="CW4" s="387"/>
      <c r="CX4" s="387"/>
      <c r="CY4" s="387"/>
      <c r="CZ4" s="387"/>
      <c r="DA4" s="388"/>
      <c r="DB4" s="386">
        <v>2.2999999999999998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58968978</v>
      </c>
      <c r="BO5" s="418"/>
      <c r="BP5" s="418"/>
      <c r="BQ5" s="418"/>
      <c r="BR5" s="418"/>
      <c r="BS5" s="418"/>
      <c r="BT5" s="418"/>
      <c r="BU5" s="419"/>
      <c r="BV5" s="417">
        <v>61646639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92.5</v>
      </c>
      <c r="CU5" s="415"/>
      <c r="CV5" s="415"/>
      <c r="CW5" s="415"/>
      <c r="CX5" s="415"/>
      <c r="CY5" s="415"/>
      <c r="CZ5" s="415"/>
      <c r="DA5" s="416"/>
      <c r="DB5" s="414">
        <v>91.9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1342809</v>
      </c>
      <c r="BO6" s="418"/>
      <c r="BP6" s="418"/>
      <c r="BQ6" s="418"/>
      <c r="BR6" s="418"/>
      <c r="BS6" s="418"/>
      <c r="BT6" s="418"/>
      <c r="BU6" s="419"/>
      <c r="BV6" s="417">
        <v>1313434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98.2</v>
      </c>
      <c r="CU6" s="455"/>
      <c r="CV6" s="455"/>
      <c r="CW6" s="455"/>
      <c r="CX6" s="455"/>
      <c r="CY6" s="455"/>
      <c r="CZ6" s="455"/>
      <c r="DA6" s="456"/>
      <c r="DB6" s="454">
        <v>98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272232</v>
      </c>
      <c r="BO7" s="418"/>
      <c r="BP7" s="418"/>
      <c r="BQ7" s="418"/>
      <c r="BR7" s="418"/>
      <c r="BS7" s="418"/>
      <c r="BT7" s="418"/>
      <c r="BU7" s="419"/>
      <c r="BV7" s="417">
        <v>457215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36958913</v>
      </c>
      <c r="CU7" s="418"/>
      <c r="CV7" s="418"/>
      <c r="CW7" s="418"/>
      <c r="CX7" s="418"/>
      <c r="CY7" s="418"/>
      <c r="CZ7" s="418"/>
      <c r="DA7" s="419"/>
      <c r="DB7" s="417">
        <v>37299725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1070577</v>
      </c>
      <c r="BO8" s="418"/>
      <c r="BP8" s="418"/>
      <c r="BQ8" s="418"/>
      <c r="BR8" s="418"/>
      <c r="BS8" s="418"/>
      <c r="BT8" s="418"/>
      <c r="BU8" s="419"/>
      <c r="BV8" s="417">
        <v>856219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0.87</v>
      </c>
      <c r="CU8" s="458"/>
      <c r="CV8" s="458"/>
      <c r="CW8" s="458"/>
      <c r="CX8" s="458"/>
      <c r="CY8" s="458"/>
      <c r="CZ8" s="458"/>
      <c r="DA8" s="459"/>
      <c r="DB8" s="457">
        <v>0.86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196403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214358</v>
      </c>
      <c r="BO9" s="418"/>
      <c r="BP9" s="418"/>
      <c r="BQ9" s="418"/>
      <c r="BR9" s="418"/>
      <c r="BS9" s="418"/>
      <c r="BT9" s="418"/>
      <c r="BU9" s="419"/>
      <c r="BV9" s="417">
        <v>-296916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10.8</v>
      </c>
      <c r="CU9" s="415"/>
      <c r="CV9" s="415"/>
      <c r="CW9" s="415"/>
      <c r="CX9" s="415"/>
      <c r="CY9" s="415"/>
      <c r="CZ9" s="415"/>
      <c r="DA9" s="416"/>
      <c r="DB9" s="414">
        <v>11.2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199293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4718</v>
      </c>
      <c r="BO10" s="418"/>
      <c r="BP10" s="418"/>
      <c r="BQ10" s="418"/>
      <c r="BR10" s="418"/>
      <c r="BS10" s="418"/>
      <c r="BT10" s="418"/>
      <c r="BU10" s="419"/>
      <c r="BV10" s="417">
        <v>10041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v>22109</v>
      </c>
      <c r="BO11" s="418"/>
      <c r="BP11" s="418"/>
      <c r="BQ11" s="418"/>
      <c r="BR11" s="418"/>
      <c r="BS11" s="418"/>
      <c r="BT11" s="418"/>
      <c r="BU11" s="419"/>
      <c r="BV11" s="417">
        <v>36000</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200510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1200000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193259</v>
      </c>
      <c r="S13" s="499"/>
      <c r="T13" s="499"/>
      <c r="U13" s="499"/>
      <c r="V13" s="500"/>
      <c r="W13" s="433" t="s">
        <v>124</v>
      </c>
      <c r="X13" s="434"/>
      <c r="Y13" s="434"/>
      <c r="Z13" s="434"/>
      <c r="AA13" s="434"/>
      <c r="AB13" s="424"/>
      <c r="AC13" s="468">
        <v>2773</v>
      </c>
      <c r="AD13" s="469"/>
      <c r="AE13" s="469"/>
      <c r="AF13" s="469"/>
      <c r="AG13" s="508"/>
      <c r="AH13" s="468">
        <v>2866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241185</v>
      </c>
      <c r="BO13" s="418"/>
      <c r="BP13" s="418"/>
      <c r="BQ13" s="418"/>
      <c r="BR13" s="418"/>
      <c r="BS13" s="418"/>
      <c r="BT13" s="418"/>
      <c r="BU13" s="419"/>
      <c r="BV13" s="417">
        <v>-1450875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5.0999999999999996</v>
      </c>
      <c r="CU13" s="415"/>
      <c r="CV13" s="415"/>
      <c r="CW13" s="415"/>
      <c r="CX13" s="415"/>
      <c r="CY13" s="415"/>
      <c r="CZ13" s="415"/>
      <c r="DA13" s="416"/>
      <c r="DB13" s="414">
        <v>6.1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200551</v>
      </c>
      <c r="S14" s="499"/>
      <c r="T14" s="499"/>
      <c r="U14" s="499"/>
      <c r="V14" s="500"/>
      <c r="W14" s="407"/>
      <c r="X14" s="408"/>
      <c r="Y14" s="408"/>
      <c r="Z14" s="408"/>
      <c r="AA14" s="408"/>
      <c r="AB14" s="397"/>
      <c r="AC14" s="501">
        <v>3</v>
      </c>
      <c r="AD14" s="502"/>
      <c r="AE14" s="502"/>
      <c r="AF14" s="502"/>
      <c r="AG14" s="503"/>
      <c r="AH14" s="501">
        <v>3.2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13.9</v>
      </c>
      <c r="CU14" s="513"/>
      <c r="CV14" s="513"/>
      <c r="CW14" s="513"/>
      <c r="CX14" s="513"/>
      <c r="CY14" s="513"/>
      <c r="CZ14" s="513"/>
      <c r="DA14" s="514"/>
      <c r="DB14" s="512">
        <v>22.2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193539</v>
      </c>
      <c r="S15" s="499"/>
      <c r="T15" s="499"/>
      <c r="U15" s="499"/>
      <c r="V15" s="500"/>
      <c r="W15" s="433" t="s">
        <v>131</v>
      </c>
      <c r="X15" s="434"/>
      <c r="Y15" s="434"/>
      <c r="Z15" s="434"/>
      <c r="AA15" s="434"/>
      <c r="AB15" s="424"/>
      <c r="AC15" s="468">
        <v>32574</v>
      </c>
      <c r="AD15" s="469"/>
      <c r="AE15" s="469"/>
      <c r="AF15" s="469"/>
      <c r="AG15" s="508"/>
      <c r="AH15" s="468">
        <v>33317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24179610</v>
      </c>
      <c r="BO15" s="381"/>
      <c r="BP15" s="381"/>
      <c r="BQ15" s="381"/>
      <c r="BR15" s="381"/>
      <c r="BS15" s="381"/>
      <c r="BT15" s="381"/>
      <c r="BU15" s="382"/>
      <c r="BV15" s="380">
        <v>24372938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35.799999999999997</v>
      </c>
      <c r="AD16" s="502"/>
      <c r="AE16" s="502"/>
      <c r="AF16" s="502"/>
      <c r="AG16" s="503"/>
      <c r="AH16" s="501">
        <v>37.299999999999997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27907303</v>
      </c>
      <c r="BO16" s="418"/>
      <c r="BP16" s="418"/>
      <c r="BQ16" s="418"/>
      <c r="BR16" s="418"/>
      <c r="BS16" s="418"/>
      <c r="BT16" s="418"/>
      <c r="BU16" s="419"/>
      <c r="BV16" s="417">
        <v>28022153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55706</v>
      </c>
      <c r="AD17" s="469"/>
      <c r="AE17" s="469"/>
      <c r="AF17" s="469"/>
      <c r="AG17" s="508"/>
      <c r="AH17" s="468">
        <v>53041</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30882926</v>
      </c>
      <c r="BO17" s="418"/>
      <c r="BP17" s="418"/>
      <c r="BQ17" s="418"/>
      <c r="BR17" s="418"/>
      <c r="BS17" s="418"/>
      <c r="BT17" s="418"/>
      <c r="BU17" s="419"/>
      <c r="BV17" s="417">
        <v>31107588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194.46</v>
      </c>
      <c r="M18" s="530"/>
      <c r="N18" s="530"/>
      <c r="O18" s="530"/>
      <c r="P18" s="530"/>
      <c r="Q18" s="530"/>
      <c r="R18" s="531"/>
      <c r="S18" s="531"/>
      <c r="T18" s="531"/>
      <c r="U18" s="531"/>
      <c r="V18" s="532"/>
      <c r="W18" s="435"/>
      <c r="X18" s="436"/>
      <c r="Y18" s="436"/>
      <c r="Z18" s="436"/>
      <c r="AA18" s="436"/>
      <c r="AB18" s="427"/>
      <c r="AC18" s="533">
        <v>61.2</v>
      </c>
      <c r="AD18" s="534"/>
      <c r="AE18" s="534"/>
      <c r="AF18" s="534"/>
      <c r="AG18" s="535"/>
      <c r="AH18" s="533">
        <v>59.4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35206548</v>
      </c>
      <c r="BO18" s="418"/>
      <c r="BP18" s="418"/>
      <c r="BQ18" s="418"/>
      <c r="BR18" s="418"/>
      <c r="BS18" s="418"/>
      <c r="BT18" s="418"/>
      <c r="BU18" s="419"/>
      <c r="BV18" s="417">
        <v>35524102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1010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40588626</v>
      </c>
      <c r="BO19" s="418"/>
      <c r="BP19" s="418"/>
      <c r="BQ19" s="418"/>
      <c r="BR19" s="418"/>
      <c r="BS19" s="418"/>
      <c r="BT19" s="418"/>
      <c r="BU19" s="419"/>
      <c r="BV19" s="417">
        <v>43411547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77725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44284136</v>
      </c>
      <c r="BO23" s="418"/>
      <c r="BP23" s="418"/>
      <c r="BQ23" s="418"/>
      <c r="BR23" s="418"/>
      <c r="BS23" s="418"/>
      <c r="BT23" s="418"/>
      <c r="BU23" s="419"/>
      <c r="BV23" s="417">
        <v>45445171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10580</v>
      </c>
      <c r="R24" s="469"/>
      <c r="S24" s="469"/>
      <c r="T24" s="469"/>
      <c r="U24" s="469"/>
      <c r="V24" s="508"/>
      <c r="W24" s="563"/>
      <c r="X24" s="551"/>
      <c r="Y24" s="552"/>
      <c r="Z24" s="467" t="s">
        <v>155</v>
      </c>
      <c r="AA24" s="447"/>
      <c r="AB24" s="447"/>
      <c r="AC24" s="447"/>
      <c r="AD24" s="447"/>
      <c r="AE24" s="447"/>
      <c r="AF24" s="447"/>
      <c r="AG24" s="448"/>
      <c r="AH24" s="468">
        <v>1181</v>
      </c>
      <c r="AI24" s="469"/>
      <c r="AJ24" s="469"/>
      <c r="AK24" s="469"/>
      <c r="AL24" s="508"/>
      <c r="AM24" s="468">
        <v>3734322</v>
      </c>
      <c r="AN24" s="469"/>
      <c r="AO24" s="469"/>
      <c r="AP24" s="469"/>
      <c r="AQ24" s="469"/>
      <c r="AR24" s="508"/>
      <c r="AS24" s="468">
        <v>3162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43285354</v>
      </c>
      <c r="BO24" s="418"/>
      <c r="BP24" s="418"/>
      <c r="BQ24" s="418"/>
      <c r="BR24" s="418"/>
      <c r="BS24" s="418"/>
      <c r="BT24" s="418"/>
      <c r="BU24" s="419"/>
      <c r="BV24" s="417">
        <v>44405291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8160</v>
      </c>
      <c r="R25" s="469"/>
      <c r="S25" s="469"/>
      <c r="T25" s="469"/>
      <c r="U25" s="469"/>
      <c r="V25" s="508"/>
      <c r="W25" s="563"/>
      <c r="X25" s="551"/>
      <c r="Y25" s="552"/>
      <c r="Z25" s="467" t="s">
        <v>158</v>
      </c>
      <c r="AA25" s="447"/>
      <c r="AB25" s="447"/>
      <c r="AC25" s="447"/>
      <c r="AD25" s="447"/>
      <c r="AE25" s="447"/>
      <c r="AF25" s="447"/>
      <c r="AG25" s="448"/>
      <c r="AH25" s="468">
        <v>205</v>
      </c>
      <c r="AI25" s="469"/>
      <c r="AJ25" s="469"/>
      <c r="AK25" s="469"/>
      <c r="AL25" s="508"/>
      <c r="AM25" s="468">
        <v>662150</v>
      </c>
      <c r="AN25" s="469"/>
      <c r="AO25" s="469"/>
      <c r="AP25" s="469"/>
      <c r="AQ25" s="469"/>
      <c r="AR25" s="508"/>
      <c r="AS25" s="468">
        <v>3230</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38029266</v>
      </c>
      <c r="BO25" s="381"/>
      <c r="BP25" s="381"/>
      <c r="BQ25" s="381"/>
      <c r="BR25" s="381"/>
      <c r="BS25" s="381"/>
      <c r="BT25" s="381"/>
      <c r="BU25" s="382"/>
      <c r="BV25" s="380">
        <v>34748259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6330</v>
      </c>
      <c r="R26" s="469"/>
      <c r="S26" s="469"/>
      <c r="T26" s="469"/>
      <c r="U26" s="469"/>
      <c r="V26" s="508"/>
      <c r="W26" s="563"/>
      <c r="X26" s="551"/>
      <c r="Y26" s="552"/>
      <c r="Z26" s="467" t="s">
        <v>161</v>
      </c>
      <c r="AA26" s="573"/>
      <c r="AB26" s="573"/>
      <c r="AC26" s="573"/>
      <c r="AD26" s="573"/>
      <c r="AE26" s="573"/>
      <c r="AF26" s="573"/>
      <c r="AG26" s="574"/>
      <c r="AH26" s="468">
        <v>97</v>
      </c>
      <c r="AI26" s="469"/>
      <c r="AJ26" s="469"/>
      <c r="AK26" s="469"/>
      <c r="AL26" s="508"/>
      <c r="AM26" s="468">
        <v>287605</v>
      </c>
      <c r="AN26" s="469"/>
      <c r="AO26" s="469"/>
      <c r="AP26" s="469"/>
      <c r="AQ26" s="469"/>
      <c r="AR26" s="508"/>
      <c r="AS26" s="468">
        <v>2965</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6130</v>
      </c>
      <c r="R27" s="469"/>
      <c r="S27" s="469"/>
      <c r="T27" s="469"/>
      <c r="U27" s="469"/>
      <c r="V27" s="508"/>
      <c r="W27" s="563"/>
      <c r="X27" s="551"/>
      <c r="Y27" s="552"/>
      <c r="Z27" s="467" t="s">
        <v>164</v>
      </c>
      <c r="AA27" s="447"/>
      <c r="AB27" s="447"/>
      <c r="AC27" s="447"/>
      <c r="AD27" s="447"/>
      <c r="AE27" s="447"/>
      <c r="AF27" s="447"/>
      <c r="AG27" s="448"/>
      <c r="AH27" s="468">
        <v>79</v>
      </c>
      <c r="AI27" s="469"/>
      <c r="AJ27" s="469"/>
      <c r="AK27" s="469"/>
      <c r="AL27" s="508"/>
      <c r="AM27" s="468">
        <v>279494</v>
      </c>
      <c r="AN27" s="469"/>
      <c r="AO27" s="469"/>
      <c r="AP27" s="469"/>
      <c r="AQ27" s="469"/>
      <c r="AR27" s="508"/>
      <c r="AS27" s="468">
        <v>3538</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554000</v>
      </c>
      <c r="BO27" s="587"/>
      <c r="BP27" s="587"/>
      <c r="BQ27" s="587"/>
      <c r="BR27" s="587"/>
      <c r="BS27" s="587"/>
      <c r="BT27" s="587"/>
      <c r="BU27" s="588"/>
      <c r="BV27" s="586">
        <v>554000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5390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7139977</v>
      </c>
      <c r="BO28" s="381"/>
      <c r="BP28" s="381"/>
      <c r="BQ28" s="381"/>
      <c r="BR28" s="381"/>
      <c r="BS28" s="381"/>
      <c r="BT28" s="381"/>
      <c r="BU28" s="382"/>
      <c r="BV28" s="380">
        <v>6885259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30</v>
      </c>
      <c r="M29" s="469"/>
      <c r="N29" s="469"/>
      <c r="O29" s="469"/>
      <c r="P29" s="508"/>
      <c r="Q29" s="468">
        <v>4850</v>
      </c>
      <c r="R29" s="469"/>
      <c r="S29" s="469"/>
      <c r="T29" s="469"/>
      <c r="U29" s="469"/>
      <c r="V29" s="508"/>
      <c r="W29" s="564"/>
      <c r="X29" s="565"/>
      <c r="Y29" s="566"/>
      <c r="Z29" s="467" t="s">
        <v>171</v>
      </c>
      <c r="AA29" s="447"/>
      <c r="AB29" s="447"/>
      <c r="AC29" s="447"/>
      <c r="AD29" s="447"/>
      <c r="AE29" s="447"/>
      <c r="AF29" s="447"/>
      <c r="AG29" s="448"/>
      <c r="AH29" s="468">
        <v>1260</v>
      </c>
      <c r="AI29" s="469"/>
      <c r="AJ29" s="469"/>
      <c r="AK29" s="469"/>
      <c r="AL29" s="508"/>
      <c r="AM29" s="468">
        <v>4013816</v>
      </c>
      <c r="AN29" s="469"/>
      <c r="AO29" s="469"/>
      <c r="AP29" s="469"/>
      <c r="AQ29" s="469"/>
      <c r="AR29" s="508"/>
      <c r="AS29" s="468">
        <v>3186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2920200</v>
      </c>
      <c r="BO29" s="418"/>
      <c r="BP29" s="418"/>
      <c r="BQ29" s="418"/>
      <c r="BR29" s="418"/>
      <c r="BS29" s="418"/>
      <c r="BT29" s="418"/>
      <c r="BU29" s="419"/>
      <c r="BV29" s="417">
        <v>2902196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1385343</v>
      </c>
      <c r="BO30" s="587"/>
      <c r="BP30" s="587"/>
      <c r="BQ30" s="587"/>
      <c r="BR30" s="587"/>
      <c r="BS30" s="587"/>
      <c r="BT30" s="587"/>
      <c r="BU30" s="588"/>
      <c r="BV30" s="586">
        <v>1240411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三重県市町総合事務組合一般会計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鈴鹿市土地開発公社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下水道事業会計(公共)</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三重県市町総合事務組合退職手当特別会計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鈴鹿市文化振興事業団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住宅新築資金等貸付事業特別会計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IF('各会計、関係団体の財政状況及び健全化判断比率'!B33="","",'各会計、関係団体の財政状況及び健全化判断比率'!B33)</f>
        <v>下水道事業会計(農集)</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三重県市町総合事務組合デジタル地図特別会計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鈴鹿国際交流協会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三重県市町総合事務組合共同研修特別会計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三重県市町総合事務組合物品特別会計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三重県市町総合事務組合公平委員会特別会計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三重県市町総合事務組合消防救急無線特別会計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鈴鹿亀山地区広域連合一般会計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鈴鹿亀山地区広域連合介護保険事業特別会計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三重地方税管理回収機構一般会計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70" zoomScaleNormal="70"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7" t="s">
        <v>527</v>
      </c>
      <c r="D34" s="1187"/>
      <c r="E34" s="1188"/>
      <c r="F34" s="32">
        <v>10.17</v>
      </c>
      <c r="G34" s="33">
        <v>10.119999999999999</v>
      </c>
      <c r="H34" s="33">
        <v>8.6999999999999993</v>
      </c>
      <c r="I34" s="33">
        <v>8.9499999999999993</v>
      </c>
      <c r="J34" s="34">
        <v>6.95</v>
      </c>
      <c r="K34" s="22"/>
      <c r="L34" s="22"/>
      <c r="M34" s="22"/>
      <c r="N34" s="22"/>
      <c r="O34" s="22"/>
      <c r="P34" s="22"/>
    </row>
    <row r="35" spans="1:16" ht="39" customHeight="1" x14ac:dyDescent="0.15">
      <c r="A35" s="22"/>
      <c r="B35" s="35"/>
      <c r="C35" s="1181" t="s">
        <v>528</v>
      </c>
      <c r="D35" s="1182"/>
      <c r="E35" s="1183"/>
      <c r="F35" s="36">
        <v>1.74</v>
      </c>
      <c r="G35" s="37">
        <v>3.34</v>
      </c>
      <c r="H35" s="37">
        <v>1.96</v>
      </c>
      <c r="I35" s="37">
        <v>1.1299999999999999</v>
      </c>
      <c r="J35" s="38">
        <v>1.72</v>
      </c>
      <c r="K35" s="22"/>
      <c r="L35" s="22"/>
      <c r="M35" s="22"/>
      <c r="N35" s="22"/>
      <c r="O35" s="22"/>
      <c r="P35" s="22"/>
    </row>
    <row r="36" spans="1:16" ht="39" customHeight="1" x14ac:dyDescent="0.15">
      <c r="A36" s="22"/>
      <c r="B36" s="35"/>
      <c r="C36" s="1181" t="s">
        <v>529</v>
      </c>
      <c r="D36" s="1182"/>
      <c r="E36" s="1183"/>
      <c r="F36" s="36">
        <v>0.71</v>
      </c>
      <c r="G36" s="37">
        <v>0.73</v>
      </c>
      <c r="H36" s="37">
        <v>0.81</v>
      </c>
      <c r="I36" s="37">
        <v>0.94</v>
      </c>
      <c r="J36" s="38">
        <v>1.2</v>
      </c>
      <c r="K36" s="22"/>
      <c r="L36" s="22"/>
      <c r="M36" s="22"/>
      <c r="N36" s="22"/>
      <c r="O36" s="22"/>
      <c r="P36" s="22"/>
    </row>
    <row r="37" spans="1:16" ht="39" customHeight="1" x14ac:dyDescent="0.15">
      <c r="A37" s="22"/>
      <c r="B37" s="35"/>
      <c r="C37" s="1181" t="s">
        <v>530</v>
      </c>
      <c r="D37" s="1182"/>
      <c r="E37" s="1183"/>
      <c r="F37" s="36">
        <v>1.62</v>
      </c>
      <c r="G37" s="37">
        <v>1.62</v>
      </c>
      <c r="H37" s="37">
        <v>1.1499999999999999</v>
      </c>
      <c r="I37" s="37">
        <v>1.1499999999999999</v>
      </c>
      <c r="J37" s="38">
        <v>1.1599999999999999</v>
      </c>
      <c r="K37" s="22"/>
      <c r="L37" s="22"/>
      <c r="M37" s="22"/>
      <c r="N37" s="22"/>
      <c r="O37" s="22"/>
      <c r="P37" s="22"/>
    </row>
    <row r="38" spans="1:16" ht="39" customHeight="1" x14ac:dyDescent="0.15">
      <c r="A38" s="22"/>
      <c r="B38" s="35"/>
      <c r="C38" s="1181" t="s">
        <v>531</v>
      </c>
      <c r="D38" s="1182"/>
      <c r="E38" s="1183"/>
      <c r="F38" s="36">
        <v>0.55000000000000004</v>
      </c>
      <c r="G38" s="37">
        <v>0.06</v>
      </c>
      <c r="H38" s="37">
        <v>0.06</v>
      </c>
      <c r="I38" s="37">
        <v>1.05</v>
      </c>
      <c r="J38" s="38">
        <v>0.86</v>
      </c>
      <c r="K38" s="22"/>
      <c r="L38" s="22"/>
      <c r="M38" s="22"/>
      <c r="N38" s="22"/>
      <c r="O38" s="22"/>
      <c r="P38" s="22"/>
    </row>
    <row r="39" spans="1:16" ht="39" customHeight="1" x14ac:dyDescent="0.15">
      <c r="A39" s="22"/>
      <c r="B39" s="35"/>
      <c r="C39" s="1181" t="s">
        <v>532</v>
      </c>
      <c r="D39" s="1182"/>
      <c r="E39" s="1183"/>
      <c r="F39" s="36">
        <v>0.08</v>
      </c>
      <c r="G39" s="37">
        <v>0.11</v>
      </c>
      <c r="H39" s="37">
        <v>0.19</v>
      </c>
      <c r="I39" s="37">
        <v>0.23</v>
      </c>
      <c r="J39" s="38">
        <v>0.22</v>
      </c>
      <c r="K39" s="22"/>
      <c r="L39" s="22"/>
      <c r="M39" s="22"/>
      <c r="N39" s="22"/>
      <c r="O39" s="22"/>
      <c r="P39" s="22"/>
    </row>
    <row r="40" spans="1:16" ht="39" customHeight="1" x14ac:dyDescent="0.15">
      <c r="A40" s="22"/>
      <c r="B40" s="35"/>
      <c r="C40" s="1181" t="s">
        <v>533</v>
      </c>
      <c r="D40" s="1182"/>
      <c r="E40" s="1183"/>
      <c r="F40" s="36">
        <v>0</v>
      </c>
      <c r="G40" s="37">
        <v>0</v>
      </c>
      <c r="H40" s="37">
        <v>0</v>
      </c>
      <c r="I40" s="37" t="s">
        <v>534</v>
      </c>
      <c r="J40" s="38">
        <v>0.04</v>
      </c>
      <c r="K40" s="22"/>
      <c r="L40" s="22"/>
      <c r="M40" s="22"/>
      <c r="N40" s="22"/>
      <c r="O40" s="22"/>
      <c r="P40" s="22"/>
    </row>
    <row r="41" spans="1:16" ht="39" customHeight="1" x14ac:dyDescent="0.15">
      <c r="A41" s="22"/>
      <c r="B41" s="35"/>
      <c r="C41" s="1181" t="s">
        <v>535</v>
      </c>
      <c r="D41" s="1182"/>
      <c r="E41" s="1183"/>
      <c r="F41" s="36">
        <v>0</v>
      </c>
      <c r="G41" s="37">
        <v>0</v>
      </c>
      <c r="H41" s="37">
        <v>0</v>
      </c>
      <c r="I41" s="37">
        <v>0</v>
      </c>
      <c r="J41" s="38">
        <v>0</v>
      </c>
      <c r="K41" s="22"/>
      <c r="L41" s="22"/>
      <c r="M41" s="22"/>
      <c r="N41" s="22"/>
      <c r="O41" s="22"/>
      <c r="P41" s="22"/>
    </row>
    <row r="42" spans="1:16" ht="39" customHeight="1" x14ac:dyDescent="0.15">
      <c r="A42" s="22"/>
      <c r="B42" s="39"/>
      <c r="C42" s="1181" t="s">
        <v>536</v>
      </c>
      <c r="D42" s="1182"/>
      <c r="E42" s="1183"/>
      <c r="F42" s="36" t="s">
        <v>480</v>
      </c>
      <c r="G42" s="37" t="s">
        <v>480</v>
      </c>
      <c r="H42" s="37" t="s">
        <v>480</v>
      </c>
      <c r="I42" s="37" t="s">
        <v>480</v>
      </c>
      <c r="J42" s="38" t="s">
        <v>480</v>
      </c>
      <c r="K42" s="22"/>
      <c r="L42" s="22"/>
      <c r="M42" s="22"/>
      <c r="N42" s="22"/>
      <c r="O42" s="22"/>
      <c r="P42" s="22"/>
    </row>
    <row r="43" spans="1:16" ht="39" customHeight="1" thickBot="1" x14ac:dyDescent="0.2">
      <c r="A43" s="22"/>
      <c r="B43" s="40"/>
      <c r="C43" s="1184" t="s">
        <v>537</v>
      </c>
      <c r="D43" s="1185"/>
      <c r="E43" s="118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5489</v>
      </c>
      <c r="L45" s="60">
        <v>5313</v>
      </c>
      <c r="M45" s="60">
        <v>4960</v>
      </c>
      <c r="N45" s="60">
        <v>4964</v>
      </c>
      <c r="O45" s="61">
        <v>4475</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480</v>
      </c>
      <c r="L46" s="64" t="s">
        <v>480</v>
      </c>
      <c r="M46" s="64" t="s">
        <v>480</v>
      </c>
      <c r="N46" s="64" t="s">
        <v>480</v>
      </c>
      <c r="O46" s="65" t="s">
        <v>480</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480</v>
      </c>
      <c r="L47" s="64" t="s">
        <v>480</v>
      </c>
      <c r="M47" s="64" t="s">
        <v>480</v>
      </c>
      <c r="N47" s="64" t="s">
        <v>480</v>
      </c>
      <c r="O47" s="65" t="s">
        <v>480</v>
      </c>
      <c r="P47" s="48"/>
      <c r="Q47" s="48"/>
      <c r="R47" s="48"/>
      <c r="S47" s="48"/>
      <c r="T47" s="48"/>
      <c r="U47" s="48"/>
    </row>
    <row r="48" spans="1:21" ht="30.75" customHeight="1" x14ac:dyDescent="0.15">
      <c r="A48" s="48"/>
      <c r="B48" s="1199"/>
      <c r="C48" s="1200"/>
      <c r="D48" s="62"/>
      <c r="E48" s="1191" t="s">
        <v>15</v>
      </c>
      <c r="F48" s="1191"/>
      <c r="G48" s="1191"/>
      <c r="H48" s="1191"/>
      <c r="I48" s="1191"/>
      <c r="J48" s="1192"/>
      <c r="K48" s="63">
        <v>2607</v>
      </c>
      <c r="L48" s="64">
        <v>2600</v>
      </c>
      <c r="M48" s="64">
        <v>2628</v>
      </c>
      <c r="N48" s="64">
        <v>2949</v>
      </c>
      <c r="O48" s="65">
        <v>2555</v>
      </c>
      <c r="P48" s="48"/>
      <c r="Q48" s="48"/>
      <c r="R48" s="48"/>
      <c r="S48" s="48"/>
      <c r="T48" s="48"/>
      <c r="U48" s="48"/>
    </row>
    <row r="49" spans="1:21" ht="30.75" customHeight="1" x14ac:dyDescent="0.15">
      <c r="A49" s="48"/>
      <c r="B49" s="1199"/>
      <c r="C49" s="1200"/>
      <c r="D49" s="62"/>
      <c r="E49" s="1191" t="s">
        <v>16</v>
      </c>
      <c r="F49" s="1191"/>
      <c r="G49" s="1191"/>
      <c r="H49" s="1191"/>
      <c r="I49" s="1191"/>
      <c r="J49" s="1192"/>
      <c r="K49" s="63">
        <v>8</v>
      </c>
      <c r="L49" s="64">
        <v>8</v>
      </c>
      <c r="M49" s="64">
        <v>8</v>
      </c>
      <c r="N49" s="64">
        <v>11</v>
      </c>
      <c r="O49" s="65">
        <v>11</v>
      </c>
      <c r="P49" s="48"/>
      <c r="Q49" s="48"/>
      <c r="R49" s="48"/>
      <c r="S49" s="48"/>
      <c r="T49" s="48"/>
      <c r="U49" s="48"/>
    </row>
    <row r="50" spans="1:21" ht="30.75" customHeight="1" x14ac:dyDescent="0.15">
      <c r="A50" s="48"/>
      <c r="B50" s="1199"/>
      <c r="C50" s="1200"/>
      <c r="D50" s="62"/>
      <c r="E50" s="1191" t="s">
        <v>17</v>
      </c>
      <c r="F50" s="1191"/>
      <c r="G50" s="1191"/>
      <c r="H50" s="1191"/>
      <c r="I50" s="1191"/>
      <c r="J50" s="1192"/>
      <c r="K50" s="63">
        <v>411</v>
      </c>
      <c r="L50" s="64">
        <v>390</v>
      </c>
      <c r="M50" s="64">
        <v>510</v>
      </c>
      <c r="N50" s="64">
        <v>323</v>
      </c>
      <c r="O50" s="65">
        <v>326</v>
      </c>
      <c r="P50" s="48"/>
      <c r="Q50" s="48"/>
      <c r="R50" s="48"/>
      <c r="S50" s="48"/>
      <c r="T50" s="48"/>
      <c r="U50" s="48"/>
    </row>
    <row r="51" spans="1:21" ht="30.75" customHeight="1" x14ac:dyDescent="0.15">
      <c r="A51" s="48"/>
      <c r="B51" s="1201"/>
      <c r="C51" s="1202"/>
      <c r="D51" s="66"/>
      <c r="E51" s="1191" t="s">
        <v>18</v>
      </c>
      <c r="F51" s="1191"/>
      <c r="G51" s="1191"/>
      <c r="H51" s="1191"/>
      <c r="I51" s="1191"/>
      <c r="J51" s="1192"/>
      <c r="K51" s="63">
        <v>0</v>
      </c>
      <c r="L51" s="64">
        <v>0</v>
      </c>
      <c r="M51" s="64">
        <v>0</v>
      </c>
      <c r="N51" s="64">
        <v>0</v>
      </c>
      <c r="O51" s="65">
        <v>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6120</v>
      </c>
      <c r="L52" s="64">
        <v>6252</v>
      </c>
      <c r="M52" s="64">
        <v>6400</v>
      </c>
      <c r="N52" s="64">
        <v>6151</v>
      </c>
      <c r="O52" s="65">
        <v>6253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2395</v>
      </c>
      <c r="L53" s="69">
        <v>2059</v>
      </c>
      <c r="M53" s="69">
        <v>1706</v>
      </c>
      <c r="N53" s="69">
        <v>2096</v>
      </c>
      <c r="O53" s="70">
        <v>1114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55" zoomScaleNormal="55" zoomScaleSheetLayoutView="100" workbookViewId="0">
      <selection activeCell="M47" sqref="M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5" t="s">
        <v>24</v>
      </c>
      <c r="C41" s="1206"/>
      <c r="D41" s="81"/>
      <c r="E41" s="1211" t="s">
        <v>25</v>
      </c>
      <c r="F41" s="1211"/>
      <c r="G41" s="1211"/>
      <c r="H41" s="1212"/>
      <c r="I41" s="82">
        <v>46659</v>
      </c>
      <c r="J41" s="83">
        <v>46719</v>
      </c>
      <c r="K41" s="83">
        <v>46166</v>
      </c>
      <c r="L41" s="83">
        <v>45445</v>
      </c>
      <c r="M41" s="84">
        <v>44284</v>
      </c>
    </row>
    <row r="42" spans="2:13" ht="27.75" customHeight="1" x14ac:dyDescent="0.15">
      <c r="B42" s="1207"/>
      <c r="C42" s="1208"/>
      <c r="D42" s="85"/>
      <c r="E42" s="1213" t="s">
        <v>26</v>
      </c>
      <c r="F42" s="1213"/>
      <c r="G42" s="1213"/>
      <c r="H42" s="1214"/>
      <c r="I42" s="86">
        <v>4393</v>
      </c>
      <c r="J42" s="87">
        <v>3570</v>
      </c>
      <c r="K42" s="87">
        <v>3047</v>
      </c>
      <c r="L42" s="87">
        <v>2818</v>
      </c>
      <c r="M42" s="88">
        <v>2584</v>
      </c>
    </row>
    <row r="43" spans="2:13" ht="27.75" customHeight="1" x14ac:dyDescent="0.15">
      <c r="B43" s="1207"/>
      <c r="C43" s="1208"/>
      <c r="D43" s="85"/>
      <c r="E43" s="1213" t="s">
        <v>27</v>
      </c>
      <c r="F43" s="1213"/>
      <c r="G43" s="1213"/>
      <c r="H43" s="1214"/>
      <c r="I43" s="86">
        <v>38864</v>
      </c>
      <c r="J43" s="87">
        <v>37038</v>
      </c>
      <c r="K43" s="87">
        <v>36688</v>
      </c>
      <c r="L43" s="87">
        <v>37071</v>
      </c>
      <c r="M43" s="88">
        <v>36717</v>
      </c>
    </row>
    <row r="44" spans="2:13" ht="27.75" customHeight="1" x14ac:dyDescent="0.15">
      <c r="B44" s="1207"/>
      <c r="C44" s="1208"/>
      <c r="D44" s="85"/>
      <c r="E44" s="1213" t="s">
        <v>28</v>
      </c>
      <c r="F44" s="1213"/>
      <c r="G44" s="1213"/>
      <c r="H44" s="1214"/>
      <c r="I44" s="86">
        <v>29</v>
      </c>
      <c r="J44" s="87">
        <v>66</v>
      </c>
      <c r="K44" s="87">
        <v>98</v>
      </c>
      <c r="L44" s="87">
        <v>86</v>
      </c>
      <c r="M44" s="88">
        <v>72</v>
      </c>
    </row>
    <row r="45" spans="2:13" ht="27.75" customHeight="1" x14ac:dyDescent="0.15">
      <c r="B45" s="1207"/>
      <c r="C45" s="1208"/>
      <c r="D45" s="85"/>
      <c r="E45" s="1213" t="s">
        <v>29</v>
      </c>
      <c r="F45" s="1213"/>
      <c r="G45" s="1213"/>
      <c r="H45" s="1214"/>
      <c r="I45" s="86">
        <v>12340</v>
      </c>
      <c r="J45" s="87">
        <v>11966</v>
      </c>
      <c r="K45" s="87">
        <v>10960</v>
      </c>
      <c r="L45" s="87">
        <v>10443</v>
      </c>
      <c r="M45" s="88">
        <v>10084</v>
      </c>
    </row>
    <row r="46" spans="2:13" ht="27.75" customHeight="1" x14ac:dyDescent="0.15">
      <c r="B46" s="1207"/>
      <c r="C46" s="1208"/>
      <c r="D46" s="89"/>
      <c r="E46" s="1213" t="s">
        <v>30</v>
      </c>
      <c r="F46" s="1213"/>
      <c r="G46" s="1213"/>
      <c r="H46" s="1214"/>
      <c r="I46" s="86">
        <v>4714</v>
      </c>
      <c r="J46" s="87">
        <v>4123</v>
      </c>
      <c r="K46" s="87">
        <v>3593</v>
      </c>
      <c r="L46" s="87">
        <v>2903</v>
      </c>
      <c r="M46" s="88">
        <v>2715</v>
      </c>
    </row>
    <row r="47" spans="2:13" ht="27.75" customHeight="1" x14ac:dyDescent="0.15">
      <c r="B47" s="1207"/>
      <c r="C47" s="1208"/>
      <c r="D47" s="90"/>
      <c r="E47" s="1215" t="s">
        <v>31</v>
      </c>
      <c r="F47" s="1216"/>
      <c r="G47" s="1216"/>
      <c r="H47" s="1217"/>
      <c r="I47" s="86" t="s">
        <v>480</v>
      </c>
      <c r="J47" s="87" t="s">
        <v>480</v>
      </c>
      <c r="K47" s="87" t="s">
        <v>480</v>
      </c>
      <c r="L47" s="87" t="s">
        <v>480</v>
      </c>
      <c r="M47" s="88" t="s">
        <v>480</v>
      </c>
    </row>
    <row r="48" spans="2:13" ht="27.75" customHeight="1" x14ac:dyDescent="0.15">
      <c r="B48" s="1207"/>
      <c r="C48" s="1208"/>
      <c r="D48" s="85"/>
      <c r="E48" s="1213" t="s">
        <v>32</v>
      </c>
      <c r="F48" s="1213"/>
      <c r="G48" s="1213"/>
      <c r="H48" s="1214"/>
      <c r="I48" s="86" t="s">
        <v>480</v>
      </c>
      <c r="J48" s="87" t="s">
        <v>480</v>
      </c>
      <c r="K48" s="87" t="s">
        <v>480</v>
      </c>
      <c r="L48" s="87" t="s">
        <v>480</v>
      </c>
      <c r="M48" s="88" t="s">
        <v>480</v>
      </c>
    </row>
    <row r="49" spans="2:13" ht="27.75" customHeight="1" x14ac:dyDescent="0.15">
      <c r="B49" s="1209"/>
      <c r="C49" s="1210"/>
      <c r="D49" s="85"/>
      <c r="E49" s="1213" t="s">
        <v>33</v>
      </c>
      <c r="F49" s="1213"/>
      <c r="G49" s="1213"/>
      <c r="H49" s="1214"/>
      <c r="I49" s="86" t="s">
        <v>480</v>
      </c>
      <c r="J49" s="87" t="s">
        <v>480</v>
      </c>
      <c r="K49" s="87" t="s">
        <v>480</v>
      </c>
      <c r="L49" s="87" t="s">
        <v>480</v>
      </c>
      <c r="M49" s="88" t="s">
        <v>480</v>
      </c>
    </row>
    <row r="50" spans="2:13" ht="27.75" customHeight="1" x14ac:dyDescent="0.15">
      <c r="B50" s="1218" t="s">
        <v>34</v>
      </c>
      <c r="C50" s="1219"/>
      <c r="D50" s="91"/>
      <c r="E50" s="1213" t="s">
        <v>35</v>
      </c>
      <c r="F50" s="1213"/>
      <c r="G50" s="1213"/>
      <c r="H50" s="1214"/>
      <c r="I50" s="86">
        <v>14327</v>
      </c>
      <c r="J50" s="87">
        <v>14653</v>
      </c>
      <c r="K50" s="87">
        <v>12388</v>
      </c>
      <c r="L50" s="87">
        <v>11079</v>
      </c>
      <c r="M50" s="88">
        <v>11871</v>
      </c>
    </row>
    <row r="51" spans="2:13" ht="27.75" customHeight="1" x14ac:dyDescent="0.15">
      <c r="B51" s="1207"/>
      <c r="C51" s="1208"/>
      <c r="D51" s="85"/>
      <c r="E51" s="1213" t="s">
        <v>36</v>
      </c>
      <c r="F51" s="1213"/>
      <c r="G51" s="1213"/>
      <c r="H51" s="1214"/>
      <c r="I51" s="86">
        <v>19537</v>
      </c>
      <c r="J51" s="87">
        <v>19314</v>
      </c>
      <c r="K51" s="87">
        <v>16380</v>
      </c>
      <c r="L51" s="87">
        <v>15942</v>
      </c>
      <c r="M51" s="88">
        <v>16336</v>
      </c>
    </row>
    <row r="52" spans="2:13" ht="27.75" customHeight="1" x14ac:dyDescent="0.15">
      <c r="B52" s="1209"/>
      <c r="C52" s="1210"/>
      <c r="D52" s="85"/>
      <c r="E52" s="1213" t="s">
        <v>37</v>
      </c>
      <c r="F52" s="1213"/>
      <c r="G52" s="1213"/>
      <c r="H52" s="1214"/>
      <c r="I52" s="86">
        <v>62837</v>
      </c>
      <c r="J52" s="87">
        <v>64644</v>
      </c>
      <c r="K52" s="87">
        <v>64855</v>
      </c>
      <c r="L52" s="87">
        <v>64565</v>
      </c>
      <c r="M52" s="88">
        <v>63805</v>
      </c>
    </row>
    <row r="53" spans="2:13" ht="27.75" customHeight="1" thickBot="1" x14ac:dyDescent="0.2">
      <c r="B53" s="1220" t="s">
        <v>21</v>
      </c>
      <c r="C53" s="1221"/>
      <c r="D53" s="92"/>
      <c r="E53" s="1222" t="s">
        <v>38</v>
      </c>
      <c r="F53" s="1222"/>
      <c r="G53" s="1222"/>
      <c r="H53" s="1223"/>
      <c r="I53" s="93">
        <v>10299</v>
      </c>
      <c r="J53" s="94">
        <v>4870</v>
      </c>
      <c r="K53" s="94">
        <v>6930</v>
      </c>
      <c r="L53" s="94">
        <v>7179</v>
      </c>
      <c r="M53" s="95">
        <v>4444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8" zoomScale="55" zoomScaleNormal="55" zoomScaleSheetLayoutView="55" workbookViewId="0">
      <selection activeCell="G65" sqref="G65:O6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561</v>
      </c>
      <c r="I42" s="354"/>
      <c r="J42" s="354"/>
      <c r="K42" s="354"/>
      <c r="L42" s="246"/>
      <c r="M42" s="246"/>
      <c r="N42" s="246"/>
      <c r="O42" s="246"/>
    </row>
    <row r="43" spans="2:17" ht="13.5" x14ac:dyDescent="0.15">
      <c r="B43" s="250"/>
      <c r="C43" s="246"/>
      <c r="D43" s="246"/>
      <c r="E43" s="246"/>
      <c r="F43" s="246"/>
      <c r="G43" s="1238"/>
      <c r="H43" s="1239"/>
      <c r="I43" s="1239"/>
      <c r="J43" s="1239"/>
      <c r="K43" s="1239"/>
      <c r="L43" s="1239"/>
      <c r="M43" s="1239"/>
      <c r="N43" s="1239"/>
      <c r="O43" s="1240"/>
    </row>
    <row r="44" spans="2:17" ht="13.5" x14ac:dyDescent="0.15">
      <c r="B44" s="250"/>
      <c r="C44" s="246"/>
      <c r="D44" s="246"/>
      <c r="E44" s="246"/>
      <c r="F44" s="246"/>
      <c r="G44" s="1241"/>
      <c r="H44" s="1242"/>
      <c r="I44" s="1242"/>
      <c r="J44" s="1242"/>
      <c r="K44" s="1242"/>
      <c r="L44" s="1242"/>
      <c r="M44" s="1242"/>
      <c r="N44" s="1242"/>
      <c r="O44" s="1243"/>
    </row>
    <row r="45" spans="2:17" ht="13.5" x14ac:dyDescent="0.15">
      <c r="B45" s="250"/>
      <c r="C45" s="246"/>
      <c r="D45" s="246"/>
      <c r="E45" s="246"/>
      <c r="F45" s="246"/>
      <c r="G45" s="1241"/>
      <c r="H45" s="1242"/>
      <c r="I45" s="1242"/>
      <c r="J45" s="1242"/>
      <c r="K45" s="1242"/>
      <c r="L45" s="1242"/>
      <c r="M45" s="1242"/>
      <c r="N45" s="1242"/>
      <c r="O45" s="1243"/>
    </row>
    <row r="46" spans="2:17" ht="13.5" x14ac:dyDescent="0.15">
      <c r="B46" s="250"/>
      <c r="C46" s="246"/>
      <c r="D46" s="246"/>
      <c r="E46" s="246"/>
      <c r="F46" s="246"/>
      <c r="G46" s="1241"/>
      <c r="H46" s="1242"/>
      <c r="I46" s="1242"/>
      <c r="J46" s="1242"/>
      <c r="K46" s="1242"/>
      <c r="L46" s="1242"/>
      <c r="M46" s="1242"/>
      <c r="N46" s="1242"/>
      <c r="O46" s="1243"/>
    </row>
    <row r="47" spans="2:17" ht="13.5" x14ac:dyDescent="0.15">
      <c r="B47" s="250"/>
      <c r="C47" s="246"/>
      <c r="D47" s="246"/>
      <c r="E47" s="246"/>
      <c r="F47" s="246"/>
      <c r="G47" s="1244"/>
      <c r="H47" s="1245"/>
      <c r="I47" s="1245"/>
      <c r="J47" s="1245"/>
      <c r="K47" s="1245"/>
      <c r="L47" s="1245"/>
      <c r="M47" s="1245"/>
      <c r="N47" s="1245"/>
      <c r="O47" s="1246"/>
    </row>
    <row r="48" spans="2:17" ht="13.5" x14ac:dyDescent="0.15">
      <c r="B48" s="250"/>
      <c r="C48" s="246"/>
      <c r="D48" s="246"/>
      <c r="E48" s="246"/>
      <c r="F48" s="246"/>
      <c r="G48" s="246"/>
      <c r="H48" s="355"/>
      <c r="I48" s="355"/>
      <c r="J48" s="355"/>
    </row>
    <row r="49" spans="1:17" ht="13.5" x14ac:dyDescent="0.15">
      <c r="B49" s="250"/>
      <c r="C49" s="246"/>
      <c r="D49" s="246"/>
      <c r="E49" s="246"/>
      <c r="F49" s="246"/>
      <c r="G49" s="245" t="s">
        <v>562</v>
      </c>
    </row>
    <row r="50" spans="1:17" ht="13.5" x14ac:dyDescent="0.15">
      <c r="B50" s="250"/>
      <c r="C50" s="246"/>
      <c r="D50" s="246"/>
      <c r="E50" s="246"/>
      <c r="F50" s="246"/>
      <c r="G50" s="1247"/>
      <c r="H50" s="1248"/>
      <c r="I50" s="1248"/>
      <c r="J50" s="1249"/>
      <c r="K50" s="356" t="s">
        <v>519</v>
      </c>
      <c r="L50" s="356" t="s">
        <v>520</v>
      </c>
      <c r="M50" s="356" t="s">
        <v>521</v>
      </c>
      <c r="N50" s="356" t="s">
        <v>522</v>
      </c>
      <c r="O50" s="356" t="s">
        <v>523</v>
      </c>
    </row>
    <row r="51" spans="1:17" ht="13.5" x14ac:dyDescent="0.15">
      <c r="B51" s="250"/>
      <c r="C51" s="246"/>
      <c r="D51" s="246"/>
      <c r="E51" s="246"/>
      <c r="F51" s="246"/>
      <c r="G51" s="1250" t="s">
        <v>563</v>
      </c>
      <c r="H51" s="1251"/>
      <c r="I51" s="1256" t="s">
        <v>564</v>
      </c>
      <c r="J51" s="1256"/>
      <c r="K51" s="1259"/>
      <c r="L51" s="1259"/>
      <c r="M51" s="1259"/>
      <c r="N51" s="1259"/>
      <c r="O51" s="1259"/>
    </row>
    <row r="52" spans="1:17" ht="13.5" x14ac:dyDescent="0.15">
      <c r="B52" s="250"/>
      <c r="C52" s="246"/>
      <c r="D52" s="246"/>
      <c r="E52" s="246"/>
      <c r="F52" s="246"/>
      <c r="G52" s="1252"/>
      <c r="H52" s="1253"/>
      <c r="I52" s="1257"/>
      <c r="J52" s="1257"/>
      <c r="K52" s="1226"/>
      <c r="L52" s="1226"/>
      <c r="M52" s="1226"/>
      <c r="N52" s="1226"/>
      <c r="O52" s="1226"/>
    </row>
    <row r="53" spans="1:17" ht="13.5" x14ac:dyDescent="0.15">
      <c r="A53" s="357"/>
      <c r="B53" s="250"/>
      <c r="C53" s="246"/>
      <c r="D53" s="246"/>
      <c r="E53" s="246"/>
      <c r="F53" s="246"/>
      <c r="G53" s="1252"/>
      <c r="H53" s="1253"/>
      <c r="I53" s="1236" t="s">
        <v>570</v>
      </c>
      <c r="J53" s="1236"/>
      <c r="K53" s="1258"/>
      <c r="L53" s="1258"/>
      <c r="M53" s="1258"/>
      <c r="N53" s="1258"/>
      <c r="O53" s="1258"/>
    </row>
    <row r="54" spans="1:17" ht="13.5" x14ac:dyDescent="0.15">
      <c r="A54" s="357"/>
      <c r="B54" s="250"/>
      <c r="C54" s="246"/>
      <c r="D54" s="246"/>
      <c r="E54" s="246"/>
      <c r="F54" s="246"/>
      <c r="G54" s="1254"/>
      <c r="H54" s="1255"/>
      <c r="I54" s="1236"/>
      <c r="J54" s="1236"/>
      <c r="K54" s="1225"/>
      <c r="L54" s="1225"/>
      <c r="M54" s="1225"/>
      <c r="N54" s="1225"/>
      <c r="O54" s="1225"/>
    </row>
    <row r="55" spans="1:17" ht="13.5" x14ac:dyDescent="0.15">
      <c r="A55" s="357"/>
      <c r="B55" s="250"/>
      <c r="C55" s="246"/>
      <c r="D55" s="246"/>
      <c r="E55" s="246"/>
      <c r="F55" s="246"/>
      <c r="G55" s="1230" t="s">
        <v>565</v>
      </c>
      <c r="H55" s="1231"/>
      <c r="I55" s="1236" t="s">
        <v>564</v>
      </c>
      <c r="J55" s="1236"/>
      <c r="K55" s="1259"/>
      <c r="L55" s="1259"/>
      <c r="M55" s="1259"/>
      <c r="N55" s="1259"/>
      <c r="O55" s="1259"/>
    </row>
    <row r="56" spans="1:17" ht="13.5" x14ac:dyDescent="0.15">
      <c r="A56" s="357"/>
      <c r="B56" s="250"/>
      <c r="C56" s="246"/>
      <c r="D56" s="246"/>
      <c r="E56" s="246"/>
      <c r="F56" s="246"/>
      <c r="G56" s="1232"/>
      <c r="H56" s="1233"/>
      <c r="I56" s="1236"/>
      <c r="J56" s="1236"/>
      <c r="K56" s="1226"/>
      <c r="L56" s="1226"/>
      <c r="M56" s="1226"/>
      <c r="N56" s="1226"/>
      <c r="O56" s="1226"/>
    </row>
    <row r="57" spans="1:17" s="357" customFormat="1" ht="13.5" x14ac:dyDescent="0.15">
      <c r="B57" s="358"/>
      <c r="C57" s="354"/>
      <c r="D57" s="354"/>
      <c r="E57" s="354"/>
      <c r="F57" s="354"/>
      <c r="G57" s="1232"/>
      <c r="H57" s="1233"/>
      <c r="I57" s="1228" t="s">
        <v>570</v>
      </c>
      <c r="J57" s="1228"/>
      <c r="K57" s="1258"/>
      <c r="L57" s="1258"/>
      <c r="M57" s="1258"/>
      <c r="N57" s="1258"/>
      <c r="O57" s="1258"/>
      <c r="P57" s="359"/>
      <c r="Q57" s="358"/>
    </row>
    <row r="58" spans="1:17" s="357" customFormat="1" ht="13.5" x14ac:dyDescent="0.15">
      <c r="A58" s="245"/>
      <c r="B58" s="358"/>
      <c r="C58" s="354"/>
      <c r="D58" s="354"/>
      <c r="E58" s="354"/>
      <c r="F58" s="354"/>
      <c r="G58" s="1234"/>
      <c r="H58" s="1235"/>
      <c r="I58" s="1228"/>
      <c r="J58" s="1228"/>
      <c r="K58" s="1225"/>
      <c r="L58" s="1225"/>
      <c r="M58" s="1225"/>
      <c r="N58" s="1225"/>
      <c r="O58" s="1225"/>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561</v>
      </c>
      <c r="I64" s="354"/>
      <c r="J64" s="354"/>
      <c r="K64" s="354"/>
      <c r="L64" s="246"/>
      <c r="M64" s="246"/>
      <c r="N64" s="246"/>
      <c r="O64" s="246"/>
    </row>
    <row r="65" spans="2:30" ht="13.5" x14ac:dyDescent="0.15">
      <c r="B65" s="250"/>
      <c r="C65" s="246"/>
      <c r="D65" s="246"/>
      <c r="E65" s="246"/>
      <c r="F65" s="246"/>
      <c r="G65" s="1238" t="s">
        <v>569</v>
      </c>
      <c r="H65" s="1239"/>
      <c r="I65" s="1239"/>
      <c r="J65" s="1239"/>
      <c r="K65" s="1239"/>
      <c r="L65" s="1239"/>
      <c r="M65" s="1239"/>
      <c r="N65" s="1239"/>
      <c r="O65" s="1240"/>
    </row>
    <row r="66" spans="2:30" ht="13.5" x14ac:dyDescent="0.15">
      <c r="B66" s="250"/>
      <c r="C66" s="246"/>
      <c r="D66" s="246"/>
      <c r="E66" s="246"/>
      <c r="F66" s="246"/>
      <c r="G66" s="1241"/>
      <c r="H66" s="1242"/>
      <c r="I66" s="1242"/>
      <c r="J66" s="1242"/>
      <c r="K66" s="1242"/>
      <c r="L66" s="1242"/>
      <c r="M66" s="1242"/>
      <c r="N66" s="1242"/>
      <c r="O66" s="1243"/>
    </row>
    <row r="67" spans="2:30" ht="13.5" x14ac:dyDescent="0.15">
      <c r="B67" s="250"/>
      <c r="C67" s="246"/>
      <c r="D67" s="246"/>
      <c r="E67" s="246"/>
      <c r="F67" s="246"/>
      <c r="G67" s="1241"/>
      <c r="H67" s="1242"/>
      <c r="I67" s="1242"/>
      <c r="J67" s="1242"/>
      <c r="K67" s="1242"/>
      <c r="L67" s="1242"/>
      <c r="M67" s="1242"/>
      <c r="N67" s="1242"/>
      <c r="O67" s="1243"/>
    </row>
    <row r="68" spans="2:30" ht="13.5" x14ac:dyDescent="0.15">
      <c r="B68" s="250"/>
      <c r="C68" s="246"/>
      <c r="D68" s="246"/>
      <c r="E68" s="246"/>
      <c r="F68" s="246"/>
      <c r="G68" s="1241"/>
      <c r="H68" s="1242"/>
      <c r="I68" s="1242"/>
      <c r="J68" s="1242"/>
      <c r="K68" s="1242"/>
      <c r="L68" s="1242"/>
      <c r="M68" s="1242"/>
      <c r="N68" s="1242"/>
      <c r="O68" s="1243"/>
    </row>
    <row r="69" spans="2:30" ht="13.5" x14ac:dyDescent="0.15">
      <c r="B69" s="250"/>
      <c r="C69" s="246"/>
      <c r="D69" s="246"/>
      <c r="E69" s="246"/>
      <c r="F69" s="246"/>
      <c r="G69" s="1244"/>
      <c r="H69" s="1245"/>
      <c r="I69" s="1245"/>
      <c r="J69" s="1245"/>
      <c r="K69" s="1245"/>
      <c r="L69" s="1245"/>
      <c r="M69" s="1245"/>
      <c r="N69" s="1245"/>
      <c r="O69" s="1246"/>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567</v>
      </c>
      <c r="I71" s="370"/>
      <c r="J71" s="366"/>
      <c r="K71" s="366"/>
      <c r="L71" s="367"/>
      <c r="M71" s="366"/>
      <c r="N71" s="367"/>
      <c r="O71" s="368"/>
    </row>
    <row r="72" spans="2:30" ht="13.5" x14ac:dyDescent="0.15">
      <c r="B72" s="250"/>
      <c r="C72" s="246"/>
      <c r="D72" s="246"/>
      <c r="E72" s="246"/>
      <c r="F72" s="246"/>
      <c r="G72" s="1247"/>
      <c r="H72" s="1248"/>
      <c r="I72" s="1248"/>
      <c r="J72" s="1249"/>
      <c r="K72" s="356" t="s">
        <v>519</v>
      </c>
      <c r="L72" s="356" t="s">
        <v>520</v>
      </c>
      <c r="M72" s="356" t="s">
        <v>521</v>
      </c>
      <c r="N72" s="356" t="s">
        <v>522</v>
      </c>
      <c r="O72" s="356" t="s">
        <v>523</v>
      </c>
    </row>
    <row r="73" spans="2:30" ht="13.5" x14ac:dyDescent="0.15">
      <c r="B73" s="250"/>
      <c r="C73" s="246"/>
      <c r="D73" s="246"/>
      <c r="E73" s="246"/>
      <c r="F73" s="246"/>
      <c r="G73" s="1250" t="s">
        <v>563</v>
      </c>
      <c r="H73" s="1251"/>
      <c r="I73" s="1256" t="s">
        <v>564</v>
      </c>
      <c r="J73" s="1256"/>
      <c r="K73" s="1237">
        <v>32.5</v>
      </c>
      <c r="L73" s="1237">
        <v>15.2</v>
      </c>
      <c r="M73" s="1226">
        <v>21.7</v>
      </c>
      <c r="N73" s="1226">
        <v>22.2</v>
      </c>
      <c r="O73" s="1226">
        <v>13.9</v>
      </c>
      <c r="S73" s="245">
        <v>9.9</v>
      </c>
    </row>
    <row r="74" spans="2:30" ht="13.5" x14ac:dyDescent="0.15">
      <c r="B74" s="250"/>
      <c r="C74" s="246"/>
      <c r="D74" s="246"/>
      <c r="E74" s="246"/>
      <c r="F74" s="246"/>
      <c r="G74" s="1252"/>
      <c r="H74" s="1253"/>
      <c r="I74" s="1257"/>
      <c r="J74" s="1257"/>
      <c r="K74" s="1237"/>
      <c r="L74" s="1237"/>
      <c r="M74" s="1226"/>
      <c r="N74" s="1226"/>
      <c r="O74" s="1226"/>
    </row>
    <row r="75" spans="2:30" ht="13.5" x14ac:dyDescent="0.15">
      <c r="B75" s="250"/>
      <c r="C75" s="246"/>
      <c r="D75" s="246"/>
      <c r="E75" s="246"/>
      <c r="F75" s="246"/>
      <c r="G75" s="1252"/>
      <c r="H75" s="1253"/>
      <c r="I75" s="1236" t="s">
        <v>568</v>
      </c>
      <c r="J75" s="1236"/>
      <c r="K75" s="1224">
        <v>7.2</v>
      </c>
      <c r="L75" s="1224">
        <v>6.5</v>
      </c>
      <c r="M75" s="1224">
        <v>6.4</v>
      </c>
      <c r="N75" s="1224">
        <v>6.1</v>
      </c>
      <c r="O75" s="1224">
        <v>5.0999999999999996</v>
      </c>
      <c r="U75" s="245">
        <v>81.2</v>
      </c>
      <c r="W75" s="245">
        <v>87.2</v>
      </c>
      <c r="Y75" s="245">
        <v>99.8</v>
      </c>
      <c r="AA75" s="245">
        <v>109.5</v>
      </c>
      <c r="AC75" s="245">
        <v>115.2</v>
      </c>
    </row>
    <row r="76" spans="2:30" ht="13.5" x14ac:dyDescent="0.15">
      <c r="B76" s="250"/>
      <c r="C76" s="246"/>
      <c r="D76" s="246"/>
      <c r="E76" s="246"/>
      <c r="F76" s="246"/>
      <c r="G76" s="1254"/>
      <c r="H76" s="1255"/>
      <c r="I76" s="1236"/>
      <c r="J76" s="1236"/>
      <c r="K76" s="1225"/>
      <c r="L76" s="1225"/>
      <c r="M76" s="1225"/>
      <c r="N76" s="1225"/>
      <c r="O76" s="1225"/>
    </row>
    <row r="77" spans="2:30" ht="13.5" x14ac:dyDescent="0.15">
      <c r="B77" s="250"/>
      <c r="C77" s="246"/>
      <c r="D77" s="246"/>
      <c r="E77" s="246"/>
      <c r="F77" s="246"/>
      <c r="G77" s="1230" t="s">
        <v>565</v>
      </c>
      <c r="H77" s="1231"/>
      <c r="I77" s="1236" t="s">
        <v>564</v>
      </c>
      <c r="J77" s="1236"/>
      <c r="K77" s="1237">
        <v>42</v>
      </c>
      <c r="L77" s="1237">
        <v>32.6</v>
      </c>
      <c r="M77" s="1226">
        <v>30.5</v>
      </c>
      <c r="N77" s="1226">
        <v>21.2</v>
      </c>
      <c r="O77" s="1226">
        <v>24.1</v>
      </c>
      <c r="R77" s="245">
        <v>12.3</v>
      </c>
      <c r="T77" s="245">
        <v>11.1</v>
      </c>
    </row>
    <row r="78" spans="2:30" ht="13.5" x14ac:dyDescent="0.15">
      <c r="B78" s="250"/>
      <c r="C78" s="246"/>
      <c r="D78" s="246"/>
      <c r="E78" s="246"/>
      <c r="F78" s="246"/>
      <c r="G78" s="1232"/>
      <c r="H78" s="1233"/>
      <c r="I78" s="1236"/>
      <c r="J78" s="1236"/>
      <c r="K78" s="1237"/>
      <c r="L78" s="1237"/>
      <c r="M78" s="1226"/>
      <c r="N78" s="1226"/>
      <c r="O78" s="1226"/>
    </row>
    <row r="79" spans="2:30" ht="13.5" x14ac:dyDescent="0.15">
      <c r="B79" s="250"/>
      <c r="C79" s="246"/>
      <c r="D79" s="246"/>
      <c r="E79" s="246"/>
      <c r="F79" s="246"/>
      <c r="G79" s="1232"/>
      <c r="H79" s="1233"/>
      <c r="I79" s="1227" t="s">
        <v>568</v>
      </c>
      <c r="J79" s="1228"/>
      <c r="K79" s="1229">
        <v>6.8</v>
      </c>
      <c r="L79" s="1229">
        <v>5.9</v>
      </c>
      <c r="M79" s="1229">
        <v>5.2</v>
      </c>
      <c r="N79" s="1229">
        <v>4.0999999999999996</v>
      </c>
      <c r="O79" s="1229">
        <v>6</v>
      </c>
      <c r="V79" s="245">
        <v>53.5</v>
      </c>
      <c r="X79" s="245">
        <v>48.2</v>
      </c>
      <c r="Z79" s="245">
        <v>34.200000000000003</v>
      </c>
      <c r="AB79" s="245">
        <v>30.3</v>
      </c>
      <c r="AD79" s="245">
        <v>28.9</v>
      </c>
    </row>
    <row r="80" spans="2:30" ht="13.5" x14ac:dyDescent="0.15">
      <c r="B80" s="250"/>
      <c r="C80" s="246"/>
      <c r="D80" s="246"/>
      <c r="E80" s="246"/>
      <c r="F80" s="246"/>
      <c r="G80" s="1234"/>
      <c r="H80" s="1235"/>
      <c r="I80" s="1228"/>
      <c r="J80" s="1228"/>
      <c r="K80" s="1229"/>
      <c r="L80" s="1229"/>
      <c r="M80" s="1229"/>
      <c r="N80" s="1229"/>
      <c r="O80" s="1229"/>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8" zoomScale="70" zoomScaleNormal="70" zoomScaleSheetLayoutView="70" workbookViewId="0">
      <selection activeCell="L42" sqref="L4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0" zoomScale="25" zoomScaleNormal="25" zoomScaleSheetLayoutView="55" workbookViewId="0">
      <selection activeCell="L42" sqref="L4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29005</v>
      </c>
      <c r="E3" s="118"/>
      <c r="F3" s="119">
        <v>39425</v>
      </c>
      <c r="G3" s="120"/>
      <c r="H3" s="121"/>
    </row>
    <row r="4" spans="1:8" x14ac:dyDescent="0.15">
      <c r="A4" s="122"/>
      <c r="B4" s="123"/>
      <c r="C4" s="124"/>
      <c r="D4" s="125">
        <v>13583</v>
      </c>
      <c r="E4" s="126"/>
      <c r="F4" s="127">
        <v>22414</v>
      </c>
      <c r="G4" s="128"/>
      <c r="H4" s="129"/>
    </row>
    <row r="5" spans="1:8" x14ac:dyDescent="0.15">
      <c r="A5" s="110" t="s">
        <v>513</v>
      </c>
      <c r="B5" s="115"/>
      <c r="C5" s="116"/>
      <c r="D5" s="117">
        <v>28885</v>
      </c>
      <c r="E5" s="118"/>
      <c r="F5" s="119">
        <v>43141</v>
      </c>
      <c r="G5" s="120"/>
      <c r="H5" s="121"/>
    </row>
    <row r="6" spans="1:8" x14ac:dyDescent="0.15">
      <c r="A6" s="122"/>
      <c r="B6" s="123"/>
      <c r="C6" s="124"/>
      <c r="D6" s="125">
        <v>15105</v>
      </c>
      <c r="E6" s="126"/>
      <c r="F6" s="127">
        <v>21887</v>
      </c>
      <c r="G6" s="128"/>
      <c r="H6" s="129"/>
    </row>
    <row r="7" spans="1:8" x14ac:dyDescent="0.15">
      <c r="A7" s="110" t="s">
        <v>514</v>
      </c>
      <c r="B7" s="115"/>
      <c r="C7" s="116"/>
      <c r="D7" s="117">
        <v>46737</v>
      </c>
      <c r="E7" s="118"/>
      <c r="F7" s="119">
        <v>45117</v>
      </c>
      <c r="G7" s="120"/>
      <c r="H7" s="121"/>
    </row>
    <row r="8" spans="1:8" x14ac:dyDescent="0.15">
      <c r="A8" s="122"/>
      <c r="B8" s="123"/>
      <c r="C8" s="124"/>
      <c r="D8" s="125">
        <v>29355</v>
      </c>
      <c r="E8" s="126"/>
      <c r="F8" s="127">
        <v>25589</v>
      </c>
      <c r="G8" s="128"/>
      <c r="H8" s="129"/>
    </row>
    <row r="9" spans="1:8" x14ac:dyDescent="0.15">
      <c r="A9" s="110" t="s">
        <v>515</v>
      </c>
      <c r="B9" s="115"/>
      <c r="C9" s="116"/>
      <c r="D9" s="117">
        <v>26137</v>
      </c>
      <c r="E9" s="118"/>
      <c r="F9" s="119">
        <v>43532</v>
      </c>
      <c r="G9" s="120"/>
      <c r="H9" s="121"/>
    </row>
    <row r="10" spans="1:8" x14ac:dyDescent="0.15">
      <c r="A10" s="122"/>
      <c r="B10" s="123"/>
      <c r="C10" s="124"/>
      <c r="D10" s="125">
        <v>15297</v>
      </c>
      <c r="E10" s="126"/>
      <c r="F10" s="127">
        <v>25435</v>
      </c>
      <c r="G10" s="128"/>
      <c r="H10" s="129"/>
    </row>
    <row r="11" spans="1:8" x14ac:dyDescent="0.15">
      <c r="A11" s="110" t="s">
        <v>516</v>
      </c>
      <c r="B11" s="115"/>
      <c r="C11" s="116"/>
      <c r="D11" s="117">
        <v>19827</v>
      </c>
      <c r="E11" s="118"/>
      <c r="F11" s="119">
        <v>52619</v>
      </c>
      <c r="G11" s="120"/>
      <c r="H11" s="121"/>
    </row>
    <row r="12" spans="1:8" x14ac:dyDescent="0.15">
      <c r="A12" s="122"/>
      <c r="B12" s="123"/>
      <c r="C12" s="130"/>
      <c r="D12" s="125">
        <v>10268</v>
      </c>
      <c r="E12" s="126"/>
      <c r="F12" s="127">
        <v>31149</v>
      </c>
      <c r="G12" s="128"/>
      <c r="H12" s="129"/>
    </row>
    <row r="13" spans="1:8" x14ac:dyDescent="0.15">
      <c r="A13" s="110"/>
      <c r="B13" s="115"/>
      <c r="C13" s="131"/>
      <c r="D13" s="132">
        <v>30118</v>
      </c>
      <c r="E13" s="133"/>
      <c r="F13" s="134">
        <v>44767</v>
      </c>
      <c r="G13" s="135"/>
      <c r="H13" s="121"/>
    </row>
    <row r="14" spans="1:8" x14ac:dyDescent="0.15">
      <c r="A14" s="122"/>
      <c r="B14" s="123"/>
      <c r="C14" s="124"/>
      <c r="D14" s="125">
        <v>16722</v>
      </c>
      <c r="E14" s="126"/>
      <c r="F14" s="127">
        <v>25295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3.37</v>
      </c>
      <c r="C19" s="136">
        <f>ROUND(VALUE(SUBSTITUTE(実質収支比率等に係る経年分析!G$48,"▲","-")),2)</f>
        <v>4.97</v>
      </c>
      <c r="D19" s="136">
        <f>ROUND(VALUE(SUBSTITUTE(実質収支比率等に係る経年分析!H$48,"▲","-")),2)</f>
        <v>3.11</v>
      </c>
      <c r="E19" s="136">
        <f>ROUND(VALUE(SUBSTITUTE(実質収支比率等に係る経年分析!I$48,"▲","-")),2)</f>
        <v>2.2999999999999998</v>
      </c>
      <c r="F19" s="136">
        <f>ROUND(VALUE(SUBSTITUTE(実質収支比率等に係る経年分析!J$48,"▲","-")),2)</f>
        <v>2.9</v>
      </c>
    </row>
    <row r="20" spans="1:11" x14ac:dyDescent="0.15">
      <c r="A20" s="136" t="s">
        <v>43</v>
      </c>
      <c r="B20" s="136">
        <f>ROUND(VALUE(SUBSTITUTE(実質収支比率等に係る経年分析!F$47,"▲","-")),2)</f>
        <v>22.16</v>
      </c>
      <c r="C20" s="136">
        <f>ROUND(VALUE(SUBSTITUTE(実質収支比率等に係る経年分析!G$47,"▲","-")),2)</f>
        <v>22.91</v>
      </c>
      <c r="D20" s="136">
        <f>ROUND(VALUE(SUBSTITUTE(実質収支比率等に係る経年分析!H$47,"▲","-")),2)</f>
        <v>20.71</v>
      </c>
      <c r="E20" s="136">
        <f>ROUND(VALUE(SUBSTITUTE(実質収支比率等に係る経年分析!I$47,"▲","-")),2)</f>
        <v>18.46</v>
      </c>
      <c r="F20" s="136">
        <f>ROUND(VALUE(SUBSTITUTE(実質収支比率等に係る経年分析!J$47,"▲","-")),2)</f>
        <v>19.32</v>
      </c>
    </row>
    <row r="21" spans="1:11" x14ac:dyDescent="0.15">
      <c r="A21" s="136" t="s">
        <v>44</v>
      </c>
      <c r="B21" s="136">
        <f>IF(ISNUMBER(VALUE(SUBSTITUTE(実質収支比率等に係る経年分析!F$49,"▲","-"))),ROUND(VALUE(SUBSTITUTE(実質収支比率等に係る経年分析!F$49,"▲","-")),2),NA())</f>
        <v>-5.62</v>
      </c>
      <c r="C21" s="136">
        <f>IF(ISNUMBER(VALUE(SUBSTITUTE(実質収支比率等に係る経年分析!G$49,"▲","-"))),ROUND(VALUE(SUBSTITUTE(実質収支比率等に係る経年分析!G$49,"▲","-")),2),NA())</f>
        <v>1.83</v>
      </c>
      <c r="D21" s="136">
        <f>IF(ISNUMBER(VALUE(SUBSTITUTE(実質収支比率等に係る経年分析!H$49,"▲","-"))),ROUND(VALUE(SUBSTITUTE(実質収支比率等に係る経年分析!H$49,"▲","-")),2),NA())</f>
        <v>-5.58</v>
      </c>
      <c r="E21" s="136">
        <f>IF(ISNUMBER(VALUE(SUBSTITUTE(実質収支比率等に係る経年分析!I$49,"▲","-"))),ROUND(VALUE(SUBSTITUTE(実質収支比率等に係る経年分析!I$49,"▲","-")),2),NA())</f>
        <v>-3.89</v>
      </c>
      <c r="F21" s="136">
        <f>IF(ISNUMBER(VALUE(SUBSTITUTE(実質収支比率等に係る経年分析!J$49,"▲","-"))),ROUND(VALUE(SUBSTITUTE(実質収支比率等に係る経年分析!J$49,"▲","-")),2),NA())</f>
        <v>0.65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住宅新築資金等貸付事業特別会計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f>IF(ROUND(VALUE(SUBSTITUTE(連結実質赤字比率に係る赤字・黒字の構成分析!I$40,"▲", "-")), 2) &lt; 0, ABS(ROUND(VALUE(SUBSTITUTE(連結実質赤字比率に係る赤字・黒字の構成分析!I$40,"▲", "-")), 2)), NA())</f>
        <v>0.08</v>
      </c>
      <c r="I30" s="137" t="e">
        <f>IF(ROUND(VALUE(SUBSTITUTE(連結実質赤字比率に係る赤字・黒字の構成分析!I$40,"▲", "-")), 2) &gt;= 0, ABS(ROUND(VALUE(SUBSTITUTE(連結実質赤字比率に係る赤字・黒字の構成分析!I$40,"▲", "-")), 2)), NA())</f>
        <v>#N/A</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下水道事業会計(農集)</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0.22</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0.55000000000000004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0.86</v>
      </c>
    </row>
    <row r="33" spans="1:16" x14ac:dyDescent="0.15">
      <c r="A33" s="137" t="str">
        <f>IF(連結実質赤字比率に係る赤字・黒字の構成分析!C$37="",NA(),連結実質赤字比率に係る赤字・黒字の構成分析!C$37)</f>
        <v>土地取得事業特別会計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1.1499999999999999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1.1499999999999999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1.1599999999999999</v>
      </c>
    </row>
    <row r="34" spans="1:16" x14ac:dyDescent="0.15">
      <c r="A34" s="137" t="str">
        <f>IF(連結実質赤字比率に係る赤字・黒字の構成分析!C$36="",NA(),連結実質赤字比率に係る赤字・黒字の構成分析!C$36)</f>
        <v>下水道事業会計(公共)</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1.1299999999999999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10.119999999999999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8.6999999999999993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8.9499999999999993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6.95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6120</v>
      </c>
      <c r="E42" s="138"/>
      <c r="F42" s="138"/>
      <c r="G42" s="138">
        <f>'実質公債費比率（分子）の構造'!L$52</f>
        <v>6252</v>
      </c>
      <c r="H42" s="138"/>
      <c r="I42" s="138"/>
      <c r="J42" s="138">
        <f>'実質公債費比率（分子）の構造'!M$52</f>
        <v>6400</v>
      </c>
      <c r="K42" s="138"/>
      <c r="L42" s="138"/>
      <c r="M42" s="138">
        <f>'実質公債費比率（分子）の構造'!N$52</f>
        <v>6151</v>
      </c>
      <c r="N42" s="138"/>
      <c r="O42" s="138"/>
      <c r="P42" s="138">
        <f>'実質公債費比率（分子）の構造'!O$52</f>
        <v>6253</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411</v>
      </c>
      <c r="C44" s="138"/>
      <c r="D44" s="138"/>
      <c r="E44" s="138">
        <f>'実質公債費比率（分子）の構造'!L$50</f>
        <v>390</v>
      </c>
      <c r="F44" s="138"/>
      <c r="G44" s="138"/>
      <c r="H44" s="138">
        <f>'実質公債費比率（分子）の構造'!M$50</f>
        <v>510</v>
      </c>
      <c r="I44" s="138"/>
      <c r="J44" s="138"/>
      <c r="K44" s="138">
        <f>'実質公債費比率（分子）の構造'!N$50</f>
        <v>323</v>
      </c>
      <c r="L44" s="138"/>
      <c r="M44" s="138"/>
      <c r="N44" s="138">
        <f>'実質公債費比率（分子）の構造'!O$50</f>
        <v>326</v>
      </c>
      <c r="O44" s="138"/>
      <c r="P44" s="138"/>
    </row>
    <row r="45" spans="1:16" x14ac:dyDescent="0.15">
      <c r="A45" s="138" t="s">
        <v>54</v>
      </c>
      <c r="B45" s="138">
        <f>'実質公債費比率（分子）の構造'!K$49</f>
        <v>8</v>
      </c>
      <c r="C45" s="138"/>
      <c r="D45" s="138"/>
      <c r="E45" s="138">
        <f>'実質公債費比率（分子）の構造'!L$49</f>
        <v>8</v>
      </c>
      <c r="F45" s="138"/>
      <c r="G45" s="138"/>
      <c r="H45" s="138">
        <f>'実質公債費比率（分子）の構造'!M$49</f>
        <v>8</v>
      </c>
      <c r="I45" s="138"/>
      <c r="J45" s="138"/>
      <c r="K45" s="138">
        <f>'実質公債費比率（分子）の構造'!N$49</f>
        <v>11</v>
      </c>
      <c r="L45" s="138"/>
      <c r="M45" s="138"/>
      <c r="N45" s="138">
        <f>'実質公債費比率（分子）の構造'!O$49</f>
        <v>11</v>
      </c>
      <c r="O45" s="138"/>
      <c r="P45" s="138"/>
    </row>
    <row r="46" spans="1:16" x14ac:dyDescent="0.15">
      <c r="A46" s="138" t="s">
        <v>55</v>
      </c>
      <c r="B46" s="138">
        <f>'実質公債費比率（分子）の構造'!K$48</f>
        <v>2607</v>
      </c>
      <c r="C46" s="138"/>
      <c r="D46" s="138"/>
      <c r="E46" s="138">
        <f>'実質公債費比率（分子）の構造'!L$48</f>
        <v>2600</v>
      </c>
      <c r="F46" s="138"/>
      <c r="G46" s="138"/>
      <c r="H46" s="138">
        <f>'実質公債費比率（分子）の構造'!M$48</f>
        <v>2628</v>
      </c>
      <c r="I46" s="138"/>
      <c r="J46" s="138"/>
      <c r="K46" s="138">
        <f>'実質公債費比率（分子）の構造'!N$48</f>
        <v>2949</v>
      </c>
      <c r="L46" s="138"/>
      <c r="M46" s="138"/>
      <c r="N46" s="138">
        <f>'実質公債費比率（分子）の構造'!O$48</f>
        <v>2555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5489</v>
      </c>
      <c r="C49" s="138"/>
      <c r="D49" s="138"/>
      <c r="E49" s="138">
        <f>'実質公債費比率（分子）の構造'!L$45</f>
        <v>5313</v>
      </c>
      <c r="F49" s="138"/>
      <c r="G49" s="138"/>
      <c r="H49" s="138">
        <f>'実質公債費比率（分子）の構造'!M$45</f>
        <v>4960</v>
      </c>
      <c r="I49" s="138"/>
      <c r="J49" s="138"/>
      <c r="K49" s="138">
        <f>'実質公債費比率（分子）の構造'!N$45</f>
        <v>4964</v>
      </c>
      <c r="L49" s="138"/>
      <c r="M49" s="138"/>
      <c r="N49" s="138">
        <f>'実質公債費比率（分子）の構造'!O$45</f>
        <v>4475</v>
      </c>
      <c r="O49" s="138"/>
      <c r="P49" s="138"/>
    </row>
    <row r="50" spans="1:16" x14ac:dyDescent="0.15">
      <c r="A50" s="138" t="s">
        <v>59</v>
      </c>
      <c r="B50" s="138" t="e">
        <f>NA()</f>
        <v>#N/A</v>
      </c>
      <c r="C50" s="138">
        <f>IF(ISNUMBER('実質公債費比率（分子）の構造'!K$53),'実質公債費比率（分子）の構造'!K$53,NA())</f>
        <v>2395</v>
      </c>
      <c r="D50" s="138" t="e">
        <f>NA()</f>
        <v>#N/A</v>
      </c>
      <c r="E50" s="138" t="e">
        <f>NA()</f>
        <v>#N/A</v>
      </c>
      <c r="F50" s="138">
        <f>IF(ISNUMBER('実質公債費比率（分子）の構造'!L$53),'実質公債費比率（分子）の構造'!L$53,NA())</f>
        <v>2059</v>
      </c>
      <c r="G50" s="138" t="e">
        <f>NA()</f>
        <v>#N/A</v>
      </c>
      <c r="H50" s="138" t="e">
        <f>NA()</f>
        <v>#N/A</v>
      </c>
      <c r="I50" s="138">
        <f>IF(ISNUMBER('実質公債費比率（分子）の構造'!M$53),'実質公債費比率（分子）の構造'!M$53,NA())</f>
        <v>1706</v>
      </c>
      <c r="J50" s="138" t="e">
        <f>NA()</f>
        <v>#N/A</v>
      </c>
      <c r="K50" s="138" t="e">
        <f>NA()</f>
        <v>#N/A</v>
      </c>
      <c r="L50" s="138">
        <f>IF(ISNUMBER('実質公債費比率（分子）の構造'!N$53),'実質公債費比率（分子）の構造'!N$53,NA())</f>
        <v>2096</v>
      </c>
      <c r="M50" s="138" t="e">
        <f>NA()</f>
        <v>#N/A</v>
      </c>
      <c r="N50" s="138" t="e">
        <f>NA()</f>
        <v>#N/A</v>
      </c>
      <c r="O50" s="138">
        <f>IF(ISNUMBER('実質公債費比率（分子）の構造'!O$53),'実質公債費比率（分子）の構造'!O$53,NA())</f>
        <v>1114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62837</v>
      </c>
      <c r="E56" s="137"/>
      <c r="F56" s="137"/>
      <c r="G56" s="137">
        <f>'将来負担比率（分子）の構造'!J$52</f>
        <v>64644</v>
      </c>
      <c r="H56" s="137"/>
      <c r="I56" s="137"/>
      <c r="J56" s="137">
        <f>'将来負担比率（分子）の構造'!K$52</f>
        <v>64855</v>
      </c>
      <c r="K56" s="137"/>
      <c r="L56" s="137"/>
      <c r="M56" s="137">
        <f>'将来負担比率（分子）の構造'!L$52</f>
        <v>64565</v>
      </c>
      <c r="N56" s="137"/>
      <c r="O56" s="137"/>
      <c r="P56" s="137">
        <f>'将来負担比率（分子）の構造'!M$52</f>
        <v>63805</v>
      </c>
    </row>
    <row r="57" spans="1:16" x14ac:dyDescent="0.15">
      <c r="A57" s="137" t="s">
        <v>36</v>
      </c>
      <c r="B57" s="137"/>
      <c r="C57" s="137"/>
      <c r="D57" s="137">
        <f>'将来負担比率（分子）の構造'!I$51</f>
        <v>19537</v>
      </c>
      <c r="E57" s="137"/>
      <c r="F57" s="137"/>
      <c r="G57" s="137">
        <f>'将来負担比率（分子）の構造'!J$51</f>
        <v>19314</v>
      </c>
      <c r="H57" s="137"/>
      <c r="I57" s="137"/>
      <c r="J57" s="137">
        <f>'将来負担比率（分子）の構造'!K$51</f>
        <v>16380</v>
      </c>
      <c r="K57" s="137"/>
      <c r="L57" s="137"/>
      <c r="M57" s="137">
        <f>'将来負担比率（分子）の構造'!L$51</f>
        <v>15942</v>
      </c>
      <c r="N57" s="137"/>
      <c r="O57" s="137"/>
      <c r="P57" s="137">
        <f>'将来負担比率（分子）の構造'!M$51</f>
        <v>16336</v>
      </c>
    </row>
    <row r="58" spans="1:16" x14ac:dyDescent="0.15">
      <c r="A58" s="137" t="s">
        <v>35</v>
      </c>
      <c r="B58" s="137"/>
      <c r="C58" s="137"/>
      <c r="D58" s="137">
        <f>'将来負担比率（分子）の構造'!I$50</f>
        <v>14327</v>
      </c>
      <c r="E58" s="137"/>
      <c r="F58" s="137"/>
      <c r="G58" s="137">
        <f>'将来負担比率（分子）の構造'!J$50</f>
        <v>14653</v>
      </c>
      <c r="H58" s="137"/>
      <c r="I58" s="137"/>
      <c r="J58" s="137">
        <f>'将来負担比率（分子）の構造'!K$50</f>
        <v>12388</v>
      </c>
      <c r="K58" s="137"/>
      <c r="L58" s="137"/>
      <c r="M58" s="137">
        <f>'将来負担比率（分子）の構造'!L$50</f>
        <v>11079</v>
      </c>
      <c r="N58" s="137"/>
      <c r="O58" s="137"/>
      <c r="P58" s="137">
        <f>'将来負担比率（分子）の構造'!M$50</f>
        <v>11871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4714</v>
      </c>
      <c r="C61" s="137"/>
      <c r="D61" s="137"/>
      <c r="E61" s="137">
        <f>'将来負担比率（分子）の構造'!J$46</f>
        <v>4123</v>
      </c>
      <c r="F61" s="137"/>
      <c r="G61" s="137"/>
      <c r="H61" s="137">
        <f>'将来負担比率（分子）の構造'!K$46</f>
        <v>3593</v>
      </c>
      <c r="I61" s="137"/>
      <c r="J61" s="137"/>
      <c r="K61" s="137">
        <f>'将来負担比率（分子）の構造'!L$46</f>
        <v>2903</v>
      </c>
      <c r="L61" s="137"/>
      <c r="M61" s="137"/>
      <c r="N61" s="137">
        <f>'将来負担比率（分子）の構造'!M$46</f>
        <v>2715</v>
      </c>
      <c r="O61" s="137"/>
      <c r="P61" s="137"/>
    </row>
    <row r="62" spans="1:16" x14ac:dyDescent="0.15">
      <c r="A62" s="137" t="s">
        <v>29</v>
      </c>
      <c r="B62" s="137">
        <f>'将来負担比率（分子）の構造'!I$45</f>
        <v>12340</v>
      </c>
      <c r="C62" s="137"/>
      <c r="D62" s="137"/>
      <c r="E62" s="137">
        <f>'将来負担比率（分子）の構造'!J$45</f>
        <v>11966</v>
      </c>
      <c r="F62" s="137"/>
      <c r="G62" s="137"/>
      <c r="H62" s="137">
        <f>'将来負担比率（分子）の構造'!K$45</f>
        <v>10960</v>
      </c>
      <c r="I62" s="137"/>
      <c r="J62" s="137"/>
      <c r="K62" s="137">
        <f>'将来負担比率（分子）の構造'!L$45</f>
        <v>10443</v>
      </c>
      <c r="L62" s="137"/>
      <c r="M62" s="137"/>
      <c r="N62" s="137">
        <f>'将来負担比率（分子）の構造'!M$45</f>
        <v>10084</v>
      </c>
      <c r="O62" s="137"/>
      <c r="P62" s="137"/>
    </row>
    <row r="63" spans="1:16" x14ac:dyDescent="0.15">
      <c r="A63" s="137" t="s">
        <v>28</v>
      </c>
      <c r="B63" s="137">
        <f>'将来負担比率（分子）の構造'!I$44</f>
        <v>29</v>
      </c>
      <c r="C63" s="137"/>
      <c r="D63" s="137"/>
      <c r="E63" s="137">
        <f>'将来負担比率（分子）の構造'!J$44</f>
        <v>66</v>
      </c>
      <c r="F63" s="137"/>
      <c r="G63" s="137"/>
      <c r="H63" s="137">
        <f>'将来負担比率（分子）の構造'!K$44</f>
        <v>98</v>
      </c>
      <c r="I63" s="137"/>
      <c r="J63" s="137"/>
      <c r="K63" s="137">
        <f>'将来負担比率（分子）の構造'!L$44</f>
        <v>86</v>
      </c>
      <c r="L63" s="137"/>
      <c r="M63" s="137"/>
      <c r="N63" s="137">
        <f>'将来負担比率（分子）の構造'!M$44</f>
        <v>72</v>
      </c>
      <c r="O63" s="137"/>
      <c r="P63" s="137"/>
    </row>
    <row r="64" spans="1:16" x14ac:dyDescent="0.15">
      <c r="A64" s="137" t="s">
        <v>27</v>
      </c>
      <c r="B64" s="137">
        <f>'将来負担比率（分子）の構造'!I$43</f>
        <v>38864</v>
      </c>
      <c r="C64" s="137"/>
      <c r="D64" s="137"/>
      <c r="E64" s="137">
        <f>'将来負担比率（分子）の構造'!J$43</f>
        <v>37038</v>
      </c>
      <c r="F64" s="137"/>
      <c r="G64" s="137"/>
      <c r="H64" s="137">
        <f>'将来負担比率（分子）の構造'!K$43</f>
        <v>36688</v>
      </c>
      <c r="I64" s="137"/>
      <c r="J64" s="137"/>
      <c r="K64" s="137">
        <f>'将来負担比率（分子）の構造'!L$43</f>
        <v>37071</v>
      </c>
      <c r="L64" s="137"/>
      <c r="M64" s="137"/>
      <c r="N64" s="137">
        <f>'将来負担比率（分子）の構造'!M$43</f>
        <v>36717</v>
      </c>
      <c r="O64" s="137"/>
      <c r="P64" s="137"/>
    </row>
    <row r="65" spans="1:16" x14ac:dyDescent="0.15">
      <c r="A65" s="137" t="s">
        <v>26</v>
      </c>
      <c r="B65" s="137">
        <f>'将来負担比率（分子）の構造'!I$42</f>
        <v>4393</v>
      </c>
      <c r="C65" s="137"/>
      <c r="D65" s="137"/>
      <c r="E65" s="137">
        <f>'将来負担比率（分子）の構造'!J$42</f>
        <v>3570</v>
      </c>
      <c r="F65" s="137"/>
      <c r="G65" s="137"/>
      <c r="H65" s="137">
        <f>'将来負担比率（分子）の構造'!K$42</f>
        <v>3047</v>
      </c>
      <c r="I65" s="137"/>
      <c r="J65" s="137"/>
      <c r="K65" s="137">
        <f>'将来負担比率（分子）の構造'!L$42</f>
        <v>2818</v>
      </c>
      <c r="L65" s="137"/>
      <c r="M65" s="137"/>
      <c r="N65" s="137">
        <f>'将来負担比率（分子）の構造'!M$42</f>
        <v>2584</v>
      </c>
      <c r="O65" s="137"/>
      <c r="P65" s="137"/>
    </row>
    <row r="66" spans="1:16" x14ac:dyDescent="0.15">
      <c r="A66" s="137" t="s">
        <v>25</v>
      </c>
      <c r="B66" s="137">
        <f>'将来負担比率（分子）の構造'!I$41</f>
        <v>46659</v>
      </c>
      <c r="C66" s="137"/>
      <c r="D66" s="137"/>
      <c r="E66" s="137">
        <f>'将来負担比率（分子）の構造'!J$41</f>
        <v>46719</v>
      </c>
      <c r="F66" s="137"/>
      <c r="G66" s="137"/>
      <c r="H66" s="137">
        <f>'将来負担比率（分子）の構造'!K$41</f>
        <v>46166</v>
      </c>
      <c r="I66" s="137"/>
      <c r="J66" s="137"/>
      <c r="K66" s="137">
        <f>'将来負担比率（分子）の構造'!L$41</f>
        <v>45445</v>
      </c>
      <c r="L66" s="137"/>
      <c r="M66" s="137"/>
      <c r="N66" s="137">
        <f>'将来負担比率（分子）の構造'!M$41</f>
        <v>44284</v>
      </c>
      <c r="O66" s="137"/>
      <c r="P66" s="137"/>
    </row>
    <row r="67" spans="1:16" x14ac:dyDescent="0.15">
      <c r="A67" s="137" t="s">
        <v>63</v>
      </c>
      <c r="B67" s="137" t="e">
        <f>NA()</f>
        <v>#N/A</v>
      </c>
      <c r="C67" s="137">
        <f>IF(ISNUMBER('将来負担比率（分子）の構造'!I$53), IF('将来負担比率（分子）の構造'!I$53 &lt; 0, 0, '将来負担比率（分子）の構造'!I$53), NA())</f>
        <v>10299</v>
      </c>
      <c r="D67" s="137" t="e">
        <f>NA()</f>
        <v>#N/A</v>
      </c>
      <c r="E67" s="137" t="e">
        <f>NA()</f>
        <v>#N/A</v>
      </c>
      <c r="F67" s="137">
        <f>IF(ISNUMBER('将来負担比率（分子）の構造'!J$53), IF('将来負担比率（分子）の構造'!J$53 &lt; 0, 0, '将来負担比率（分子）の構造'!J$53), NA())</f>
        <v>4870</v>
      </c>
      <c r="G67" s="137" t="e">
        <f>NA()</f>
        <v>#N/A</v>
      </c>
      <c r="H67" s="137" t="e">
        <f>NA()</f>
        <v>#N/A</v>
      </c>
      <c r="I67" s="137">
        <f>IF(ISNUMBER('将来負担比率（分子）の構造'!K$53), IF('将来負担比率（分子）の構造'!K$53 &lt; 0, 0, '将来負担比率（分子）の構造'!K$53), NA())</f>
        <v>6930</v>
      </c>
      <c r="J67" s="137" t="e">
        <f>NA()</f>
        <v>#N/A</v>
      </c>
      <c r="K67" s="137" t="e">
        <f>NA()</f>
        <v>#N/A</v>
      </c>
      <c r="L67" s="137">
        <f>IF(ISNUMBER('将来負担比率（分子）の構造'!L$53), IF('将来負担比率（分子）の構造'!L$53 &lt; 0, 0, '将来負担比率（分子）の構造'!L$53), NA())</f>
        <v>7179</v>
      </c>
      <c r="M67" s="137" t="e">
        <f>NA()</f>
        <v>#N/A</v>
      </c>
      <c r="N67" s="137" t="e">
        <f>NA()</f>
        <v>#N/A</v>
      </c>
      <c r="O67" s="137">
        <f>IF(ISNUMBER('将来負担比率（分子）の構造'!M$53), IF('将来負担比率（分子）の構造'!M$53 &lt; 0, 0, '将来負担比率（分子）の構造'!M$53), NA())</f>
        <v>4444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28550468</v>
      </c>
      <c r="S5" s="615"/>
      <c r="T5" s="615"/>
      <c r="U5" s="615"/>
      <c r="V5" s="615"/>
      <c r="W5" s="615"/>
      <c r="X5" s="615"/>
      <c r="Y5" s="616"/>
      <c r="Z5" s="617">
        <v>47.3</v>
      </c>
      <c r="AA5" s="617"/>
      <c r="AB5" s="617"/>
      <c r="AC5" s="617"/>
      <c r="AD5" s="618">
        <v>27339843</v>
      </c>
      <c r="AE5" s="618"/>
      <c r="AF5" s="618"/>
      <c r="AG5" s="618"/>
      <c r="AH5" s="618"/>
      <c r="AI5" s="618"/>
      <c r="AJ5" s="618"/>
      <c r="AK5" s="618"/>
      <c r="AL5" s="619">
        <v>76.3</v>
      </c>
      <c r="AM5" s="620"/>
      <c r="AN5" s="620"/>
      <c r="AO5" s="621"/>
      <c r="AP5" s="611" t="s">
        <v>210</v>
      </c>
      <c r="AQ5" s="612"/>
      <c r="AR5" s="612"/>
      <c r="AS5" s="612"/>
      <c r="AT5" s="612"/>
      <c r="AU5" s="612"/>
      <c r="AV5" s="612"/>
      <c r="AW5" s="612"/>
      <c r="AX5" s="612"/>
      <c r="AY5" s="612"/>
      <c r="AZ5" s="612"/>
      <c r="BA5" s="612"/>
      <c r="BB5" s="612"/>
      <c r="BC5" s="612"/>
      <c r="BD5" s="612"/>
      <c r="BE5" s="612"/>
      <c r="BF5" s="613"/>
      <c r="BG5" s="625">
        <v>27324089</v>
      </c>
      <c r="BH5" s="626"/>
      <c r="BI5" s="626"/>
      <c r="BJ5" s="626"/>
      <c r="BK5" s="626"/>
      <c r="BL5" s="626"/>
      <c r="BM5" s="626"/>
      <c r="BN5" s="627"/>
      <c r="BO5" s="628">
        <v>95.7</v>
      </c>
      <c r="BP5" s="628"/>
      <c r="BQ5" s="628"/>
      <c r="BR5" s="628"/>
      <c r="BS5" s="629">
        <v>141867</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587232</v>
      </c>
      <c r="S6" s="626"/>
      <c r="T6" s="626"/>
      <c r="U6" s="626"/>
      <c r="V6" s="626"/>
      <c r="W6" s="626"/>
      <c r="X6" s="626"/>
      <c r="Y6" s="627"/>
      <c r="Z6" s="628">
        <v>1</v>
      </c>
      <c r="AA6" s="628"/>
      <c r="AB6" s="628"/>
      <c r="AC6" s="628"/>
      <c r="AD6" s="629">
        <v>587232</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27324089</v>
      </c>
      <c r="BH6" s="626"/>
      <c r="BI6" s="626"/>
      <c r="BJ6" s="626"/>
      <c r="BK6" s="626"/>
      <c r="BL6" s="626"/>
      <c r="BM6" s="626"/>
      <c r="BN6" s="627"/>
      <c r="BO6" s="628">
        <v>95.7</v>
      </c>
      <c r="BP6" s="628"/>
      <c r="BQ6" s="628"/>
      <c r="BR6" s="628"/>
      <c r="BS6" s="629">
        <v>141867</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489961</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489961</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49510</v>
      </c>
      <c r="S7" s="626"/>
      <c r="T7" s="626"/>
      <c r="U7" s="626"/>
      <c r="V7" s="626"/>
      <c r="W7" s="626"/>
      <c r="X7" s="626"/>
      <c r="Y7" s="627"/>
      <c r="Z7" s="628">
        <v>0.1</v>
      </c>
      <c r="AA7" s="628"/>
      <c r="AB7" s="628"/>
      <c r="AC7" s="628"/>
      <c r="AD7" s="629">
        <v>49510</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13028478</v>
      </c>
      <c r="BH7" s="626"/>
      <c r="BI7" s="626"/>
      <c r="BJ7" s="626"/>
      <c r="BK7" s="626"/>
      <c r="BL7" s="626"/>
      <c r="BM7" s="626"/>
      <c r="BN7" s="627"/>
      <c r="BO7" s="628">
        <v>45.6</v>
      </c>
      <c r="BP7" s="628"/>
      <c r="BQ7" s="628"/>
      <c r="BR7" s="628"/>
      <c r="BS7" s="629">
        <v>141867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6421584</v>
      </c>
      <c r="CS7" s="626"/>
      <c r="CT7" s="626"/>
      <c r="CU7" s="626"/>
      <c r="CV7" s="626"/>
      <c r="CW7" s="626"/>
      <c r="CX7" s="626"/>
      <c r="CY7" s="627"/>
      <c r="CZ7" s="628">
        <v>10.9</v>
      </c>
      <c r="DA7" s="628"/>
      <c r="DB7" s="628"/>
      <c r="DC7" s="628"/>
      <c r="DD7" s="634">
        <v>295131</v>
      </c>
      <c r="DE7" s="626"/>
      <c r="DF7" s="626"/>
      <c r="DG7" s="626"/>
      <c r="DH7" s="626"/>
      <c r="DI7" s="626"/>
      <c r="DJ7" s="626"/>
      <c r="DK7" s="626"/>
      <c r="DL7" s="626"/>
      <c r="DM7" s="626"/>
      <c r="DN7" s="626"/>
      <c r="DO7" s="626"/>
      <c r="DP7" s="627"/>
      <c r="DQ7" s="634">
        <v>5163016</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121218</v>
      </c>
      <c r="S8" s="626"/>
      <c r="T8" s="626"/>
      <c r="U8" s="626"/>
      <c r="V8" s="626"/>
      <c r="W8" s="626"/>
      <c r="X8" s="626"/>
      <c r="Y8" s="627"/>
      <c r="Z8" s="628">
        <v>0.2</v>
      </c>
      <c r="AA8" s="628"/>
      <c r="AB8" s="628"/>
      <c r="AC8" s="628"/>
      <c r="AD8" s="629">
        <v>121218</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347845</v>
      </c>
      <c r="BH8" s="626"/>
      <c r="BI8" s="626"/>
      <c r="BJ8" s="626"/>
      <c r="BK8" s="626"/>
      <c r="BL8" s="626"/>
      <c r="BM8" s="626"/>
      <c r="BN8" s="627"/>
      <c r="BO8" s="628">
        <v>1.2</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24425702</v>
      </c>
      <c r="CS8" s="626"/>
      <c r="CT8" s="626"/>
      <c r="CU8" s="626"/>
      <c r="CV8" s="626"/>
      <c r="CW8" s="626"/>
      <c r="CX8" s="626"/>
      <c r="CY8" s="627"/>
      <c r="CZ8" s="628">
        <v>41.4</v>
      </c>
      <c r="DA8" s="628"/>
      <c r="DB8" s="628"/>
      <c r="DC8" s="628"/>
      <c r="DD8" s="634">
        <v>241405</v>
      </c>
      <c r="DE8" s="626"/>
      <c r="DF8" s="626"/>
      <c r="DG8" s="626"/>
      <c r="DH8" s="626"/>
      <c r="DI8" s="626"/>
      <c r="DJ8" s="626"/>
      <c r="DK8" s="626"/>
      <c r="DL8" s="626"/>
      <c r="DM8" s="626"/>
      <c r="DN8" s="626"/>
      <c r="DO8" s="626"/>
      <c r="DP8" s="627"/>
      <c r="DQ8" s="634">
        <v>10726059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71391</v>
      </c>
      <c r="S9" s="626"/>
      <c r="T9" s="626"/>
      <c r="U9" s="626"/>
      <c r="V9" s="626"/>
      <c r="W9" s="626"/>
      <c r="X9" s="626"/>
      <c r="Y9" s="627"/>
      <c r="Z9" s="628">
        <v>0.1</v>
      </c>
      <c r="AA9" s="628"/>
      <c r="AB9" s="628"/>
      <c r="AC9" s="628"/>
      <c r="AD9" s="629">
        <v>71391</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10886847</v>
      </c>
      <c r="BH9" s="626"/>
      <c r="BI9" s="626"/>
      <c r="BJ9" s="626"/>
      <c r="BK9" s="626"/>
      <c r="BL9" s="626"/>
      <c r="BM9" s="626"/>
      <c r="BN9" s="627"/>
      <c r="BO9" s="628">
        <v>38.1</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5148550</v>
      </c>
      <c r="CS9" s="626"/>
      <c r="CT9" s="626"/>
      <c r="CU9" s="626"/>
      <c r="CV9" s="626"/>
      <c r="CW9" s="626"/>
      <c r="CX9" s="626"/>
      <c r="CY9" s="627"/>
      <c r="CZ9" s="628">
        <v>8.6999999999999993</v>
      </c>
      <c r="DA9" s="628"/>
      <c r="DB9" s="628"/>
      <c r="DC9" s="628"/>
      <c r="DD9" s="634">
        <v>570196</v>
      </c>
      <c r="DE9" s="626"/>
      <c r="DF9" s="626"/>
      <c r="DG9" s="626"/>
      <c r="DH9" s="626"/>
      <c r="DI9" s="626"/>
      <c r="DJ9" s="626"/>
      <c r="DK9" s="626"/>
      <c r="DL9" s="626"/>
      <c r="DM9" s="626"/>
      <c r="DN9" s="626"/>
      <c r="DO9" s="626"/>
      <c r="DP9" s="627"/>
      <c r="DQ9" s="634">
        <v>4587771</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3227636</v>
      </c>
      <c r="S10" s="626"/>
      <c r="T10" s="626"/>
      <c r="U10" s="626"/>
      <c r="V10" s="626"/>
      <c r="W10" s="626"/>
      <c r="X10" s="626"/>
      <c r="Y10" s="627"/>
      <c r="Z10" s="628">
        <v>5.4</v>
      </c>
      <c r="AA10" s="628"/>
      <c r="AB10" s="628"/>
      <c r="AC10" s="628"/>
      <c r="AD10" s="629">
        <v>3227636</v>
      </c>
      <c r="AE10" s="629"/>
      <c r="AF10" s="629"/>
      <c r="AG10" s="629"/>
      <c r="AH10" s="629"/>
      <c r="AI10" s="629"/>
      <c r="AJ10" s="629"/>
      <c r="AK10" s="629"/>
      <c r="AL10" s="630">
        <v>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502296</v>
      </c>
      <c r="BH10" s="626"/>
      <c r="BI10" s="626"/>
      <c r="BJ10" s="626"/>
      <c r="BK10" s="626"/>
      <c r="BL10" s="626"/>
      <c r="BM10" s="626"/>
      <c r="BN10" s="627"/>
      <c r="BO10" s="628">
        <v>1.8</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70415</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49843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88604</v>
      </c>
      <c r="S11" s="626"/>
      <c r="T11" s="626"/>
      <c r="U11" s="626"/>
      <c r="V11" s="626"/>
      <c r="W11" s="626"/>
      <c r="X11" s="626"/>
      <c r="Y11" s="627"/>
      <c r="Z11" s="628">
        <v>0.1</v>
      </c>
      <c r="AA11" s="628"/>
      <c r="AB11" s="628"/>
      <c r="AC11" s="628"/>
      <c r="AD11" s="629">
        <v>88604</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1291490</v>
      </c>
      <c r="BH11" s="626"/>
      <c r="BI11" s="626"/>
      <c r="BJ11" s="626"/>
      <c r="BK11" s="626"/>
      <c r="BL11" s="626"/>
      <c r="BM11" s="626"/>
      <c r="BN11" s="627"/>
      <c r="BO11" s="628">
        <v>4.5</v>
      </c>
      <c r="BP11" s="628"/>
      <c r="BQ11" s="628"/>
      <c r="BR11" s="628"/>
      <c r="BS11" s="634">
        <v>141867</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1498941</v>
      </c>
      <c r="CS11" s="626"/>
      <c r="CT11" s="626"/>
      <c r="CU11" s="626"/>
      <c r="CV11" s="626"/>
      <c r="CW11" s="626"/>
      <c r="CX11" s="626"/>
      <c r="CY11" s="627"/>
      <c r="CZ11" s="628">
        <v>2.5</v>
      </c>
      <c r="DA11" s="628"/>
      <c r="DB11" s="628"/>
      <c r="DC11" s="628"/>
      <c r="DD11" s="634">
        <v>246251</v>
      </c>
      <c r="DE11" s="626"/>
      <c r="DF11" s="626"/>
      <c r="DG11" s="626"/>
      <c r="DH11" s="626"/>
      <c r="DI11" s="626"/>
      <c r="DJ11" s="626"/>
      <c r="DK11" s="626"/>
      <c r="DL11" s="626"/>
      <c r="DM11" s="626"/>
      <c r="DN11" s="626"/>
      <c r="DO11" s="626"/>
      <c r="DP11" s="627"/>
      <c r="DQ11" s="634">
        <v>1210805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12353793</v>
      </c>
      <c r="BH12" s="626"/>
      <c r="BI12" s="626"/>
      <c r="BJ12" s="626"/>
      <c r="BK12" s="626"/>
      <c r="BL12" s="626"/>
      <c r="BM12" s="626"/>
      <c r="BN12" s="627"/>
      <c r="BO12" s="628">
        <v>43.3</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821594</v>
      </c>
      <c r="CS12" s="626"/>
      <c r="CT12" s="626"/>
      <c r="CU12" s="626"/>
      <c r="CV12" s="626"/>
      <c r="CW12" s="626"/>
      <c r="CX12" s="626"/>
      <c r="CY12" s="627"/>
      <c r="CZ12" s="628">
        <v>1.4</v>
      </c>
      <c r="DA12" s="628"/>
      <c r="DB12" s="628"/>
      <c r="DC12" s="628"/>
      <c r="DD12" s="634">
        <v>174959</v>
      </c>
      <c r="DE12" s="626"/>
      <c r="DF12" s="626"/>
      <c r="DG12" s="626"/>
      <c r="DH12" s="626"/>
      <c r="DI12" s="626"/>
      <c r="DJ12" s="626"/>
      <c r="DK12" s="626"/>
      <c r="DL12" s="626"/>
      <c r="DM12" s="626"/>
      <c r="DN12" s="626"/>
      <c r="DO12" s="626"/>
      <c r="DP12" s="627"/>
      <c r="DQ12" s="634">
        <v>646315</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156836</v>
      </c>
      <c r="S13" s="626"/>
      <c r="T13" s="626"/>
      <c r="U13" s="626"/>
      <c r="V13" s="626"/>
      <c r="W13" s="626"/>
      <c r="X13" s="626"/>
      <c r="Y13" s="627"/>
      <c r="Z13" s="628">
        <v>0.3</v>
      </c>
      <c r="AA13" s="628"/>
      <c r="AB13" s="628"/>
      <c r="AC13" s="628"/>
      <c r="AD13" s="629">
        <v>156836</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12342905</v>
      </c>
      <c r="BH13" s="626"/>
      <c r="BI13" s="626"/>
      <c r="BJ13" s="626"/>
      <c r="BK13" s="626"/>
      <c r="BL13" s="626"/>
      <c r="BM13" s="626"/>
      <c r="BN13" s="627"/>
      <c r="BO13" s="628">
        <v>43.2</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8327050</v>
      </c>
      <c r="CS13" s="626"/>
      <c r="CT13" s="626"/>
      <c r="CU13" s="626"/>
      <c r="CV13" s="626"/>
      <c r="CW13" s="626"/>
      <c r="CX13" s="626"/>
      <c r="CY13" s="627"/>
      <c r="CZ13" s="628">
        <v>14.1</v>
      </c>
      <c r="DA13" s="628"/>
      <c r="DB13" s="628"/>
      <c r="DC13" s="628"/>
      <c r="DD13" s="634">
        <v>1651822</v>
      </c>
      <c r="DE13" s="626"/>
      <c r="DF13" s="626"/>
      <c r="DG13" s="626"/>
      <c r="DH13" s="626"/>
      <c r="DI13" s="626"/>
      <c r="DJ13" s="626"/>
      <c r="DK13" s="626"/>
      <c r="DL13" s="626"/>
      <c r="DM13" s="626"/>
      <c r="DN13" s="626"/>
      <c r="DO13" s="626"/>
      <c r="DP13" s="627"/>
      <c r="DQ13" s="634">
        <v>5421939</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523798</v>
      </c>
      <c r="BH14" s="626"/>
      <c r="BI14" s="626"/>
      <c r="BJ14" s="626"/>
      <c r="BK14" s="626"/>
      <c r="BL14" s="626"/>
      <c r="BM14" s="626"/>
      <c r="BN14" s="627"/>
      <c r="BO14" s="628">
        <v>1.8</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2487229</v>
      </c>
      <c r="CS14" s="626"/>
      <c r="CT14" s="626"/>
      <c r="CU14" s="626"/>
      <c r="CV14" s="626"/>
      <c r="CW14" s="626"/>
      <c r="CX14" s="626"/>
      <c r="CY14" s="627"/>
      <c r="CZ14" s="628">
        <v>4.2</v>
      </c>
      <c r="DA14" s="628"/>
      <c r="DB14" s="628"/>
      <c r="DC14" s="628"/>
      <c r="DD14" s="634">
        <v>280364</v>
      </c>
      <c r="DE14" s="626"/>
      <c r="DF14" s="626"/>
      <c r="DG14" s="626"/>
      <c r="DH14" s="626"/>
      <c r="DI14" s="626"/>
      <c r="DJ14" s="626"/>
      <c r="DK14" s="626"/>
      <c r="DL14" s="626"/>
      <c r="DM14" s="626"/>
      <c r="DN14" s="626"/>
      <c r="DO14" s="626"/>
      <c r="DP14" s="627"/>
      <c r="DQ14" s="634">
        <v>2277518</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138661</v>
      </c>
      <c r="S15" s="626"/>
      <c r="T15" s="626"/>
      <c r="U15" s="626"/>
      <c r="V15" s="626"/>
      <c r="W15" s="626"/>
      <c r="X15" s="626"/>
      <c r="Y15" s="627"/>
      <c r="Z15" s="628">
        <v>0.2</v>
      </c>
      <c r="AA15" s="628"/>
      <c r="AB15" s="628"/>
      <c r="AC15" s="628"/>
      <c r="AD15" s="629">
        <v>138661</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1416931</v>
      </c>
      <c r="BH15" s="626"/>
      <c r="BI15" s="626"/>
      <c r="BJ15" s="626"/>
      <c r="BK15" s="626"/>
      <c r="BL15" s="626"/>
      <c r="BM15" s="626"/>
      <c r="BN15" s="627"/>
      <c r="BO15" s="628">
        <v>5</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4602281</v>
      </c>
      <c r="CS15" s="626"/>
      <c r="CT15" s="626"/>
      <c r="CU15" s="626"/>
      <c r="CV15" s="626"/>
      <c r="CW15" s="626"/>
      <c r="CX15" s="626"/>
      <c r="CY15" s="627"/>
      <c r="CZ15" s="628">
        <v>7.8</v>
      </c>
      <c r="DA15" s="628"/>
      <c r="DB15" s="628"/>
      <c r="DC15" s="628"/>
      <c r="DD15" s="634">
        <v>412328</v>
      </c>
      <c r="DE15" s="626"/>
      <c r="DF15" s="626"/>
      <c r="DG15" s="626"/>
      <c r="DH15" s="626"/>
      <c r="DI15" s="626"/>
      <c r="DJ15" s="626"/>
      <c r="DK15" s="626"/>
      <c r="DL15" s="626"/>
      <c r="DM15" s="626"/>
      <c r="DN15" s="626"/>
      <c r="DO15" s="626"/>
      <c r="DP15" s="627"/>
      <c r="DQ15" s="634">
        <v>4234619</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4136483</v>
      </c>
      <c r="S16" s="626"/>
      <c r="T16" s="626"/>
      <c r="U16" s="626"/>
      <c r="V16" s="626"/>
      <c r="W16" s="626"/>
      <c r="X16" s="626"/>
      <c r="Y16" s="627"/>
      <c r="Z16" s="628">
        <v>6.9</v>
      </c>
      <c r="AA16" s="628"/>
      <c r="AB16" s="628"/>
      <c r="AC16" s="628"/>
      <c r="AD16" s="629">
        <v>3704735</v>
      </c>
      <c r="AE16" s="629"/>
      <c r="AF16" s="629"/>
      <c r="AG16" s="629"/>
      <c r="AH16" s="629"/>
      <c r="AI16" s="629"/>
      <c r="AJ16" s="629"/>
      <c r="AK16" s="629"/>
      <c r="AL16" s="630">
        <v>10.3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17</v>
      </c>
      <c r="BH16" s="626"/>
      <c r="BI16" s="626"/>
      <c r="BJ16" s="626"/>
      <c r="BK16" s="626"/>
      <c r="BL16" s="626"/>
      <c r="BM16" s="626"/>
      <c r="BN16" s="627"/>
      <c r="BO16" s="628">
        <v>0</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75265</v>
      </c>
      <c r="CS16" s="626"/>
      <c r="CT16" s="626"/>
      <c r="CU16" s="626"/>
      <c r="CV16" s="626"/>
      <c r="CW16" s="626"/>
      <c r="CX16" s="626"/>
      <c r="CY16" s="627"/>
      <c r="CZ16" s="628">
        <v>0.1</v>
      </c>
      <c r="DA16" s="628"/>
      <c r="DB16" s="628"/>
      <c r="DC16" s="628"/>
      <c r="DD16" s="634" t="s">
        <v>113</v>
      </c>
      <c r="DE16" s="626"/>
      <c r="DF16" s="626"/>
      <c r="DG16" s="626"/>
      <c r="DH16" s="626"/>
      <c r="DI16" s="626"/>
      <c r="DJ16" s="626"/>
      <c r="DK16" s="626"/>
      <c r="DL16" s="626"/>
      <c r="DM16" s="626"/>
      <c r="DN16" s="626"/>
      <c r="DO16" s="626"/>
      <c r="DP16" s="627"/>
      <c r="DQ16" s="634">
        <v>44944</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3704735</v>
      </c>
      <c r="S17" s="626"/>
      <c r="T17" s="626"/>
      <c r="U17" s="626"/>
      <c r="V17" s="626"/>
      <c r="W17" s="626"/>
      <c r="X17" s="626"/>
      <c r="Y17" s="627"/>
      <c r="Z17" s="628">
        <v>6.1</v>
      </c>
      <c r="AA17" s="628"/>
      <c r="AB17" s="628"/>
      <c r="AC17" s="628"/>
      <c r="AD17" s="629">
        <v>3704735</v>
      </c>
      <c r="AE17" s="629"/>
      <c r="AF17" s="629"/>
      <c r="AG17" s="629"/>
      <c r="AH17" s="629"/>
      <c r="AI17" s="629"/>
      <c r="AJ17" s="629"/>
      <c r="AK17" s="629"/>
      <c r="AL17" s="630">
        <v>10.3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v>1072</v>
      </c>
      <c r="BH17" s="626"/>
      <c r="BI17" s="626"/>
      <c r="BJ17" s="626"/>
      <c r="BK17" s="626"/>
      <c r="BL17" s="626"/>
      <c r="BM17" s="626"/>
      <c r="BN17" s="627"/>
      <c r="BO17" s="628">
        <v>0</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4497256</v>
      </c>
      <c r="CS17" s="626"/>
      <c r="CT17" s="626"/>
      <c r="CU17" s="626"/>
      <c r="CV17" s="626"/>
      <c r="CW17" s="626"/>
      <c r="CX17" s="626"/>
      <c r="CY17" s="627"/>
      <c r="CZ17" s="628">
        <v>7.6</v>
      </c>
      <c r="DA17" s="628"/>
      <c r="DB17" s="628"/>
      <c r="DC17" s="628"/>
      <c r="DD17" s="634" t="s">
        <v>113</v>
      </c>
      <c r="DE17" s="626"/>
      <c r="DF17" s="626"/>
      <c r="DG17" s="626"/>
      <c r="DH17" s="626"/>
      <c r="DI17" s="626"/>
      <c r="DJ17" s="626"/>
      <c r="DK17" s="626"/>
      <c r="DL17" s="626"/>
      <c r="DM17" s="626"/>
      <c r="DN17" s="626"/>
      <c r="DO17" s="626"/>
      <c r="DP17" s="627"/>
      <c r="DQ17" s="634">
        <v>4389877</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431748</v>
      </c>
      <c r="S18" s="626"/>
      <c r="T18" s="626"/>
      <c r="U18" s="626"/>
      <c r="V18" s="626"/>
      <c r="W18" s="626"/>
      <c r="X18" s="626"/>
      <c r="Y18" s="627"/>
      <c r="Z18" s="628">
        <v>0.7</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103150</v>
      </c>
      <c r="CS18" s="626"/>
      <c r="CT18" s="626"/>
      <c r="CU18" s="626"/>
      <c r="CV18" s="626"/>
      <c r="CW18" s="626"/>
      <c r="CX18" s="626"/>
      <c r="CY18" s="627"/>
      <c r="CZ18" s="628">
        <v>0.2</v>
      </c>
      <c r="DA18" s="628"/>
      <c r="DB18" s="628"/>
      <c r="DC18" s="628"/>
      <c r="DD18" s="634">
        <v>103150</v>
      </c>
      <c r="DE18" s="626"/>
      <c r="DF18" s="626"/>
      <c r="DG18" s="626"/>
      <c r="DH18" s="626"/>
      <c r="DI18" s="626"/>
      <c r="DJ18" s="626"/>
      <c r="DK18" s="626"/>
      <c r="DL18" s="626"/>
      <c r="DM18" s="626"/>
      <c r="DN18" s="626"/>
      <c r="DO18" s="626"/>
      <c r="DP18" s="627"/>
      <c r="DQ18" s="634">
        <v>3150</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1226379</v>
      </c>
      <c r="BH19" s="626"/>
      <c r="BI19" s="626"/>
      <c r="BJ19" s="626"/>
      <c r="BK19" s="626"/>
      <c r="BL19" s="626"/>
      <c r="BM19" s="626"/>
      <c r="BN19" s="627"/>
      <c r="BO19" s="628">
        <v>4.3</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37128039</v>
      </c>
      <c r="S20" s="626"/>
      <c r="T20" s="626"/>
      <c r="U20" s="626"/>
      <c r="V20" s="626"/>
      <c r="W20" s="626"/>
      <c r="X20" s="626"/>
      <c r="Y20" s="627"/>
      <c r="Z20" s="628">
        <v>61.6</v>
      </c>
      <c r="AA20" s="628"/>
      <c r="AB20" s="628"/>
      <c r="AC20" s="628"/>
      <c r="AD20" s="629">
        <v>35485666</v>
      </c>
      <c r="AE20" s="629"/>
      <c r="AF20" s="629"/>
      <c r="AG20" s="629"/>
      <c r="AH20" s="629"/>
      <c r="AI20" s="629"/>
      <c r="AJ20" s="629"/>
      <c r="AK20" s="629"/>
      <c r="AL20" s="630">
        <v>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1226379</v>
      </c>
      <c r="BH20" s="626"/>
      <c r="BI20" s="626"/>
      <c r="BJ20" s="626"/>
      <c r="BK20" s="626"/>
      <c r="BL20" s="626"/>
      <c r="BM20" s="626"/>
      <c r="BN20" s="627"/>
      <c r="BO20" s="628">
        <v>4.3</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58968978</v>
      </c>
      <c r="CS20" s="626"/>
      <c r="CT20" s="626"/>
      <c r="CU20" s="626"/>
      <c r="CV20" s="626"/>
      <c r="CW20" s="626"/>
      <c r="CX20" s="626"/>
      <c r="CY20" s="627"/>
      <c r="CZ20" s="628">
        <v>100</v>
      </c>
      <c r="DA20" s="628"/>
      <c r="DB20" s="628"/>
      <c r="DC20" s="628"/>
      <c r="DD20" s="634">
        <v>3975606</v>
      </c>
      <c r="DE20" s="626"/>
      <c r="DF20" s="626"/>
      <c r="DG20" s="626"/>
      <c r="DH20" s="626"/>
      <c r="DI20" s="626"/>
      <c r="DJ20" s="626"/>
      <c r="DK20" s="626"/>
      <c r="DL20" s="626"/>
      <c r="DM20" s="626"/>
      <c r="DN20" s="626"/>
      <c r="DO20" s="626"/>
      <c r="DP20" s="627"/>
      <c r="DQ20" s="634">
        <v>39245817</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29691</v>
      </c>
      <c r="S21" s="626"/>
      <c r="T21" s="626"/>
      <c r="U21" s="626"/>
      <c r="V21" s="626"/>
      <c r="W21" s="626"/>
      <c r="X21" s="626"/>
      <c r="Y21" s="627"/>
      <c r="Z21" s="628">
        <v>0</v>
      </c>
      <c r="AA21" s="628"/>
      <c r="AB21" s="628"/>
      <c r="AC21" s="628"/>
      <c r="AD21" s="629">
        <v>29691</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15754</v>
      </c>
      <c r="BH21" s="626"/>
      <c r="BI21" s="626"/>
      <c r="BJ21" s="626"/>
      <c r="BK21" s="626"/>
      <c r="BL21" s="626"/>
      <c r="BM21" s="626"/>
      <c r="BN21" s="627"/>
      <c r="BO21" s="628">
        <v>0.1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905030</v>
      </c>
      <c r="S22" s="626"/>
      <c r="T22" s="626"/>
      <c r="U22" s="626"/>
      <c r="V22" s="626"/>
      <c r="W22" s="626"/>
      <c r="X22" s="626"/>
      <c r="Y22" s="627"/>
      <c r="Z22" s="628">
        <v>1.5</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771849</v>
      </c>
      <c r="S23" s="626"/>
      <c r="T23" s="626"/>
      <c r="U23" s="626"/>
      <c r="V23" s="626"/>
      <c r="W23" s="626"/>
      <c r="X23" s="626"/>
      <c r="Y23" s="627"/>
      <c r="Z23" s="628">
        <v>1.3</v>
      </c>
      <c r="AA23" s="628"/>
      <c r="AB23" s="628"/>
      <c r="AC23" s="628"/>
      <c r="AD23" s="629">
        <v>111564</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1210625</v>
      </c>
      <c r="BH23" s="626"/>
      <c r="BI23" s="626"/>
      <c r="BJ23" s="626"/>
      <c r="BK23" s="626"/>
      <c r="BL23" s="626"/>
      <c r="BM23" s="626"/>
      <c r="BN23" s="627"/>
      <c r="BO23" s="628">
        <v>4.2</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460366</v>
      </c>
      <c r="S24" s="626"/>
      <c r="T24" s="626"/>
      <c r="U24" s="626"/>
      <c r="V24" s="626"/>
      <c r="W24" s="626"/>
      <c r="X24" s="626"/>
      <c r="Y24" s="627"/>
      <c r="Z24" s="628">
        <v>0.8</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32780457</v>
      </c>
      <c r="CS24" s="615"/>
      <c r="CT24" s="615"/>
      <c r="CU24" s="615"/>
      <c r="CV24" s="615"/>
      <c r="CW24" s="615"/>
      <c r="CX24" s="615"/>
      <c r="CY24" s="616"/>
      <c r="CZ24" s="652">
        <v>55.6</v>
      </c>
      <c r="DA24" s="653"/>
      <c r="DB24" s="653"/>
      <c r="DC24" s="654"/>
      <c r="DD24" s="651">
        <v>20233884</v>
      </c>
      <c r="DE24" s="615"/>
      <c r="DF24" s="615"/>
      <c r="DG24" s="615"/>
      <c r="DH24" s="615"/>
      <c r="DI24" s="615"/>
      <c r="DJ24" s="615"/>
      <c r="DK24" s="616"/>
      <c r="DL24" s="651">
        <v>19614276</v>
      </c>
      <c r="DM24" s="615"/>
      <c r="DN24" s="615"/>
      <c r="DO24" s="615"/>
      <c r="DP24" s="615"/>
      <c r="DQ24" s="615"/>
      <c r="DR24" s="615"/>
      <c r="DS24" s="615"/>
      <c r="DT24" s="615"/>
      <c r="DU24" s="615"/>
      <c r="DV24" s="616"/>
      <c r="DW24" s="619">
        <v>51.5</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9115704</v>
      </c>
      <c r="S25" s="626"/>
      <c r="T25" s="626"/>
      <c r="U25" s="626"/>
      <c r="V25" s="626"/>
      <c r="W25" s="626"/>
      <c r="X25" s="626"/>
      <c r="Y25" s="627"/>
      <c r="Z25" s="628">
        <v>15.1</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12357163</v>
      </c>
      <c r="CS25" s="657"/>
      <c r="CT25" s="657"/>
      <c r="CU25" s="657"/>
      <c r="CV25" s="657"/>
      <c r="CW25" s="657"/>
      <c r="CX25" s="657"/>
      <c r="CY25" s="658"/>
      <c r="CZ25" s="659">
        <v>21</v>
      </c>
      <c r="DA25" s="660"/>
      <c r="DB25" s="660"/>
      <c r="DC25" s="661"/>
      <c r="DD25" s="634">
        <v>11375679</v>
      </c>
      <c r="DE25" s="657"/>
      <c r="DF25" s="657"/>
      <c r="DG25" s="657"/>
      <c r="DH25" s="657"/>
      <c r="DI25" s="657"/>
      <c r="DJ25" s="657"/>
      <c r="DK25" s="658"/>
      <c r="DL25" s="634">
        <v>10778284</v>
      </c>
      <c r="DM25" s="657"/>
      <c r="DN25" s="657"/>
      <c r="DO25" s="657"/>
      <c r="DP25" s="657"/>
      <c r="DQ25" s="657"/>
      <c r="DR25" s="657"/>
      <c r="DS25" s="657"/>
      <c r="DT25" s="657"/>
      <c r="DU25" s="657"/>
      <c r="DV25" s="658"/>
      <c r="DW25" s="630">
        <v>28.3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8778203</v>
      </c>
      <c r="CS26" s="626"/>
      <c r="CT26" s="626"/>
      <c r="CU26" s="626"/>
      <c r="CV26" s="626"/>
      <c r="CW26" s="626"/>
      <c r="CX26" s="626"/>
      <c r="CY26" s="627"/>
      <c r="CZ26" s="659">
        <v>14.9</v>
      </c>
      <c r="DA26" s="660"/>
      <c r="DB26" s="660"/>
      <c r="DC26" s="661"/>
      <c r="DD26" s="634">
        <v>7960308</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4606481</v>
      </c>
      <c r="S27" s="626"/>
      <c r="T27" s="626"/>
      <c r="U27" s="626"/>
      <c r="V27" s="626"/>
      <c r="W27" s="626"/>
      <c r="X27" s="626"/>
      <c r="Y27" s="627"/>
      <c r="Z27" s="628">
        <v>7.6</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28550468</v>
      </c>
      <c r="BH27" s="626"/>
      <c r="BI27" s="626"/>
      <c r="BJ27" s="626"/>
      <c r="BK27" s="626"/>
      <c r="BL27" s="626"/>
      <c r="BM27" s="626"/>
      <c r="BN27" s="627"/>
      <c r="BO27" s="628">
        <v>100</v>
      </c>
      <c r="BP27" s="628"/>
      <c r="BQ27" s="628"/>
      <c r="BR27" s="628"/>
      <c r="BS27" s="634">
        <v>141867</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15926038</v>
      </c>
      <c r="CS27" s="657"/>
      <c r="CT27" s="657"/>
      <c r="CU27" s="657"/>
      <c r="CV27" s="657"/>
      <c r="CW27" s="657"/>
      <c r="CX27" s="657"/>
      <c r="CY27" s="658"/>
      <c r="CZ27" s="659">
        <v>27</v>
      </c>
      <c r="DA27" s="660"/>
      <c r="DB27" s="660"/>
      <c r="DC27" s="661"/>
      <c r="DD27" s="634">
        <v>4468328</v>
      </c>
      <c r="DE27" s="657"/>
      <c r="DF27" s="657"/>
      <c r="DG27" s="657"/>
      <c r="DH27" s="657"/>
      <c r="DI27" s="657"/>
      <c r="DJ27" s="657"/>
      <c r="DK27" s="658"/>
      <c r="DL27" s="634">
        <v>4468224</v>
      </c>
      <c r="DM27" s="657"/>
      <c r="DN27" s="657"/>
      <c r="DO27" s="657"/>
      <c r="DP27" s="657"/>
      <c r="DQ27" s="657"/>
      <c r="DR27" s="657"/>
      <c r="DS27" s="657"/>
      <c r="DT27" s="657"/>
      <c r="DU27" s="657"/>
      <c r="DV27" s="658"/>
      <c r="DW27" s="630">
        <v>11.7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160688</v>
      </c>
      <c r="S28" s="626"/>
      <c r="T28" s="626"/>
      <c r="U28" s="626"/>
      <c r="V28" s="626"/>
      <c r="W28" s="626"/>
      <c r="X28" s="626"/>
      <c r="Y28" s="627"/>
      <c r="Z28" s="628">
        <v>0.3</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4497256</v>
      </c>
      <c r="CS28" s="626"/>
      <c r="CT28" s="626"/>
      <c r="CU28" s="626"/>
      <c r="CV28" s="626"/>
      <c r="CW28" s="626"/>
      <c r="CX28" s="626"/>
      <c r="CY28" s="627"/>
      <c r="CZ28" s="659">
        <v>7.6</v>
      </c>
      <c r="DA28" s="660"/>
      <c r="DB28" s="660"/>
      <c r="DC28" s="661"/>
      <c r="DD28" s="634">
        <v>4389877</v>
      </c>
      <c r="DE28" s="626"/>
      <c r="DF28" s="626"/>
      <c r="DG28" s="626"/>
      <c r="DH28" s="626"/>
      <c r="DI28" s="626"/>
      <c r="DJ28" s="626"/>
      <c r="DK28" s="627"/>
      <c r="DL28" s="634">
        <v>4367768</v>
      </c>
      <c r="DM28" s="626"/>
      <c r="DN28" s="626"/>
      <c r="DO28" s="626"/>
      <c r="DP28" s="626"/>
      <c r="DQ28" s="626"/>
      <c r="DR28" s="626"/>
      <c r="DS28" s="626"/>
      <c r="DT28" s="626"/>
      <c r="DU28" s="626"/>
      <c r="DV28" s="627"/>
      <c r="DW28" s="630">
        <v>11.5</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166042</v>
      </c>
      <c r="S29" s="626"/>
      <c r="T29" s="626"/>
      <c r="U29" s="626"/>
      <c r="V29" s="626"/>
      <c r="W29" s="626"/>
      <c r="X29" s="626"/>
      <c r="Y29" s="627"/>
      <c r="Z29" s="628">
        <v>0.3</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4496981</v>
      </c>
      <c r="CS29" s="657"/>
      <c r="CT29" s="657"/>
      <c r="CU29" s="657"/>
      <c r="CV29" s="657"/>
      <c r="CW29" s="657"/>
      <c r="CX29" s="657"/>
      <c r="CY29" s="658"/>
      <c r="CZ29" s="659">
        <v>7.6</v>
      </c>
      <c r="DA29" s="660"/>
      <c r="DB29" s="660"/>
      <c r="DC29" s="661"/>
      <c r="DD29" s="634">
        <v>4389602</v>
      </c>
      <c r="DE29" s="657"/>
      <c r="DF29" s="657"/>
      <c r="DG29" s="657"/>
      <c r="DH29" s="657"/>
      <c r="DI29" s="657"/>
      <c r="DJ29" s="657"/>
      <c r="DK29" s="658"/>
      <c r="DL29" s="634">
        <v>4367493</v>
      </c>
      <c r="DM29" s="657"/>
      <c r="DN29" s="657"/>
      <c r="DO29" s="657"/>
      <c r="DP29" s="657"/>
      <c r="DQ29" s="657"/>
      <c r="DR29" s="657"/>
      <c r="DS29" s="657"/>
      <c r="DT29" s="657"/>
      <c r="DU29" s="657"/>
      <c r="DV29" s="658"/>
      <c r="DW29" s="630">
        <v>11.5</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21558</v>
      </c>
      <c r="S30" s="626"/>
      <c r="T30" s="626"/>
      <c r="U30" s="626"/>
      <c r="V30" s="626"/>
      <c r="W30" s="626"/>
      <c r="X30" s="626"/>
      <c r="Y30" s="627"/>
      <c r="Z30" s="628">
        <v>0</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98.8</v>
      </c>
      <c r="BH30" s="684"/>
      <c r="BI30" s="684"/>
      <c r="BJ30" s="684"/>
      <c r="BK30" s="684"/>
      <c r="BL30" s="684"/>
      <c r="BM30" s="620">
        <v>96.3</v>
      </c>
      <c r="BN30" s="684"/>
      <c r="BO30" s="684"/>
      <c r="BP30" s="684"/>
      <c r="BQ30" s="685"/>
      <c r="BR30" s="683">
        <v>98.6</v>
      </c>
      <c r="BS30" s="684"/>
      <c r="BT30" s="684"/>
      <c r="BU30" s="684"/>
      <c r="BV30" s="684"/>
      <c r="BW30" s="684"/>
      <c r="BX30" s="620">
        <v>95.7</v>
      </c>
      <c r="BY30" s="684"/>
      <c r="BZ30" s="684"/>
      <c r="CA30" s="684"/>
      <c r="CB30" s="685"/>
      <c r="CD30" s="688"/>
      <c r="CE30" s="689"/>
      <c r="CF30" s="639" t="s">
        <v>293</v>
      </c>
      <c r="CG30" s="640"/>
      <c r="CH30" s="640"/>
      <c r="CI30" s="640"/>
      <c r="CJ30" s="640"/>
      <c r="CK30" s="640"/>
      <c r="CL30" s="640"/>
      <c r="CM30" s="640"/>
      <c r="CN30" s="640"/>
      <c r="CO30" s="640"/>
      <c r="CP30" s="640"/>
      <c r="CQ30" s="641"/>
      <c r="CR30" s="625">
        <v>4099335</v>
      </c>
      <c r="CS30" s="626"/>
      <c r="CT30" s="626"/>
      <c r="CU30" s="626"/>
      <c r="CV30" s="626"/>
      <c r="CW30" s="626"/>
      <c r="CX30" s="626"/>
      <c r="CY30" s="627"/>
      <c r="CZ30" s="659">
        <v>7</v>
      </c>
      <c r="DA30" s="660"/>
      <c r="DB30" s="660"/>
      <c r="DC30" s="661"/>
      <c r="DD30" s="634">
        <v>4007454</v>
      </c>
      <c r="DE30" s="626"/>
      <c r="DF30" s="626"/>
      <c r="DG30" s="626"/>
      <c r="DH30" s="626"/>
      <c r="DI30" s="626"/>
      <c r="DJ30" s="626"/>
      <c r="DK30" s="627"/>
      <c r="DL30" s="634">
        <v>3985345</v>
      </c>
      <c r="DM30" s="626"/>
      <c r="DN30" s="626"/>
      <c r="DO30" s="626"/>
      <c r="DP30" s="626"/>
      <c r="DQ30" s="626"/>
      <c r="DR30" s="626"/>
      <c r="DS30" s="626"/>
      <c r="DT30" s="626"/>
      <c r="DU30" s="626"/>
      <c r="DV30" s="627"/>
      <c r="DW30" s="630">
        <v>10.5</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1063434</v>
      </c>
      <c r="S31" s="626"/>
      <c r="T31" s="626"/>
      <c r="U31" s="626"/>
      <c r="V31" s="626"/>
      <c r="W31" s="626"/>
      <c r="X31" s="626"/>
      <c r="Y31" s="627"/>
      <c r="Z31" s="628">
        <v>1.8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98.6</v>
      </c>
      <c r="BH31" s="657"/>
      <c r="BI31" s="657"/>
      <c r="BJ31" s="657"/>
      <c r="BK31" s="657"/>
      <c r="BL31" s="657"/>
      <c r="BM31" s="631">
        <v>95.6</v>
      </c>
      <c r="BN31" s="681"/>
      <c r="BO31" s="681"/>
      <c r="BP31" s="681"/>
      <c r="BQ31" s="682"/>
      <c r="BR31" s="680">
        <v>98.4</v>
      </c>
      <c r="BS31" s="657"/>
      <c r="BT31" s="657"/>
      <c r="BU31" s="657"/>
      <c r="BV31" s="657"/>
      <c r="BW31" s="657"/>
      <c r="BX31" s="631">
        <v>94.9</v>
      </c>
      <c r="BY31" s="681"/>
      <c r="BZ31" s="681"/>
      <c r="CA31" s="681"/>
      <c r="CB31" s="682"/>
      <c r="CD31" s="688"/>
      <c r="CE31" s="689"/>
      <c r="CF31" s="639" t="s">
        <v>297</v>
      </c>
      <c r="CG31" s="640"/>
      <c r="CH31" s="640"/>
      <c r="CI31" s="640"/>
      <c r="CJ31" s="640"/>
      <c r="CK31" s="640"/>
      <c r="CL31" s="640"/>
      <c r="CM31" s="640"/>
      <c r="CN31" s="640"/>
      <c r="CO31" s="640"/>
      <c r="CP31" s="640"/>
      <c r="CQ31" s="641"/>
      <c r="CR31" s="625">
        <v>397646</v>
      </c>
      <c r="CS31" s="657"/>
      <c r="CT31" s="657"/>
      <c r="CU31" s="657"/>
      <c r="CV31" s="657"/>
      <c r="CW31" s="657"/>
      <c r="CX31" s="657"/>
      <c r="CY31" s="658"/>
      <c r="CZ31" s="659">
        <v>0.7</v>
      </c>
      <c r="DA31" s="660"/>
      <c r="DB31" s="660"/>
      <c r="DC31" s="661"/>
      <c r="DD31" s="634">
        <v>382148</v>
      </c>
      <c r="DE31" s="657"/>
      <c r="DF31" s="657"/>
      <c r="DG31" s="657"/>
      <c r="DH31" s="657"/>
      <c r="DI31" s="657"/>
      <c r="DJ31" s="657"/>
      <c r="DK31" s="658"/>
      <c r="DL31" s="634">
        <v>382148</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2944605</v>
      </c>
      <c r="S32" s="626"/>
      <c r="T32" s="626"/>
      <c r="U32" s="626"/>
      <c r="V32" s="626"/>
      <c r="W32" s="626"/>
      <c r="X32" s="626"/>
      <c r="Y32" s="627"/>
      <c r="Z32" s="628">
        <v>4.9000000000000004</v>
      </c>
      <c r="AA32" s="628"/>
      <c r="AB32" s="628"/>
      <c r="AC32" s="628"/>
      <c r="AD32" s="629">
        <v>209835</v>
      </c>
      <c r="AE32" s="629"/>
      <c r="AF32" s="629"/>
      <c r="AG32" s="629"/>
      <c r="AH32" s="629"/>
      <c r="AI32" s="629"/>
      <c r="AJ32" s="629"/>
      <c r="AK32" s="629"/>
      <c r="AL32" s="630">
        <v>0.6</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96.8</v>
      </c>
      <c r="BN32" s="693"/>
      <c r="BO32" s="693"/>
      <c r="BP32" s="693"/>
      <c r="BQ32" s="695"/>
      <c r="BR32" s="692">
        <v>98.7</v>
      </c>
      <c r="BS32" s="693"/>
      <c r="BT32" s="693"/>
      <c r="BU32" s="693"/>
      <c r="BV32" s="693"/>
      <c r="BW32" s="693"/>
      <c r="BX32" s="694">
        <v>96.2</v>
      </c>
      <c r="BY32" s="693"/>
      <c r="BZ32" s="693"/>
      <c r="CA32" s="693"/>
      <c r="CB32" s="695"/>
      <c r="CD32" s="690"/>
      <c r="CE32" s="691"/>
      <c r="CF32" s="639" t="s">
        <v>300</v>
      </c>
      <c r="CG32" s="640"/>
      <c r="CH32" s="640"/>
      <c r="CI32" s="640"/>
      <c r="CJ32" s="640"/>
      <c r="CK32" s="640"/>
      <c r="CL32" s="640"/>
      <c r="CM32" s="640"/>
      <c r="CN32" s="640"/>
      <c r="CO32" s="640"/>
      <c r="CP32" s="640"/>
      <c r="CQ32" s="641"/>
      <c r="CR32" s="625">
        <v>275</v>
      </c>
      <c r="CS32" s="626"/>
      <c r="CT32" s="626"/>
      <c r="CU32" s="626"/>
      <c r="CV32" s="626"/>
      <c r="CW32" s="626"/>
      <c r="CX32" s="626"/>
      <c r="CY32" s="627"/>
      <c r="CZ32" s="659">
        <v>0</v>
      </c>
      <c r="DA32" s="660"/>
      <c r="DB32" s="660"/>
      <c r="DC32" s="661"/>
      <c r="DD32" s="634">
        <v>275</v>
      </c>
      <c r="DE32" s="626"/>
      <c r="DF32" s="626"/>
      <c r="DG32" s="626"/>
      <c r="DH32" s="626"/>
      <c r="DI32" s="626"/>
      <c r="DJ32" s="626"/>
      <c r="DK32" s="627"/>
      <c r="DL32" s="634">
        <v>275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2938300</v>
      </c>
      <c r="S33" s="626"/>
      <c r="T33" s="626"/>
      <c r="U33" s="626"/>
      <c r="V33" s="626"/>
      <c r="W33" s="626"/>
      <c r="X33" s="626"/>
      <c r="Y33" s="627"/>
      <c r="Z33" s="628">
        <v>4.9000000000000004</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22137650</v>
      </c>
      <c r="CS33" s="657"/>
      <c r="CT33" s="657"/>
      <c r="CU33" s="657"/>
      <c r="CV33" s="657"/>
      <c r="CW33" s="657"/>
      <c r="CX33" s="657"/>
      <c r="CY33" s="658"/>
      <c r="CZ33" s="659">
        <v>37.5</v>
      </c>
      <c r="DA33" s="660"/>
      <c r="DB33" s="660"/>
      <c r="DC33" s="661"/>
      <c r="DD33" s="634">
        <v>16824098</v>
      </c>
      <c r="DE33" s="657"/>
      <c r="DF33" s="657"/>
      <c r="DG33" s="657"/>
      <c r="DH33" s="657"/>
      <c r="DI33" s="657"/>
      <c r="DJ33" s="657"/>
      <c r="DK33" s="658"/>
      <c r="DL33" s="634">
        <v>15592272</v>
      </c>
      <c r="DM33" s="657"/>
      <c r="DN33" s="657"/>
      <c r="DO33" s="657"/>
      <c r="DP33" s="657"/>
      <c r="DQ33" s="657"/>
      <c r="DR33" s="657"/>
      <c r="DS33" s="657"/>
      <c r="DT33" s="657"/>
      <c r="DU33" s="657"/>
      <c r="DV33" s="658"/>
      <c r="DW33" s="630">
        <v>41</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9009145</v>
      </c>
      <c r="CS34" s="626"/>
      <c r="CT34" s="626"/>
      <c r="CU34" s="626"/>
      <c r="CV34" s="626"/>
      <c r="CW34" s="626"/>
      <c r="CX34" s="626"/>
      <c r="CY34" s="627"/>
      <c r="CZ34" s="659">
        <v>15.3</v>
      </c>
      <c r="DA34" s="660"/>
      <c r="DB34" s="660"/>
      <c r="DC34" s="661"/>
      <c r="DD34" s="634">
        <v>7357768</v>
      </c>
      <c r="DE34" s="626"/>
      <c r="DF34" s="626"/>
      <c r="DG34" s="626"/>
      <c r="DH34" s="626"/>
      <c r="DI34" s="626"/>
      <c r="DJ34" s="626"/>
      <c r="DK34" s="627"/>
      <c r="DL34" s="634">
        <v>7131034</v>
      </c>
      <c r="DM34" s="626"/>
      <c r="DN34" s="626"/>
      <c r="DO34" s="626"/>
      <c r="DP34" s="626"/>
      <c r="DQ34" s="626"/>
      <c r="DR34" s="626"/>
      <c r="DS34" s="626"/>
      <c r="DT34" s="626"/>
      <c r="DU34" s="626"/>
      <c r="DV34" s="627"/>
      <c r="DW34" s="630">
        <v>18.7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2230000</v>
      </c>
      <c r="S35" s="626"/>
      <c r="T35" s="626"/>
      <c r="U35" s="626"/>
      <c r="V35" s="626"/>
      <c r="W35" s="626"/>
      <c r="X35" s="626"/>
      <c r="Y35" s="627"/>
      <c r="Z35" s="628">
        <v>3.7</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8046798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320457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1088572</v>
      </c>
      <c r="CS35" s="657"/>
      <c r="CT35" s="657"/>
      <c r="CU35" s="657"/>
      <c r="CV35" s="657"/>
      <c r="CW35" s="657"/>
      <c r="CX35" s="657"/>
      <c r="CY35" s="658"/>
      <c r="CZ35" s="659">
        <v>1.8</v>
      </c>
      <c r="DA35" s="660"/>
      <c r="DB35" s="660"/>
      <c r="DC35" s="661"/>
      <c r="DD35" s="634">
        <v>952635</v>
      </c>
      <c r="DE35" s="657"/>
      <c r="DF35" s="657"/>
      <c r="DG35" s="657"/>
      <c r="DH35" s="657"/>
      <c r="DI35" s="657"/>
      <c r="DJ35" s="657"/>
      <c r="DK35" s="658"/>
      <c r="DL35" s="634">
        <v>946634</v>
      </c>
      <c r="DM35" s="657"/>
      <c r="DN35" s="657"/>
      <c r="DO35" s="657"/>
      <c r="DP35" s="657"/>
      <c r="DQ35" s="657"/>
      <c r="DR35" s="657"/>
      <c r="DS35" s="657"/>
      <c r="DT35" s="657"/>
      <c r="DU35" s="657"/>
      <c r="DV35" s="658"/>
      <c r="DW35" s="630">
        <v>2.5</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60311787</v>
      </c>
      <c r="S36" s="698"/>
      <c r="T36" s="698"/>
      <c r="U36" s="698"/>
      <c r="V36" s="698"/>
      <c r="W36" s="698"/>
      <c r="X36" s="698"/>
      <c r="Y36" s="699"/>
      <c r="Z36" s="700">
        <v>100</v>
      </c>
      <c r="AA36" s="700"/>
      <c r="AB36" s="700"/>
      <c r="AC36" s="700"/>
      <c r="AD36" s="701">
        <v>35836756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2987240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164648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5046731</v>
      </c>
      <c r="CS36" s="626"/>
      <c r="CT36" s="626"/>
      <c r="CU36" s="626"/>
      <c r="CV36" s="626"/>
      <c r="CW36" s="626"/>
      <c r="CX36" s="626"/>
      <c r="CY36" s="627"/>
      <c r="CZ36" s="659">
        <v>8.6</v>
      </c>
      <c r="DA36" s="660"/>
      <c r="DB36" s="660"/>
      <c r="DC36" s="661"/>
      <c r="DD36" s="634">
        <v>4600725</v>
      </c>
      <c r="DE36" s="626"/>
      <c r="DF36" s="626"/>
      <c r="DG36" s="626"/>
      <c r="DH36" s="626"/>
      <c r="DI36" s="626"/>
      <c r="DJ36" s="626"/>
      <c r="DK36" s="627"/>
      <c r="DL36" s="634">
        <v>3712641</v>
      </c>
      <c r="DM36" s="626"/>
      <c r="DN36" s="626"/>
      <c r="DO36" s="626"/>
      <c r="DP36" s="626"/>
      <c r="DQ36" s="626"/>
      <c r="DR36" s="626"/>
      <c r="DS36" s="626"/>
      <c r="DT36" s="626"/>
      <c r="DU36" s="626"/>
      <c r="DV36" s="627"/>
      <c r="DW36" s="630">
        <v>9.8000000000000007</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29792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25157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110577</v>
      </c>
      <c r="CS37" s="657"/>
      <c r="CT37" s="657"/>
      <c r="CU37" s="657"/>
      <c r="CV37" s="657"/>
      <c r="CW37" s="657"/>
      <c r="CX37" s="657"/>
      <c r="CY37" s="658"/>
      <c r="CZ37" s="659">
        <v>0.2</v>
      </c>
      <c r="DA37" s="660"/>
      <c r="DB37" s="660"/>
      <c r="DC37" s="661"/>
      <c r="DD37" s="634">
        <v>110577</v>
      </c>
      <c r="DE37" s="657"/>
      <c r="DF37" s="657"/>
      <c r="DG37" s="657"/>
      <c r="DH37" s="657"/>
      <c r="DI37" s="657"/>
      <c r="DJ37" s="657"/>
      <c r="DK37" s="658"/>
      <c r="DL37" s="634">
        <v>110577</v>
      </c>
      <c r="DM37" s="657"/>
      <c r="DN37" s="657"/>
      <c r="DO37" s="657"/>
      <c r="DP37" s="657"/>
      <c r="DQ37" s="657"/>
      <c r="DR37" s="657"/>
      <c r="DS37" s="657"/>
      <c r="DT37" s="657"/>
      <c r="DU37" s="657"/>
      <c r="DV37" s="658"/>
      <c r="DW37" s="630">
        <v>0.3</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4406</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40972</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4981026</v>
      </c>
      <c r="CS38" s="626"/>
      <c r="CT38" s="626"/>
      <c r="CU38" s="626"/>
      <c r="CV38" s="626"/>
      <c r="CW38" s="626"/>
      <c r="CX38" s="626"/>
      <c r="CY38" s="627"/>
      <c r="CZ38" s="659">
        <v>8.4</v>
      </c>
      <c r="DA38" s="660"/>
      <c r="DB38" s="660"/>
      <c r="DC38" s="661"/>
      <c r="DD38" s="634">
        <v>3905006</v>
      </c>
      <c r="DE38" s="626"/>
      <c r="DF38" s="626"/>
      <c r="DG38" s="626"/>
      <c r="DH38" s="626"/>
      <c r="DI38" s="626"/>
      <c r="DJ38" s="626"/>
      <c r="DK38" s="627"/>
      <c r="DL38" s="634">
        <v>3801963</v>
      </c>
      <c r="DM38" s="626"/>
      <c r="DN38" s="626"/>
      <c r="DO38" s="626"/>
      <c r="DP38" s="626"/>
      <c r="DQ38" s="626"/>
      <c r="DR38" s="626"/>
      <c r="DS38" s="626"/>
      <c r="DT38" s="626"/>
      <c r="DU38" s="626"/>
      <c r="DV38" s="627"/>
      <c r="DW38" s="630">
        <v>10</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115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189212</v>
      </c>
      <c r="CS39" s="657"/>
      <c r="CT39" s="657"/>
      <c r="CU39" s="657"/>
      <c r="CV39" s="657"/>
      <c r="CW39" s="657"/>
      <c r="CX39" s="657"/>
      <c r="CY39" s="658"/>
      <c r="CZ39" s="659">
        <v>0.3</v>
      </c>
      <c r="DA39" s="660"/>
      <c r="DB39" s="660"/>
      <c r="DC39" s="661"/>
      <c r="DD39" s="634" t="s">
        <v>322</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1423066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1822964</v>
      </c>
      <c r="CS40" s="626"/>
      <c r="CT40" s="626"/>
      <c r="CU40" s="626"/>
      <c r="CV40" s="626"/>
      <c r="CW40" s="626"/>
      <c r="CX40" s="626"/>
      <c r="CY40" s="627"/>
      <c r="CZ40" s="659">
        <v>3.1</v>
      </c>
      <c r="DA40" s="660"/>
      <c r="DB40" s="660"/>
      <c r="DC40" s="661"/>
      <c r="DD40" s="634">
        <v>7964</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3602294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314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4050871</v>
      </c>
      <c r="CS42" s="626"/>
      <c r="CT42" s="626"/>
      <c r="CU42" s="626"/>
      <c r="CV42" s="626"/>
      <c r="CW42" s="626"/>
      <c r="CX42" s="626"/>
      <c r="CY42" s="627"/>
      <c r="CZ42" s="659">
        <v>6.9</v>
      </c>
      <c r="DA42" s="708"/>
      <c r="DB42" s="708"/>
      <c r="DC42" s="709"/>
      <c r="DD42" s="634">
        <v>2187835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t="s">
        <v>113</v>
      </c>
      <c r="CS43" s="657"/>
      <c r="CT43" s="657"/>
      <c r="CU43" s="657"/>
      <c r="CV43" s="657"/>
      <c r="CW43" s="657"/>
      <c r="CX43" s="657"/>
      <c r="CY43" s="658"/>
      <c r="CZ43" s="659" t="s">
        <v>113</v>
      </c>
      <c r="DA43" s="660"/>
      <c r="DB43" s="660"/>
      <c r="DC43" s="661"/>
      <c r="DD43" s="634" t="s">
        <v>113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3975606</v>
      </c>
      <c r="CS44" s="626"/>
      <c r="CT44" s="626"/>
      <c r="CU44" s="626"/>
      <c r="CV44" s="626"/>
      <c r="CW44" s="626"/>
      <c r="CX44" s="626"/>
      <c r="CY44" s="627"/>
      <c r="CZ44" s="659">
        <v>6.7</v>
      </c>
      <c r="DA44" s="708"/>
      <c r="DB44" s="708"/>
      <c r="DC44" s="709"/>
      <c r="DD44" s="634">
        <v>2142891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1779536</v>
      </c>
      <c r="CS45" s="657"/>
      <c r="CT45" s="657"/>
      <c r="CU45" s="657"/>
      <c r="CV45" s="657"/>
      <c r="CW45" s="657"/>
      <c r="CX45" s="657"/>
      <c r="CY45" s="658"/>
      <c r="CZ45" s="659">
        <v>3</v>
      </c>
      <c r="DA45" s="660"/>
      <c r="DB45" s="660"/>
      <c r="DC45" s="661"/>
      <c r="DD45" s="634">
        <v>470075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2058748</v>
      </c>
      <c r="CS46" s="626"/>
      <c r="CT46" s="626"/>
      <c r="CU46" s="626"/>
      <c r="CV46" s="626"/>
      <c r="CW46" s="626"/>
      <c r="CX46" s="626"/>
      <c r="CY46" s="627"/>
      <c r="CZ46" s="659">
        <v>3.5</v>
      </c>
      <c r="DA46" s="708"/>
      <c r="DB46" s="708"/>
      <c r="DC46" s="709"/>
      <c r="DD46" s="634">
        <v>1652872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75265</v>
      </c>
      <c r="CS47" s="657"/>
      <c r="CT47" s="657"/>
      <c r="CU47" s="657"/>
      <c r="CV47" s="657"/>
      <c r="CW47" s="657"/>
      <c r="CX47" s="657"/>
      <c r="CY47" s="658"/>
      <c r="CZ47" s="659">
        <v>0.1</v>
      </c>
      <c r="DA47" s="660"/>
      <c r="DB47" s="660"/>
      <c r="DC47" s="661"/>
      <c r="DD47" s="634">
        <v>44944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58968978</v>
      </c>
      <c r="CS49" s="693"/>
      <c r="CT49" s="693"/>
      <c r="CU49" s="693"/>
      <c r="CV49" s="693"/>
      <c r="CW49" s="693"/>
      <c r="CX49" s="693"/>
      <c r="CY49" s="720"/>
      <c r="CZ49" s="721">
        <v>100</v>
      </c>
      <c r="DA49" s="722"/>
      <c r="DB49" s="722"/>
      <c r="DC49" s="723"/>
      <c r="DD49" s="724">
        <v>39245817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25" zoomScaleSheetLayoutView="70" workbookViewId="0">
      <selection activeCell="AK74" sqref="AK74:AO7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59424</v>
      </c>
      <c r="R7" s="755"/>
      <c r="S7" s="755"/>
      <c r="T7" s="755"/>
      <c r="U7" s="755"/>
      <c r="V7" s="755">
        <v>58514</v>
      </c>
      <c r="W7" s="755"/>
      <c r="X7" s="755"/>
      <c r="Y7" s="755"/>
      <c r="Z7" s="755"/>
      <c r="AA7" s="755">
        <f>Q7-V7</f>
        <v>910</v>
      </c>
      <c r="AB7" s="755"/>
      <c r="AC7" s="755"/>
      <c r="AD7" s="755"/>
      <c r="AE7" s="756"/>
      <c r="AF7" s="757">
        <v>638</v>
      </c>
      <c r="AG7" s="758"/>
      <c r="AH7" s="758"/>
      <c r="AI7" s="758"/>
      <c r="AJ7" s="759"/>
      <c r="AK7" s="794" t="s">
        <v>542</v>
      </c>
      <c r="AL7" s="795"/>
      <c r="AM7" s="795"/>
      <c r="AN7" s="795"/>
      <c r="AO7" s="795"/>
      <c r="AP7" s="795">
        <v>44273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541</v>
      </c>
      <c r="BS7" s="798" t="s">
        <v>538</v>
      </c>
      <c r="BT7" s="799"/>
      <c r="BU7" s="799"/>
      <c r="BV7" s="799"/>
      <c r="BW7" s="799"/>
      <c r="BX7" s="799"/>
      <c r="BY7" s="799"/>
      <c r="BZ7" s="799"/>
      <c r="CA7" s="799"/>
      <c r="CB7" s="799"/>
      <c r="CC7" s="799"/>
      <c r="CD7" s="799"/>
      <c r="CE7" s="799"/>
      <c r="CF7" s="799"/>
      <c r="CG7" s="800"/>
      <c r="CH7" s="791">
        <v>3</v>
      </c>
      <c r="CI7" s="792"/>
      <c r="CJ7" s="792"/>
      <c r="CK7" s="792"/>
      <c r="CL7" s="793"/>
      <c r="CM7" s="791">
        <v>1794</v>
      </c>
      <c r="CN7" s="792"/>
      <c r="CO7" s="792"/>
      <c r="CP7" s="792"/>
      <c r="CQ7" s="793"/>
      <c r="CR7" s="791">
        <v>10</v>
      </c>
      <c r="CS7" s="792"/>
      <c r="CT7" s="792"/>
      <c r="CU7" s="792"/>
      <c r="CV7" s="793"/>
      <c r="CW7" s="791" t="s">
        <v>542</v>
      </c>
      <c r="CX7" s="792"/>
      <c r="CY7" s="792"/>
      <c r="CZ7" s="792"/>
      <c r="DA7" s="793"/>
      <c r="DB7" s="791" t="s">
        <v>542</v>
      </c>
      <c r="DC7" s="792"/>
      <c r="DD7" s="792"/>
      <c r="DE7" s="792"/>
      <c r="DF7" s="793"/>
      <c r="DG7" s="791">
        <v>3106</v>
      </c>
      <c r="DH7" s="792"/>
      <c r="DI7" s="792"/>
      <c r="DJ7" s="792"/>
      <c r="DK7" s="793"/>
      <c r="DL7" s="791" t="s">
        <v>542</v>
      </c>
      <c r="DM7" s="792"/>
      <c r="DN7" s="792"/>
      <c r="DO7" s="792"/>
      <c r="DP7" s="793"/>
      <c r="DQ7" s="791">
        <v>2715</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832</v>
      </c>
      <c r="R8" s="779"/>
      <c r="S8" s="779"/>
      <c r="T8" s="779"/>
      <c r="U8" s="779"/>
      <c r="V8" s="779">
        <v>403</v>
      </c>
      <c r="W8" s="779"/>
      <c r="X8" s="779"/>
      <c r="Y8" s="779"/>
      <c r="Z8" s="779"/>
      <c r="AA8" s="779">
        <f t="shared" ref="AA8:AA9" si="0">Q8-V8</f>
        <v>429</v>
      </c>
      <c r="AB8" s="779"/>
      <c r="AC8" s="779"/>
      <c r="AD8" s="779"/>
      <c r="AE8" s="780"/>
      <c r="AF8" s="781">
        <v>429</v>
      </c>
      <c r="AG8" s="782"/>
      <c r="AH8" s="782"/>
      <c r="AI8" s="782"/>
      <c r="AJ8" s="783"/>
      <c r="AK8" s="784" t="s">
        <v>542</v>
      </c>
      <c r="AL8" s="785"/>
      <c r="AM8" s="785"/>
      <c r="AN8" s="785"/>
      <c r="AO8" s="785"/>
      <c r="AP8" s="785" t="s">
        <v>542</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539</v>
      </c>
      <c r="BT8" s="789"/>
      <c r="BU8" s="789"/>
      <c r="BV8" s="789"/>
      <c r="BW8" s="789"/>
      <c r="BX8" s="789"/>
      <c r="BY8" s="789"/>
      <c r="BZ8" s="789"/>
      <c r="CA8" s="789"/>
      <c r="CB8" s="789"/>
      <c r="CC8" s="789"/>
      <c r="CD8" s="789"/>
      <c r="CE8" s="789"/>
      <c r="CF8" s="789"/>
      <c r="CG8" s="790"/>
      <c r="CH8" s="801">
        <v>1</v>
      </c>
      <c r="CI8" s="802"/>
      <c r="CJ8" s="802"/>
      <c r="CK8" s="802"/>
      <c r="CL8" s="803"/>
      <c r="CM8" s="801">
        <v>70</v>
      </c>
      <c r="CN8" s="802"/>
      <c r="CO8" s="802"/>
      <c r="CP8" s="802"/>
      <c r="CQ8" s="803"/>
      <c r="CR8" s="801">
        <v>50</v>
      </c>
      <c r="CS8" s="802"/>
      <c r="CT8" s="802"/>
      <c r="CU8" s="802"/>
      <c r="CV8" s="803"/>
      <c r="CW8" s="801">
        <v>39</v>
      </c>
      <c r="CX8" s="802"/>
      <c r="CY8" s="802"/>
      <c r="CZ8" s="802"/>
      <c r="DA8" s="803"/>
      <c r="DB8" s="801" t="s">
        <v>542</v>
      </c>
      <c r="DC8" s="802"/>
      <c r="DD8" s="802"/>
      <c r="DE8" s="802"/>
      <c r="DF8" s="803"/>
      <c r="DG8" s="801" t="s">
        <v>542</v>
      </c>
      <c r="DH8" s="802"/>
      <c r="DI8" s="802"/>
      <c r="DJ8" s="802"/>
      <c r="DK8" s="803"/>
      <c r="DL8" s="801" t="s">
        <v>542</v>
      </c>
      <c r="DM8" s="802"/>
      <c r="DN8" s="802"/>
      <c r="DO8" s="802"/>
      <c r="DP8" s="803"/>
      <c r="DQ8" s="801" t="s">
        <v>542</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13</v>
      </c>
      <c r="R9" s="779"/>
      <c r="S9" s="779"/>
      <c r="T9" s="779"/>
      <c r="U9" s="779"/>
      <c r="V9" s="779">
        <v>9</v>
      </c>
      <c r="W9" s="779"/>
      <c r="X9" s="779"/>
      <c r="Y9" s="779"/>
      <c r="Z9" s="779"/>
      <c r="AA9" s="779">
        <f t="shared" si="0"/>
        <v>4</v>
      </c>
      <c r="AB9" s="779"/>
      <c r="AC9" s="779"/>
      <c r="AD9" s="779"/>
      <c r="AE9" s="780"/>
      <c r="AF9" s="781">
        <v>4</v>
      </c>
      <c r="AG9" s="782"/>
      <c r="AH9" s="782"/>
      <c r="AI9" s="782"/>
      <c r="AJ9" s="783"/>
      <c r="AK9" s="784">
        <v>1</v>
      </c>
      <c r="AL9" s="785"/>
      <c r="AM9" s="785"/>
      <c r="AN9" s="785"/>
      <c r="AO9" s="785"/>
      <c r="AP9" s="785">
        <v>11</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540</v>
      </c>
      <c r="BT9" s="789"/>
      <c r="BU9" s="789"/>
      <c r="BV9" s="789"/>
      <c r="BW9" s="789"/>
      <c r="BX9" s="789"/>
      <c r="BY9" s="789"/>
      <c r="BZ9" s="789"/>
      <c r="CA9" s="789"/>
      <c r="CB9" s="789"/>
      <c r="CC9" s="789"/>
      <c r="CD9" s="789"/>
      <c r="CE9" s="789"/>
      <c r="CF9" s="789"/>
      <c r="CG9" s="790"/>
      <c r="CH9" s="801">
        <v>-1</v>
      </c>
      <c r="CI9" s="802"/>
      <c r="CJ9" s="802"/>
      <c r="CK9" s="802"/>
      <c r="CL9" s="803"/>
      <c r="CM9" s="801">
        <v>161</v>
      </c>
      <c r="CN9" s="802"/>
      <c r="CO9" s="802"/>
      <c r="CP9" s="802"/>
      <c r="CQ9" s="803"/>
      <c r="CR9" s="801">
        <v>150</v>
      </c>
      <c r="CS9" s="802"/>
      <c r="CT9" s="802"/>
      <c r="CU9" s="802"/>
      <c r="CV9" s="803"/>
      <c r="CW9" s="801">
        <v>21</v>
      </c>
      <c r="CX9" s="802"/>
      <c r="CY9" s="802"/>
      <c r="CZ9" s="802"/>
      <c r="DA9" s="803"/>
      <c r="DB9" s="801" t="s">
        <v>542</v>
      </c>
      <c r="DC9" s="802"/>
      <c r="DD9" s="802"/>
      <c r="DE9" s="802"/>
      <c r="DF9" s="803"/>
      <c r="DG9" s="801" t="s">
        <v>542</v>
      </c>
      <c r="DH9" s="802"/>
      <c r="DI9" s="802"/>
      <c r="DJ9" s="802"/>
      <c r="DK9" s="803"/>
      <c r="DL9" s="801" t="s">
        <v>542</v>
      </c>
      <c r="DM9" s="802"/>
      <c r="DN9" s="802"/>
      <c r="DO9" s="802"/>
      <c r="DP9" s="803"/>
      <c r="DQ9" s="801" t="s">
        <v>542</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60268</v>
      </c>
      <c r="R23" s="814"/>
      <c r="S23" s="814"/>
      <c r="T23" s="814"/>
      <c r="U23" s="814"/>
      <c r="V23" s="814">
        <v>58925</v>
      </c>
      <c r="W23" s="814"/>
      <c r="X23" s="814"/>
      <c r="Y23" s="814"/>
      <c r="Z23" s="814"/>
      <c r="AA23" s="814">
        <v>1343</v>
      </c>
      <c r="AB23" s="814"/>
      <c r="AC23" s="814"/>
      <c r="AD23" s="814"/>
      <c r="AE23" s="815"/>
      <c r="AF23" s="816">
        <v>1071</v>
      </c>
      <c r="AG23" s="814"/>
      <c r="AH23" s="814"/>
      <c r="AI23" s="814"/>
      <c r="AJ23" s="817"/>
      <c r="AK23" s="818"/>
      <c r="AL23" s="819"/>
      <c r="AM23" s="819"/>
      <c r="AN23" s="819"/>
      <c r="AO23" s="819"/>
      <c r="AP23" s="814">
        <f>SUM(AP7:AT9)</f>
        <v>44284</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21828</v>
      </c>
      <c r="R28" s="843"/>
      <c r="S28" s="843"/>
      <c r="T28" s="843"/>
      <c r="U28" s="843"/>
      <c r="V28" s="843">
        <v>21508</v>
      </c>
      <c r="W28" s="843"/>
      <c r="X28" s="843"/>
      <c r="Y28" s="843"/>
      <c r="Z28" s="843"/>
      <c r="AA28" s="843">
        <f>Q28-V28</f>
        <v>320</v>
      </c>
      <c r="AB28" s="843"/>
      <c r="AC28" s="843"/>
      <c r="AD28" s="843"/>
      <c r="AE28" s="844"/>
      <c r="AF28" s="845">
        <v>320</v>
      </c>
      <c r="AG28" s="843"/>
      <c r="AH28" s="843"/>
      <c r="AI28" s="843"/>
      <c r="AJ28" s="846"/>
      <c r="AK28" s="847">
        <v>1423</v>
      </c>
      <c r="AL28" s="838"/>
      <c r="AM28" s="838"/>
      <c r="AN28" s="838"/>
      <c r="AO28" s="838"/>
      <c r="AP28" s="838" t="s">
        <v>558</v>
      </c>
      <c r="AQ28" s="838"/>
      <c r="AR28" s="838"/>
      <c r="AS28" s="838"/>
      <c r="AT28" s="838"/>
      <c r="AU28" s="838" t="s">
        <v>542</v>
      </c>
      <c r="AV28" s="838"/>
      <c r="AW28" s="838"/>
      <c r="AX28" s="838"/>
      <c r="AY28" s="838"/>
      <c r="AZ28" s="839" t="s">
        <v>480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44</v>
      </c>
      <c r="R29" s="779"/>
      <c r="S29" s="779"/>
      <c r="T29" s="779"/>
      <c r="U29" s="779"/>
      <c r="V29" s="779">
        <v>44</v>
      </c>
      <c r="W29" s="779"/>
      <c r="X29" s="779"/>
      <c r="Y29" s="779"/>
      <c r="Z29" s="779"/>
      <c r="AA29" s="779">
        <f t="shared" ref="AA29:AA33" si="1">Q29-V29</f>
        <v>0</v>
      </c>
      <c r="AB29" s="779"/>
      <c r="AC29" s="779"/>
      <c r="AD29" s="779"/>
      <c r="AE29" s="780"/>
      <c r="AF29" s="781" t="s">
        <v>113</v>
      </c>
      <c r="AG29" s="782"/>
      <c r="AH29" s="782"/>
      <c r="AI29" s="782"/>
      <c r="AJ29" s="783"/>
      <c r="AK29" s="850" t="s">
        <v>542</v>
      </c>
      <c r="AL29" s="851"/>
      <c r="AM29" s="851"/>
      <c r="AN29" s="851"/>
      <c r="AO29" s="851"/>
      <c r="AP29" s="851" t="s">
        <v>542</v>
      </c>
      <c r="AQ29" s="851"/>
      <c r="AR29" s="851"/>
      <c r="AS29" s="851"/>
      <c r="AT29" s="851"/>
      <c r="AU29" s="851" t="s">
        <v>542</v>
      </c>
      <c r="AV29" s="851"/>
      <c r="AW29" s="851"/>
      <c r="AX29" s="851"/>
      <c r="AY29" s="851"/>
      <c r="AZ29" s="852" t="s">
        <v>480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3278</v>
      </c>
      <c r="R30" s="779"/>
      <c r="S30" s="779"/>
      <c r="T30" s="779"/>
      <c r="U30" s="779"/>
      <c r="V30" s="779">
        <v>3261</v>
      </c>
      <c r="W30" s="779"/>
      <c r="X30" s="779"/>
      <c r="Y30" s="779"/>
      <c r="Z30" s="779"/>
      <c r="AA30" s="779">
        <f t="shared" si="1"/>
        <v>17</v>
      </c>
      <c r="AB30" s="779"/>
      <c r="AC30" s="779"/>
      <c r="AD30" s="779"/>
      <c r="AE30" s="780"/>
      <c r="AF30" s="781">
        <v>17</v>
      </c>
      <c r="AG30" s="782"/>
      <c r="AH30" s="782"/>
      <c r="AI30" s="782"/>
      <c r="AJ30" s="783"/>
      <c r="AK30" s="850">
        <v>1750</v>
      </c>
      <c r="AL30" s="851"/>
      <c r="AM30" s="851"/>
      <c r="AN30" s="851"/>
      <c r="AO30" s="851"/>
      <c r="AP30" s="851" t="s">
        <v>542</v>
      </c>
      <c r="AQ30" s="851"/>
      <c r="AR30" s="851"/>
      <c r="AS30" s="851"/>
      <c r="AT30" s="851"/>
      <c r="AU30" s="851" t="s">
        <v>542</v>
      </c>
      <c r="AV30" s="851"/>
      <c r="AW30" s="851"/>
      <c r="AX30" s="851"/>
      <c r="AY30" s="851"/>
      <c r="AZ30" s="852" t="s">
        <v>480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4068</v>
      </c>
      <c r="R31" s="779"/>
      <c r="S31" s="779"/>
      <c r="T31" s="779"/>
      <c r="U31" s="779"/>
      <c r="V31" s="779">
        <v>3807</v>
      </c>
      <c r="W31" s="779"/>
      <c r="X31" s="779"/>
      <c r="Y31" s="779"/>
      <c r="Z31" s="779"/>
      <c r="AA31" s="779">
        <f t="shared" si="1"/>
        <v>261</v>
      </c>
      <c r="AB31" s="779"/>
      <c r="AC31" s="779"/>
      <c r="AD31" s="779"/>
      <c r="AE31" s="780"/>
      <c r="AF31" s="781">
        <v>2572</v>
      </c>
      <c r="AG31" s="782"/>
      <c r="AH31" s="782"/>
      <c r="AI31" s="782"/>
      <c r="AJ31" s="783"/>
      <c r="AK31" s="850">
        <v>30</v>
      </c>
      <c r="AL31" s="851"/>
      <c r="AM31" s="851"/>
      <c r="AN31" s="851"/>
      <c r="AO31" s="851"/>
      <c r="AP31" s="851">
        <v>14455</v>
      </c>
      <c r="AQ31" s="851"/>
      <c r="AR31" s="851"/>
      <c r="AS31" s="851"/>
      <c r="AT31" s="851"/>
      <c r="AU31" s="851">
        <v>231</v>
      </c>
      <c r="AV31" s="851"/>
      <c r="AW31" s="851"/>
      <c r="AX31" s="851"/>
      <c r="AY31" s="851"/>
      <c r="AZ31" s="852" t="s">
        <v>542</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4552</v>
      </c>
      <c r="R32" s="779"/>
      <c r="S32" s="779"/>
      <c r="T32" s="779"/>
      <c r="U32" s="779"/>
      <c r="V32" s="779">
        <v>4220</v>
      </c>
      <c r="W32" s="779"/>
      <c r="X32" s="779"/>
      <c r="Y32" s="779"/>
      <c r="Z32" s="779"/>
      <c r="AA32" s="779">
        <f t="shared" si="1"/>
        <v>332</v>
      </c>
      <c r="AB32" s="779"/>
      <c r="AC32" s="779"/>
      <c r="AD32" s="779"/>
      <c r="AE32" s="780"/>
      <c r="AF32" s="781">
        <v>444</v>
      </c>
      <c r="AG32" s="782"/>
      <c r="AH32" s="782"/>
      <c r="AI32" s="782"/>
      <c r="AJ32" s="783"/>
      <c r="AK32" s="850">
        <v>2403</v>
      </c>
      <c r="AL32" s="851"/>
      <c r="AM32" s="851"/>
      <c r="AN32" s="851"/>
      <c r="AO32" s="851"/>
      <c r="AP32" s="851">
        <v>41187</v>
      </c>
      <c r="AQ32" s="851"/>
      <c r="AR32" s="851"/>
      <c r="AS32" s="851"/>
      <c r="AT32" s="851"/>
      <c r="AU32" s="851">
        <v>31879</v>
      </c>
      <c r="AV32" s="851"/>
      <c r="AW32" s="851"/>
      <c r="AX32" s="851"/>
      <c r="AY32" s="851"/>
      <c r="AZ32" s="852" t="s">
        <v>542</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1051</v>
      </c>
      <c r="R33" s="779"/>
      <c r="S33" s="779"/>
      <c r="T33" s="779"/>
      <c r="U33" s="779"/>
      <c r="V33" s="779">
        <v>977</v>
      </c>
      <c r="W33" s="779"/>
      <c r="X33" s="779"/>
      <c r="Y33" s="779"/>
      <c r="Z33" s="779"/>
      <c r="AA33" s="779">
        <f t="shared" si="1"/>
        <v>74</v>
      </c>
      <c r="AB33" s="779"/>
      <c r="AC33" s="779"/>
      <c r="AD33" s="779"/>
      <c r="AE33" s="780"/>
      <c r="AF33" s="781">
        <v>85</v>
      </c>
      <c r="AG33" s="782"/>
      <c r="AH33" s="782"/>
      <c r="AI33" s="782"/>
      <c r="AJ33" s="783"/>
      <c r="AK33" s="850">
        <v>584</v>
      </c>
      <c r="AL33" s="851"/>
      <c r="AM33" s="851"/>
      <c r="AN33" s="851"/>
      <c r="AO33" s="851"/>
      <c r="AP33" s="851">
        <v>5381</v>
      </c>
      <c r="AQ33" s="851"/>
      <c r="AR33" s="851"/>
      <c r="AS33" s="851"/>
      <c r="AT33" s="851"/>
      <c r="AU33" s="851">
        <v>4606</v>
      </c>
      <c r="AV33" s="851"/>
      <c r="AW33" s="851"/>
      <c r="AX33" s="851"/>
      <c r="AY33" s="851"/>
      <c r="AZ33" s="852" t="s">
        <v>542</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3438</v>
      </c>
      <c r="AG63" s="862"/>
      <c r="AH63" s="862"/>
      <c r="AI63" s="862"/>
      <c r="AJ63" s="863"/>
      <c r="AK63" s="864"/>
      <c r="AL63" s="859"/>
      <c r="AM63" s="859"/>
      <c r="AN63" s="859"/>
      <c r="AO63" s="859"/>
      <c r="AP63" s="862">
        <f>SUM(AP28:AT33)</f>
        <v>61023</v>
      </c>
      <c r="AQ63" s="862"/>
      <c r="AR63" s="862"/>
      <c r="AS63" s="862"/>
      <c r="AT63" s="862"/>
      <c r="AU63" s="862">
        <f>SUM(AU28:AY33)</f>
        <v>36716</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8" t="s">
        <v>543</v>
      </c>
      <c r="C68" s="889"/>
      <c r="D68" s="889"/>
      <c r="E68" s="889"/>
      <c r="F68" s="889"/>
      <c r="G68" s="889"/>
      <c r="H68" s="889"/>
      <c r="I68" s="889"/>
      <c r="J68" s="889"/>
      <c r="K68" s="889"/>
      <c r="L68" s="889"/>
      <c r="M68" s="889"/>
      <c r="N68" s="889"/>
      <c r="O68" s="889"/>
      <c r="P68" s="890"/>
      <c r="Q68" s="891">
        <v>289</v>
      </c>
      <c r="R68" s="892"/>
      <c r="S68" s="892"/>
      <c r="T68" s="892"/>
      <c r="U68" s="892"/>
      <c r="V68" s="892">
        <v>274</v>
      </c>
      <c r="W68" s="892"/>
      <c r="X68" s="892"/>
      <c r="Y68" s="892"/>
      <c r="Z68" s="892"/>
      <c r="AA68" s="892">
        <v>15</v>
      </c>
      <c r="AB68" s="892"/>
      <c r="AC68" s="892"/>
      <c r="AD68" s="892"/>
      <c r="AE68" s="892"/>
      <c r="AF68" s="892">
        <v>15</v>
      </c>
      <c r="AG68" s="892"/>
      <c r="AH68" s="892"/>
      <c r="AI68" s="892"/>
      <c r="AJ68" s="892"/>
      <c r="AK68" s="892">
        <v>85</v>
      </c>
      <c r="AL68" s="892"/>
      <c r="AM68" s="892"/>
      <c r="AN68" s="892"/>
      <c r="AO68" s="892"/>
      <c r="AP68" s="851" t="s">
        <v>558</v>
      </c>
      <c r="AQ68" s="851"/>
      <c r="AR68" s="851"/>
      <c r="AS68" s="851"/>
      <c r="AT68" s="851"/>
      <c r="AU68" s="851" t="s">
        <v>558</v>
      </c>
      <c r="AV68" s="851"/>
      <c r="AW68" s="851"/>
      <c r="AX68" s="851"/>
      <c r="AY68" s="851"/>
      <c r="AZ68" s="886"/>
      <c r="BA68" s="886"/>
      <c r="BB68" s="886"/>
      <c r="BC68" s="886"/>
      <c r="BD68" s="887"/>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544</v>
      </c>
      <c r="C69" s="894"/>
      <c r="D69" s="894"/>
      <c r="E69" s="894"/>
      <c r="F69" s="894"/>
      <c r="G69" s="894"/>
      <c r="H69" s="894"/>
      <c r="I69" s="894"/>
      <c r="J69" s="894"/>
      <c r="K69" s="894"/>
      <c r="L69" s="894"/>
      <c r="M69" s="894"/>
      <c r="N69" s="894"/>
      <c r="O69" s="894"/>
      <c r="P69" s="895"/>
      <c r="Q69" s="896">
        <v>7100</v>
      </c>
      <c r="R69" s="851"/>
      <c r="S69" s="851"/>
      <c r="T69" s="851"/>
      <c r="U69" s="851"/>
      <c r="V69" s="851">
        <v>7097</v>
      </c>
      <c r="W69" s="851"/>
      <c r="X69" s="851"/>
      <c r="Y69" s="851"/>
      <c r="Z69" s="851"/>
      <c r="AA69" s="851">
        <v>3</v>
      </c>
      <c r="AB69" s="851"/>
      <c r="AC69" s="851"/>
      <c r="AD69" s="851"/>
      <c r="AE69" s="851"/>
      <c r="AF69" s="851">
        <v>3</v>
      </c>
      <c r="AG69" s="851"/>
      <c r="AH69" s="851"/>
      <c r="AI69" s="851"/>
      <c r="AJ69" s="851"/>
      <c r="AK69" s="851">
        <v>17</v>
      </c>
      <c r="AL69" s="851"/>
      <c r="AM69" s="851"/>
      <c r="AN69" s="851"/>
      <c r="AO69" s="851"/>
      <c r="AP69" s="851" t="s">
        <v>558</v>
      </c>
      <c r="AQ69" s="851"/>
      <c r="AR69" s="851"/>
      <c r="AS69" s="851"/>
      <c r="AT69" s="851"/>
      <c r="AU69" s="851" t="s">
        <v>558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545</v>
      </c>
      <c r="C70" s="894"/>
      <c r="D70" s="894"/>
      <c r="E70" s="894"/>
      <c r="F70" s="894"/>
      <c r="G70" s="894"/>
      <c r="H70" s="894"/>
      <c r="I70" s="894"/>
      <c r="J70" s="894"/>
      <c r="K70" s="894"/>
      <c r="L70" s="894"/>
      <c r="M70" s="894"/>
      <c r="N70" s="894"/>
      <c r="O70" s="894"/>
      <c r="P70" s="895"/>
      <c r="Q70" s="896">
        <v>55</v>
      </c>
      <c r="R70" s="851"/>
      <c r="S70" s="851"/>
      <c r="T70" s="851"/>
      <c r="U70" s="851"/>
      <c r="V70" s="851">
        <v>55</v>
      </c>
      <c r="W70" s="851"/>
      <c r="X70" s="851"/>
      <c r="Y70" s="851"/>
      <c r="Z70" s="851"/>
      <c r="AA70" s="851">
        <v>0</v>
      </c>
      <c r="AB70" s="851"/>
      <c r="AC70" s="851"/>
      <c r="AD70" s="851"/>
      <c r="AE70" s="851"/>
      <c r="AF70" s="851">
        <v>0</v>
      </c>
      <c r="AG70" s="851"/>
      <c r="AH70" s="851"/>
      <c r="AI70" s="851"/>
      <c r="AJ70" s="851"/>
      <c r="AK70" s="851" t="s">
        <v>558</v>
      </c>
      <c r="AL70" s="851"/>
      <c r="AM70" s="851"/>
      <c r="AN70" s="851"/>
      <c r="AO70" s="851"/>
      <c r="AP70" s="851" t="s">
        <v>558</v>
      </c>
      <c r="AQ70" s="851"/>
      <c r="AR70" s="851"/>
      <c r="AS70" s="851"/>
      <c r="AT70" s="851"/>
      <c r="AU70" s="851" t="s">
        <v>558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546</v>
      </c>
      <c r="C71" s="894"/>
      <c r="D71" s="894"/>
      <c r="E71" s="894"/>
      <c r="F71" s="894"/>
      <c r="G71" s="894"/>
      <c r="H71" s="894"/>
      <c r="I71" s="894"/>
      <c r="J71" s="894"/>
      <c r="K71" s="894"/>
      <c r="L71" s="894"/>
      <c r="M71" s="894"/>
      <c r="N71" s="894"/>
      <c r="O71" s="894"/>
      <c r="P71" s="895"/>
      <c r="Q71" s="896">
        <v>65</v>
      </c>
      <c r="R71" s="851"/>
      <c r="S71" s="851"/>
      <c r="T71" s="851"/>
      <c r="U71" s="851"/>
      <c r="V71" s="851">
        <v>64</v>
      </c>
      <c r="W71" s="851"/>
      <c r="X71" s="851"/>
      <c r="Y71" s="851"/>
      <c r="Z71" s="851"/>
      <c r="AA71" s="851">
        <v>1</v>
      </c>
      <c r="AB71" s="851"/>
      <c r="AC71" s="851"/>
      <c r="AD71" s="851"/>
      <c r="AE71" s="851"/>
      <c r="AF71" s="851">
        <v>1</v>
      </c>
      <c r="AG71" s="851"/>
      <c r="AH71" s="851"/>
      <c r="AI71" s="851"/>
      <c r="AJ71" s="851"/>
      <c r="AK71" s="851" t="s">
        <v>558</v>
      </c>
      <c r="AL71" s="851"/>
      <c r="AM71" s="851"/>
      <c r="AN71" s="851"/>
      <c r="AO71" s="851"/>
      <c r="AP71" s="851" t="s">
        <v>558</v>
      </c>
      <c r="AQ71" s="851"/>
      <c r="AR71" s="851"/>
      <c r="AS71" s="851"/>
      <c r="AT71" s="851"/>
      <c r="AU71" s="851" t="s">
        <v>558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547</v>
      </c>
      <c r="C72" s="894"/>
      <c r="D72" s="894"/>
      <c r="E72" s="894"/>
      <c r="F72" s="894"/>
      <c r="G72" s="894"/>
      <c r="H72" s="894"/>
      <c r="I72" s="894"/>
      <c r="J72" s="894"/>
      <c r="K72" s="894"/>
      <c r="L72" s="894"/>
      <c r="M72" s="894"/>
      <c r="N72" s="894"/>
      <c r="O72" s="894"/>
      <c r="P72" s="895"/>
      <c r="Q72" s="896">
        <v>6</v>
      </c>
      <c r="R72" s="851"/>
      <c r="S72" s="851"/>
      <c r="T72" s="851"/>
      <c r="U72" s="851"/>
      <c r="V72" s="851">
        <v>5</v>
      </c>
      <c r="W72" s="851"/>
      <c r="X72" s="851"/>
      <c r="Y72" s="851"/>
      <c r="Z72" s="851"/>
      <c r="AA72" s="851">
        <v>1</v>
      </c>
      <c r="AB72" s="851"/>
      <c r="AC72" s="851"/>
      <c r="AD72" s="851"/>
      <c r="AE72" s="851"/>
      <c r="AF72" s="851">
        <v>1</v>
      </c>
      <c r="AG72" s="851"/>
      <c r="AH72" s="851"/>
      <c r="AI72" s="851"/>
      <c r="AJ72" s="851"/>
      <c r="AK72" s="851" t="s">
        <v>558</v>
      </c>
      <c r="AL72" s="851"/>
      <c r="AM72" s="851"/>
      <c r="AN72" s="851"/>
      <c r="AO72" s="851"/>
      <c r="AP72" s="851" t="s">
        <v>558</v>
      </c>
      <c r="AQ72" s="851"/>
      <c r="AR72" s="851"/>
      <c r="AS72" s="851"/>
      <c r="AT72" s="851"/>
      <c r="AU72" s="851" t="s">
        <v>558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548</v>
      </c>
      <c r="C73" s="894"/>
      <c r="D73" s="894"/>
      <c r="E73" s="894"/>
      <c r="F73" s="894"/>
      <c r="G73" s="894"/>
      <c r="H73" s="894"/>
      <c r="I73" s="894"/>
      <c r="J73" s="894"/>
      <c r="K73" s="894"/>
      <c r="L73" s="894"/>
      <c r="M73" s="894"/>
      <c r="N73" s="894"/>
      <c r="O73" s="894"/>
      <c r="P73" s="895"/>
      <c r="Q73" s="896">
        <v>4</v>
      </c>
      <c r="R73" s="851"/>
      <c r="S73" s="851"/>
      <c r="T73" s="851"/>
      <c r="U73" s="851"/>
      <c r="V73" s="851">
        <v>2</v>
      </c>
      <c r="W73" s="851"/>
      <c r="X73" s="851"/>
      <c r="Y73" s="851"/>
      <c r="Z73" s="851"/>
      <c r="AA73" s="851">
        <v>2</v>
      </c>
      <c r="AB73" s="851"/>
      <c r="AC73" s="851"/>
      <c r="AD73" s="851"/>
      <c r="AE73" s="851"/>
      <c r="AF73" s="851">
        <v>2</v>
      </c>
      <c r="AG73" s="851"/>
      <c r="AH73" s="851"/>
      <c r="AI73" s="851"/>
      <c r="AJ73" s="851"/>
      <c r="AK73" s="851">
        <v>0</v>
      </c>
      <c r="AL73" s="851"/>
      <c r="AM73" s="851"/>
      <c r="AN73" s="851"/>
      <c r="AO73" s="851"/>
      <c r="AP73" s="851" t="s">
        <v>558</v>
      </c>
      <c r="AQ73" s="851"/>
      <c r="AR73" s="851"/>
      <c r="AS73" s="851"/>
      <c r="AT73" s="851"/>
      <c r="AU73" s="851" t="s">
        <v>558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549</v>
      </c>
      <c r="C74" s="894"/>
      <c r="D74" s="894"/>
      <c r="E74" s="894"/>
      <c r="F74" s="894"/>
      <c r="G74" s="894"/>
      <c r="H74" s="894"/>
      <c r="I74" s="894"/>
      <c r="J74" s="894"/>
      <c r="K74" s="894"/>
      <c r="L74" s="894"/>
      <c r="M74" s="894"/>
      <c r="N74" s="894"/>
      <c r="O74" s="894"/>
      <c r="P74" s="895"/>
      <c r="Q74" s="896">
        <v>267</v>
      </c>
      <c r="R74" s="851"/>
      <c r="S74" s="851"/>
      <c r="T74" s="851"/>
      <c r="U74" s="851"/>
      <c r="V74" s="851">
        <v>252</v>
      </c>
      <c r="W74" s="851"/>
      <c r="X74" s="851"/>
      <c r="Y74" s="851"/>
      <c r="Z74" s="851"/>
      <c r="AA74" s="851">
        <v>15</v>
      </c>
      <c r="AB74" s="851"/>
      <c r="AC74" s="851"/>
      <c r="AD74" s="851"/>
      <c r="AE74" s="851"/>
      <c r="AF74" s="851">
        <v>15</v>
      </c>
      <c r="AG74" s="851"/>
      <c r="AH74" s="851"/>
      <c r="AI74" s="851"/>
      <c r="AJ74" s="851"/>
      <c r="AK74" s="851" t="s">
        <v>558</v>
      </c>
      <c r="AL74" s="851"/>
      <c r="AM74" s="851"/>
      <c r="AN74" s="851"/>
      <c r="AO74" s="851"/>
      <c r="AP74" s="851">
        <v>1584</v>
      </c>
      <c r="AQ74" s="851"/>
      <c r="AR74" s="851"/>
      <c r="AS74" s="851"/>
      <c r="AT74" s="851"/>
      <c r="AU74" s="851">
        <v>71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554</v>
      </c>
      <c r="C75" s="894"/>
      <c r="D75" s="894"/>
      <c r="E75" s="894"/>
      <c r="F75" s="894"/>
      <c r="G75" s="894"/>
      <c r="H75" s="894"/>
      <c r="I75" s="894"/>
      <c r="J75" s="894"/>
      <c r="K75" s="894"/>
      <c r="L75" s="894"/>
      <c r="M75" s="894"/>
      <c r="N75" s="894"/>
      <c r="O75" s="894"/>
      <c r="P75" s="895"/>
      <c r="Q75" s="896">
        <v>116</v>
      </c>
      <c r="R75" s="851"/>
      <c r="S75" s="851"/>
      <c r="T75" s="851"/>
      <c r="U75" s="851"/>
      <c r="V75" s="851">
        <v>116</v>
      </c>
      <c r="W75" s="851"/>
      <c r="X75" s="851"/>
      <c r="Y75" s="851"/>
      <c r="Z75" s="851"/>
      <c r="AA75" s="851">
        <v>0</v>
      </c>
      <c r="AB75" s="851"/>
      <c r="AC75" s="851"/>
      <c r="AD75" s="851"/>
      <c r="AE75" s="851"/>
      <c r="AF75" s="851">
        <v>0</v>
      </c>
      <c r="AG75" s="851"/>
      <c r="AH75" s="851"/>
      <c r="AI75" s="851"/>
      <c r="AJ75" s="851"/>
      <c r="AK75" s="851" t="s">
        <v>558</v>
      </c>
      <c r="AL75" s="851"/>
      <c r="AM75" s="851"/>
      <c r="AN75" s="851"/>
      <c r="AO75" s="851"/>
      <c r="AP75" s="851" t="s">
        <v>558</v>
      </c>
      <c r="AQ75" s="851"/>
      <c r="AR75" s="851"/>
      <c r="AS75" s="851"/>
      <c r="AT75" s="851"/>
      <c r="AU75" s="851" t="s">
        <v>558</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555</v>
      </c>
      <c r="C76" s="894"/>
      <c r="D76" s="894"/>
      <c r="E76" s="894"/>
      <c r="F76" s="894"/>
      <c r="G76" s="894"/>
      <c r="H76" s="894"/>
      <c r="I76" s="894"/>
      <c r="J76" s="894"/>
      <c r="K76" s="894"/>
      <c r="L76" s="894"/>
      <c r="M76" s="894"/>
      <c r="N76" s="894"/>
      <c r="O76" s="894"/>
      <c r="P76" s="895"/>
      <c r="Q76" s="896">
        <v>17388</v>
      </c>
      <c r="R76" s="851"/>
      <c r="S76" s="851"/>
      <c r="T76" s="851"/>
      <c r="U76" s="851"/>
      <c r="V76" s="851">
        <v>16588</v>
      </c>
      <c r="W76" s="851"/>
      <c r="X76" s="851"/>
      <c r="Y76" s="851"/>
      <c r="Z76" s="851"/>
      <c r="AA76" s="851">
        <v>800</v>
      </c>
      <c r="AB76" s="851"/>
      <c r="AC76" s="851"/>
      <c r="AD76" s="851"/>
      <c r="AE76" s="851"/>
      <c r="AF76" s="851">
        <v>800</v>
      </c>
      <c r="AG76" s="851"/>
      <c r="AH76" s="851"/>
      <c r="AI76" s="851"/>
      <c r="AJ76" s="851"/>
      <c r="AK76" s="851">
        <v>27</v>
      </c>
      <c r="AL76" s="851"/>
      <c r="AM76" s="851"/>
      <c r="AN76" s="851"/>
      <c r="AO76" s="851"/>
      <c r="AP76" s="851" t="s">
        <v>558</v>
      </c>
      <c r="AQ76" s="851"/>
      <c r="AR76" s="851"/>
      <c r="AS76" s="851"/>
      <c r="AT76" s="851"/>
      <c r="AU76" s="851" t="s">
        <v>558</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550</v>
      </c>
      <c r="C77" s="894"/>
      <c r="D77" s="894"/>
      <c r="E77" s="894"/>
      <c r="F77" s="894"/>
      <c r="G77" s="894"/>
      <c r="H77" s="894"/>
      <c r="I77" s="894"/>
      <c r="J77" s="894"/>
      <c r="K77" s="894"/>
      <c r="L77" s="894"/>
      <c r="M77" s="894"/>
      <c r="N77" s="894"/>
      <c r="O77" s="894"/>
      <c r="P77" s="895"/>
      <c r="Q77" s="899">
        <v>251</v>
      </c>
      <c r="R77" s="900"/>
      <c r="S77" s="900"/>
      <c r="T77" s="900"/>
      <c r="U77" s="850"/>
      <c r="V77" s="901">
        <v>148</v>
      </c>
      <c r="W77" s="900"/>
      <c r="X77" s="900"/>
      <c r="Y77" s="900"/>
      <c r="Z77" s="850"/>
      <c r="AA77" s="901">
        <v>103</v>
      </c>
      <c r="AB77" s="900"/>
      <c r="AC77" s="900"/>
      <c r="AD77" s="900"/>
      <c r="AE77" s="850"/>
      <c r="AF77" s="901">
        <v>103</v>
      </c>
      <c r="AG77" s="900"/>
      <c r="AH77" s="900"/>
      <c r="AI77" s="900"/>
      <c r="AJ77" s="850"/>
      <c r="AK77" s="851" t="s">
        <v>558</v>
      </c>
      <c r="AL77" s="851"/>
      <c r="AM77" s="851"/>
      <c r="AN77" s="851"/>
      <c r="AO77" s="851"/>
      <c r="AP77" s="851" t="s">
        <v>558</v>
      </c>
      <c r="AQ77" s="851"/>
      <c r="AR77" s="851"/>
      <c r="AS77" s="851"/>
      <c r="AT77" s="851"/>
      <c r="AU77" s="851" t="s">
        <v>558</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551</v>
      </c>
      <c r="C78" s="894"/>
      <c r="D78" s="894"/>
      <c r="E78" s="894"/>
      <c r="F78" s="894"/>
      <c r="G78" s="894"/>
      <c r="H78" s="894"/>
      <c r="I78" s="894"/>
      <c r="J78" s="894"/>
      <c r="K78" s="894"/>
      <c r="L78" s="894"/>
      <c r="M78" s="894"/>
      <c r="N78" s="894"/>
      <c r="O78" s="894"/>
      <c r="P78" s="895"/>
      <c r="Q78" s="899">
        <v>52</v>
      </c>
      <c r="R78" s="900"/>
      <c r="S78" s="900"/>
      <c r="T78" s="900"/>
      <c r="U78" s="850"/>
      <c r="V78" s="901">
        <v>36</v>
      </c>
      <c r="W78" s="900"/>
      <c r="X78" s="900"/>
      <c r="Y78" s="900"/>
      <c r="Z78" s="850"/>
      <c r="AA78" s="901">
        <v>16</v>
      </c>
      <c r="AB78" s="900"/>
      <c r="AC78" s="900"/>
      <c r="AD78" s="900"/>
      <c r="AE78" s="850"/>
      <c r="AF78" s="901">
        <v>16</v>
      </c>
      <c r="AG78" s="900"/>
      <c r="AH78" s="900"/>
      <c r="AI78" s="900"/>
      <c r="AJ78" s="850"/>
      <c r="AK78" s="851" t="s">
        <v>558</v>
      </c>
      <c r="AL78" s="851"/>
      <c r="AM78" s="851"/>
      <c r="AN78" s="851"/>
      <c r="AO78" s="851"/>
      <c r="AP78" s="851" t="s">
        <v>558</v>
      </c>
      <c r="AQ78" s="851"/>
      <c r="AR78" s="851"/>
      <c r="AS78" s="851"/>
      <c r="AT78" s="851"/>
      <c r="AU78" s="851" t="s">
        <v>558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552</v>
      </c>
      <c r="C79" s="894"/>
      <c r="D79" s="894"/>
      <c r="E79" s="894"/>
      <c r="F79" s="894"/>
      <c r="G79" s="894"/>
      <c r="H79" s="894"/>
      <c r="I79" s="894"/>
      <c r="J79" s="894"/>
      <c r="K79" s="894"/>
      <c r="L79" s="894"/>
      <c r="M79" s="894"/>
      <c r="N79" s="894"/>
      <c r="O79" s="894"/>
      <c r="P79" s="895"/>
      <c r="Q79" s="899">
        <v>183</v>
      </c>
      <c r="R79" s="900"/>
      <c r="S79" s="900"/>
      <c r="T79" s="900"/>
      <c r="U79" s="850"/>
      <c r="V79" s="901">
        <v>177</v>
      </c>
      <c r="W79" s="900"/>
      <c r="X79" s="900"/>
      <c r="Y79" s="900"/>
      <c r="Z79" s="850"/>
      <c r="AA79" s="901">
        <v>6</v>
      </c>
      <c r="AB79" s="900"/>
      <c r="AC79" s="900"/>
      <c r="AD79" s="900"/>
      <c r="AE79" s="850"/>
      <c r="AF79" s="901">
        <v>6</v>
      </c>
      <c r="AG79" s="900"/>
      <c r="AH79" s="900"/>
      <c r="AI79" s="900"/>
      <c r="AJ79" s="850"/>
      <c r="AK79" s="851" t="s">
        <v>558</v>
      </c>
      <c r="AL79" s="851"/>
      <c r="AM79" s="851"/>
      <c r="AN79" s="851"/>
      <c r="AO79" s="851"/>
      <c r="AP79" s="851" t="s">
        <v>558</v>
      </c>
      <c r="AQ79" s="851"/>
      <c r="AR79" s="851"/>
      <c r="AS79" s="851"/>
      <c r="AT79" s="851"/>
      <c r="AU79" s="851" t="s">
        <v>558</v>
      </c>
      <c r="AV79" s="851"/>
      <c r="AW79" s="851"/>
      <c r="AX79" s="851"/>
      <c r="AY79" s="851"/>
      <c r="AZ79" s="902"/>
      <c r="BA79" s="903"/>
      <c r="BB79" s="903"/>
      <c r="BC79" s="903"/>
      <c r="BD79" s="904"/>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553</v>
      </c>
      <c r="C80" s="894"/>
      <c r="D80" s="894"/>
      <c r="E80" s="894"/>
      <c r="F80" s="894"/>
      <c r="G80" s="894"/>
      <c r="H80" s="894"/>
      <c r="I80" s="894"/>
      <c r="J80" s="894"/>
      <c r="K80" s="894"/>
      <c r="L80" s="894"/>
      <c r="M80" s="894"/>
      <c r="N80" s="894"/>
      <c r="O80" s="894"/>
      <c r="P80" s="895"/>
      <c r="Q80" s="899">
        <v>209764</v>
      </c>
      <c r="R80" s="900"/>
      <c r="S80" s="900"/>
      <c r="T80" s="900"/>
      <c r="U80" s="850"/>
      <c r="V80" s="901">
        <v>201413</v>
      </c>
      <c r="W80" s="900"/>
      <c r="X80" s="900"/>
      <c r="Y80" s="900"/>
      <c r="Z80" s="850"/>
      <c r="AA80" s="901">
        <v>8351</v>
      </c>
      <c r="AB80" s="900"/>
      <c r="AC80" s="900"/>
      <c r="AD80" s="900"/>
      <c r="AE80" s="850"/>
      <c r="AF80" s="901">
        <v>8351</v>
      </c>
      <c r="AG80" s="900"/>
      <c r="AH80" s="900"/>
      <c r="AI80" s="900"/>
      <c r="AJ80" s="850"/>
      <c r="AK80" s="851" t="s">
        <v>558</v>
      </c>
      <c r="AL80" s="851"/>
      <c r="AM80" s="851"/>
      <c r="AN80" s="851"/>
      <c r="AO80" s="851"/>
      <c r="AP80" s="851" t="s">
        <v>558</v>
      </c>
      <c r="AQ80" s="851"/>
      <c r="AR80" s="851"/>
      <c r="AS80" s="851"/>
      <c r="AT80" s="851"/>
      <c r="AU80" s="851" t="s">
        <v>558</v>
      </c>
      <c r="AV80" s="851"/>
      <c r="AW80" s="851"/>
      <c r="AX80" s="851"/>
      <c r="AY80" s="851"/>
      <c r="AZ80" s="902"/>
      <c r="BA80" s="903"/>
      <c r="BB80" s="903"/>
      <c r="BC80" s="903"/>
      <c r="BD80" s="904"/>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556</v>
      </c>
      <c r="C81" s="894"/>
      <c r="D81" s="894"/>
      <c r="E81" s="894"/>
      <c r="F81" s="894"/>
      <c r="G81" s="894"/>
      <c r="H81" s="894"/>
      <c r="I81" s="894"/>
      <c r="J81" s="894"/>
      <c r="K81" s="894"/>
      <c r="L81" s="894"/>
      <c r="M81" s="894"/>
      <c r="N81" s="894"/>
      <c r="O81" s="894"/>
      <c r="P81" s="895"/>
      <c r="Q81" s="896">
        <v>15</v>
      </c>
      <c r="R81" s="851"/>
      <c r="S81" s="851"/>
      <c r="T81" s="851"/>
      <c r="U81" s="851"/>
      <c r="V81" s="851">
        <v>15</v>
      </c>
      <c r="W81" s="851"/>
      <c r="X81" s="851"/>
      <c r="Y81" s="851"/>
      <c r="Z81" s="851"/>
      <c r="AA81" s="851" t="s">
        <v>542</v>
      </c>
      <c r="AB81" s="851"/>
      <c r="AC81" s="851"/>
      <c r="AD81" s="851"/>
      <c r="AE81" s="851"/>
      <c r="AF81" s="851" t="s">
        <v>542</v>
      </c>
      <c r="AG81" s="851"/>
      <c r="AH81" s="851"/>
      <c r="AI81" s="851"/>
      <c r="AJ81" s="851"/>
      <c r="AK81" s="851" t="s">
        <v>542</v>
      </c>
      <c r="AL81" s="851"/>
      <c r="AM81" s="851"/>
      <c r="AN81" s="851"/>
      <c r="AO81" s="851"/>
      <c r="AP81" s="851">
        <v>4</v>
      </c>
      <c r="AQ81" s="851"/>
      <c r="AR81" s="851"/>
      <c r="AS81" s="851"/>
      <c r="AT81" s="851"/>
      <c r="AU81" s="851">
        <v>1</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557</v>
      </c>
      <c r="C82" s="894"/>
      <c r="D82" s="894"/>
      <c r="E82" s="894"/>
      <c r="F82" s="894"/>
      <c r="G82" s="894"/>
      <c r="H82" s="894"/>
      <c r="I82" s="894"/>
      <c r="J82" s="894"/>
      <c r="K82" s="894"/>
      <c r="L82" s="894"/>
      <c r="M82" s="894"/>
      <c r="N82" s="894"/>
      <c r="O82" s="894"/>
      <c r="P82" s="895"/>
      <c r="Q82" s="896">
        <v>397</v>
      </c>
      <c r="R82" s="851"/>
      <c r="S82" s="851"/>
      <c r="T82" s="851"/>
      <c r="U82" s="851"/>
      <c r="V82" s="851">
        <v>388</v>
      </c>
      <c r="W82" s="851"/>
      <c r="X82" s="851"/>
      <c r="Y82" s="851"/>
      <c r="Z82" s="851"/>
      <c r="AA82" s="851">
        <v>9</v>
      </c>
      <c r="AB82" s="851"/>
      <c r="AC82" s="851"/>
      <c r="AD82" s="851"/>
      <c r="AE82" s="851"/>
      <c r="AF82" s="851">
        <v>426</v>
      </c>
      <c r="AG82" s="851"/>
      <c r="AH82" s="851"/>
      <c r="AI82" s="851"/>
      <c r="AJ82" s="851"/>
      <c r="AK82" s="851" t="s">
        <v>558</v>
      </c>
      <c r="AL82" s="851"/>
      <c r="AM82" s="851"/>
      <c r="AN82" s="851"/>
      <c r="AO82" s="851"/>
      <c r="AP82" s="851" t="s">
        <v>558</v>
      </c>
      <c r="AQ82" s="851"/>
      <c r="AR82" s="851"/>
      <c r="AS82" s="851"/>
      <c r="AT82" s="851"/>
      <c r="AU82" s="851" t="s">
        <v>558</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SUM(AF68:AJ82)</f>
        <v>9739</v>
      </c>
      <c r="AG88" s="862"/>
      <c r="AH88" s="862"/>
      <c r="AI88" s="862"/>
      <c r="AJ88" s="862"/>
      <c r="AK88" s="859"/>
      <c r="AL88" s="859"/>
      <c r="AM88" s="859"/>
      <c r="AN88" s="859"/>
      <c r="AO88" s="859"/>
      <c r="AP88" s="862">
        <f t="shared" ref="AP88" si="2">SUM(AP68:AT82)</f>
        <v>1588</v>
      </c>
      <c r="AQ88" s="862"/>
      <c r="AR88" s="862"/>
      <c r="AS88" s="862"/>
      <c r="AT88" s="862"/>
      <c r="AU88" s="862">
        <f t="shared" ref="AU88" si="3">SUM(AU68:AY82)</f>
        <v>72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f>SUM(CR7:CV9)</f>
        <v>210</v>
      </c>
      <c r="CS102" s="870"/>
      <c r="CT102" s="870"/>
      <c r="CU102" s="870"/>
      <c r="CV102" s="916"/>
      <c r="CW102" s="915">
        <f t="shared" ref="CW102" si="4">SUM(CW7:DA9)</f>
        <v>60</v>
      </c>
      <c r="CX102" s="870"/>
      <c r="CY102" s="870"/>
      <c r="CZ102" s="870"/>
      <c r="DA102" s="916"/>
      <c r="DB102" s="915" t="s">
        <v>542</v>
      </c>
      <c r="DC102" s="870"/>
      <c r="DD102" s="870"/>
      <c r="DE102" s="870"/>
      <c r="DF102" s="916"/>
      <c r="DG102" s="915">
        <f t="shared" ref="DG102" si="5">SUM(DG7:DK9)</f>
        <v>3106</v>
      </c>
      <c r="DH102" s="870"/>
      <c r="DI102" s="870"/>
      <c r="DJ102" s="870"/>
      <c r="DK102" s="916"/>
      <c r="DL102" s="915" t="s">
        <v>542</v>
      </c>
      <c r="DM102" s="870"/>
      <c r="DN102" s="870"/>
      <c r="DO102" s="870"/>
      <c r="DP102" s="916"/>
      <c r="DQ102" s="915">
        <f t="shared" ref="DQ102" si="6">SUM(DQ7:DU9)</f>
        <v>2715</v>
      </c>
      <c r="DR102" s="870"/>
      <c r="DS102" s="870"/>
      <c r="DT102" s="870"/>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396</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397</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400</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401</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403</v>
      </c>
      <c r="AB109" s="918"/>
      <c r="AC109" s="918"/>
      <c r="AD109" s="918"/>
      <c r="AE109" s="919"/>
      <c r="AF109" s="917" t="s">
        <v>288</v>
      </c>
      <c r="AG109" s="918"/>
      <c r="AH109" s="918"/>
      <c r="AI109" s="918"/>
      <c r="AJ109" s="919"/>
      <c r="AK109" s="917" t="s">
        <v>287</v>
      </c>
      <c r="AL109" s="918"/>
      <c r="AM109" s="918"/>
      <c r="AN109" s="918"/>
      <c r="AO109" s="919"/>
      <c r="AP109" s="917" t="s">
        <v>404</v>
      </c>
      <c r="AQ109" s="918"/>
      <c r="AR109" s="918"/>
      <c r="AS109" s="918"/>
      <c r="AT109" s="920"/>
      <c r="AU109" s="93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403</v>
      </c>
      <c r="BR109" s="918"/>
      <c r="BS109" s="918"/>
      <c r="BT109" s="918"/>
      <c r="BU109" s="919"/>
      <c r="BV109" s="917" t="s">
        <v>288</v>
      </c>
      <c r="BW109" s="918"/>
      <c r="BX109" s="918"/>
      <c r="BY109" s="918"/>
      <c r="BZ109" s="919"/>
      <c r="CA109" s="917" t="s">
        <v>287</v>
      </c>
      <c r="CB109" s="918"/>
      <c r="CC109" s="918"/>
      <c r="CD109" s="918"/>
      <c r="CE109" s="919"/>
      <c r="CF109" s="938" t="s">
        <v>404</v>
      </c>
      <c r="CG109" s="938"/>
      <c r="CH109" s="938"/>
      <c r="CI109" s="938"/>
      <c r="CJ109" s="938"/>
      <c r="CK109" s="917"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403</v>
      </c>
      <c r="DH109" s="918"/>
      <c r="DI109" s="918"/>
      <c r="DJ109" s="918"/>
      <c r="DK109" s="919"/>
      <c r="DL109" s="917" t="s">
        <v>288</v>
      </c>
      <c r="DM109" s="918"/>
      <c r="DN109" s="918"/>
      <c r="DO109" s="918"/>
      <c r="DP109" s="919"/>
      <c r="DQ109" s="917" t="s">
        <v>287</v>
      </c>
      <c r="DR109" s="918"/>
      <c r="DS109" s="918"/>
      <c r="DT109" s="918"/>
      <c r="DU109" s="919"/>
      <c r="DV109" s="917" t="s">
        <v>404</v>
      </c>
      <c r="DW109" s="918"/>
      <c r="DX109" s="918"/>
      <c r="DY109" s="918"/>
      <c r="DZ109" s="920"/>
    </row>
    <row r="110" spans="1:131" s="199" customFormat="1" ht="26.25" customHeight="1" x14ac:dyDescent="0.15">
      <c r="A110" s="921" t="s">
        <v>406</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4960475</v>
      </c>
      <c r="AB110" s="925"/>
      <c r="AC110" s="925"/>
      <c r="AD110" s="925"/>
      <c r="AE110" s="926"/>
      <c r="AF110" s="927">
        <v>4964050</v>
      </c>
      <c r="AG110" s="925"/>
      <c r="AH110" s="925"/>
      <c r="AI110" s="925"/>
      <c r="AJ110" s="926"/>
      <c r="AK110" s="927">
        <v>4474872</v>
      </c>
      <c r="AL110" s="925"/>
      <c r="AM110" s="925"/>
      <c r="AN110" s="925"/>
      <c r="AO110" s="926"/>
      <c r="AP110" s="928">
        <v>14</v>
      </c>
      <c r="AQ110" s="929"/>
      <c r="AR110" s="929"/>
      <c r="AS110" s="929"/>
      <c r="AT110" s="930"/>
      <c r="AU110" s="931" t="s">
        <v>61</v>
      </c>
      <c r="AV110" s="932"/>
      <c r="AW110" s="932"/>
      <c r="AX110" s="932"/>
      <c r="AY110" s="932"/>
      <c r="AZ110" s="973" t="s">
        <v>407</v>
      </c>
      <c r="BA110" s="922"/>
      <c r="BB110" s="922"/>
      <c r="BC110" s="922"/>
      <c r="BD110" s="922"/>
      <c r="BE110" s="922"/>
      <c r="BF110" s="922"/>
      <c r="BG110" s="922"/>
      <c r="BH110" s="922"/>
      <c r="BI110" s="922"/>
      <c r="BJ110" s="922"/>
      <c r="BK110" s="922"/>
      <c r="BL110" s="922"/>
      <c r="BM110" s="922"/>
      <c r="BN110" s="922"/>
      <c r="BO110" s="922"/>
      <c r="BP110" s="923"/>
      <c r="BQ110" s="959">
        <v>46165640</v>
      </c>
      <c r="BR110" s="960"/>
      <c r="BS110" s="960"/>
      <c r="BT110" s="960"/>
      <c r="BU110" s="960"/>
      <c r="BV110" s="960">
        <v>45445171</v>
      </c>
      <c r="BW110" s="960"/>
      <c r="BX110" s="960"/>
      <c r="BY110" s="960"/>
      <c r="BZ110" s="960"/>
      <c r="CA110" s="960">
        <v>44284136</v>
      </c>
      <c r="CB110" s="960"/>
      <c r="CC110" s="960"/>
      <c r="CD110" s="960"/>
      <c r="CE110" s="960"/>
      <c r="CF110" s="974">
        <v>138.9</v>
      </c>
      <c r="CG110" s="975"/>
      <c r="CH110" s="975"/>
      <c r="CI110" s="975"/>
      <c r="CJ110" s="975"/>
      <c r="CK110" s="976" t="s">
        <v>408</v>
      </c>
      <c r="CL110" s="977"/>
      <c r="CM110" s="956" t="s">
        <v>409</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v>2966081</v>
      </c>
      <c r="DH110" s="960"/>
      <c r="DI110" s="960"/>
      <c r="DJ110" s="960"/>
      <c r="DK110" s="960"/>
      <c r="DL110" s="960">
        <v>2739545</v>
      </c>
      <c r="DM110" s="960"/>
      <c r="DN110" s="960"/>
      <c r="DO110" s="960"/>
      <c r="DP110" s="960"/>
      <c r="DQ110" s="960">
        <v>2507440</v>
      </c>
      <c r="DR110" s="960"/>
      <c r="DS110" s="960"/>
      <c r="DT110" s="960"/>
      <c r="DU110" s="960"/>
      <c r="DV110" s="961">
        <v>7.9</v>
      </c>
      <c r="DW110" s="961"/>
      <c r="DX110" s="961"/>
      <c r="DY110" s="961"/>
      <c r="DZ110" s="962"/>
    </row>
    <row r="111" spans="1:131" s="199" customFormat="1" ht="26.25" customHeight="1" x14ac:dyDescent="0.15">
      <c r="A111" s="963" t="s">
        <v>410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113</v>
      </c>
      <c r="AB111" s="967"/>
      <c r="AC111" s="967"/>
      <c r="AD111" s="967"/>
      <c r="AE111" s="968"/>
      <c r="AF111" s="969" t="s">
        <v>113</v>
      </c>
      <c r="AG111" s="967"/>
      <c r="AH111" s="967"/>
      <c r="AI111" s="967"/>
      <c r="AJ111" s="968"/>
      <c r="AK111" s="969" t="s">
        <v>113</v>
      </c>
      <c r="AL111" s="967"/>
      <c r="AM111" s="967"/>
      <c r="AN111" s="967"/>
      <c r="AO111" s="968"/>
      <c r="AP111" s="970" t="s">
        <v>113</v>
      </c>
      <c r="AQ111" s="971"/>
      <c r="AR111" s="971"/>
      <c r="AS111" s="971"/>
      <c r="AT111" s="972"/>
      <c r="AU111" s="933"/>
      <c r="AV111" s="934"/>
      <c r="AW111" s="934"/>
      <c r="AX111" s="934"/>
      <c r="AY111" s="934"/>
      <c r="AZ111" s="982" t="s">
        <v>411</v>
      </c>
      <c r="BA111" s="983"/>
      <c r="BB111" s="983"/>
      <c r="BC111" s="983"/>
      <c r="BD111" s="983"/>
      <c r="BE111" s="983"/>
      <c r="BF111" s="983"/>
      <c r="BG111" s="983"/>
      <c r="BH111" s="983"/>
      <c r="BI111" s="983"/>
      <c r="BJ111" s="983"/>
      <c r="BK111" s="983"/>
      <c r="BL111" s="983"/>
      <c r="BM111" s="983"/>
      <c r="BN111" s="983"/>
      <c r="BO111" s="983"/>
      <c r="BP111" s="984"/>
      <c r="BQ111" s="952">
        <v>3046756</v>
      </c>
      <c r="BR111" s="953"/>
      <c r="BS111" s="953"/>
      <c r="BT111" s="953"/>
      <c r="BU111" s="953"/>
      <c r="BV111" s="953">
        <v>2817715</v>
      </c>
      <c r="BW111" s="953"/>
      <c r="BX111" s="953"/>
      <c r="BY111" s="953"/>
      <c r="BZ111" s="953"/>
      <c r="CA111" s="953">
        <v>2584115</v>
      </c>
      <c r="CB111" s="953"/>
      <c r="CC111" s="953"/>
      <c r="CD111" s="953"/>
      <c r="CE111" s="953"/>
      <c r="CF111" s="947">
        <v>8.1</v>
      </c>
      <c r="CG111" s="948"/>
      <c r="CH111" s="948"/>
      <c r="CI111" s="948"/>
      <c r="CJ111" s="948"/>
      <c r="CK111" s="978"/>
      <c r="CL111" s="979"/>
      <c r="CM111" s="949" t="s">
        <v>412</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v>75986</v>
      </c>
      <c r="DH111" s="953"/>
      <c r="DI111" s="953"/>
      <c r="DJ111" s="953"/>
      <c r="DK111" s="953"/>
      <c r="DL111" s="953">
        <v>75986</v>
      </c>
      <c r="DM111" s="953"/>
      <c r="DN111" s="953"/>
      <c r="DO111" s="953"/>
      <c r="DP111" s="953"/>
      <c r="DQ111" s="953">
        <v>75986</v>
      </c>
      <c r="DR111" s="953"/>
      <c r="DS111" s="953"/>
      <c r="DT111" s="953"/>
      <c r="DU111" s="953"/>
      <c r="DV111" s="954">
        <v>0.2</v>
      </c>
      <c r="DW111" s="954"/>
      <c r="DX111" s="954"/>
      <c r="DY111" s="954"/>
      <c r="DZ111" s="955"/>
    </row>
    <row r="112" spans="1:131" s="199" customFormat="1" ht="26.25" customHeight="1" x14ac:dyDescent="0.15">
      <c r="A112" s="985" t="s">
        <v>413</v>
      </c>
      <c r="B112" s="986"/>
      <c r="C112" s="983" t="s">
        <v>414</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113</v>
      </c>
      <c r="AB112" s="992"/>
      <c r="AC112" s="992"/>
      <c r="AD112" s="992"/>
      <c r="AE112" s="993"/>
      <c r="AF112" s="994" t="s">
        <v>113</v>
      </c>
      <c r="AG112" s="992"/>
      <c r="AH112" s="992"/>
      <c r="AI112" s="992"/>
      <c r="AJ112" s="993"/>
      <c r="AK112" s="994" t="s">
        <v>113</v>
      </c>
      <c r="AL112" s="992"/>
      <c r="AM112" s="992"/>
      <c r="AN112" s="992"/>
      <c r="AO112" s="993"/>
      <c r="AP112" s="995" t="s">
        <v>113</v>
      </c>
      <c r="AQ112" s="996"/>
      <c r="AR112" s="996"/>
      <c r="AS112" s="996"/>
      <c r="AT112" s="997"/>
      <c r="AU112" s="933"/>
      <c r="AV112" s="934"/>
      <c r="AW112" s="934"/>
      <c r="AX112" s="934"/>
      <c r="AY112" s="934"/>
      <c r="AZ112" s="982" t="s">
        <v>415</v>
      </c>
      <c r="BA112" s="983"/>
      <c r="BB112" s="983"/>
      <c r="BC112" s="983"/>
      <c r="BD112" s="983"/>
      <c r="BE112" s="983"/>
      <c r="BF112" s="983"/>
      <c r="BG112" s="983"/>
      <c r="BH112" s="983"/>
      <c r="BI112" s="983"/>
      <c r="BJ112" s="983"/>
      <c r="BK112" s="983"/>
      <c r="BL112" s="983"/>
      <c r="BM112" s="983"/>
      <c r="BN112" s="983"/>
      <c r="BO112" s="983"/>
      <c r="BP112" s="984"/>
      <c r="BQ112" s="952">
        <v>36688459</v>
      </c>
      <c r="BR112" s="953"/>
      <c r="BS112" s="953"/>
      <c r="BT112" s="953"/>
      <c r="BU112" s="953"/>
      <c r="BV112" s="953">
        <v>37070945</v>
      </c>
      <c r="BW112" s="953"/>
      <c r="BX112" s="953"/>
      <c r="BY112" s="953"/>
      <c r="BZ112" s="953"/>
      <c r="CA112" s="953">
        <v>36716612</v>
      </c>
      <c r="CB112" s="953"/>
      <c r="CC112" s="953"/>
      <c r="CD112" s="953"/>
      <c r="CE112" s="953"/>
      <c r="CF112" s="947">
        <v>115.2</v>
      </c>
      <c r="CG112" s="948"/>
      <c r="CH112" s="948"/>
      <c r="CI112" s="948"/>
      <c r="CJ112" s="948"/>
      <c r="CK112" s="978"/>
      <c r="CL112" s="979"/>
      <c r="CM112" s="949" t="s">
        <v>416</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113</v>
      </c>
      <c r="DH112" s="953"/>
      <c r="DI112" s="953"/>
      <c r="DJ112" s="953"/>
      <c r="DK112" s="953"/>
      <c r="DL112" s="953" t="s">
        <v>113</v>
      </c>
      <c r="DM112" s="953"/>
      <c r="DN112" s="953"/>
      <c r="DO112" s="953"/>
      <c r="DP112" s="953"/>
      <c r="DQ112" s="953" t="s">
        <v>113</v>
      </c>
      <c r="DR112" s="953"/>
      <c r="DS112" s="953"/>
      <c r="DT112" s="953"/>
      <c r="DU112" s="953"/>
      <c r="DV112" s="954" t="s">
        <v>113</v>
      </c>
      <c r="DW112" s="954"/>
      <c r="DX112" s="954"/>
      <c r="DY112" s="954"/>
      <c r="DZ112" s="955"/>
    </row>
    <row r="113" spans="1:130" s="199" customFormat="1" ht="26.25" customHeight="1" x14ac:dyDescent="0.15">
      <c r="A113" s="987"/>
      <c r="B113" s="988"/>
      <c r="C113" s="983" t="s">
        <v>417</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2628289</v>
      </c>
      <c r="AB113" s="967"/>
      <c r="AC113" s="967"/>
      <c r="AD113" s="967"/>
      <c r="AE113" s="968"/>
      <c r="AF113" s="969">
        <v>2949242</v>
      </c>
      <c r="AG113" s="967"/>
      <c r="AH113" s="967"/>
      <c r="AI113" s="967"/>
      <c r="AJ113" s="968"/>
      <c r="AK113" s="969">
        <v>2555220</v>
      </c>
      <c r="AL113" s="967"/>
      <c r="AM113" s="967"/>
      <c r="AN113" s="967"/>
      <c r="AO113" s="968"/>
      <c r="AP113" s="970">
        <v>8</v>
      </c>
      <c r="AQ113" s="971"/>
      <c r="AR113" s="971"/>
      <c r="AS113" s="971"/>
      <c r="AT113" s="972"/>
      <c r="AU113" s="933"/>
      <c r="AV113" s="934"/>
      <c r="AW113" s="934"/>
      <c r="AX113" s="934"/>
      <c r="AY113" s="934"/>
      <c r="AZ113" s="982" t="s">
        <v>418</v>
      </c>
      <c r="BA113" s="983"/>
      <c r="BB113" s="983"/>
      <c r="BC113" s="983"/>
      <c r="BD113" s="983"/>
      <c r="BE113" s="983"/>
      <c r="BF113" s="983"/>
      <c r="BG113" s="983"/>
      <c r="BH113" s="983"/>
      <c r="BI113" s="983"/>
      <c r="BJ113" s="983"/>
      <c r="BK113" s="983"/>
      <c r="BL113" s="983"/>
      <c r="BM113" s="983"/>
      <c r="BN113" s="983"/>
      <c r="BO113" s="983"/>
      <c r="BP113" s="984"/>
      <c r="BQ113" s="952">
        <v>98095</v>
      </c>
      <c r="BR113" s="953"/>
      <c r="BS113" s="953"/>
      <c r="BT113" s="953"/>
      <c r="BU113" s="953"/>
      <c r="BV113" s="953">
        <v>85954</v>
      </c>
      <c r="BW113" s="953"/>
      <c r="BX113" s="953"/>
      <c r="BY113" s="953"/>
      <c r="BZ113" s="953"/>
      <c r="CA113" s="953">
        <v>72225</v>
      </c>
      <c r="CB113" s="953"/>
      <c r="CC113" s="953"/>
      <c r="CD113" s="953"/>
      <c r="CE113" s="953"/>
      <c r="CF113" s="947">
        <v>0.2</v>
      </c>
      <c r="CG113" s="948"/>
      <c r="CH113" s="948"/>
      <c r="CI113" s="948"/>
      <c r="CJ113" s="948"/>
      <c r="CK113" s="978"/>
      <c r="CL113" s="979"/>
      <c r="CM113" s="949" t="s">
        <v>419</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v>4689</v>
      </c>
      <c r="DH113" s="992"/>
      <c r="DI113" s="992"/>
      <c r="DJ113" s="992"/>
      <c r="DK113" s="993"/>
      <c r="DL113" s="994">
        <v>2184</v>
      </c>
      <c r="DM113" s="992"/>
      <c r="DN113" s="992"/>
      <c r="DO113" s="992"/>
      <c r="DP113" s="993"/>
      <c r="DQ113" s="994">
        <v>689</v>
      </c>
      <c r="DR113" s="992"/>
      <c r="DS113" s="992"/>
      <c r="DT113" s="992"/>
      <c r="DU113" s="993"/>
      <c r="DV113" s="995">
        <v>0</v>
      </c>
      <c r="DW113" s="996"/>
      <c r="DX113" s="996"/>
      <c r="DY113" s="996"/>
      <c r="DZ113" s="997"/>
    </row>
    <row r="114" spans="1:130" s="199" customFormat="1" ht="26.25" customHeight="1" x14ac:dyDescent="0.15">
      <c r="A114" s="987"/>
      <c r="B114" s="988"/>
      <c r="C114" s="983" t="s">
        <v>420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8489</v>
      </c>
      <c r="AB114" s="992"/>
      <c r="AC114" s="992"/>
      <c r="AD114" s="992"/>
      <c r="AE114" s="993"/>
      <c r="AF114" s="994">
        <v>10947</v>
      </c>
      <c r="AG114" s="992"/>
      <c r="AH114" s="992"/>
      <c r="AI114" s="992"/>
      <c r="AJ114" s="993"/>
      <c r="AK114" s="994">
        <v>10947</v>
      </c>
      <c r="AL114" s="992"/>
      <c r="AM114" s="992"/>
      <c r="AN114" s="992"/>
      <c r="AO114" s="993"/>
      <c r="AP114" s="995">
        <v>0</v>
      </c>
      <c r="AQ114" s="996"/>
      <c r="AR114" s="996"/>
      <c r="AS114" s="996"/>
      <c r="AT114" s="997"/>
      <c r="AU114" s="933"/>
      <c r="AV114" s="934"/>
      <c r="AW114" s="934"/>
      <c r="AX114" s="934"/>
      <c r="AY114" s="934"/>
      <c r="AZ114" s="982" t="s">
        <v>421</v>
      </c>
      <c r="BA114" s="983"/>
      <c r="BB114" s="983"/>
      <c r="BC114" s="983"/>
      <c r="BD114" s="983"/>
      <c r="BE114" s="983"/>
      <c r="BF114" s="983"/>
      <c r="BG114" s="983"/>
      <c r="BH114" s="983"/>
      <c r="BI114" s="983"/>
      <c r="BJ114" s="983"/>
      <c r="BK114" s="983"/>
      <c r="BL114" s="983"/>
      <c r="BM114" s="983"/>
      <c r="BN114" s="983"/>
      <c r="BO114" s="983"/>
      <c r="BP114" s="984"/>
      <c r="BQ114" s="952">
        <v>10960112</v>
      </c>
      <c r="BR114" s="953"/>
      <c r="BS114" s="953"/>
      <c r="BT114" s="953"/>
      <c r="BU114" s="953"/>
      <c r="BV114" s="953">
        <v>10443288</v>
      </c>
      <c r="BW114" s="953"/>
      <c r="BX114" s="953"/>
      <c r="BY114" s="953"/>
      <c r="BZ114" s="953"/>
      <c r="CA114" s="953">
        <v>10084133</v>
      </c>
      <c r="CB114" s="953"/>
      <c r="CC114" s="953"/>
      <c r="CD114" s="953"/>
      <c r="CE114" s="953"/>
      <c r="CF114" s="947">
        <v>31.6</v>
      </c>
      <c r="CG114" s="948"/>
      <c r="CH114" s="948"/>
      <c r="CI114" s="948"/>
      <c r="CJ114" s="948"/>
      <c r="CK114" s="978"/>
      <c r="CL114" s="979"/>
      <c r="CM114" s="949" t="s">
        <v>422</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113</v>
      </c>
      <c r="DH114" s="992"/>
      <c r="DI114" s="992"/>
      <c r="DJ114" s="992"/>
      <c r="DK114" s="993"/>
      <c r="DL114" s="994" t="s">
        <v>113</v>
      </c>
      <c r="DM114" s="992"/>
      <c r="DN114" s="992"/>
      <c r="DO114" s="992"/>
      <c r="DP114" s="993"/>
      <c r="DQ114" s="994" t="s">
        <v>113</v>
      </c>
      <c r="DR114" s="992"/>
      <c r="DS114" s="992"/>
      <c r="DT114" s="992"/>
      <c r="DU114" s="993"/>
      <c r="DV114" s="995" t="s">
        <v>113</v>
      </c>
      <c r="DW114" s="996"/>
      <c r="DX114" s="996"/>
      <c r="DY114" s="996"/>
      <c r="DZ114" s="997"/>
    </row>
    <row r="115" spans="1:130" s="199" customFormat="1" ht="26.25" customHeight="1" x14ac:dyDescent="0.15">
      <c r="A115" s="987"/>
      <c r="B115" s="988"/>
      <c r="C115" s="983" t="s">
        <v>423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509589</v>
      </c>
      <c r="AB115" s="967"/>
      <c r="AC115" s="967"/>
      <c r="AD115" s="967"/>
      <c r="AE115" s="968"/>
      <c r="AF115" s="969">
        <v>322948</v>
      </c>
      <c r="AG115" s="967"/>
      <c r="AH115" s="967"/>
      <c r="AI115" s="967"/>
      <c r="AJ115" s="968"/>
      <c r="AK115" s="969">
        <v>325548</v>
      </c>
      <c r="AL115" s="967"/>
      <c r="AM115" s="967"/>
      <c r="AN115" s="967"/>
      <c r="AO115" s="968"/>
      <c r="AP115" s="970">
        <v>1</v>
      </c>
      <c r="AQ115" s="971"/>
      <c r="AR115" s="971"/>
      <c r="AS115" s="971"/>
      <c r="AT115" s="972"/>
      <c r="AU115" s="933"/>
      <c r="AV115" s="934"/>
      <c r="AW115" s="934"/>
      <c r="AX115" s="934"/>
      <c r="AY115" s="934"/>
      <c r="AZ115" s="982" t="s">
        <v>424</v>
      </c>
      <c r="BA115" s="983"/>
      <c r="BB115" s="983"/>
      <c r="BC115" s="983"/>
      <c r="BD115" s="983"/>
      <c r="BE115" s="983"/>
      <c r="BF115" s="983"/>
      <c r="BG115" s="983"/>
      <c r="BH115" s="983"/>
      <c r="BI115" s="983"/>
      <c r="BJ115" s="983"/>
      <c r="BK115" s="983"/>
      <c r="BL115" s="983"/>
      <c r="BM115" s="983"/>
      <c r="BN115" s="983"/>
      <c r="BO115" s="983"/>
      <c r="BP115" s="984"/>
      <c r="BQ115" s="952">
        <v>3593096</v>
      </c>
      <c r="BR115" s="953"/>
      <c r="BS115" s="953"/>
      <c r="BT115" s="953"/>
      <c r="BU115" s="953"/>
      <c r="BV115" s="953">
        <v>2902658</v>
      </c>
      <c r="BW115" s="953"/>
      <c r="BX115" s="953"/>
      <c r="BY115" s="953"/>
      <c r="BZ115" s="953"/>
      <c r="CA115" s="953">
        <v>2715224</v>
      </c>
      <c r="CB115" s="953"/>
      <c r="CC115" s="953"/>
      <c r="CD115" s="953"/>
      <c r="CE115" s="953"/>
      <c r="CF115" s="947">
        <v>8.5</v>
      </c>
      <c r="CG115" s="948"/>
      <c r="CH115" s="948"/>
      <c r="CI115" s="948"/>
      <c r="CJ115" s="948"/>
      <c r="CK115" s="978"/>
      <c r="CL115" s="979"/>
      <c r="CM115" s="982"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113</v>
      </c>
      <c r="DH115" s="992"/>
      <c r="DI115" s="992"/>
      <c r="DJ115" s="992"/>
      <c r="DK115" s="993"/>
      <c r="DL115" s="994" t="s">
        <v>113</v>
      </c>
      <c r="DM115" s="992"/>
      <c r="DN115" s="992"/>
      <c r="DO115" s="992"/>
      <c r="DP115" s="993"/>
      <c r="DQ115" s="994" t="s">
        <v>113</v>
      </c>
      <c r="DR115" s="992"/>
      <c r="DS115" s="992"/>
      <c r="DT115" s="992"/>
      <c r="DU115" s="993"/>
      <c r="DV115" s="995" t="s">
        <v>113</v>
      </c>
      <c r="DW115" s="996"/>
      <c r="DX115" s="996"/>
      <c r="DY115" s="996"/>
      <c r="DZ115" s="997"/>
    </row>
    <row r="116" spans="1:130" s="199" customFormat="1" ht="26.25" customHeight="1" x14ac:dyDescent="0.15">
      <c r="A116" s="989"/>
      <c r="B116" s="990"/>
      <c r="C116" s="998" t="s">
        <v>426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v>137</v>
      </c>
      <c r="AB116" s="992"/>
      <c r="AC116" s="992"/>
      <c r="AD116" s="992"/>
      <c r="AE116" s="993"/>
      <c r="AF116" s="994">
        <v>302</v>
      </c>
      <c r="AG116" s="992"/>
      <c r="AH116" s="992"/>
      <c r="AI116" s="992"/>
      <c r="AJ116" s="993"/>
      <c r="AK116" s="994">
        <v>18</v>
      </c>
      <c r="AL116" s="992"/>
      <c r="AM116" s="992"/>
      <c r="AN116" s="992"/>
      <c r="AO116" s="993"/>
      <c r="AP116" s="995">
        <v>0</v>
      </c>
      <c r="AQ116" s="996"/>
      <c r="AR116" s="996"/>
      <c r="AS116" s="996"/>
      <c r="AT116" s="997"/>
      <c r="AU116" s="933"/>
      <c r="AV116" s="934"/>
      <c r="AW116" s="934"/>
      <c r="AX116" s="934"/>
      <c r="AY116" s="934"/>
      <c r="AZ116" s="1000" t="s">
        <v>427</v>
      </c>
      <c r="BA116" s="1001"/>
      <c r="BB116" s="1001"/>
      <c r="BC116" s="1001"/>
      <c r="BD116" s="1001"/>
      <c r="BE116" s="1001"/>
      <c r="BF116" s="1001"/>
      <c r="BG116" s="1001"/>
      <c r="BH116" s="1001"/>
      <c r="BI116" s="1001"/>
      <c r="BJ116" s="1001"/>
      <c r="BK116" s="1001"/>
      <c r="BL116" s="1001"/>
      <c r="BM116" s="1001"/>
      <c r="BN116" s="1001"/>
      <c r="BO116" s="1001"/>
      <c r="BP116" s="1002"/>
      <c r="BQ116" s="952" t="s">
        <v>113</v>
      </c>
      <c r="BR116" s="953"/>
      <c r="BS116" s="953"/>
      <c r="BT116" s="953"/>
      <c r="BU116" s="953"/>
      <c r="BV116" s="953" t="s">
        <v>113</v>
      </c>
      <c r="BW116" s="953"/>
      <c r="BX116" s="953"/>
      <c r="BY116" s="953"/>
      <c r="BZ116" s="953"/>
      <c r="CA116" s="953" t="s">
        <v>113</v>
      </c>
      <c r="CB116" s="953"/>
      <c r="CC116" s="953"/>
      <c r="CD116" s="953"/>
      <c r="CE116" s="953"/>
      <c r="CF116" s="947" t="s">
        <v>113</v>
      </c>
      <c r="CG116" s="948"/>
      <c r="CH116" s="948"/>
      <c r="CI116" s="948"/>
      <c r="CJ116" s="948"/>
      <c r="CK116" s="978"/>
      <c r="CL116" s="979"/>
      <c r="CM116" s="949" t="s">
        <v>428</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113</v>
      </c>
      <c r="DH116" s="992"/>
      <c r="DI116" s="992"/>
      <c r="DJ116" s="992"/>
      <c r="DK116" s="993"/>
      <c r="DL116" s="994" t="s">
        <v>113</v>
      </c>
      <c r="DM116" s="992"/>
      <c r="DN116" s="992"/>
      <c r="DO116" s="992"/>
      <c r="DP116" s="993"/>
      <c r="DQ116" s="994" t="s">
        <v>113</v>
      </c>
      <c r="DR116" s="992"/>
      <c r="DS116" s="992"/>
      <c r="DT116" s="992"/>
      <c r="DU116" s="993"/>
      <c r="DV116" s="995" t="s">
        <v>113</v>
      </c>
      <c r="DW116" s="996"/>
      <c r="DX116" s="996"/>
      <c r="DY116" s="996"/>
      <c r="DZ116" s="997"/>
    </row>
    <row r="117" spans="1:130" s="199" customFormat="1" ht="26.25" customHeight="1" x14ac:dyDescent="0.15">
      <c r="A117" s="93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429</v>
      </c>
      <c r="Z117" s="919"/>
      <c r="AA117" s="1009">
        <v>8106979</v>
      </c>
      <c r="AB117" s="1010"/>
      <c r="AC117" s="1010"/>
      <c r="AD117" s="1010"/>
      <c r="AE117" s="1011"/>
      <c r="AF117" s="1012">
        <v>8247489</v>
      </c>
      <c r="AG117" s="1010"/>
      <c r="AH117" s="1010"/>
      <c r="AI117" s="1010"/>
      <c r="AJ117" s="1011"/>
      <c r="AK117" s="1012">
        <v>7366605</v>
      </c>
      <c r="AL117" s="1010"/>
      <c r="AM117" s="1010"/>
      <c r="AN117" s="1010"/>
      <c r="AO117" s="1011"/>
      <c r="AP117" s="1013"/>
      <c r="AQ117" s="1014"/>
      <c r="AR117" s="1014"/>
      <c r="AS117" s="1014"/>
      <c r="AT117" s="1015"/>
      <c r="AU117" s="933"/>
      <c r="AV117" s="934"/>
      <c r="AW117" s="934"/>
      <c r="AX117" s="934"/>
      <c r="AY117" s="934"/>
      <c r="AZ117" s="1000" t="s">
        <v>430</v>
      </c>
      <c r="BA117" s="1001"/>
      <c r="BB117" s="1001"/>
      <c r="BC117" s="1001"/>
      <c r="BD117" s="1001"/>
      <c r="BE117" s="1001"/>
      <c r="BF117" s="1001"/>
      <c r="BG117" s="1001"/>
      <c r="BH117" s="1001"/>
      <c r="BI117" s="1001"/>
      <c r="BJ117" s="1001"/>
      <c r="BK117" s="1001"/>
      <c r="BL117" s="1001"/>
      <c r="BM117" s="1001"/>
      <c r="BN117" s="1001"/>
      <c r="BO117" s="1001"/>
      <c r="BP117" s="1002"/>
      <c r="BQ117" s="952" t="s">
        <v>113</v>
      </c>
      <c r="BR117" s="953"/>
      <c r="BS117" s="953"/>
      <c r="BT117" s="953"/>
      <c r="BU117" s="953"/>
      <c r="BV117" s="953" t="s">
        <v>113</v>
      </c>
      <c r="BW117" s="953"/>
      <c r="BX117" s="953"/>
      <c r="BY117" s="953"/>
      <c r="BZ117" s="953"/>
      <c r="CA117" s="953" t="s">
        <v>113</v>
      </c>
      <c r="CB117" s="953"/>
      <c r="CC117" s="953"/>
      <c r="CD117" s="953"/>
      <c r="CE117" s="953"/>
      <c r="CF117" s="947" t="s">
        <v>113</v>
      </c>
      <c r="CG117" s="948"/>
      <c r="CH117" s="948"/>
      <c r="CI117" s="948"/>
      <c r="CJ117" s="948"/>
      <c r="CK117" s="978"/>
      <c r="CL117" s="979"/>
      <c r="CM117" s="949" t="s">
        <v>431</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113</v>
      </c>
      <c r="DH117" s="992"/>
      <c r="DI117" s="992"/>
      <c r="DJ117" s="992"/>
      <c r="DK117" s="993"/>
      <c r="DL117" s="994" t="s">
        <v>113</v>
      </c>
      <c r="DM117" s="992"/>
      <c r="DN117" s="992"/>
      <c r="DO117" s="992"/>
      <c r="DP117" s="993"/>
      <c r="DQ117" s="994" t="s">
        <v>113</v>
      </c>
      <c r="DR117" s="992"/>
      <c r="DS117" s="992"/>
      <c r="DT117" s="992"/>
      <c r="DU117" s="993"/>
      <c r="DV117" s="995" t="s">
        <v>113</v>
      </c>
      <c r="DW117" s="996"/>
      <c r="DX117" s="996"/>
      <c r="DY117" s="996"/>
      <c r="DZ117" s="997"/>
    </row>
    <row r="118" spans="1:130" s="199" customFormat="1" ht="26.25" customHeight="1" x14ac:dyDescent="0.15">
      <c r="A118" s="93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403</v>
      </c>
      <c r="AB118" s="918"/>
      <c r="AC118" s="918"/>
      <c r="AD118" s="918"/>
      <c r="AE118" s="919"/>
      <c r="AF118" s="917" t="s">
        <v>288</v>
      </c>
      <c r="AG118" s="918"/>
      <c r="AH118" s="918"/>
      <c r="AI118" s="918"/>
      <c r="AJ118" s="919"/>
      <c r="AK118" s="917" t="s">
        <v>287</v>
      </c>
      <c r="AL118" s="918"/>
      <c r="AM118" s="918"/>
      <c r="AN118" s="918"/>
      <c r="AO118" s="919"/>
      <c r="AP118" s="1004" t="s">
        <v>404</v>
      </c>
      <c r="AQ118" s="1005"/>
      <c r="AR118" s="1005"/>
      <c r="AS118" s="1005"/>
      <c r="AT118" s="1006"/>
      <c r="AU118" s="933"/>
      <c r="AV118" s="934"/>
      <c r="AW118" s="934"/>
      <c r="AX118" s="934"/>
      <c r="AY118" s="934"/>
      <c r="AZ118" s="1007" t="s">
        <v>432</v>
      </c>
      <c r="BA118" s="998"/>
      <c r="BB118" s="998"/>
      <c r="BC118" s="998"/>
      <c r="BD118" s="998"/>
      <c r="BE118" s="998"/>
      <c r="BF118" s="998"/>
      <c r="BG118" s="998"/>
      <c r="BH118" s="998"/>
      <c r="BI118" s="998"/>
      <c r="BJ118" s="998"/>
      <c r="BK118" s="998"/>
      <c r="BL118" s="998"/>
      <c r="BM118" s="998"/>
      <c r="BN118" s="998"/>
      <c r="BO118" s="998"/>
      <c r="BP118" s="999"/>
      <c r="BQ118" s="1030" t="s">
        <v>113</v>
      </c>
      <c r="BR118" s="1031"/>
      <c r="BS118" s="1031"/>
      <c r="BT118" s="1031"/>
      <c r="BU118" s="1031"/>
      <c r="BV118" s="1031" t="s">
        <v>113</v>
      </c>
      <c r="BW118" s="1031"/>
      <c r="BX118" s="1031"/>
      <c r="BY118" s="1031"/>
      <c r="BZ118" s="1031"/>
      <c r="CA118" s="1031" t="s">
        <v>113</v>
      </c>
      <c r="CB118" s="1031"/>
      <c r="CC118" s="1031"/>
      <c r="CD118" s="1031"/>
      <c r="CE118" s="1031"/>
      <c r="CF118" s="947" t="s">
        <v>113</v>
      </c>
      <c r="CG118" s="948"/>
      <c r="CH118" s="948"/>
      <c r="CI118" s="948"/>
      <c r="CJ118" s="948"/>
      <c r="CK118" s="978"/>
      <c r="CL118" s="979"/>
      <c r="CM118" s="949" t="s">
        <v>433</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113</v>
      </c>
      <c r="DH118" s="992"/>
      <c r="DI118" s="992"/>
      <c r="DJ118" s="992"/>
      <c r="DK118" s="993"/>
      <c r="DL118" s="994" t="s">
        <v>113</v>
      </c>
      <c r="DM118" s="992"/>
      <c r="DN118" s="992"/>
      <c r="DO118" s="992"/>
      <c r="DP118" s="993"/>
      <c r="DQ118" s="994" t="s">
        <v>113</v>
      </c>
      <c r="DR118" s="992"/>
      <c r="DS118" s="992"/>
      <c r="DT118" s="992"/>
      <c r="DU118" s="993"/>
      <c r="DV118" s="995" t="s">
        <v>113</v>
      </c>
      <c r="DW118" s="996"/>
      <c r="DX118" s="996"/>
      <c r="DY118" s="996"/>
      <c r="DZ118" s="997"/>
    </row>
    <row r="119" spans="1:130" s="199" customFormat="1" ht="26.25" customHeight="1" x14ac:dyDescent="0.15">
      <c r="A119" s="1091" t="s">
        <v>408</v>
      </c>
      <c r="B119" s="977"/>
      <c r="C119" s="956" t="s">
        <v>409</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v>293043</v>
      </c>
      <c r="AB119" s="925"/>
      <c r="AC119" s="925"/>
      <c r="AD119" s="925"/>
      <c r="AE119" s="926"/>
      <c r="AF119" s="927">
        <v>293302</v>
      </c>
      <c r="AG119" s="925"/>
      <c r="AH119" s="925"/>
      <c r="AI119" s="925"/>
      <c r="AJ119" s="926"/>
      <c r="AK119" s="927">
        <v>293567</v>
      </c>
      <c r="AL119" s="925"/>
      <c r="AM119" s="925"/>
      <c r="AN119" s="925"/>
      <c r="AO119" s="926"/>
      <c r="AP119" s="928">
        <v>0.9</v>
      </c>
      <c r="AQ119" s="929"/>
      <c r="AR119" s="929"/>
      <c r="AS119" s="929"/>
      <c r="AT119" s="930"/>
      <c r="AU119" s="935"/>
      <c r="AV119" s="936"/>
      <c r="AW119" s="936"/>
      <c r="AX119" s="936"/>
      <c r="AY119" s="936"/>
      <c r="AZ119" s="230" t="s">
        <v>171</v>
      </c>
      <c r="BA119" s="230"/>
      <c r="BB119" s="230"/>
      <c r="BC119" s="230"/>
      <c r="BD119" s="230"/>
      <c r="BE119" s="230"/>
      <c r="BF119" s="230"/>
      <c r="BG119" s="230"/>
      <c r="BH119" s="230"/>
      <c r="BI119" s="230"/>
      <c r="BJ119" s="230"/>
      <c r="BK119" s="230"/>
      <c r="BL119" s="230"/>
      <c r="BM119" s="230"/>
      <c r="BN119" s="230"/>
      <c r="BO119" s="1008" t="s">
        <v>434</v>
      </c>
      <c r="BP119" s="1039"/>
      <c r="BQ119" s="1030">
        <v>100552158</v>
      </c>
      <c r="BR119" s="1031"/>
      <c r="BS119" s="1031"/>
      <c r="BT119" s="1031"/>
      <c r="BU119" s="1031"/>
      <c r="BV119" s="1031">
        <v>98765731</v>
      </c>
      <c r="BW119" s="1031"/>
      <c r="BX119" s="1031"/>
      <c r="BY119" s="1031"/>
      <c r="BZ119" s="1031"/>
      <c r="CA119" s="1031">
        <v>96456445</v>
      </c>
      <c r="CB119" s="1031"/>
      <c r="CC119" s="1031"/>
      <c r="CD119" s="1031"/>
      <c r="CE119" s="1031"/>
      <c r="CF119" s="1032"/>
      <c r="CG119" s="1033"/>
      <c r="CH119" s="1033"/>
      <c r="CI119" s="1033"/>
      <c r="CJ119" s="1034"/>
      <c r="CK119" s="980"/>
      <c r="CL119" s="981"/>
      <c r="CM119" s="1035" t="s">
        <v>435</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113</v>
      </c>
      <c r="DH119" s="1017"/>
      <c r="DI119" s="1017"/>
      <c r="DJ119" s="1017"/>
      <c r="DK119" s="1018"/>
      <c r="DL119" s="1016" t="s">
        <v>113</v>
      </c>
      <c r="DM119" s="1017"/>
      <c r="DN119" s="1017"/>
      <c r="DO119" s="1017"/>
      <c r="DP119" s="1018"/>
      <c r="DQ119" s="1016" t="s">
        <v>113</v>
      </c>
      <c r="DR119" s="1017"/>
      <c r="DS119" s="1017"/>
      <c r="DT119" s="1017"/>
      <c r="DU119" s="1018"/>
      <c r="DV119" s="1019" t="s">
        <v>113</v>
      </c>
      <c r="DW119" s="1020"/>
      <c r="DX119" s="1020"/>
      <c r="DY119" s="1020"/>
      <c r="DZ119" s="1021"/>
    </row>
    <row r="120" spans="1:130" s="199" customFormat="1" ht="26.25" customHeight="1" x14ac:dyDescent="0.15">
      <c r="A120" s="1092"/>
      <c r="B120" s="979"/>
      <c r="C120" s="949" t="s">
        <v>412</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v>133601</v>
      </c>
      <c r="AB120" s="992"/>
      <c r="AC120" s="992"/>
      <c r="AD120" s="992"/>
      <c r="AE120" s="993"/>
      <c r="AF120" s="994" t="s">
        <v>113</v>
      </c>
      <c r="AG120" s="992"/>
      <c r="AH120" s="992"/>
      <c r="AI120" s="992"/>
      <c r="AJ120" s="993"/>
      <c r="AK120" s="994" t="s">
        <v>113</v>
      </c>
      <c r="AL120" s="992"/>
      <c r="AM120" s="992"/>
      <c r="AN120" s="992"/>
      <c r="AO120" s="993"/>
      <c r="AP120" s="995" t="s">
        <v>113</v>
      </c>
      <c r="AQ120" s="996"/>
      <c r="AR120" s="996"/>
      <c r="AS120" s="996"/>
      <c r="AT120" s="997"/>
      <c r="AU120" s="1022" t="s">
        <v>436</v>
      </c>
      <c r="AV120" s="1023"/>
      <c r="AW120" s="1023"/>
      <c r="AX120" s="1023"/>
      <c r="AY120" s="1024"/>
      <c r="AZ120" s="973" t="s">
        <v>437</v>
      </c>
      <c r="BA120" s="922"/>
      <c r="BB120" s="922"/>
      <c r="BC120" s="922"/>
      <c r="BD120" s="922"/>
      <c r="BE120" s="922"/>
      <c r="BF120" s="922"/>
      <c r="BG120" s="922"/>
      <c r="BH120" s="922"/>
      <c r="BI120" s="922"/>
      <c r="BJ120" s="922"/>
      <c r="BK120" s="922"/>
      <c r="BL120" s="922"/>
      <c r="BM120" s="922"/>
      <c r="BN120" s="922"/>
      <c r="BO120" s="922"/>
      <c r="BP120" s="923"/>
      <c r="BQ120" s="959">
        <v>12387831</v>
      </c>
      <c r="BR120" s="960"/>
      <c r="BS120" s="960"/>
      <c r="BT120" s="960"/>
      <c r="BU120" s="960"/>
      <c r="BV120" s="960">
        <v>11079342</v>
      </c>
      <c r="BW120" s="960"/>
      <c r="BX120" s="960"/>
      <c r="BY120" s="960"/>
      <c r="BZ120" s="960"/>
      <c r="CA120" s="960">
        <v>11871207</v>
      </c>
      <c r="CB120" s="960"/>
      <c r="CC120" s="960"/>
      <c r="CD120" s="960"/>
      <c r="CE120" s="960"/>
      <c r="CF120" s="974">
        <v>37.200000000000003</v>
      </c>
      <c r="CG120" s="975"/>
      <c r="CH120" s="975"/>
      <c r="CI120" s="975"/>
      <c r="CJ120" s="975"/>
      <c r="CK120" s="1040" t="s">
        <v>438</v>
      </c>
      <c r="CL120" s="1041"/>
      <c r="CM120" s="1041"/>
      <c r="CN120" s="1041"/>
      <c r="CO120" s="1042"/>
      <c r="CP120" s="1048" t="s">
        <v>387</v>
      </c>
      <c r="CQ120" s="1049"/>
      <c r="CR120" s="1049"/>
      <c r="CS120" s="1049"/>
      <c r="CT120" s="1049"/>
      <c r="CU120" s="1049"/>
      <c r="CV120" s="1049"/>
      <c r="CW120" s="1049"/>
      <c r="CX120" s="1049"/>
      <c r="CY120" s="1049"/>
      <c r="CZ120" s="1049"/>
      <c r="DA120" s="1049"/>
      <c r="DB120" s="1049"/>
      <c r="DC120" s="1049"/>
      <c r="DD120" s="1049"/>
      <c r="DE120" s="1049"/>
      <c r="DF120" s="1050"/>
      <c r="DG120" s="959">
        <v>31433094</v>
      </c>
      <c r="DH120" s="960"/>
      <c r="DI120" s="960"/>
      <c r="DJ120" s="960"/>
      <c r="DK120" s="960"/>
      <c r="DL120" s="960">
        <v>31898335</v>
      </c>
      <c r="DM120" s="960"/>
      <c r="DN120" s="960"/>
      <c r="DO120" s="960"/>
      <c r="DP120" s="960"/>
      <c r="DQ120" s="960">
        <v>31878954</v>
      </c>
      <c r="DR120" s="960"/>
      <c r="DS120" s="960"/>
      <c r="DT120" s="960"/>
      <c r="DU120" s="960"/>
      <c r="DV120" s="961">
        <v>100</v>
      </c>
      <c r="DW120" s="961"/>
      <c r="DX120" s="961"/>
      <c r="DY120" s="961"/>
      <c r="DZ120" s="962"/>
    </row>
    <row r="121" spans="1:130" s="199" customFormat="1" ht="26.25" customHeight="1" x14ac:dyDescent="0.15">
      <c r="A121" s="1092"/>
      <c r="B121" s="979"/>
      <c r="C121" s="1000" t="s">
        <v>439</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v>56421</v>
      </c>
      <c r="AB121" s="992"/>
      <c r="AC121" s="992"/>
      <c r="AD121" s="992"/>
      <c r="AE121" s="993"/>
      <c r="AF121" s="994">
        <v>2636</v>
      </c>
      <c r="AG121" s="992"/>
      <c r="AH121" s="992"/>
      <c r="AI121" s="992"/>
      <c r="AJ121" s="993"/>
      <c r="AK121" s="994">
        <v>86</v>
      </c>
      <c r="AL121" s="992"/>
      <c r="AM121" s="992"/>
      <c r="AN121" s="992"/>
      <c r="AO121" s="993"/>
      <c r="AP121" s="995">
        <v>0</v>
      </c>
      <c r="AQ121" s="996"/>
      <c r="AR121" s="996"/>
      <c r="AS121" s="996"/>
      <c r="AT121" s="997"/>
      <c r="AU121" s="1025"/>
      <c r="AV121" s="1026"/>
      <c r="AW121" s="1026"/>
      <c r="AX121" s="1026"/>
      <c r="AY121" s="1027"/>
      <c r="AZ121" s="982" t="s">
        <v>440</v>
      </c>
      <c r="BA121" s="983"/>
      <c r="BB121" s="983"/>
      <c r="BC121" s="983"/>
      <c r="BD121" s="983"/>
      <c r="BE121" s="983"/>
      <c r="BF121" s="983"/>
      <c r="BG121" s="983"/>
      <c r="BH121" s="983"/>
      <c r="BI121" s="983"/>
      <c r="BJ121" s="983"/>
      <c r="BK121" s="983"/>
      <c r="BL121" s="983"/>
      <c r="BM121" s="983"/>
      <c r="BN121" s="983"/>
      <c r="BO121" s="983"/>
      <c r="BP121" s="984"/>
      <c r="BQ121" s="952">
        <v>16379678</v>
      </c>
      <c r="BR121" s="953"/>
      <c r="BS121" s="953"/>
      <c r="BT121" s="953"/>
      <c r="BU121" s="953"/>
      <c r="BV121" s="953">
        <v>15942300</v>
      </c>
      <c r="BW121" s="953"/>
      <c r="BX121" s="953"/>
      <c r="BY121" s="953"/>
      <c r="BZ121" s="953"/>
      <c r="CA121" s="953">
        <v>16336184</v>
      </c>
      <c r="CB121" s="953"/>
      <c r="CC121" s="953"/>
      <c r="CD121" s="953"/>
      <c r="CE121" s="953"/>
      <c r="CF121" s="947">
        <v>51.3</v>
      </c>
      <c r="CG121" s="948"/>
      <c r="CH121" s="948"/>
      <c r="CI121" s="948"/>
      <c r="CJ121" s="948"/>
      <c r="CK121" s="1043"/>
      <c r="CL121" s="1044"/>
      <c r="CM121" s="1044"/>
      <c r="CN121" s="1044"/>
      <c r="CO121" s="1045"/>
      <c r="CP121" s="1053" t="s">
        <v>388</v>
      </c>
      <c r="CQ121" s="1054"/>
      <c r="CR121" s="1054"/>
      <c r="CS121" s="1054"/>
      <c r="CT121" s="1054"/>
      <c r="CU121" s="1054"/>
      <c r="CV121" s="1054"/>
      <c r="CW121" s="1054"/>
      <c r="CX121" s="1054"/>
      <c r="CY121" s="1054"/>
      <c r="CZ121" s="1054"/>
      <c r="DA121" s="1054"/>
      <c r="DB121" s="1054"/>
      <c r="DC121" s="1054"/>
      <c r="DD121" s="1054"/>
      <c r="DE121" s="1054"/>
      <c r="DF121" s="1055"/>
      <c r="DG121" s="952">
        <v>5089848</v>
      </c>
      <c r="DH121" s="953"/>
      <c r="DI121" s="953"/>
      <c r="DJ121" s="953"/>
      <c r="DK121" s="953"/>
      <c r="DL121" s="953">
        <v>4990381</v>
      </c>
      <c r="DM121" s="953"/>
      <c r="DN121" s="953"/>
      <c r="DO121" s="953"/>
      <c r="DP121" s="953"/>
      <c r="DQ121" s="953">
        <v>4606385</v>
      </c>
      <c r="DR121" s="953"/>
      <c r="DS121" s="953"/>
      <c r="DT121" s="953"/>
      <c r="DU121" s="953"/>
      <c r="DV121" s="954">
        <v>14.5</v>
      </c>
      <c r="DW121" s="954"/>
      <c r="DX121" s="954"/>
      <c r="DY121" s="954"/>
      <c r="DZ121" s="955"/>
    </row>
    <row r="122" spans="1:130" s="199" customFormat="1" ht="26.25" customHeight="1" x14ac:dyDescent="0.15">
      <c r="A122" s="1092"/>
      <c r="B122" s="979"/>
      <c r="C122" s="949" t="s">
        <v>422</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113</v>
      </c>
      <c r="AB122" s="992"/>
      <c r="AC122" s="992"/>
      <c r="AD122" s="992"/>
      <c r="AE122" s="993"/>
      <c r="AF122" s="994" t="s">
        <v>113</v>
      </c>
      <c r="AG122" s="992"/>
      <c r="AH122" s="992"/>
      <c r="AI122" s="992"/>
      <c r="AJ122" s="993"/>
      <c r="AK122" s="994" t="s">
        <v>113</v>
      </c>
      <c r="AL122" s="992"/>
      <c r="AM122" s="992"/>
      <c r="AN122" s="992"/>
      <c r="AO122" s="993"/>
      <c r="AP122" s="995" t="s">
        <v>113</v>
      </c>
      <c r="AQ122" s="996"/>
      <c r="AR122" s="996"/>
      <c r="AS122" s="996"/>
      <c r="AT122" s="997"/>
      <c r="AU122" s="1025"/>
      <c r="AV122" s="1026"/>
      <c r="AW122" s="1026"/>
      <c r="AX122" s="1026"/>
      <c r="AY122" s="1027"/>
      <c r="AZ122" s="1007" t="s">
        <v>441</v>
      </c>
      <c r="BA122" s="998"/>
      <c r="BB122" s="998"/>
      <c r="BC122" s="998"/>
      <c r="BD122" s="998"/>
      <c r="BE122" s="998"/>
      <c r="BF122" s="998"/>
      <c r="BG122" s="998"/>
      <c r="BH122" s="998"/>
      <c r="BI122" s="998"/>
      <c r="BJ122" s="998"/>
      <c r="BK122" s="998"/>
      <c r="BL122" s="998"/>
      <c r="BM122" s="998"/>
      <c r="BN122" s="998"/>
      <c r="BO122" s="998"/>
      <c r="BP122" s="999"/>
      <c r="BQ122" s="1030">
        <v>64854895</v>
      </c>
      <c r="BR122" s="1031"/>
      <c r="BS122" s="1031"/>
      <c r="BT122" s="1031"/>
      <c r="BU122" s="1031"/>
      <c r="BV122" s="1031">
        <v>64564758</v>
      </c>
      <c r="BW122" s="1031"/>
      <c r="BX122" s="1031"/>
      <c r="BY122" s="1031"/>
      <c r="BZ122" s="1031"/>
      <c r="CA122" s="1031">
        <v>63805038</v>
      </c>
      <c r="CB122" s="1031"/>
      <c r="CC122" s="1031"/>
      <c r="CD122" s="1031"/>
      <c r="CE122" s="1031"/>
      <c r="CF122" s="1051">
        <v>200.2</v>
      </c>
      <c r="CG122" s="1052"/>
      <c r="CH122" s="1052"/>
      <c r="CI122" s="1052"/>
      <c r="CJ122" s="1052"/>
      <c r="CK122" s="1043"/>
      <c r="CL122" s="1044"/>
      <c r="CM122" s="1044"/>
      <c r="CN122" s="1044"/>
      <c r="CO122" s="1045"/>
      <c r="CP122" s="1053" t="s">
        <v>385</v>
      </c>
      <c r="CQ122" s="1054"/>
      <c r="CR122" s="1054"/>
      <c r="CS122" s="1054"/>
      <c r="CT122" s="1054"/>
      <c r="CU122" s="1054"/>
      <c r="CV122" s="1054"/>
      <c r="CW122" s="1054"/>
      <c r="CX122" s="1054"/>
      <c r="CY122" s="1054"/>
      <c r="CZ122" s="1054"/>
      <c r="DA122" s="1054"/>
      <c r="DB122" s="1054"/>
      <c r="DC122" s="1054"/>
      <c r="DD122" s="1054"/>
      <c r="DE122" s="1054"/>
      <c r="DF122" s="1055"/>
      <c r="DG122" s="952">
        <v>165517</v>
      </c>
      <c r="DH122" s="953"/>
      <c r="DI122" s="953"/>
      <c r="DJ122" s="953"/>
      <c r="DK122" s="953"/>
      <c r="DL122" s="953">
        <v>182229</v>
      </c>
      <c r="DM122" s="953"/>
      <c r="DN122" s="953"/>
      <c r="DO122" s="953"/>
      <c r="DP122" s="953"/>
      <c r="DQ122" s="953">
        <v>231273</v>
      </c>
      <c r="DR122" s="953"/>
      <c r="DS122" s="953"/>
      <c r="DT122" s="953"/>
      <c r="DU122" s="953"/>
      <c r="DV122" s="954">
        <v>0.7</v>
      </c>
      <c r="DW122" s="954"/>
      <c r="DX122" s="954"/>
      <c r="DY122" s="954"/>
      <c r="DZ122" s="955"/>
    </row>
    <row r="123" spans="1:130" s="199" customFormat="1" ht="26.25" customHeight="1" x14ac:dyDescent="0.15">
      <c r="A123" s="1092"/>
      <c r="B123" s="979"/>
      <c r="C123" s="949" t="s">
        <v>428</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113</v>
      </c>
      <c r="AB123" s="992"/>
      <c r="AC123" s="992"/>
      <c r="AD123" s="992"/>
      <c r="AE123" s="993"/>
      <c r="AF123" s="994" t="s">
        <v>113</v>
      </c>
      <c r="AG123" s="992"/>
      <c r="AH123" s="992"/>
      <c r="AI123" s="992"/>
      <c r="AJ123" s="993"/>
      <c r="AK123" s="994" t="s">
        <v>113</v>
      </c>
      <c r="AL123" s="992"/>
      <c r="AM123" s="992"/>
      <c r="AN123" s="992"/>
      <c r="AO123" s="993"/>
      <c r="AP123" s="995" t="s">
        <v>113</v>
      </c>
      <c r="AQ123" s="996"/>
      <c r="AR123" s="996"/>
      <c r="AS123" s="996"/>
      <c r="AT123" s="997"/>
      <c r="AU123" s="1028"/>
      <c r="AV123" s="1029"/>
      <c r="AW123" s="1029"/>
      <c r="AX123" s="1029"/>
      <c r="AY123" s="1029"/>
      <c r="AZ123" s="230" t="s">
        <v>171</v>
      </c>
      <c r="BA123" s="230"/>
      <c r="BB123" s="230"/>
      <c r="BC123" s="230"/>
      <c r="BD123" s="230"/>
      <c r="BE123" s="230"/>
      <c r="BF123" s="230"/>
      <c r="BG123" s="230"/>
      <c r="BH123" s="230"/>
      <c r="BI123" s="230"/>
      <c r="BJ123" s="230"/>
      <c r="BK123" s="230"/>
      <c r="BL123" s="230"/>
      <c r="BM123" s="230"/>
      <c r="BN123" s="230"/>
      <c r="BO123" s="1008" t="s">
        <v>442</v>
      </c>
      <c r="BP123" s="1039"/>
      <c r="BQ123" s="1098">
        <v>93622404</v>
      </c>
      <c r="BR123" s="1099"/>
      <c r="BS123" s="1099"/>
      <c r="BT123" s="1099"/>
      <c r="BU123" s="1099"/>
      <c r="BV123" s="1099">
        <v>91586400</v>
      </c>
      <c r="BW123" s="1099"/>
      <c r="BX123" s="1099"/>
      <c r="BY123" s="1099"/>
      <c r="BZ123" s="1099"/>
      <c r="CA123" s="1099">
        <v>92012429</v>
      </c>
      <c r="CB123" s="1099"/>
      <c r="CC123" s="1099"/>
      <c r="CD123" s="1099"/>
      <c r="CE123" s="1099"/>
      <c r="CF123" s="1032"/>
      <c r="CG123" s="1033"/>
      <c r="CH123" s="1033"/>
      <c r="CI123" s="1033"/>
      <c r="CJ123" s="1034"/>
      <c r="CK123" s="1043"/>
      <c r="CL123" s="1044"/>
      <c r="CM123" s="1044"/>
      <c r="CN123" s="1044"/>
      <c r="CO123" s="1045"/>
      <c r="CP123" s="1053" t="s">
        <v>383</v>
      </c>
      <c r="CQ123" s="1054"/>
      <c r="CR123" s="1054"/>
      <c r="CS123" s="1054"/>
      <c r="CT123" s="1054"/>
      <c r="CU123" s="1054"/>
      <c r="CV123" s="1054"/>
      <c r="CW123" s="1054"/>
      <c r="CX123" s="1054"/>
      <c r="CY123" s="1054"/>
      <c r="CZ123" s="1054"/>
      <c r="DA123" s="1054"/>
      <c r="DB123" s="1054"/>
      <c r="DC123" s="1054"/>
      <c r="DD123" s="1054"/>
      <c r="DE123" s="1054"/>
      <c r="DF123" s="1055"/>
      <c r="DG123" s="991" t="s">
        <v>113</v>
      </c>
      <c r="DH123" s="992"/>
      <c r="DI123" s="992"/>
      <c r="DJ123" s="992"/>
      <c r="DK123" s="993"/>
      <c r="DL123" s="994" t="s">
        <v>113</v>
      </c>
      <c r="DM123" s="992"/>
      <c r="DN123" s="992"/>
      <c r="DO123" s="992"/>
      <c r="DP123" s="993"/>
      <c r="DQ123" s="994" t="s">
        <v>113</v>
      </c>
      <c r="DR123" s="992"/>
      <c r="DS123" s="992"/>
      <c r="DT123" s="992"/>
      <c r="DU123" s="993"/>
      <c r="DV123" s="995" t="s">
        <v>113</v>
      </c>
      <c r="DW123" s="996"/>
      <c r="DX123" s="996"/>
      <c r="DY123" s="996"/>
      <c r="DZ123" s="997"/>
    </row>
    <row r="124" spans="1:130" s="199" customFormat="1" ht="26.25" customHeight="1" thickBot="1" x14ac:dyDescent="0.2">
      <c r="A124" s="1092"/>
      <c r="B124" s="979"/>
      <c r="C124" s="949" t="s">
        <v>431</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113</v>
      </c>
      <c r="AB124" s="992"/>
      <c r="AC124" s="992"/>
      <c r="AD124" s="992"/>
      <c r="AE124" s="993"/>
      <c r="AF124" s="994" t="s">
        <v>113</v>
      </c>
      <c r="AG124" s="992"/>
      <c r="AH124" s="992"/>
      <c r="AI124" s="992"/>
      <c r="AJ124" s="993"/>
      <c r="AK124" s="994" t="s">
        <v>113</v>
      </c>
      <c r="AL124" s="992"/>
      <c r="AM124" s="992"/>
      <c r="AN124" s="992"/>
      <c r="AO124" s="993"/>
      <c r="AP124" s="995" t="s">
        <v>113</v>
      </c>
      <c r="AQ124" s="996"/>
      <c r="AR124" s="996"/>
      <c r="AS124" s="996"/>
      <c r="AT124" s="997"/>
      <c r="AU124" s="1094" t="s">
        <v>443</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21.7</v>
      </c>
      <c r="BR124" s="1061"/>
      <c r="BS124" s="1061"/>
      <c r="BT124" s="1061"/>
      <c r="BU124" s="1061"/>
      <c r="BV124" s="1061">
        <v>22.2</v>
      </c>
      <c r="BW124" s="1061"/>
      <c r="BX124" s="1061"/>
      <c r="BY124" s="1061"/>
      <c r="BZ124" s="1061"/>
      <c r="CA124" s="1061">
        <v>13.9</v>
      </c>
      <c r="CB124" s="1061"/>
      <c r="CC124" s="1061"/>
      <c r="CD124" s="1061"/>
      <c r="CE124" s="1061"/>
      <c r="CF124" s="1062"/>
      <c r="CG124" s="1063"/>
      <c r="CH124" s="1063"/>
      <c r="CI124" s="1063"/>
      <c r="CJ124" s="1064"/>
      <c r="CK124" s="1046"/>
      <c r="CL124" s="1046"/>
      <c r="CM124" s="1046"/>
      <c r="CN124" s="1046"/>
      <c r="CO124" s="1047"/>
      <c r="CP124" s="1053" t="s">
        <v>444</v>
      </c>
      <c r="CQ124" s="1054"/>
      <c r="CR124" s="1054"/>
      <c r="CS124" s="1054"/>
      <c r="CT124" s="1054"/>
      <c r="CU124" s="1054"/>
      <c r="CV124" s="1054"/>
      <c r="CW124" s="1054"/>
      <c r="CX124" s="1054"/>
      <c r="CY124" s="1054"/>
      <c r="CZ124" s="1054"/>
      <c r="DA124" s="1054"/>
      <c r="DB124" s="1054"/>
      <c r="DC124" s="1054"/>
      <c r="DD124" s="1054"/>
      <c r="DE124" s="1054"/>
      <c r="DF124" s="1055"/>
      <c r="DG124" s="1038" t="s">
        <v>113</v>
      </c>
      <c r="DH124" s="1017"/>
      <c r="DI124" s="1017"/>
      <c r="DJ124" s="1017"/>
      <c r="DK124" s="1018"/>
      <c r="DL124" s="1016" t="s">
        <v>113</v>
      </c>
      <c r="DM124" s="1017"/>
      <c r="DN124" s="1017"/>
      <c r="DO124" s="1017"/>
      <c r="DP124" s="1018"/>
      <c r="DQ124" s="1016" t="s">
        <v>113</v>
      </c>
      <c r="DR124" s="1017"/>
      <c r="DS124" s="1017"/>
      <c r="DT124" s="1017"/>
      <c r="DU124" s="1018"/>
      <c r="DV124" s="1019" t="s">
        <v>113</v>
      </c>
      <c r="DW124" s="1020"/>
      <c r="DX124" s="1020"/>
      <c r="DY124" s="1020"/>
      <c r="DZ124" s="1021"/>
    </row>
    <row r="125" spans="1:130" s="199" customFormat="1" ht="26.25" customHeight="1" x14ac:dyDescent="0.15">
      <c r="A125" s="1092"/>
      <c r="B125" s="979"/>
      <c r="C125" s="949" t="s">
        <v>433</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113</v>
      </c>
      <c r="AB125" s="992"/>
      <c r="AC125" s="992"/>
      <c r="AD125" s="992"/>
      <c r="AE125" s="993"/>
      <c r="AF125" s="994" t="s">
        <v>113</v>
      </c>
      <c r="AG125" s="992"/>
      <c r="AH125" s="992"/>
      <c r="AI125" s="992"/>
      <c r="AJ125" s="993"/>
      <c r="AK125" s="994" t="s">
        <v>113</v>
      </c>
      <c r="AL125" s="992"/>
      <c r="AM125" s="992"/>
      <c r="AN125" s="992"/>
      <c r="AO125" s="993"/>
      <c r="AP125" s="995" t="s">
        <v>113</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445</v>
      </c>
      <c r="CL125" s="1041"/>
      <c r="CM125" s="1041"/>
      <c r="CN125" s="1041"/>
      <c r="CO125" s="1042"/>
      <c r="CP125" s="973" t="s">
        <v>446</v>
      </c>
      <c r="CQ125" s="922"/>
      <c r="CR125" s="922"/>
      <c r="CS125" s="922"/>
      <c r="CT125" s="922"/>
      <c r="CU125" s="922"/>
      <c r="CV125" s="922"/>
      <c r="CW125" s="922"/>
      <c r="CX125" s="922"/>
      <c r="CY125" s="922"/>
      <c r="CZ125" s="922"/>
      <c r="DA125" s="922"/>
      <c r="DB125" s="922"/>
      <c r="DC125" s="922"/>
      <c r="DD125" s="922"/>
      <c r="DE125" s="922"/>
      <c r="DF125" s="923"/>
      <c r="DG125" s="959" t="s">
        <v>113</v>
      </c>
      <c r="DH125" s="960"/>
      <c r="DI125" s="960"/>
      <c r="DJ125" s="960"/>
      <c r="DK125" s="960"/>
      <c r="DL125" s="960" t="s">
        <v>113</v>
      </c>
      <c r="DM125" s="960"/>
      <c r="DN125" s="960"/>
      <c r="DO125" s="960"/>
      <c r="DP125" s="960"/>
      <c r="DQ125" s="960" t="s">
        <v>113</v>
      </c>
      <c r="DR125" s="960"/>
      <c r="DS125" s="960"/>
      <c r="DT125" s="960"/>
      <c r="DU125" s="960"/>
      <c r="DV125" s="961" t="s">
        <v>113</v>
      </c>
      <c r="DW125" s="961"/>
      <c r="DX125" s="961"/>
      <c r="DY125" s="961"/>
      <c r="DZ125" s="962"/>
    </row>
    <row r="126" spans="1:130" s="199" customFormat="1" ht="26.25" customHeight="1" thickBot="1" x14ac:dyDescent="0.2">
      <c r="A126" s="1092"/>
      <c r="B126" s="979"/>
      <c r="C126" s="949" t="s">
        <v>435</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113</v>
      </c>
      <c r="AB126" s="992"/>
      <c r="AC126" s="992"/>
      <c r="AD126" s="992"/>
      <c r="AE126" s="993"/>
      <c r="AF126" s="994" t="s">
        <v>113</v>
      </c>
      <c r="AG126" s="992"/>
      <c r="AH126" s="992"/>
      <c r="AI126" s="992"/>
      <c r="AJ126" s="993"/>
      <c r="AK126" s="994" t="s">
        <v>113</v>
      </c>
      <c r="AL126" s="992"/>
      <c r="AM126" s="992"/>
      <c r="AN126" s="992"/>
      <c r="AO126" s="993"/>
      <c r="AP126" s="995" t="s">
        <v>113</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447</v>
      </c>
      <c r="CQ126" s="983"/>
      <c r="CR126" s="983"/>
      <c r="CS126" s="983"/>
      <c r="CT126" s="983"/>
      <c r="CU126" s="983"/>
      <c r="CV126" s="983"/>
      <c r="CW126" s="983"/>
      <c r="CX126" s="983"/>
      <c r="CY126" s="983"/>
      <c r="CZ126" s="983"/>
      <c r="DA126" s="983"/>
      <c r="DB126" s="983"/>
      <c r="DC126" s="983"/>
      <c r="DD126" s="983"/>
      <c r="DE126" s="983"/>
      <c r="DF126" s="984"/>
      <c r="DG126" s="952">
        <v>3593096</v>
      </c>
      <c r="DH126" s="953"/>
      <c r="DI126" s="953"/>
      <c r="DJ126" s="953"/>
      <c r="DK126" s="953"/>
      <c r="DL126" s="953">
        <v>2902658</v>
      </c>
      <c r="DM126" s="953"/>
      <c r="DN126" s="953"/>
      <c r="DO126" s="953"/>
      <c r="DP126" s="953"/>
      <c r="DQ126" s="953">
        <v>2715224</v>
      </c>
      <c r="DR126" s="953"/>
      <c r="DS126" s="953"/>
      <c r="DT126" s="953"/>
      <c r="DU126" s="953"/>
      <c r="DV126" s="954">
        <v>8.5</v>
      </c>
      <c r="DW126" s="954"/>
      <c r="DX126" s="954"/>
      <c r="DY126" s="954"/>
      <c r="DZ126" s="955"/>
    </row>
    <row r="127" spans="1:130" s="199" customFormat="1" ht="26.25" customHeight="1" x14ac:dyDescent="0.15">
      <c r="A127" s="1093"/>
      <c r="B127" s="981"/>
      <c r="C127" s="1035" t="s">
        <v>448</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26524</v>
      </c>
      <c r="AB127" s="992"/>
      <c r="AC127" s="992"/>
      <c r="AD127" s="992"/>
      <c r="AE127" s="993"/>
      <c r="AF127" s="994">
        <v>27010</v>
      </c>
      <c r="AG127" s="992"/>
      <c r="AH127" s="992"/>
      <c r="AI127" s="992"/>
      <c r="AJ127" s="993"/>
      <c r="AK127" s="994">
        <v>31895</v>
      </c>
      <c r="AL127" s="992"/>
      <c r="AM127" s="992"/>
      <c r="AN127" s="992"/>
      <c r="AO127" s="993"/>
      <c r="AP127" s="995">
        <v>0.1</v>
      </c>
      <c r="AQ127" s="996"/>
      <c r="AR127" s="996"/>
      <c r="AS127" s="996"/>
      <c r="AT127" s="997"/>
      <c r="AU127" s="235"/>
      <c r="AV127" s="235"/>
      <c r="AW127" s="235"/>
      <c r="AX127" s="1065" t="s">
        <v>449</v>
      </c>
      <c r="AY127" s="1066"/>
      <c r="AZ127" s="1066"/>
      <c r="BA127" s="1066"/>
      <c r="BB127" s="1066"/>
      <c r="BC127" s="1066"/>
      <c r="BD127" s="1066"/>
      <c r="BE127" s="1067"/>
      <c r="BF127" s="1068" t="s">
        <v>450</v>
      </c>
      <c r="BG127" s="1066"/>
      <c r="BH127" s="1066"/>
      <c r="BI127" s="1066"/>
      <c r="BJ127" s="1066"/>
      <c r="BK127" s="1066"/>
      <c r="BL127" s="1067"/>
      <c r="BM127" s="1068" t="s">
        <v>451</v>
      </c>
      <c r="BN127" s="1066"/>
      <c r="BO127" s="1066"/>
      <c r="BP127" s="1066"/>
      <c r="BQ127" s="1066"/>
      <c r="BR127" s="1066"/>
      <c r="BS127" s="1067"/>
      <c r="BT127" s="1068" t="s">
        <v>452</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453</v>
      </c>
      <c r="CQ127" s="983"/>
      <c r="CR127" s="983"/>
      <c r="CS127" s="983"/>
      <c r="CT127" s="983"/>
      <c r="CU127" s="983"/>
      <c r="CV127" s="983"/>
      <c r="CW127" s="983"/>
      <c r="CX127" s="983"/>
      <c r="CY127" s="983"/>
      <c r="CZ127" s="983"/>
      <c r="DA127" s="983"/>
      <c r="DB127" s="983"/>
      <c r="DC127" s="983"/>
      <c r="DD127" s="983"/>
      <c r="DE127" s="983"/>
      <c r="DF127" s="984"/>
      <c r="DG127" s="952" t="s">
        <v>113</v>
      </c>
      <c r="DH127" s="953"/>
      <c r="DI127" s="953"/>
      <c r="DJ127" s="953"/>
      <c r="DK127" s="953"/>
      <c r="DL127" s="953" t="s">
        <v>113</v>
      </c>
      <c r="DM127" s="953"/>
      <c r="DN127" s="953"/>
      <c r="DO127" s="953"/>
      <c r="DP127" s="953"/>
      <c r="DQ127" s="953" t="s">
        <v>113</v>
      </c>
      <c r="DR127" s="953"/>
      <c r="DS127" s="953"/>
      <c r="DT127" s="953"/>
      <c r="DU127" s="953"/>
      <c r="DV127" s="954" t="s">
        <v>113</v>
      </c>
      <c r="DW127" s="954"/>
      <c r="DX127" s="954"/>
      <c r="DY127" s="954"/>
      <c r="DZ127" s="955"/>
    </row>
    <row r="128" spans="1:130" s="199" customFormat="1" ht="26.25" customHeight="1" thickBot="1" x14ac:dyDescent="0.2">
      <c r="A128" s="1076" t="s">
        <v>454</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455</v>
      </c>
      <c r="X128" s="1078"/>
      <c r="Y128" s="1078"/>
      <c r="Z128" s="1079"/>
      <c r="AA128" s="1080">
        <v>1124170</v>
      </c>
      <c r="AB128" s="1081"/>
      <c r="AC128" s="1081"/>
      <c r="AD128" s="1081"/>
      <c r="AE128" s="1082"/>
      <c r="AF128" s="1083">
        <v>1177407</v>
      </c>
      <c r="AG128" s="1081"/>
      <c r="AH128" s="1081"/>
      <c r="AI128" s="1081"/>
      <c r="AJ128" s="1082"/>
      <c r="AK128" s="1083">
        <v>1168968</v>
      </c>
      <c r="AL128" s="1081"/>
      <c r="AM128" s="1081"/>
      <c r="AN128" s="1081"/>
      <c r="AO128" s="1082"/>
      <c r="AP128" s="1084"/>
      <c r="AQ128" s="1085"/>
      <c r="AR128" s="1085"/>
      <c r="AS128" s="1085"/>
      <c r="AT128" s="1086"/>
      <c r="AU128" s="235"/>
      <c r="AV128" s="235"/>
      <c r="AW128" s="235"/>
      <c r="AX128" s="921" t="s">
        <v>456</v>
      </c>
      <c r="AY128" s="922"/>
      <c r="AZ128" s="922"/>
      <c r="BA128" s="922"/>
      <c r="BB128" s="922"/>
      <c r="BC128" s="922"/>
      <c r="BD128" s="922"/>
      <c r="BE128" s="923"/>
      <c r="BF128" s="1087" t="s">
        <v>113</v>
      </c>
      <c r="BG128" s="1088"/>
      <c r="BH128" s="1088"/>
      <c r="BI128" s="1088"/>
      <c r="BJ128" s="1088"/>
      <c r="BK128" s="1088"/>
      <c r="BL128" s="1089"/>
      <c r="BM128" s="1087">
        <v>11.54</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457</v>
      </c>
      <c r="CQ128" s="1070"/>
      <c r="CR128" s="1070"/>
      <c r="CS128" s="1070"/>
      <c r="CT128" s="1070"/>
      <c r="CU128" s="1070"/>
      <c r="CV128" s="1070"/>
      <c r="CW128" s="1070"/>
      <c r="CX128" s="1070"/>
      <c r="CY128" s="1070"/>
      <c r="CZ128" s="1070"/>
      <c r="DA128" s="1070"/>
      <c r="DB128" s="1070"/>
      <c r="DC128" s="1070"/>
      <c r="DD128" s="1070"/>
      <c r="DE128" s="1070"/>
      <c r="DF128" s="1071"/>
      <c r="DG128" s="1072" t="s">
        <v>113</v>
      </c>
      <c r="DH128" s="1073"/>
      <c r="DI128" s="1073"/>
      <c r="DJ128" s="1073"/>
      <c r="DK128" s="1073"/>
      <c r="DL128" s="1073" t="s">
        <v>113</v>
      </c>
      <c r="DM128" s="1073"/>
      <c r="DN128" s="1073"/>
      <c r="DO128" s="1073"/>
      <c r="DP128" s="1073"/>
      <c r="DQ128" s="1073" t="s">
        <v>113</v>
      </c>
      <c r="DR128" s="1073"/>
      <c r="DS128" s="1073"/>
      <c r="DT128" s="1073"/>
      <c r="DU128" s="1073"/>
      <c r="DV128" s="1074" t="s">
        <v>113</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458</v>
      </c>
      <c r="X129" s="1107"/>
      <c r="Y129" s="1107"/>
      <c r="Z129" s="1108"/>
      <c r="AA129" s="991">
        <v>37065421</v>
      </c>
      <c r="AB129" s="992"/>
      <c r="AC129" s="992"/>
      <c r="AD129" s="992"/>
      <c r="AE129" s="993"/>
      <c r="AF129" s="994">
        <v>37299725</v>
      </c>
      <c r="AG129" s="992"/>
      <c r="AH129" s="992"/>
      <c r="AI129" s="992"/>
      <c r="AJ129" s="993"/>
      <c r="AK129" s="994">
        <v>36958913</v>
      </c>
      <c r="AL129" s="992"/>
      <c r="AM129" s="992"/>
      <c r="AN129" s="992"/>
      <c r="AO129" s="993"/>
      <c r="AP129" s="1109"/>
      <c r="AQ129" s="1110"/>
      <c r="AR129" s="1110"/>
      <c r="AS129" s="1110"/>
      <c r="AT129" s="1111"/>
      <c r="AU129" s="237"/>
      <c r="AV129" s="237"/>
      <c r="AW129" s="237"/>
      <c r="AX129" s="1100" t="s">
        <v>459</v>
      </c>
      <c r="AY129" s="983"/>
      <c r="AZ129" s="983"/>
      <c r="BA129" s="983"/>
      <c r="BB129" s="983"/>
      <c r="BC129" s="983"/>
      <c r="BD129" s="983"/>
      <c r="BE129" s="984"/>
      <c r="BF129" s="1101" t="s">
        <v>113</v>
      </c>
      <c r="BG129" s="1102"/>
      <c r="BH129" s="1102"/>
      <c r="BI129" s="1102"/>
      <c r="BJ129" s="1102"/>
      <c r="BK129" s="1102"/>
      <c r="BL129" s="1103"/>
      <c r="BM129" s="1101">
        <v>16.54</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460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461</v>
      </c>
      <c r="X130" s="1107"/>
      <c r="Y130" s="1107"/>
      <c r="Z130" s="1108"/>
      <c r="AA130" s="991">
        <v>5276040</v>
      </c>
      <c r="AB130" s="992"/>
      <c r="AC130" s="992"/>
      <c r="AD130" s="992"/>
      <c r="AE130" s="993"/>
      <c r="AF130" s="994">
        <v>4974849</v>
      </c>
      <c r="AG130" s="992"/>
      <c r="AH130" s="992"/>
      <c r="AI130" s="992"/>
      <c r="AJ130" s="993"/>
      <c r="AK130" s="994">
        <v>5085160</v>
      </c>
      <c r="AL130" s="992"/>
      <c r="AM130" s="992"/>
      <c r="AN130" s="992"/>
      <c r="AO130" s="993"/>
      <c r="AP130" s="1109"/>
      <c r="AQ130" s="1110"/>
      <c r="AR130" s="1110"/>
      <c r="AS130" s="1110"/>
      <c r="AT130" s="1111"/>
      <c r="AU130" s="237"/>
      <c r="AV130" s="237"/>
      <c r="AW130" s="237"/>
      <c r="AX130" s="1100" t="s">
        <v>462</v>
      </c>
      <c r="AY130" s="983"/>
      <c r="AZ130" s="983"/>
      <c r="BA130" s="983"/>
      <c r="BB130" s="983"/>
      <c r="BC130" s="983"/>
      <c r="BD130" s="983"/>
      <c r="BE130" s="984"/>
      <c r="BF130" s="1137">
        <v>5.0999999999999996</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463</v>
      </c>
      <c r="X131" s="1145"/>
      <c r="Y131" s="1145"/>
      <c r="Z131" s="1146"/>
      <c r="AA131" s="1038">
        <v>31789381</v>
      </c>
      <c r="AB131" s="1017"/>
      <c r="AC131" s="1017"/>
      <c r="AD131" s="1017"/>
      <c r="AE131" s="1018"/>
      <c r="AF131" s="1016">
        <v>32324876</v>
      </c>
      <c r="AG131" s="1017"/>
      <c r="AH131" s="1017"/>
      <c r="AI131" s="1017"/>
      <c r="AJ131" s="1018"/>
      <c r="AK131" s="1016">
        <v>31873753</v>
      </c>
      <c r="AL131" s="1017"/>
      <c r="AM131" s="1017"/>
      <c r="AN131" s="1017"/>
      <c r="AO131" s="1018"/>
      <c r="AP131" s="1147"/>
      <c r="AQ131" s="1148"/>
      <c r="AR131" s="1148"/>
      <c r="AS131" s="1148"/>
      <c r="AT131" s="1149"/>
      <c r="AU131" s="237"/>
      <c r="AV131" s="237"/>
      <c r="AW131" s="237"/>
      <c r="AX131" s="1119" t="s">
        <v>464</v>
      </c>
      <c r="AY131" s="1070"/>
      <c r="AZ131" s="1070"/>
      <c r="BA131" s="1070"/>
      <c r="BB131" s="1070"/>
      <c r="BC131" s="1070"/>
      <c r="BD131" s="1070"/>
      <c r="BE131" s="1071"/>
      <c r="BF131" s="1120">
        <v>13.9</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465</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466</v>
      </c>
      <c r="W132" s="1130"/>
      <c r="X132" s="1130"/>
      <c r="Y132" s="1130"/>
      <c r="Z132" s="1131"/>
      <c r="AA132" s="1132">
        <v>5.3689909849999999</v>
      </c>
      <c r="AB132" s="1133"/>
      <c r="AC132" s="1133"/>
      <c r="AD132" s="1133"/>
      <c r="AE132" s="1134"/>
      <c r="AF132" s="1135">
        <v>6.4817974859999996</v>
      </c>
      <c r="AG132" s="1133"/>
      <c r="AH132" s="1133"/>
      <c r="AI132" s="1133"/>
      <c r="AJ132" s="1134"/>
      <c r="AK132" s="1135">
        <v>3.4902604660000001</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467</v>
      </c>
      <c r="W133" s="1113"/>
      <c r="X133" s="1113"/>
      <c r="Y133" s="1113"/>
      <c r="Z133" s="1114"/>
      <c r="AA133" s="1115">
        <v>6.4</v>
      </c>
      <c r="AB133" s="1116"/>
      <c r="AC133" s="1116"/>
      <c r="AD133" s="1116"/>
      <c r="AE133" s="1117"/>
      <c r="AF133" s="1115">
        <v>6.1</v>
      </c>
      <c r="AG133" s="1116"/>
      <c r="AH133" s="1116"/>
      <c r="AI133" s="1116"/>
      <c r="AJ133" s="1117"/>
      <c r="AK133" s="1115">
        <v>5.0999999999999996</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D29" sqref="AD29"/>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8"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3" t="s">
        <v>470</v>
      </c>
      <c r="L7" s="256"/>
      <c r="M7" s="257" t="s">
        <v>471</v>
      </c>
      <c r="N7" s="258"/>
    </row>
    <row r="8" spans="1:16" x14ac:dyDescent="0.15">
      <c r="A8" s="250"/>
      <c r="B8" s="246"/>
      <c r="C8" s="246"/>
      <c r="D8" s="246"/>
      <c r="E8" s="246"/>
      <c r="F8" s="246"/>
      <c r="G8" s="259"/>
      <c r="H8" s="260"/>
      <c r="I8" s="260"/>
      <c r="J8" s="261"/>
      <c r="K8" s="1154"/>
      <c r="L8" s="262" t="s">
        <v>472</v>
      </c>
      <c r="M8" s="263" t="s">
        <v>473</v>
      </c>
      <c r="N8" s="264" t="s">
        <v>474</v>
      </c>
    </row>
    <row r="9" spans="1:16" x14ac:dyDescent="0.15">
      <c r="A9" s="250"/>
      <c r="B9" s="246"/>
      <c r="C9" s="246"/>
      <c r="D9" s="246"/>
      <c r="E9" s="246"/>
      <c r="F9" s="246"/>
      <c r="G9" s="1155" t="s">
        <v>475</v>
      </c>
      <c r="H9" s="1156"/>
      <c r="I9" s="1156"/>
      <c r="J9" s="1157"/>
      <c r="K9" s="265">
        <v>12357163</v>
      </c>
      <c r="L9" s="266">
        <v>61629</v>
      </c>
      <c r="M9" s="267">
        <v>59123</v>
      </c>
      <c r="N9" s="268">
        <v>4.2</v>
      </c>
    </row>
    <row r="10" spans="1:16" x14ac:dyDescent="0.15">
      <c r="A10" s="250"/>
      <c r="B10" s="246"/>
      <c r="C10" s="246"/>
      <c r="D10" s="246"/>
      <c r="E10" s="246"/>
      <c r="F10" s="246"/>
      <c r="G10" s="1155" t="s">
        <v>476</v>
      </c>
      <c r="H10" s="1156"/>
      <c r="I10" s="1156"/>
      <c r="J10" s="1157"/>
      <c r="K10" s="269">
        <v>1020812</v>
      </c>
      <c r="L10" s="270">
        <v>5091</v>
      </c>
      <c r="M10" s="271">
        <v>3893</v>
      </c>
      <c r="N10" s="272">
        <v>30.8</v>
      </c>
    </row>
    <row r="11" spans="1:16" ht="13.5" customHeight="1" x14ac:dyDescent="0.15">
      <c r="A11" s="250"/>
      <c r="B11" s="246"/>
      <c r="C11" s="246"/>
      <c r="D11" s="246"/>
      <c r="E11" s="246"/>
      <c r="F11" s="246"/>
      <c r="G11" s="1155" t="s">
        <v>477</v>
      </c>
      <c r="H11" s="1156"/>
      <c r="I11" s="1156"/>
      <c r="J11" s="1157"/>
      <c r="K11" s="269">
        <v>6295</v>
      </c>
      <c r="L11" s="270">
        <v>31</v>
      </c>
      <c r="M11" s="271">
        <v>2316</v>
      </c>
      <c r="N11" s="272">
        <v>-98.7</v>
      </c>
    </row>
    <row r="12" spans="1:16" ht="13.5" customHeight="1" x14ac:dyDescent="0.15">
      <c r="A12" s="250"/>
      <c r="B12" s="246"/>
      <c r="C12" s="246"/>
      <c r="D12" s="246"/>
      <c r="E12" s="246"/>
      <c r="F12" s="246"/>
      <c r="G12" s="1155" t="s">
        <v>478</v>
      </c>
      <c r="H12" s="1156"/>
      <c r="I12" s="1156"/>
      <c r="J12" s="1157"/>
      <c r="K12" s="269">
        <v>48740</v>
      </c>
      <c r="L12" s="270">
        <v>243</v>
      </c>
      <c r="M12" s="271">
        <v>531</v>
      </c>
      <c r="N12" s="272">
        <v>-54.2</v>
      </c>
    </row>
    <row r="13" spans="1:16" ht="13.5" customHeight="1" x14ac:dyDescent="0.15">
      <c r="A13" s="250"/>
      <c r="B13" s="246"/>
      <c r="C13" s="246"/>
      <c r="D13" s="246"/>
      <c r="E13" s="246"/>
      <c r="F13" s="246"/>
      <c r="G13" s="1155" t="s">
        <v>479</v>
      </c>
      <c r="H13" s="1156"/>
      <c r="I13" s="1156"/>
      <c r="J13" s="1157"/>
      <c r="K13" s="269" t="s">
        <v>480</v>
      </c>
      <c r="L13" s="270" t="s">
        <v>480</v>
      </c>
      <c r="M13" s="271" t="s">
        <v>480</v>
      </c>
      <c r="N13" s="272" t="s">
        <v>480</v>
      </c>
    </row>
    <row r="14" spans="1:16" ht="13.5" customHeight="1" x14ac:dyDescent="0.15">
      <c r="A14" s="250"/>
      <c r="B14" s="246"/>
      <c r="C14" s="246"/>
      <c r="D14" s="246"/>
      <c r="E14" s="246"/>
      <c r="F14" s="246"/>
      <c r="G14" s="1155" t="s">
        <v>481</v>
      </c>
      <c r="H14" s="1156"/>
      <c r="I14" s="1156"/>
      <c r="J14" s="1157"/>
      <c r="K14" s="269">
        <v>324816</v>
      </c>
      <c r="L14" s="270">
        <v>1620</v>
      </c>
      <c r="M14" s="271">
        <v>1924</v>
      </c>
      <c r="N14" s="272">
        <v>-15.8</v>
      </c>
    </row>
    <row r="15" spans="1:16" ht="13.5" customHeight="1" x14ac:dyDescent="0.15">
      <c r="A15" s="250"/>
      <c r="B15" s="246"/>
      <c r="C15" s="246"/>
      <c r="D15" s="246"/>
      <c r="E15" s="246"/>
      <c r="F15" s="246"/>
      <c r="G15" s="1155" t="s">
        <v>482</v>
      </c>
      <c r="H15" s="1156"/>
      <c r="I15" s="1156"/>
      <c r="J15" s="1157"/>
      <c r="K15" s="269" t="s">
        <v>480</v>
      </c>
      <c r="L15" s="270" t="s">
        <v>480</v>
      </c>
      <c r="M15" s="271">
        <v>1706</v>
      </c>
      <c r="N15" s="272" t="s">
        <v>480</v>
      </c>
    </row>
    <row r="16" spans="1:16" x14ac:dyDescent="0.15">
      <c r="A16" s="250"/>
      <c r="B16" s="246"/>
      <c r="C16" s="246"/>
      <c r="D16" s="246"/>
      <c r="E16" s="246"/>
      <c r="F16" s="246"/>
      <c r="G16" s="1158" t="s">
        <v>483</v>
      </c>
      <c r="H16" s="1159"/>
      <c r="I16" s="1159"/>
      <c r="J16" s="1160"/>
      <c r="K16" s="270">
        <v>-1179054</v>
      </c>
      <c r="L16" s="270">
        <v>-5880</v>
      </c>
      <c r="M16" s="271">
        <v>-5771</v>
      </c>
      <c r="N16" s="272">
        <v>1.9</v>
      </c>
    </row>
    <row r="17" spans="1:16" x14ac:dyDescent="0.15">
      <c r="A17" s="250"/>
      <c r="B17" s="246"/>
      <c r="C17" s="246"/>
      <c r="D17" s="246"/>
      <c r="E17" s="246"/>
      <c r="F17" s="246"/>
      <c r="G17" s="1158" t="s">
        <v>171</v>
      </c>
      <c r="H17" s="1159"/>
      <c r="I17" s="1159"/>
      <c r="J17" s="1160"/>
      <c r="K17" s="270">
        <v>12578772</v>
      </c>
      <c r="L17" s="270">
        <v>62734</v>
      </c>
      <c r="M17" s="271">
        <v>63723</v>
      </c>
      <c r="N17" s="272">
        <v>-1.6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50" t="s">
        <v>488</v>
      </c>
      <c r="H21" s="1151"/>
      <c r="I21" s="1151"/>
      <c r="J21" s="1152"/>
      <c r="K21" s="282">
        <v>6.28</v>
      </c>
      <c r="L21" s="283">
        <v>6.58</v>
      </c>
      <c r="M21" s="284">
        <v>-0.3</v>
      </c>
      <c r="N21" s="251"/>
      <c r="O21" s="285"/>
      <c r="P21" s="281"/>
    </row>
    <row r="22" spans="1:16" s="286" customFormat="1" x14ac:dyDescent="0.15">
      <c r="A22" s="281"/>
      <c r="B22" s="251"/>
      <c r="C22" s="251"/>
      <c r="D22" s="251"/>
      <c r="E22" s="251"/>
      <c r="F22" s="251"/>
      <c r="G22" s="1150" t="s">
        <v>489</v>
      </c>
      <c r="H22" s="1151"/>
      <c r="I22" s="1151"/>
      <c r="J22" s="1152"/>
      <c r="K22" s="287">
        <v>101.3</v>
      </c>
      <c r="L22" s="288">
        <v>99.5</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3" t="s">
        <v>470</v>
      </c>
      <c r="L30" s="256"/>
      <c r="M30" s="257" t="s">
        <v>471</v>
      </c>
      <c r="N30" s="258"/>
    </row>
    <row r="31" spans="1:16" x14ac:dyDescent="0.15">
      <c r="A31" s="250"/>
      <c r="B31" s="246"/>
      <c r="C31" s="246"/>
      <c r="D31" s="246"/>
      <c r="E31" s="246"/>
      <c r="F31" s="246"/>
      <c r="G31" s="259"/>
      <c r="H31" s="260"/>
      <c r="I31" s="260"/>
      <c r="J31" s="261"/>
      <c r="K31" s="1154"/>
      <c r="L31" s="262" t="s">
        <v>472</v>
      </c>
      <c r="M31" s="263" t="s">
        <v>473</v>
      </c>
      <c r="N31" s="264" t="s">
        <v>474</v>
      </c>
    </row>
    <row r="32" spans="1:16" ht="27" customHeight="1" x14ac:dyDescent="0.15">
      <c r="A32" s="250"/>
      <c r="B32" s="246"/>
      <c r="C32" s="246"/>
      <c r="D32" s="246"/>
      <c r="E32" s="246"/>
      <c r="F32" s="246"/>
      <c r="G32" s="1166" t="s">
        <v>493</v>
      </c>
      <c r="H32" s="1167"/>
      <c r="I32" s="1167"/>
      <c r="J32" s="1168"/>
      <c r="K32" s="296">
        <v>4474872</v>
      </c>
      <c r="L32" s="296">
        <v>22317</v>
      </c>
      <c r="M32" s="297">
        <v>36761</v>
      </c>
      <c r="N32" s="298">
        <v>-39.299999999999997</v>
      </c>
    </row>
    <row r="33" spans="1:16" ht="13.5" customHeight="1" x14ac:dyDescent="0.15">
      <c r="A33" s="250"/>
      <c r="B33" s="246"/>
      <c r="C33" s="246"/>
      <c r="D33" s="246"/>
      <c r="E33" s="246"/>
      <c r="F33" s="246"/>
      <c r="G33" s="1166" t="s">
        <v>494</v>
      </c>
      <c r="H33" s="1167"/>
      <c r="I33" s="1167"/>
      <c r="J33" s="1168"/>
      <c r="K33" s="296" t="s">
        <v>480</v>
      </c>
      <c r="L33" s="296" t="s">
        <v>480</v>
      </c>
      <c r="M33" s="297" t="s">
        <v>480</v>
      </c>
      <c r="N33" s="298" t="s">
        <v>480</v>
      </c>
    </row>
    <row r="34" spans="1:16" ht="27" customHeight="1" x14ac:dyDescent="0.15">
      <c r="A34" s="250"/>
      <c r="B34" s="246"/>
      <c r="C34" s="246"/>
      <c r="D34" s="246"/>
      <c r="E34" s="246"/>
      <c r="F34" s="246"/>
      <c r="G34" s="1166" t="s">
        <v>495</v>
      </c>
      <c r="H34" s="1167"/>
      <c r="I34" s="1167"/>
      <c r="J34" s="1168"/>
      <c r="K34" s="296" t="s">
        <v>480</v>
      </c>
      <c r="L34" s="296" t="s">
        <v>480</v>
      </c>
      <c r="M34" s="297">
        <v>32</v>
      </c>
      <c r="N34" s="298" t="s">
        <v>480</v>
      </c>
    </row>
    <row r="35" spans="1:16" ht="27" customHeight="1" x14ac:dyDescent="0.15">
      <c r="A35" s="250"/>
      <c r="B35" s="246"/>
      <c r="C35" s="246"/>
      <c r="D35" s="246"/>
      <c r="E35" s="246"/>
      <c r="F35" s="246"/>
      <c r="G35" s="1166" t="s">
        <v>496</v>
      </c>
      <c r="H35" s="1167"/>
      <c r="I35" s="1167"/>
      <c r="J35" s="1168"/>
      <c r="K35" s="296">
        <v>2555220</v>
      </c>
      <c r="L35" s="296">
        <v>12744</v>
      </c>
      <c r="M35" s="297">
        <v>11976</v>
      </c>
      <c r="N35" s="298">
        <v>6.4</v>
      </c>
    </row>
    <row r="36" spans="1:16" ht="27" customHeight="1" x14ac:dyDescent="0.15">
      <c r="A36" s="250"/>
      <c r="B36" s="246"/>
      <c r="C36" s="246"/>
      <c r="D36" s="246"/>
      <c r="E36" s="246"/>
      <c r="F36" s="246"/>
      <c r="G36" s="1166" t="s">
        <v>497</v>
      </c>
      <c r="H36" s="1167"/>
      <c r="I36" s="1167"/>
      <c r="J36" s="1168"/>
      <c r="K36" s="296">
        <v>10947</v>
      </c>
      <c r="L36" s="296">
        <v>55</v>
      </c>
      <c r="M36" s="297">
        <v>629</v>
      </c>
      <c r="N36" s="298">
        <v>-91.3</v>
      </c>
    </row>
    <row r="37" spans="1:16" ht="13.5" customHeight="1" x14ac:dyDescent="0.15">
      <c r="A37" s="250"/>
      <c r="B37" s="246"/>
      <c r="C37" s="246"/>
      <c r="D37" s="246"/>
      <c r="E37" s="246"/>
      <c r="F37" s="246"/>
      <c r="G37" s="1166" t="s">
        <v>498</v>
      </c>
      <c r="H37" s="1167"/>
      <c r="I37" s="1167"/>
      <c r="J37" s="1168"/>
      <c r="K37" s="296">
        <v>325548</v>
      </c>
      <c r="L37" s="296">
        <v>1624</v>
      </c>
      <c r="M37" s="297">
        <v>959</v>
      </c>
      <c r="N37" s="298">
        <v>69.3</v>
      </c>
    </row>
    <row r="38" spans="1:16" ht="27" customHeight="1" x14ac:dyDescent="0.15">
      <c r="A38" s="250"/>
      <c r="B38" s="246"/>
      <c r="C38" s="246"/>
      <c r="D38" s="246"/>
      <c r="E38" s="246"/>
      <c r="F38" s="246"/>
      <c r="G38" s="1169" t="s">
        <v>499</v>
      </c>
      <c r="H38" s="1170"/>
      <c r="I38" s="1170"/>
      <c r="J38" s="1171"/>
      <c r="K38" s="299">
        <v>18</v>
      </c>
      <c r="L38" s="299">
        <v>0</v>
      </c>
      <c r="M38" s="300">
        <v>1</v>
      </c>
      <c r="N38" s="301">
        <v>-100</v>
      </c>
      <c r="O38" s="295"/>
    </row>
    <row r="39" spans="1:16" x14ac:dyDescent="0.15">
      <c r="A39" s="250"/>
      <c r="B39" s="246"/>
      <c r="C39" s="246"/>
      <c r="D39" s="246"/>
      <c r="E39" s="246"/>
      <c r="F39" s="246"/>
      <c r="G39" s="1169" t="s">
        <v>500</v>
      </c>
      <c r="H39" s="1170"/>
      <c r="I39" s="1170"/>
      <c r="J39" s="1171"/>
      <c r="K39" s="302">
        <v>-1168968</v>
      </c>
      <c r="L39" s="302">
        <v>-5830</v>
      </c>
      <c r="M39" s="303">
        <v>-6628</v>
      </c>
      <c r="N39" s="304">
        <v>-12</v>
      </c>
      <c r="O39" s="295"/>
    </row>
    <row r="40" spans="1:16" ht="27" customHeight="1" x14ac:dyDescent="0.15">
      <c r="A40" s="250"/>
      <c r="B40" s="246"/>
      <c r="C40" s="246"/>
      <c r="D40" s="246"/>
      <c r="E40" s="246"/>
      <c r="F40" s="246"/>
      <c r="G40" s="1166" t="s">
        <v>501</v>
      </c>
      <c r="H40" s="1167"/>
      <c r="I40" s="1167"/>
      <c r="J40" s="1168"/>
      <c r="K40" s="302">
        <v>-5085160</v>
      </c>
      <c r="L40" s="302">
        <v>-25361</v>
      </c>
      <c r="M40" s="303">
        <v>-33128</v>
      </c>
      <c r="N40" s="304">
        <v>-23.4</v>
      </c>
      <c r="O40" s="295"/>
    </row>
    <row r="41" spans="1:16" x14ac:dyDescent="0.15">
      <c r="A41" s="250"/>
      <c r="B41" s="246"/>
      <c r="C41" s="246"/>
      <c r="D41" s="246"/>
      <c r="E41" s="246"/>
      <c r="F41" s="246"/>
      <c r="G41" s="1172" t="s">
        <v>282</v>
      </c>
      <c r="H41" s="1173"/>
      <c r="I41" s="1173"/>
      <c r="J41" s="1174"/>
      <c r="K41" s="296">
        <v>1112477</v>
      </c>
      <c r="L41" s="302">
        <v>5548</v>
      </c>
      <c r="M41" s="303">
        <v>10602</v>
      </c>
      <c r="N41" s="304">
        <v>-47.7</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61" t="s">
        <v>470</v>
      </c>
      <c r="J49" s="1163" t="s">
        <v>505</v>
      </c>
      <c r="K49" s="1164"/>
      <c r="L49" s="1164"/>
      <c r="M49" s="1164"/>
      <c r="N49" s="1165"/>
    </row>
    <row r="50" spans="1:14" x14ac:dyDescent="0.15">
      <c r="A50" s="250"/>
      <c r="B50" s="246"/>
      <c r="C50" s="246"/>
      <c r="D50" s="246"/>
      <c r="E50" s="246"/>
      <c r="F50" s="246"/>
      <c r="G50" s="314"/>
      <c r="H50" s="315"/>
      <c r="I50" s="1162"/>
      <c r="J50" s="316" t="s">
        <v>506</v>
      </c>
      <c r="K50" s="317" t="s">
        <v>507</v>
      </c>
      <c r="L50" s="318" t="s">
        <v>508</v>
      </c>
      <c r="M50" s="319" t="s">
        <v>509</v>
      </c>
      <c r="N50" s="320" t="s">
        <v>510</v>
      </c>
    </row>
    <row r="51" spans="1:14" x14ac:dyDescent="0.15">
      <c r="A51" s="250"/>
      <c r="B51" s="246"/>
      <c r="C51" s="246"/>
      <c r="D51" s="246"/>
      <c r="E51" s="246"/>
      <c r="F51" s="246"/>
      <c r="G51" s="312" t="s">
        <v>511</v>
      </c>
      <c r="H51" s="313"/>
      <c r="I51" s="321">
        <v>5847788</v>
      </c>
      <c r="J51" s="322">
        <v>29005</v>
      </c>
      <c r="K51" s="323">
        <v>-9.4</v>
      </c>
      <c r="L51" s="324">
        <v>39425</v>
      </c>
      <c r="M51" s="325">
        <v>2.1</v>
      </c>
      <c r="N51" s="326">
        <v>-11.5</v>
      </c>
    </row>
    <row r="52" spans="1:14" x14ac:dyDescent="0.15">
      <c r="A52" s="250"/>
      <c r="B52" s="246"/>
      <c r="C52" s="246"/>
      <c r="D52" s="246"/>
      <c r="E52" s="246"/>
      <c r="F52" s="246"/>
      <c r="G52" s="327"/>
      <c r="H52" s="328" t="s">
        <v>512</v>
      </c>
      <c r="I52" s="329">
        <v>2738592</v>
      </c>
      <c r="J52" s="330">
        <v>13583</v>
      </c>
      <c r="K52" s="331">
        <v>-30.3</v>
      </c>
      <c r="L52" s="332">
        <v>22414</v>
      </c>
      <c r="M52" s="333">
        <v>-0.1</v>
      </c>
      <c r="N52" s="334">
        <v>-30.2</v>
      </c>
    </row>
    <row r="53" spans="1:14" x14ac:dyDescent="0.15">
      <c r="A53" s="250"/>
      <c r="B53" s="246"/>
      <c r="C53" s="246"/>
      <c r="D53" s="246"/>
      <c r="E53" s="246"/>
      <c r="F53" s="246"/>
      <c r="G53" s="312" t="s">
        <v>513</v>
      </c>
      <c r="H53" s="313"/>
      <c r="I53" s="321">
        <v>5819430</v>
      </c>
      <c r="J53" s="322">
        <v>28885</v>
      </c>
      <c r="K53" s="323">
        <v>-0.4</v>
      </c>
      <c r="L53" s="324">
        <v>43141</v>
      </c>
      <c r="M53" s="325">
        <v>9.4</v>
      </c>
      <c r="N53" s="326">
        <v>-9.8000000000000007</v>
      </c>
    </row>
    <row r="54" spans="1:14" x14ac:dyDescent="0.15">
      <c r="A54" s="250"/>
      <c r="B54" s="246"/>
      <c r="C54" s="246"/>
      <c r="D54" s="246"/>
      <c r="E54" s="246"/>
      <c r="F54" s="246"/>
      <c r="G54" s="327"/>
      <c r="H54" s="328" t="s">
        <v>512</v>
      </c>
      <c r="I54" s="329">
        <v>3043120</v>
      </c>
      <c r="J54" s="330">
        <v>15105</v>
      </c>
      <c r="K54" s="331">
        <v>11.2</v>
      </c>
      <c r="L54" s="332">
        <v>21887</v>
      </c>
      <c r="M54" s="333">
        <v>-2.4</v>
      </c>
      <c r="N54" s="334">
        <v>13.6</v>
      </c>
    </row>
    <row r="55" spans="1:14" x14ac:dyDescent="0.15">
      <c r="A55" s="250"/>
      <c r="B55" s="246"/>
      <c r="C55" s="246"/>
      <c r="D55" s="246"/>
      <c r="E55" s="246"/>
      <c r="F55" s="246"/>
      <c r="G55" s="312" t="s">
        <v>514</v>
      </c>
      <c r="H55" s="313"/>
      <c r="I55" s="321">
        <v>9395743</v>
      </c>
      <c r="J55" s="322">
        <v>46737</v>
      </c>
      <c r="K55" s="323">
        <v>61.8</v>
      </c>
      <c r="L55" s="324">
        <v>45117</v>
      </c>
      <c r="M55" s="325">
        <v>4.5999999999999996</v>
      </c>
      <c r="N55" s="326">
        <v>57.2</v>
      </c>
    </row>
    <row r="56" spans="1:14" x14ac:dyDescent="0.15">
      <c r="A56" s="250"/>
      <c r="B56" s="246"/>
      <c r="C56" s="246"/>
      <c r="D56" s="246"/>
      <c r="E56" s="246"/>
      <c r="F56" s="246"/>
      <c r="G56" s="327"/>
      <c r="H56" s="328" t="s">
        <v>512</v>
      </c>
      <c r="I56" s="329">
        <v>5901412</v>
      </c>
      <c r="J56" s="330">
        <v>29355</v>
      </c>
      <c r="K56" s="331">
        <v>94.3</v>
      </c>
      <c r="L56" s="332">
        <v>25589</v>
      </c>
      <c r="M56" s="333">
        <v>16.899999999999999</v>
      </c>
      <c r="N56" s="334">
        <v>77.400000000000006</v>
      </c>
    </row>
    <row r="57" spans="1:14" x14ac:dyDescent="0.15">
      <c r="A57" s="250"/>
      <c r="B57" s="246"/>
      <c r="C57" s="246"/>
      <c r="D57" s="246"/>
      <c r="E57" s="246"/>
      <c r="F57" s="246"/>
      <c r="G57" s="312" t="s">
        <v>515</v>
      </c>
      <c r="H57" s="313"/>
      <c r="I57" s="321">
        <v>5241754</v>
      </c>
      <c r="J57" s="322">
        <v>26137</v>
      </c>
      <c r="K57" s="323">
        <v>-44.1</v>
      </c>
      <c r="L57" s="324">
        <v>43532</v>
      </c>
      <c r="M57" s="325">
        <v>-3.5</v>
      </c>
      <c r="N57" s="326">
        <v>-40.6</v>
      </c>
    </row>
    <row r="58" spans="1:14" x14ac:dyDescent="0.15">
      <c r="A58" s="250"/>
      <c r="B58" s="246"/>
      <c r="C58" s="246"/>
      <c r="D58" s="246"/>
      <c r="E58" s="246"/>
      <c r="F58" s="246"/>
      <c r="G58" s="327"/>
      <c r="H58" s="328" t="s">
        <v>512</v>
      </c>
      <c r="I58" s="329">
        <v>3067895</v>
      </c>
      <c r="J58" s="330">
        <v>15297</v>
      </c>
      <c r="K58" s="331">
        <v>-47.9</v>
      </c>
      <c r="L58" s="332">
        <v>25435</v>
      </c>
      <c r="M58" s="333">
        <v>-0.6</v>
      </c>
      <c r="N58" s="334">
        <v>-47.3</v>
      </c>
    </row>
    <row r="59" spans="1:14" x14ac:dyDescent="0.15">
      <c r="A59" s="250"/>
      <c r="B59" s="246"/>
      <c r="C59" s="246"/>
      <c r="D59" s="246"/>
      <c r="E59" s="246"/>
      <c r="F59" s="246"/>
      <c r="G59" s="312" t="s">
        <v>516</v>
      </c>
      <c r="H59" s="313"/>
      <c r="I59" s="321">
        <v>3975606</v>
      </c>
      <c r="J59" s="322">
        <v>19827</v>
      </c>
      <c r="K59" s="323">
        <v>-24.1</v>
      </c>
      <c r="L59" s="324">
        <v>52619</v>
      </c>
      <c r="M59" s="325">
        <v>20.9</v>
      </c>
      <c r="N59" s="326">
        <v>-45</v>
      </c>
    </row>
    <row r="60" spans="1:14" x14ac:dyDescent="0.15">
      <c r="A60" s="250"/>
      <c r="B60" s="246"/>
      <c r="C60" s="246"/>
      <c r="D60" s="246"/>
      <c r="E60" s="246"/>
      <c r="F60" s="246"/>
      <c r="G60" s="327"/>
      <c r="H60" s="328" t="s">
        <v>512</v>
      </c>
      <c r="I60" s="335">
        <v>2058748</v>
      </c>
      <c r="J60" s="330">
        <v>10268</v>
      </c>
      <c r="K60" s="331">
        <v>-32.9</v>
      </c>
      <c r="L60" s="332">
        <v>31149</v>
      </c>
      <c r="M60" s="333">
        <v>22.5</v>
      </c>
      <c r="N60" s="334">
        <v>-55.4</v>
      </c>
    </row>
    <row r="61" spans="1:14" x14ac:dyDescent="0.15">
      <c r="A61" s="250"/>
      <c r="B61" s="246"/>
      <c r="C61" s="246"/>
      <c r="D61" s="246"/>
      <c r="E61" s="246"/>
      <c r="F61" s="246"/>
      <c r="G61" s="312" t="s">
        <v>517</v>
      </c>
      <c r="H61" s="336"/>
      <c r="I61" s="337">
        <v>6056064</v>
      </c>
      <c r="J61" s="338">
        <v>30118</v>
      </c>
      <c r="K61" s="339">
        <v>-3.2</v>
      </c>
      <c r="L61" s="340">
        <v>44767</v>
      </c>
      <c r="M61" s="341">
        <v>6.7</v>
      </c>
      <c r="N61" s="326">
        <v>-9.9</v>
      </c>
    </row>
    <row r="62" spans="1:14" x14ac:dyDescent="0.15">
      <c r="A62" s="250"/>
      <c r="B62" s="246"/>
      <c r="C62" s="246"/>
      <c r="D62" s="246"/>
      <c r="E62" s="246"/>
      <c r="F62" s="246"/>
      <c r="G62" s="327"/>
      <c r="H62" s="328" t="s">
        <v>512</v>
      </c>
      <c r="I62" s="329">
        <v>3361953</v>
      </c>
      <c r="J62" s="330">
        <v>16722</v>
      </c>
      <c r="K62" s="331">
        <v>-1.1000000000000001</v>
      </c>
      <c r="L62" s="332">
        <v>25295</v>
      </c>
      <c r="M62" s="333">
        <v>7.3</v>
      </c>
      <c r="N62" s="334">
        <v>-8.4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70" zoomScaleNormal="70" zoomScaleSheetLayoutView="55" workbookViewId="0">
      <selection activeCell="I79" sqref="I7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election activeCell="I89" sqref="I8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4"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5" t="s">
        <v>3</v>
      </c>
      <c r="D47" s="1175"/>
      <c r="E47" s="1176"/>
      <c r="F47" s="11">
        <v>22.16</v>
      </c>
      <c r="G47" s="12">
        <v>22.91</v>
      </c>
      <c r="H47" s="12">
        <v>20.71</v>
      </c>
      <c r="I47" s="12">
        <v>18.46</v>
      </c>
      <c r="J47" s="13">
        <v>19.32</v>
      </c>
    </row>
    <row r="48" spans="2:10" ht="57.75" customHeight="1" x14ac:dyDescent="0.15">
      <c r="B48" s="14"/>
      <c r="C48" s="1177" t="s">
        <v>4</v>
      </c>
      <c r="D48" s="1177"/>
      <c r="E48" s="1178"/>
      <c r="F48" s="15">
        <v>3.37</v>
      </c>
      <c r="G48" s="16">
        <v>4.97</v>
      </c>
      <c r="H48" s="16">
        <v>3.11</v>
      </c>
      <c r="I48" s="16">
        <v>2.2999999999999998</v>
      </c>
      <c r="J48" s="17">
        <v>2.9</v>
      </c>
    </row>
    <row r="49" spans="2:10" ht="57.75" customHeight="1" thickBot="1" x14ac:dyDescent="0.2">
      <c r="B49" s="18"/>
      <c r="C49" s="1179" t="s">
        <v>5</v>
      </c>
      <c r="D49" s="1179"/>
      <c r="E49" s="1180"/>
      <c r="F49" s="19" t="s">
        <v>524</v>
      </c>
      <c r="G49" s="20">
        <v>1.83</v>
      </c>
      <c r="H49" s="20" t="s">
        <v>525</v>
      </c>
      <c r="I49" s="20" t="s">
        <v>526</v>
      </c>
      <c r="J49" s="21">
        <v>0.65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2018-02-28T03:09:12Z</cp:lastPrinted>
  <dcterms:created xsi:type="dcterms:W3CDTF">2018-01-24T05:20:34Z</dcterms:created>
  <dcterms:modified xsi:type="dcterms:W3CDTF">2018-10-30T00:02:51Z</dcterms:modified>
</cp:coreProperties>
</file>