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<sst xmlns="http://schemas.openxmlformats.org/spreadsheetml/2006/main" count="306" uniqueCount="87">
  <si>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</si>
  <si>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</si>
  <si>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</si>
  <si>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</si>
  <si>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</si>
  <si>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</si>
  <si>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</si>
  <si>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</si>
  <si>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</si>
  <si>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</si>
  <si>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</si>
  <si>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</si>
  <si>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</si>
  <si>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</si>
  <si>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</si>
  <si>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</si>
  <si>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</si>
  <si>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</si>
  <si>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</si>
  <si>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</si>
  <si>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</si>
  <si>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</si>
  <si>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</si>
  <si>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</si>
  <si>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</si>
  <si>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</si>
  <si>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</si>
  <si>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</si>
  <si>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</si>
  <si>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</si>
  <si>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</si>
  <si>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</si>
  <si>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</si>
  <si>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</si>
  <si>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</si>
  <si>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</si>
  <si>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</si>
  <si>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</si>
  <si>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</si>
  <si>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</si>
  <si>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</si>
  <si>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</si>
  <si>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</si>
  <si>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</si>
  <si>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</si>
  <si>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</si>
  <si>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</si>
  <si>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</si>
  <si>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</si>
  <si>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</si>
  <si>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</si>
  <si>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</si>
  <si>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</si>
  <si>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</si>
  <si>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工業用水</t>
  </si>
  <si>
    <t>いなべ市</t>
  </si>
  <si>
    <t>志 摩 市</t>
  </si>
  <si>
    <t>伊 賀 市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</si>
  <si>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</si>
  <si>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</si>
  <si>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</si>
  <si>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</si>
  <si>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</si>
  <si>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</si>
  <si>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</si>
  <si>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</si>
  <si>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</si>
  <si>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</si>
  <si>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</si>
  <si>
    <t>繰出金の状況・法適用（当年度）</t>
  </si>
  <si>
    <t>繰出金の状況・法適用（増減額）</t>
  </si>
  <si>
    <t>繰出金の状況・法適用（増減率）</t>
  </si>
  <si>
    <t>繰出金の状況・法適用（当年度）</t>
  </si>
  <si>
    <t>工業用水</t>
  </si>
  <si>
    <t>宅地造成</t>
  </si>
  <si>
    <t>介護サービス</t>
  </si>
  <si>
    <t>事        業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</si>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</sst>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2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0" xfId="0" applyBorder="1" applyAlignment="1" applyProtection="1">
      <alignment shrinkToFit="1"/>
      <protection/>
    </xf>
    <xf numFmtId="37" fontId="0" fillId="0" borderId="2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14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23" xfId="0" applyNumberFormat="1" applyBorder="1" applyAlignment="1" applyProtection="1">
      <alignment shrinkToFit="1"/>
      <protection/>
    </xf>
    <xf numFmtId="182" fontId="0" fillId="0" borderId="22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4" xfId="0" applyNumberFormat="1" applyBorder="1" applyAlignment="1" applyProtection="1">
      <alignment horizontal="right"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0" fontId="6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" sqref="I1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69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54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66</v>
      </c>
      <c r="N4" s="15" t="s">
        <v>11</v>
      </c>
      <c r="O4" s="15" t="s">
        <v>12</v>
      </c>
      <c r="P4" s="15" t="s">
        <v>64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381244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5859269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6240513</v>
      </c>
      <c r="U6" s="28"/>
      <c r="V6" s="36">
        <v>66985751</v>
      </c>
      <c r="W6" s="37">
        <v>4042855</v>
      </c>
      <c r="X6" s="43">
        <f>ROUND(T6/V6*100,1)</f>
        <v>9.3</v>
      </c>
    </row>
    <row r="7" spans="2:24" ht="21" customHeight="1">
      <c r="B7" s="22" t="s">
        <v>25</v>
      </c>
      <c r="C7" s="32">
        <v>29996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1151528</v>
      </c>
      <c r="J7" s="32">
        <v>0</v>
      </c>
      <c r="K7" s="32">
        <v>0</v>
      </c>
      <c r="L7" s="32">
        <v>0</v>
      </c>
      <c r="M7" s="32">
        <v>0</v>
      </c>
      <c r="N7" s="32">
        <v>7066695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8248219</v>
      </c>
      <c r="U7" s="28"/>
      <c r="V7" s="38">
        <v>71156916</v>
      </c>
      <c r="W7" s="38">
        <v>108657</v>
      </c>
      <c r="X7" s="43">
        <f aca="true" t="shared" si="0" ref="X7:X37">ROUND(T7/V7*100,1)</f>
        <v>11.6</v>
      </c>
    </row>
    <row r="8" spans="2:24" ht="21" customHeight="1">
      <c r="B8" s="22" t="s">
        <v>26</v>
      </c>
      <c r="C8" s="32">
        <v>87857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2754708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4642565</v>
      </c>
      <c r="U8" s="28"/>
      <c r="V8" s="38">
        <v>29846140</v>
      </c>
      <c r="W8" s="38">
        <v>1980438</v>
      </c>
      <c r="X8" s="43">
        <f t="shared" si="0"/>
        <v>15.6</v>
      </c>
    </row>
    <row r="9" spans="2:24" ht="21" customHeight="1">
      <c r="B9" s="22" t="s">
        <v>27</v>
      </c>
      <c r="C9" s="32">
        <v>126153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923900</v>
      </c>
      <c r="J9" s="32">
        <v>0</v>
      </c>
      <c r="K9" s="32">
        <v>0</v>
      </c>
      <c r="L9" s="32">
        <v>0</v>
      </c>
      <c r="M9" s="32">
        <v>0</v>
      </c>
      <c r="N9" s="32">
        <v>2791395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3841448</v>
      </c>
      <c r="U9" s="28"/>
      <c r="V9" s="38">
        <v>39479299</v>
      </c>
      <c r="W9" s="38">
        <v>2481772</v>
      </c>
      <c r="X9" s="43">
        <f t="shared" si="0"/>
        <v>9.7</v>
      </c>
    </row>
    <row r="10" spans="2:24" ht="21" customHeight="1">
      <c r="B10" s="22" t="s">
        <v>28</v>
      </c>
      <c r="C10" s="32">
        <v>36294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1804810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1841104</v>
      </c>
      <c r="U10" s="28"/>
      <c r="V10" s="38">
        <v>30219981</v>
      </c>
      <c r="W10" s="38">
        <v>2024631</v>
      </c>
      <c r="X10" s="43">
        <f t="shared" si="0"/>
        <v>6.1</v>
      </c>
    </row>
    <row r="11" spans="2:24" ht="21" customHeight="1">
      <c r="B11" s="22" t="s">
        <v>29</v>
      </c>
      <c r="C11" s="32">
        <v>28771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3043719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3072490</v>
      </c>
      <c r="U11" s="28"/>
      <c r="V11" s="38">
        <v>37270784</v>
      </c>
      <c r="W11" s="38">
        <v>2138077</v>
      </c>
      <c r="X11" s="43">
        <f t="shared" si="0"/>
        <v>8.2</v>
      </c>
    </row>
    <row r="12" spans="2:24" ht="21" customHeight="1">
      <c r="B12" s="22" t="s">
        <v>30</v>
      </c>
      <c r="C12" s="32">
        <v>139213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1359205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1498418</v>
      </c>
      <c r="U12" s="28"/>
      <c r="V12" s="38">
        <v>15827319</v>
      </c>
      <c r="W12" s="38">
        <v>1272076</v>
      </c>
      <c r="X12" s="43">
        <f t="shared" si="0"/>
        <v>9.5</v>
      </c>
    </row>
    <row r="13" spans="2:24" ht="21" customHeight="1">
      <c r="B13" s="22" t="s">
        <v>31</v>
      </c>
      <c r="C13" s="32">
        <v>23443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500000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523443</v>
      </c>
      <c r="U13" s="28"/>
      <c r="V13" s="38">
        <v>5847239</v>
      </c>
      <c r="W13" s="38">
        <v>303076</v>
      </c>
      <c r="X13" s="43">
        <f t="shared" si="0"/>
        <v>9</v>
      </c>
    </row>
    <row r="14" spans="2:24" ht="21" customHeight="1">
      <c r="B14" s="22" t="s">
        <v>32</v>
      </c>
      <c r="C14" s="32">
        <v>13265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271617</v>
      </c>
      <c r="J14" s="32">
        <v>0</v>
      </c>
      <c r="K14" s="32">
        <v>0</v>
      </c>
      <c r="L14" s="32">
        <v>0</v>
      </c>
      <c r="M14" s="32">
        <v>0</v>
      </c>
      <c r="N14" s="32">
        <v>398000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682882</v>
      </c>
      <c r="U14" s="28"/>
      <c r="V14" s="38">
        <v>12905926</v>
      </c>
      <c r="W14" s="38">
        <v>746684</v>
      </c>
      <c r="X14" s="43">
        <f t="shared" si="0"/>
        <v>5.3</v>
      </c>
    </row>
    <row r="15" spans="2:24" ht="21" customHeight="1">
      <c r="B15" s="22" t="s">
        <v>33</v>
      </c>
      <c r="C15" s="32">
        <v>46835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46835</v>
      </c>
      <c r="U15" s="28"/>
      <c r="V15" s="38">
        <v>6353247</v>
      </c>
      <c r="W15" s="38">
        <v>365071</v>
      </c>
      <c r="X15" s="43">
        <f t="shared" si="0"/>
        <v>0.7</v>
      </c>
    </row>
    <row r="16" spans="2:24" ht="21" customHeight="1">
      <c r="B16" s="22" t="s">
        <v>34</v>
      </c>
      <c r="C16" s="32">
        <v>168519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172078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340597</v>
      </c>
      <c r="U16" s="28"/>
      <c r="V16" s="38">
        <v>7062501</v>
      </c>
      <c r="W16" s="38">
        <v>318808</v>
      </c>
      <c r="X16" s="43">
        <f t="shared" si="0"/>
        <v>4.8</v>
      </c>
    </row>
    <row r="17" spans="2:24" ht="21" customHeight="1">
      <c r="B17" s="23" t="s">
        <v>55</v>
      </c>
      <c r="C17" s="33">
        <v>147340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147340</v>
      </c>
      <c r="U17" s="28"/>
      <c r="V17" s="39">
        <v>13441009</v>
      </c>
      <c r="W17" s="39">
        <v>569474</v>
      </c>
      <c r="X17" s="43">
        <f t="shared" si="0"/>
        <v>1.1</v>
      </c>
    </row>
    <row r="18" spans="2:24" ht="21" customHeight="1">
      <c r="B18" s="22" t="s">
        <v>56</v>
      </c>
      <c r="C18" s="32">
        <v>2916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506600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509516</v>
      </c>
      <c r="U18" s="29"/>
      <c r="V18" s="38">
        <v>16742141</v>
      </c>
      <c r="W18" s="38">
        <v>832679</v>
      </c>
      <c r="X18" s="43">
        <f t="shared" si="0"/>
        <v>3</v>
      </c>
    </row>
    <row r="19" spans="2:24" ht="21" customHeight="1">
      <c r="B19" s="24" t="s">
        <v>57</v>
      </c>
      <c r="C19" s="34">
        <v>366593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621531</v>
      </c>
      <c r="J19" s="34">
        <v>0</v>
      </c>
      <c r="K19" s="34">
        <v>0</v>
      </c>
      <c r="L19" s="34">
        <v>0</v>
      </c>
      <c r="M19" s="34">
        <v>0</v>
      </c>
      <c r="N19" s="34">
        <v>1202351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2190475</v>
      </c>
      <c r="U19" s="28"/>
      <c r="V19" s="40">
        <v>27750958</v>
      </c>
      <c r="W19" s="40">
        <v>1714918</v>
      </c>
      <c r="X19" s="44">
        <f t="shared" si="0"/>
        <v>7.9</v>
      </c>
    </row>
    <row r="20" spans="2:24" ht="21" customHeight="1">
      <c r="B20" s="22" t="s">
        <v>35</v>
      </c>
      <c r="C20" s="32">
        <v>1283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1283</v>
      </c>
      <c r="U20" s="28"/>
      <c r="V20" s="38">
        <v>2093494</v>
      </c>
      <c r="W20" s="37">
        <v>119445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5579279</v>
      </c>
      <c r="W21" s="38">
        <v>447061</v>
      </c>
      <c r="X21" s="43">
        <f t="shared" si="0"/>
        <v>0</v>
      </c>
    </row>
    <row r="22" spans="2:24" ht="21" customHeight="1">
      <c r="B22" s="22" t="s">
        <v>37</v>
      </c>
      <c r="C22" s="32">
        <v>23999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606161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630160</v>
      </c>
      <c r="U22" s="28"/>
      <c r="V22" s="38">
        <v>8303513</v>
      </c>
      <c r="W22" s="38">
        <v>637516</v>
      </c>
      <c r="X22" s="43">
        <f t="shared" si="0"/>
        <v>7.6</v>
      </c>
    </row>
    <row r="23" spans="2:24" ht="21" customHeight="1">
      <c r="B23" s="22" t="s">
        <v>38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28"/>
      <c r="V23" s="38">
        <v>2830352</v>
      </c>
      <c r="W23" s="38">
        <v>187864</v>
      </c>
      <c r="X23" s="43">
        <f t="shared" si="0"/>
        <v>0</v>
      </c>
    </row>
    <row r="24" spans="2:24" ht="21" customHeight="1">
      <c r="B24" s="22" t="s">
        <v>39</v>
      </c>
      <c r="C24" s="32">
        <v>22810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22810</v>
      </c>
      <c r="U24" s="28"/>
      <c r="V24" s="38">
        <v>5066777</v>
      </c>
      <c r="W24" s="38">
        <v>0</v>
      </c>
      <c r="X24" s="43">
        <f t="shared" si="0"/>
        <v>0.5</v>
      </c>
    </row>
    <row r="25" spans="2:24" ht="21" customHeight="1">
      <c r="B25" s="22" t="s">
        <v>40</v>
      </c>
      <c r="C25" s="32">
        <v>8219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298388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306607</v>
      </c>
      <c r="U25" s="28"/>
      <c r="V25" s="38">
        <v>5322169</v>
      </c>
      <c r="W25" s="38">
        <v>342275</v>
      </c>
      <c r="X25" s="43">
        <f t="shared" si="0"/>
        <v>5.8</v>
      </c>
    </row>
    <row r="26" spans="2:24" ht="21" customHeight="1">
      <c r="B26" s="22" t="s">
        <v>41</v>
      </c>
      <c r="C26" s="32">
        <v>49529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49529</v>
      </c>
      <c r="U26" s="28"/>
      <c r="V26" s="38">
        <v>5293258</v>
      </c>
      <c r="W26" s="38">
        <v>334028</v>
      </c>
      <c r="X26" s="43">
        <f t="shared" si="0"/>
        <v>0.9</v>
      </c>
    </row>
    <row r="27" spans="2:24" ht="21" customHeight="1">
      <c r="B27" s="22" t="s">
        <v>42</v>
      </c>
      <c r="C27" s="32">
        <v>240054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12357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252411</v>
      </c>
      <c r="U27" s="28"/>
      <c r="V27" s="38">
        <v>4578680</v>
      </c>
      <c r="W27" s="38">
        <v>194349</v>
      </c>
      <c r="X27" s="43">
        <f t="shared" si="0"/>
        <v>5.5</v>
      </c>
    </row>
    <row r="28" spans="2:24" ht="21" customHeight="1">
      <c r="B28" s="22" t="s">
        <v>43</v>
      </c>
      <c r="C28" s="32">
        <v>740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77872</v>
      </c>
      <c r="J28" s="32">
        <v>0</v>
      </c>
      <c r="K28" s="32">
        <v>0</v>
      </c>
      <c r="L28" s="32">
        <v>0</v>
      </c>
      <c r="M28" s="32">
        <v>0</v>
      </c>
      <c r="N28" s="32">
        <v>388000</v>
      </c>
      <c r="O28" s="32">
        <v>0</v>
      </c>
      <c r="P28" s="32">
        <v>29215</v>
      </c>
      <c r="Q28" s="32">
        <v>0</v>
      </c>
      <c r="R28" s="32">
        <v>0</v>
      </c>
      <c r="S28" s="32">
        <v>0</v>
      </c>
      <c r="T28" s="32">
        <v>495827</v>
      </c>
      <c r="U28" s="28"/>
      <c r="V28" s="38">
        <v>3947148</v>
      </c>
      <c r="W28" s="38">
        <v>281222</v>
      </c>
      <c r="X28" s="43">
        <f t="shared" si="0"/>
        <v>12.6</v>
      </c>
    </row>
    <row r="29" spans="2:24" ht="21" customHeight="1">
      <c r="B29" s="22" t="s">
        <v>44</v>
      </c>
      <c r="C29" s="32">
        <v>105143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105143</v>
      </c>
      <c r="U29" s="28"/>
      <c r="V29" s="38">
        <v>2605453</v>
      </c>
      <c r="W29" s="38">
        <v>122427</v>
      </c>
      <c r="X29" s="43">
        <f t="shared" si="0"/>
        <v>4</v>
      </c>
    </row>
    <row r="30" spans="2:24" ht="21" customHeight="1">
      <c r="B30" s="22" t="s">
        <v>58</v>
      </c>
      <c r="C30" s="32">
        <v>240000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240000</v>
      </c>
      <c r="U30" s="28"/>
      <c r="V30" s="38">
        <v>4550118</v>
      </c>
      <c r="W30" s="38">
        <v>176787</v>
      </c>
      <c r="X30" s="43">
        <f t="shared" si="0"/>
        <v>5.3</v>
      </c>
    </row>
    <row r="31" spans="2:24" ht="21" customHeight="1">
      <c r="B31" s="22" t="s">
        <v>59</v>
      </c>
      <c r="C31" s="32">
        <v>82265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232420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314685</v>
      </c>
      <c r="U31" s="28"/>
      <c r="V31" s="38">
        <v>5824254</v>
      </c>
      <c r="W31" s="38">
        <v>237344</v>
      </c>
      <c r="X31" s="43">
        <f t="shared" si="0"/>
        <v>5.4</v>
      </c>
    </row>
    <row r="32" spans="2:24" ht="21" customHeight="1">
      <c r="B32" s="22" t="s">
        <v>60</v>
      </c>
      <c r="C32" s="32">
        <v>61865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61865</v>
      </c>
      <c r="U32" s="28"/>
      <c r="V32" s="38">
        <v>6026808</v>
      </c>
      <c r="W32" s="38">
        <v>265492</v>
      </c>
      <c r="X32" s="43">
        <f t="shared" si="0"/>
        <v>1</v>
      </c>
    </row>
    <row r="33" spans="2:24" ht="21" customHeight="1">
      <c r="B33" s="22" t="s">
        <v>45</v>
      </c>
      <c r="C33" s="32">
        <v>49819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140429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190248</v>
      </c>
      <c r="U33" s="28"/>
      <c r="V33" s="38">
        <v>3113605</v>
      </c>
      <c r="W33" s="38">
        <v>138900</v>
      </c>
      <c r="X33" s="43">
        <f t="shared" si="0"/>
        <v>6.1</v>
      </c>
    </row>
    <row r="34" spans="2:24" ht="21" customHeight="1">
      <c r="B34" s="22" t="s">
        <v>46</v>
      </c>
      <c r="C34" s="32">
        <v>39257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90718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129975</v>
      </c>
      <c r="U34" s="28"/>
      <c r="V34" s="38">
        <v>4028080</v>
      </c>
      <c r="W34" s="38">
        <v>188237</v>
      </c>
      <c r="X34" s="46">
        <f t="shared" si="0"/>
        <v>3.2</v>
      </c>
    </row>
    <row r="35" spans="2:24" ht="21" customHeight="1">
      <c r="B35" s="25" t="s">
        <v>47</v>
      </c>
      <c r="C35" s="35">
        <f>SUM(C6:C19)</f>
        <v>1598439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8261167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23966239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0</v>
      </c>
      <c r="T35" s="35">
        <f t="shared" si="1"/>
        <v>33825845</v>
      </c>
      <c r="U35" s="28"/>
      <c r="V35" s="35">
        <f>SUM(V6:V19)</f>
        <v>380889211</v>
      </c>
      <c r="W35" s="35">
        <f>SUM(W6:W19)</f>
        <v>18899216</v>
      </c>
      <c r="X35" s="42">
        <f t="shared" si="0"/>
        <v>8.9</v>
      </c>
    </row>
    <row r="36" spans="2:24" ht="21" customHeight="1">
      <c r="B36" s="25" t="s">
        <v>68</v>
      </c>
      <c r="C36" s="35">
        <f aca="true" t="shared" si="2" ref="C36:T36">SUM(C20:C34)</f>
        <v>925683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553796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1292549</v>
      </c>
      <c r="O36" s="35">
        <f t="shared" si="2"/>
        <v>0</v>
      </c>
      <c r="P36" s="35">
        <f t="shared" si="2"/>
        <v>29215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2801243</v>
      </c>
      <c r="U36" s="30"/>
      <c r="V36" s="35">
        <f>SUM(V20:V34)</f>
        <v>69162988</v>
      </c>
      <c r="W36" s="35">
        <f>SUM(W20:W34)</f>
        <v>3672947</v>
      </c>
      <c r="X36" s="42">
        <f t="shared" si="0"/>
        <v>4.1</v>
      </c>
    </row>
    <row r="37" spans="2:24" ht="21" customHeight="1">
      <c r="B37" s="25" t="s">
        <v>49</v>
      </c>
      <c r="C37" s="35">
        <f aca="true" t="shared" si="3" ref="C37:T37">SUM(C6:C34)</f>
        <v>2524122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8814963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25258788</v>
      </c>
      <c r="O37" s="35">
        <f t="shared" si="3"/>
        <v>0</v>
      </c>
      <c r="P37" s="35">
        <f t="shared" si="3"/>
        <v>29215</v>
      </c>
      <c r="Q37" s="35">
        <f t="shared" si="3"/>
        <v>0</v>
      </c>
      <c r="R37" s="35">
        <f t="shared" si="3"/>
        <v>0</v>
      </c>
      <c r="S37" s="35">
        <f t="shared" si="3"/>
        <v>0</v>
      </c>
      <c r="T37" s="35">
        <f t="shared" si="3"/>
        <v>36627088</v>
      </c>
      <c r="U37" s="28"/>
      <c r="V37" s="35">
        <f>SUM(V6:V34)</f>
        <v>450052199</v>
      </c>
      <c r="W37" s="35">
        <f>SUM(W6:W34)</f>
        <v>22572163</v>
      </c>
      <c r="X37" s="42">
        <f t="shared" si="0"/>
        <v>8.1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7.3</v>
      </c>
    </row>
    <row r="41" spans="23:24" ht="21" customHeight="1">
      <c r="W41" s="13" t="s">
        <v>48</v>
      </c>
      <c r="X41" s="42">
        <f>ROUND(AVERAGE(X20:X34),1)</f>
        <v>3.9</v>
      </c>
    </row>
    <row r="42" spans="23:24" ht="21" customHeight="1">
      <c r="W42" s="13" t="s">
        <v>49</v>
      </c>
      <c r="X42" s="42">
        <f>ROUND(AVERAGE(X6:X34),1)</f>
        <v>5.5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繰出金の状況・法適用事業等（２９年度決算額）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Normal="5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A1:IV16384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52" t="s">
        <v>72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73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74</v>
      </c>
      <c r="N4" s="15" t="s">
        <v>11</v>
      </c>
      <c r="O4" s="15" t="s">
        <v>12</v>
      </c>
      <c r="P4" s="15" t="s">
        <v>75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19</v>
      </c>
      <c r="N5" s="12" t="s">
        <v>19</v>
      </c>
      <c r="O5" s="12" t="s">
        <v>19</v>
      </c>
      <c r="P5" s="12" t="s">
        <v>76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1">
        <v>128731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5775656</v>
      </c>
      <c r="O6" s="31">
        <v>0</v>
      </c>
      <c r="P6" s="31">
        <v>0</v>
      </c>
      <c r="Q6" s="31">
        <v>0</v>
      </c>
      <c r="R6" s="31">
        <v>0</v>
      </c>
      <c r="S6" s="31">
        <v>81735</v>
      </c>
      <c r="T6" s="31">
        <v>5986122</v>
      </c>
      <c r="U6" s="28"/>
      <c r="V6" s="36">
        <v>66753358</v>
      </c>
      <c r="W6" s="37">
        <v>3931158</v>
      </c>
      <c r="X6" s="43">
        <f>ROUND(T6/V6*100,1)</f>
        <v>9</v>
      </c>
    </row>
    <row r="7" spans="2:24" ht="21" customHeight="1">
      <c r="B7" s="22" t="s">
        <v>25</v>
      </c>
      <c r="C7" s="32">
        <v>18446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1127637</v>
      </c>
      <c r="J7" s="32">
        <v>0</v>
      </c>
      <c r="K7" s="32">
        <v>0</v>
      </c>
      <c r="L7" s="32">
        <v>0</v>
      </c>
      <c r="M7" s="32">
        <v>0</v>
      </c>
      <c r="N7" s="32">
        <v>6895522</v>
      </c>
      <c r="O7" s="32">
        <v>0</v>
      </c>
      <c r="P7" s="32">
        <v>0</v>
      </c>
      <c r="Q7" s="32">
        <v>0</v>
      </c>
      <c r="R7" s="32">
        <v>0</v>
      </c>
      <c r="S7" s="32">
        <v>36687</v>
      </c>
      <c r="T7" s="32">
        <v>8078292</v>
      </c>
      <c r="U7" s="28"/>
      <c r="V7" s="38">
        <v>70210994</v>
      </c>
      <c r="W7" s="38">
        <v>212607</v>
      </c>
      <c r="X7" s="43">
        <f aca="true" t="shared" si="0" ref="X7:X37">ROUND(T7/V7*100,1)</f>
        <v>11.5</v>
      </c>
    </row>
    <row r="8" spans="2:24" ht="21" customHeight="1">
      <c r="B8" s="22" t="s">
        <v>26</v>
      </c>
      <c r="C8" s="32">
        <v>95577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1410086</v>
      </c>
      <c r="J8" s="32">
        <v>0</v>
      </c>
      <c r="K8" s="32">
        <v>0</v>
      </c>
      <c r="L8" s="32">
        <v>0</v>
      </c>
      <c r="M8" s="32">
        <v>0</v>
      </c>
      <c r="N8" s="32">
        <v>1800000</v>
      </c>
      <c r="O8" s="32">
        <v>0</v>
      </c>
      <c r="P8" s="32">
        <v>0</v>
      </c>
      <c r="Q8" s="32">
        <v>0</v>
      </c>
      <c r="R8" s="32">
        <v>0</v>
      </c>
      <c r="S8" s="32">
        <v>41560</v>
      </c>
      <c r="T8" s="32">
        <v>3347223</v>
      </c>
      <c r="U8" s="28"/>
      <c r="V8" s="38">
        <v>29904712</v>
      </c>
      <c r="W8" s="38">
        <v>1845859</v>
      </c>
      <c r="X8" s="43">
        <f t="shared" si="0"/>
        <v>11.2</v>
      </c>
    </row>
    <row r="9" spans="2:24" ht="21" customHeight="1">
      <c r="B9" s="22" t="s">
        <v>27</v>
      </c>
      <c r="C9" s="32">
        <v>93820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954977</v>
      </c>
      <c r="J9" s="32">
        <v>0</v>
      </c>
      <c r="K9" s="32">
        <v>0</v>
      </c>
      <c r="L9" s="32">
        <v>0</v>
      </c>
      <c r="M9" s="32">
        <v>0</v>
      </c>
      <c r="N9" s="32">
        <v>2665131</v>
      </c>
      <c r="O9" s="32">
        <v>0</v>
      </c>
      <c r="P9" s="32">
        <v>0</v>
      </c>
      <c r="Q9" s="32">
        <v>0</v>
      </c>
      <c r="R9" s="32">
        <v>0</v>
      </c>
      <c r="S9" s="32">
        <v>69743</v>
      </c>
      <c r="T9" s="32">
        <v>3783671</v>
      </c>
      <c r="U9" s="28"/>
      <c r="V9" s="38">
        <v>39846984</v>
      </c>
      <c r="W9" s="38">
        <v>2465702</v>
      </c>
      <c r="X9" s="43">
        <f t="shared" si="0"/>
        <v>9.5</v>
      </c>
    </row>
    <row r="10" spans="2:24" ht="21" customHeight="1">
      <c r="B10" s="22" t="s">
        <v>28</v>
      </c>
      <c r="C10" s="32">
        <v>15747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1830000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1845747</v>
      </c>
      <c r="U10" s="28"/>
      <c r="V10" s="38">
        <v>30258838</v>
      </c>
      <c r="W10" s="38">
        <v>1859205</v>
      </c>
      <c r="X10" s="43">
        <f t="shared" si="0"/>
        <v>6.1</v>
      </c>
    </row>
    <row r="11" spans="2:24" ht="21" customHeight="1">
      <c r="B11" s="22" t="s">
        <v>29</v>
      </c>
      <c r="C11" s="32">
        <v>29792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2987240</v>
      </c>
      <c r="O11" s="32">
        <v>0</v>
      </c>
      <c r="P11" s="32">
        <v>0</v>
      </c>
      <c r="Q11" s="32">
        <v>0</v>
      </c>
      <c r="R11" s="32">
        <v>0</v>
      </c>
      <c r="S11" s="32">
        <v>48740</v>
      </c>
      <c r="T11" s="32">
        <v>3065772</v>
      </c>
      <c r="U11" s="28"/>
      <c r="V11" s="38">
        <v>36958913</v>
      </c>
      <c r="W11" s="38">
        <v>2371252</v>
      </c>
      <c r="X11" s="43">
        <f t="shared" si="0"/>
        <v>8.3</v>
      </c>
    </row>
    <row r="12" spans="2:24" ht="21" customHeight="1">
      <c r="B12" s="22" t="s">
        <v>30</v>
      </c>
      <c r="C12" s="32">
        <v>106470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1313975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18327</v>
      </c>
      <c r="T12" s="32">
        <v>1438772</v>
      </c>
      <c r="U12" s="28"/>
      <c r="V12" s="38">
        <v>15721589</v>
      </c>
      <c r="W12" s="38">
        <v>1215365</v>
      </c>
      <c r="X12" s="43">
        <f t="shared" si="0"/>
        <v>9.2</v>
      </c>
    </row>
    <row r="13" spans="2:24" ht="21" customHeight="1">
      <c r="B13" s="22" t="s">
        <v>31</v>
      </c>
      <c r="C13" s="32">
        <v>21995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480000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6965</v>
      </c>
      <c r="T13" s="32">
        <v>508960</v>
      </c>
      <c r="U13" s="28"/>
      <c r="V13" s="38">
        <v>5876367</v>
      </c>
      <c r="W13" s="38">
        <v>295214</v>
      </c>
      <c r="X13" s="43">
        <f t="shared" si="0"/>
        <v>8.7</v>
      </c>
    </row>
    <row r="14" spans="2:24" ht="21" customHeight="1">
      <c r="B14" s="22" t="s">
        <v>32</v>
      </c>
      <c r="C14" s="32">
        <v>7029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272219</v>
      </c>
      <c r="J14" s="32">
        <v>0</v>
      </c>
      <c r="K14" s="32">
        <v>0</v>
      </c>
      <c r="L14" s="32">
        <v>0</v>
      </c>
      <c r="M14" s="32">
        <v>0</v>
      </c>
      <c r="N14" s="32">
        <v>389000</v>
      </c>
      <c r="O14" s="32">
        <v>0</v>
      </c>
      <c r="P14" s="32">
        <v>0</v>
      </c>
      <c r="Q14" s="32">
        <v>0</v>
      </c>
      <c r="R14" s="32">
        <v>0</v>
      </c>
      <c r="S14" s="32">
        <v>17782</v>
      </c>
      <c r="T14" s="32">
        <v>686030</v>
      </c>
      <c r="U14" s="28"/>
      <c r="V14" s="38">
        <v>12933932</v>
      </c>
      <c r="W14" s="38">
        <v>528034</v>
      </c>
      <c r="X14" s="43">
        <f t="shared" si="0"/>
        <v>5.3</v>
      </c>
    </row>
    <row r="15" spans="2:24" ht="21" customHeight="1">
      <c r="B15" s="22" t="s">
        <v>33</v>
      </c>
      <c r="C15" s="32">
        <v>44900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8619</v>
      </c>
      <c r="T15" s="32">
        <v>53519</v>
      </c>
      <c r="U15" s="28"/>
      <c r="V15" s="38">
        <v>6254502</v>
      </c>
      <c r="W15" s="38">
        <v>349656</v>
      </c>
      <c r="X15" s="43">
        <f t="shared" si="0"/>
        <v>0.9</v>
      </c>
    </row>
    <row r="16" spans="2:24" ht="21" customHeight="1">
      <c r="B16" s="22" t="s">
        <v>34</v>
      </c>
      <c r="C16" s="32">
        <v>168178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178968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33930</v>
      </c>
      <c r="T16" s="32">
        <v>381076</v>
      </c>
      <c r="U16" s="28"/>
      <c r="V16" s="38">
        <v>7119761</v>
      </c>
      <c r="W16" s="38">
        <v>311854</v>
      </c>
      <c r="X16" s="43">
        <f t="shared" si="0"/>
        <v>5.4</v>
      </c>
    </row>
    <row r="17" spans="2:24" ht="21" customHeight="1">
      <c r="B17" s="23" t="s">
        <v>77</v>
      </c>
      <c r="C17" s="33">
        <v>103962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103962</v>
      </c>
      <c r="U17" s="28"/>
      <c r="V17" s="39">
        <v>13307060</v>
      </c>
      <c r="W17" s="39">
        <v>786179</v>
      </c>
      <c r="X17" s="43">
        <f t="shared" si="0"/>
        <v>0.8</v>
      </c>
    </row>
    <row r="18" spans="2:24" ht="21" customHeight="1">
      <c r="B18" s="22" t="s">
        <v>78</v>
      </c>
      <c r="C18" s="32">
        <v>13535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592045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15235</v>
      </c>
      <c r="T18" s="32">
        <v>620815</v>
      </c>
      <c r="U18" s="29"/>
      <c r="V18" s="38">
        <v>16961892</v>
      </c>
      <c r="W18" s="38">
        <v>854364</v>
      </c>
      <c r="X18" s="43">
        <f t="shared" si="0"/>
        <v>3.7</v>
      </c>
    </row>
    <row r="19" spans="2:24" ht="21" customHeight="1">
      <c r="B19" s="24" t="s">
        <v>79</v>
      </c>
      <c r="C19" s="34">
        <v>340295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624619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73423</v>
      </c>
      <c r="T19" s="34">
        <v>1038337</v>
      </c>
      <c r="U19" s="28"/>
      <c r="V19" s="40">
        <v>28148303</v>
      </c>
      <c r="W19" s="40">
        <v>1697461</v>
      </c>
      <c r="X19" s="44">
        <f t="shared" si="0"/>
        <v>3.7</v>
      </c>
    </row>
    <row r="20" spans="2:24" ht="21" customHeight="1">
      <c r="B20" s="22" t="s">
        <v>35</v>
      </c>
      <c r="C20" s="32">
        <v>1392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1392</v>
      </c>
      <c r="U20" s="28"/>
      <c r="V20" s="38">
        <v>2062321</v>
      </c>
      <c r="W20" s="37">
        <v>111910</v>
      </c>
      <c r="X20" s="45">
        <f t="shared" si="0"/>
        <v>0.1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5653965</v>
      </c>
      <c r="W21" s="38">
        <v>327753</v>
      </c>
      <c r="X21" s="43">
        <f t="shared" si="0"/>
        <v>0</v>
      </c>
    </row>
    <row r="22" spans="2:24" ht="21" customHeight="1">
      <c r="B22" s="22" t="s">
        <v>37</v>
      </c>
      <c r="C22" s="32">
        <v>41527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568057</v>
      </c>
      <c r="O22" s="32">
        <v>0</v>
      </c>
      <c r="P22" s="32">
        <v>0</v>
      </c>
      <c r="Q22" s="32">
        <v>0</v>
      </c>
      <c r="R22" s="32">
        <v>0</v>
      </c>
      <c r="S22" s="32">
        <v>22924</v>
      </c>
      <c r="T22" s="32">
        <v>632508</v>
      </c>
      <c r="U22" s="28"/>
      <c r="V22" s="38">
        <v>8562120</v>
      </c>
      <c r="W22" s="38">
        <v>639051</v>
      </c>
      <c r="X22" s="43">
        <f t="shared" si="0"/>
        <v>7.4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3386</v>
      </c>
      <c r="T23" s="32">
        <v>4386</v>
      </c>
      <c r="U23" s="28"/>
      <c r="V23" s="38">
        <v>2837471</v>
      </c>
      <c r="W23" s="38">
        <v>186700</v>
      </c>
      <c r="X23" s="43">
        <f t="shared" si="0"/>
        <v>0.2</v>
      </c>
    </row>
    <row r="24" spans="2:24" ht="21" customHeight="1">
      <c r="B24" s="22" t="s">
        <v>39</v>
      </c>
      <c r="C24" s="32">
        <v>20000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3338</v>
      </c>
      <c r="T24" s="32">
        <v>23338</v>
      </c>
      <c r="U24" s="28"/>
      <c r="V24" s="38">
        <v>5004050</v>
      </c>
      <c r="W24" s="38">
        <v>0</v>
      </c>
      <c r="X24" s="43">
        <f t="shared" si="0"/>
        <v>0.5</v>
      </c>
    </row>
    <row r="25" spans="2:24" ht="21" customHeight="1">
      <c r="B25" s="22" t="s">
        <v>40</v>
      </c>
      <c r="C25" s="32">
        <v>39215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304362</v>
      </c>
      <c r="O25" s="32">
        <v>0</v>
      </c>
      <c r="P25" s="32">
        <v>0</v>
      </c>
      <c r="Q25" s="32">
        <v>0</v>
      </c>
      <c r="R25" s="32">
        <v>0</v>
      </c>
      <c r="S25" s="32">
        <v>15538</v>
      </c>
      <c r="T25" s="32">
        <v>359115</v>
      </c>
      <c r="U25" s="28"/>
      <c r="V25" s="38">
        <v>5287562</v>
      </c>
      <c r="W25" s="38">
        <v>303727</v>
      </c>
      <c r="X25" s="43">
        <f t="shared" si="0"/>
        <v>6.8</v>
      </c>
    </row>
    <row r="26" spans="2:24" ht="21" customHeight="1">
      <c r="B26" s="22" t="s">
        <v>41</v>
      </c>
      <c r="C26" s="32">
        <v>55822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20690</v>
      </c>
      <c r="T26" s="32">
        <v>76512</v>
      </c>
      <c r="U26" s="28"/>
      <c r="V26" s="38">
        <v>5198941</v>
      </c>
      <c r="W26" s="38">
        <v>315436</v>
      </c>
      <c r="X26" s="43">
        <f t="shared" si="0"/>
        <v>1.5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13964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7029</v>
      </c>
      <c r="T27" s="32">
        <v>20993</v>
      </c>
      <c r="U27" s="28"/>
      <c r="V27" s="38">
        <v>4729879</v>
      </c>
      <c r="W27" s="38">
        <v>193743</v>
      </c>
      <c r="X27" s="43">
        <f t="shared" si="0"/>
        <v>0.4</v>
      </c>
    </row>
    <row r="28" spans="2:24" ht="21" customHeight="1">
      <c r="B28" s="22" t="s">
        <v>43</v>
      </c>
      <c r="C28" s="32">
        <v>5299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92521</v>
      </c>
      <c r="J28" s="32">
        <v>0</v>
      </c>
      <c r="K28" s="32">
        <v>0</v>
      </c>
      <c r="L28" s="32">
        <v>0</v>
      </c>
      <c r="M28" s="32">
        <v>0</v>
      </c>
      <c r="N28" s="32">
        <v>351952</v>
      </c>
      <c r="O28" s="32">
        <v>0</v>
      </c>
      <c r="P28" s="32">
        <v>78240</v>
      </c>
      <c r="Q28" s="32">
        <v>0</v>
      </c>
      <c r="R28" s="32">
        <v>0</v>
      </c>
      <c r="S28" s="32">
        <v>21287</v>
      </c>
      <c r="T28" s="32">
        <v>549299</v>
      </c>
      <c r="U28" s="28"/>
      <c r="V28" s="38">
        <v>3939720</v>
      </c>
      <c r="W28" s="38">
        <v>236712</v>
      </c>
      <c r="X28" s="43">
        <f t="shared" si="0"/>
        <v>13.9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8887</v>
      </c>
      <c r="T29" s="32">
        <v>8887</v>
      </c>
      <c r="U29" s="28"/>
      <c r="V29" s="38">
        <v>2590666</v>
      </c>
      <c r="W29" s="38">
        <v>114742</v>
      </c>
      <c r="X29" s="43">
        <f t="shared" si="0"/>
        <v>0.3</v>
      </c>
    </row>
    <row r="30" spans="2:24" ht="21" customHeight="1">
      <c r="B30" s="22" t="s">
        <v>80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12553</v>
      </c>
      <c r="T30" s="32">
        <v>12553</v>
      </c>
      <c r="U30" s="28"/>
      <c r="V30" s="38">
        <v>4692528</v>
      </c>
      <c r="W30" s="38">
        <v>175095</v>
      </c>
      <c r="X30" s="43">
        <f t="shared" si="0"/>
        <v>0.3</v>
      </c>
    </row>
    <row r="31" spans="2:24" ht="21" customHeight="1">
      <c r="B31" s="22" t="s">
        <v>81</v>
      </c>
      <c r="C31" s="32">
        <v>3737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240000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7712</v>
      </c>
      <c r="T31" s="32">
        <v>251449</v>
      </c>
      <c r="U31" s="28"/>
      <c r="V31" s="38">
        <v>5933424</v>
      </c>
      <c r="W31" s="38">
        <v>231961</v>
      </c>
      <c r="X31" s="43">
        <f t="shared" si="0"/>
        <v>4.2</v>
      </c>
    </row>
    <row r="32" spans="2:24" ht="21" customHeight="1">
      <c r="B32" s="22" t="s">
        <v>82</v>
      </c>
      <c r="C32" s="32">
        <v>52979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9016</v>
      </c>
      <c r="T32" s="32">
        <v>61995</v>
      </c>
      <c r="U32" s="28"/>
      <c r="V32" s="38">
        <v>6103287</v>
      </c>
      <c r="W32" s="38">
        <v>264295</v>
      </c>
      <c r="X32" s="43">
        <f t="shared" si="0"/>
        <v>1</v>
      </c>
    </row>
    <row r="33" spans="2:24" ht="21" customHeight="1">
      <c r="B33" s="22" t="s">
        <v>45</v>
      </c>
      <c r="C33" s="32">
        <v>38950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138224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24108</v>
      </c>
      <c r="T33" s="32">
        <v>201282</v>
      </c>
      <c r="U33" s="28"/>
      <c r="V33" s="38">
        <v>3181445</v>
      </c>
      <c r="W33" s="38">
        <v>134586</v>
      </c>
      <c r="X33" s="43">
        <f t="shared" si="0"/>
        <v>6.3</v>
      </c>
    </row>
    <row r="34" spans="2:24" ht="21" customHeight="1">
      <c r="B34" s="22" t="s">
        <v>46</v>
      </c>
      <c r="C34" s="32">
        <v>41268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89458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26578</v>
      </c>
      <c r="T34" s="32">
        <v>157304</v>
      </c>
      <c r="U34" s="28"/>
      <c r="V34" s="38">
        <v>4090987</v>
      </c>
      <c r="W34" s="38">
        <v>187501</v>
      </c>
      <c r="X34" s="46">
        <f t="shared" si="0"/>
        <v>3.8</v>
      </c>
    </row>
    <row r="35" spans="2:24" ht="21" customHeight="1">
      <c r="B35" s="25" t="s">
        <v>47</v>
      </c>
      <c r="C35" s="35">
        <f>SUM(C6:C19)</f>
        <v>1188477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6954526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22342549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452746</v>
      </c>
      <c r="T35" s="35">
        <f t="shared" si="1"/>
        <v>30938298</v>
      </c>
      <c r="U35" s="28"/>
      <c r="V35" s="35">
        <f>SUM(V6:V19)</f>
        <v>380257205</v>
      </c>
      <c r="W35" s="35">
        <f>SUM(W6:W19)</f>
        <v>18723910</v>
      </c>
      <c r="X35" s="42">
        <f t="shared" si="0"/>
        <v>8.1</v>
      </c>
    </row>
    <row r="36" spans="2:24" ht="21" customHeight="1">
      <c r="B36" s="25" t="s">
        <v>83</v>
      </c>
      <c r="C36" s="35">
        <f aca="true" t="shared" si="2" ref="C36:T36">SUM(C20:C34)</f>
        <v>301889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574167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1224371</v>
      </c>
      <c r="O36" s="35">
        <f t="shared" si="2"/>
        <v>0</v>
      </c>
      <c r="P36" s="35">
        <f t="shared" si="2"/>
        <v>78240</v>
      </c>
      <c r="Q36" s="35">
        <f t="shared" si="2"/>
        <v>0</v>
      </c>
      <c r="R36" s="35">
        <f t="shared" si="2"/>
        <v>0</v>
      </c>
      <c r="S36" s="35">
        <f t="shared" si="2"/>
        <v>183046</v>
      </c>
      <c r="T36" s="35">
        <f t="shared" si="2"/>
        <v>2361713</v>
      </c>
      <c r="U36" s="30"/>
      <c r="V36" s="35">
        <f>SUM(V20:V34)</f>
        <v>69868366</v>
      </c>
      <c r="W36" s="35">
        <f>SUM(W20:W34)</f>
        <v>3423212</v>
      </c>
      <c r="X36" s="42">
        <f t="shared" si="0"/>
        <v>3.4</v>
      </c>
    </row>
    <row r="37" spans="2:24" ht="21" customHeight="1">
      <c r="B37" s="25" t="s">
        <v>49</v>
      </c>
      <c r="C37" s="35">
        <f aca="true" t="shared" si="3" ref="C37:T37">SUM(C6:C34)</f>
        <v>1490366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7528693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23566920</v>
      </c>
      <c r="O37" s="35">
        <f t="shared" si="3"/>
        <v>0</v>
      </c>
      <c r="P37" s="35">
        <f t="shared" si="3"/>
        <v>78240</v>
      </c>
      <c r="Q37" s="35">
        <f t="shared" si="3"/>
        <v>0</v>
      </c>
      <c r="R37" s="35">
        <f t="shared" si="3"/>
        <v>0</v>
      </c>
      <c r="S37" s="35">
        <f t="shared" si="3"/>
        <v>635792</v>
      </c>
      <c r="T37" s="35">
        <f t="shared" si="3"/>
        <v>33300011</v>
      </c>
      <c r="U37" s="28"/>
      <c r="V37" s="35">
        <f>SUM(V6:V34)</f>
        <v>450125571</v>
      </c>
      <c r="W37" s="35">
        <f>SUM(W6:W34)</f>
        <v>22147122</v>
      </c>
      <c r="X37" s="42">
        <f t="shared" si="0"/>
        <v>7.4</v>
      </c>
    </row>
    <row r="38" spans="22:24" ht="21" customHeight="1">
      <c r="V38" s="4"/>
      <c r="W38" s="4"/>
      <c r="X38" s="41" t="s">
        <v>84</v>
      </c>
    </row>
    <row r="39" spans="23:24" ht="21" customHeight="1">
      <c r="W39" t="s">
        <v>85</v>
      </c>
      <c r="X39" s="5" t="s">
        <v>61</v>
      </c>
    </row>
    <row r="40" spans="23:24" ht="21" customHeight="1">
      <c r="W40" s="13" t="s">
        <v>47</v>
      </c>
      <c r="X40" s="42">
        <f>ROUND(AVERAGE(X6:X19),1)</f>
        <v>6.7</v>
      </c>
    </row>
    <row r="41" spans="23:24" ht="21" customHeight="1">
      <c r="W41" s="13" t="s">
        <v>48</v>
      </c>
      <c r="X41" s="42">
        <f>ROUND(AVERAGE(X20:X34),1)</f>
        <v>3.1</v>
      </c>
    </row>
    <row r="42" spans="23:24" ht="21" customHeight="1">
      <c r="W42" s="13" t="s">
        <v>49</v>
      </c>
      <c r="X42" s="42">
        <f>ROUND(AVERAGE(X6:X34),1)</f>
        <v>4.8</v>
      </c>
    </row>
    <row r="43" ht="21" customHeight="1">
      <c r="X43" s="41" t="s">
        <v>86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 １１ 繰出金の状況・法適用事業等（２８年度決算額）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52" t="s">
        <v>70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61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62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63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252513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83613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-81735</v>
      </c>
      <c r="T6" s="33">
        <f>+'当年度'!T6-'前年度'!T6</f>
        <v>254391</v>
      </c>
      <c r="U6" s="28"/>
      <c r="V6" s="39">
        <f>+'当年度'!V6-'前年度'!V6</f>
        <v>232393</v>
      </c>
      <c r="W6" s="39">
        <f>+'当年度'!W6-'前年度'!W6</f>
        <v>111697</v>
      </c>
      <c r="X6" s="46">
        <f>+'当年度'!X6-'前年度'!X6</f>
        <v>0.3000000000000007</v>
      </c>
    </row>
    <row r="7" spans="2:24" ht="21" customHeight="1">
      <c r="B7" s="22" t="s">
        <v>25</v>
      </c>
      <c r="C7" s="33">
        <f>+'当年度'!C7-'前年度'!C7</f>
        <v>11550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23891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171173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-36687</v>
      </c>
      <c r="T7" s="33">
        <f>+'当年度'!T7-'前年度'!T7</f>
        <v>169927</v>
      </c>
      <c r="U7" s="28"/>
      <c r="V7" s="39">
        <f>+'当年度'!V7-'前年度'!V7</f>
        <v>945922</v>
      </c>
      <c r="W7" s="39">
        <f>+'当年度'!W7-'前年度'!W7</f>
        <v>-103950</v>
      </c>
      <c r="X7" s="46">
        <f>+'当年度'!X7-'前年度'!X7</f>
        <v>0.09999999999999964</v>
      </c>
    </row>
    <row r="8" spans="2:24" ht="21" customHeight="1">
      <c r="B8" s="22" t="s">
        <v>26</v>
      </c>
      <c r="C8" s="33">
        <f>+'当年度'!C8-'前年度'!C8</f>
        <v>-7720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1344622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-41560</v>
      </c>
      <c r="T8" s="33">
        <f>+'当年度'!T8-'前年度'!T8</f>
        <v>1295342</v>
      </c>
      <c r="U8" s="28"/>
      <c r="V8" s="39">
        <f>+'当年度'!V8-'前年度'!V8</f>
        <v>-58572</v>
      </c>
      <c r="W8" s="39">
        <f>+'当年度'!W8-'前年度'!W8</f>
        <v>134579</v>
      </c>
      <c r="X8" s="46">
        <f>+'当年度'!X8-'前年度'!X8</f>
        <v>4.4</v>
      </c>
    </row>
    <row r="9" spans="2:24" ht="21" customHeight="1">
      <c r="B9" s="22" t="s">
        <v>27</v>
      </c>
      <c r="C9" s="33">
        <f>+'当年度'!C9-'前年度'!C9</f>
        <v>32333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-31077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126264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-69743</v>
      </c>
      <c r="T9" s="33">
        <f>+'当年度'!T9-'前年度'!T9</f>
        <v>57777</v>
      </c>
      <c r="U9" s="28"/>
      <c r="V9" s="39">
        <f>+'当年度'!V9-'前年度'!V9</f>
        <v>-367685</v>
      </c>
      <c r="W9" s="39">
        <f>+'当年度'!W9-'前年度'!W9</f>
        <v>16070</v>
      </c>
      <c r="X9" s="46">
        <f>+'当年度'!X9-'前年度'!X9</f>
        <v>0.1999999999999993</v>
      </c>
    </row>
    <row r="10" spans="2:24" ht="21" customHeight="1">
      <c r="B10" s="22" t="s">
        <v>28</v>
      </c>
      <c r="C10" s="33">
        <f>+'当年度'!C10-'前年度'!C10</f>
        <v>20547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-25190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-4643</v>
      </c>
      <c r="U10" s="28"/>
      <c r="V10" s="39">
        <f>+'当年度'!V10-'前年度'!V10</f>
        <v>-38857</v>
      </c>
      <c r="W10" s="39">
        <f>+'当年度'!W10-'前年度'!W10</f>
        <v>165426</v>
      </c>
      <c r="X10" s="46">
        <f>+'当年度'!X10-'前年度'!X10</f>
        <v>0</v>
      </c>
    </row>
    <row r="11" spans="2:24" ht="21" customHeight="1">
      <c r="B11" s="22" t="s">
        <v>29</v>
      </c>
      <c r="C11" s="33">
        <f>+'当年度'!C11-'前年度'!C11</f>
        <v>-1021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56479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-48740</v>
      </c>
      <c r="T11" s="33">
        <f>+'当年度'!T11-'前年度'!T11</f>
        <v>6718</v>
      </c>
      <c r="U11" s="28"/>
      <c r="V11" s="39">
        <f>+'当年度'!V11-'前年度'!V11</f>
        <v>311871</v>
      </c>
      <c r="W11" s="39">
        <f>+'当年度'!W11-'前年度'!W11</f>
        <v>-233175</v>
      </c>
      <c r="X11" s="46">
        <f>+'当年度'!X11-'前年度'!X11</f>
        <v>-0.10000000000000142</v>
      </c>
    </row>
    <row r="12" spans="2:24" ht="21" customHeight="1">
      <c r="B12" s="22" t="s">
        <v>30</v>
      </c>
      <c r="C12" s="33">
        <f>+'当年度'!C12-'前年度'!C12</f>
        <v>32743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45230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-18327</v>
      </c>
      <c r="T12" s="33">
        <f>+'当年度'!T12-'前年度'!T12</f>
        <v>59646</v>
      </c>
      <c r="U12" s="28"/>
      <c r="V12" s="39">
        <f>+'当年度'!V12-'前年度'!V12</f>
        <v>105730</v>
      </c>
      <c r="W12" s="39">
        <f>+'当年度'!W12-'前年度'!W12</f>
        <v>56711</v>
      </c>
      <c r="X12" s="46">
        <f>+'当年度'!X12-'前年度'!X12</f>
        <v>0.3000000000000007</v>
      </c>
    </row>
    <row r="13" spans="2:24" ht="21" customHeight="1">
      <c r="B13" s="22" t="s">
        <v>31</v>
      </c>
      <c r="C13" s="33">
        <f>+'当年度'!C13-'前年度'!C13</f>
        <v>1448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20000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-6965</v>
      </c>
      <c r="T13" s="33">
        <f>+'当年度'!T13-'前年度'!T13</f>
        <v>14483</v>
      </c>
      <c r="U13" s="28"/>
      <c r="V13" s="39">
        <f>+'当年度'!V13-'前年度'!V13</f>
        <v>-29128</v>
      </c>
      <c r="W13" s="39">
        <f>+'当年度'!W13-'前年度'!W13</f>
        <v>7862</v>
      </c>
      <c r="X13" s="46">
        <f>+'当年度'!X13-'前年度'!X13</f>
        <v>0.3000000000000007</v>
      </c>
    </row>
    <row r="14" spans="2:24" ht="21" customHeight="1">
      <c r="B14" s="22" t="s">
        <v>32</v>
      </c>
      <c r="C14" s="33">
        <f>+'当年度'!C14-'前年度'!C14</f>
        <v>6236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-602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9000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-17782</v>
      </c>
      <c r="T14" s="33">
        <f>+'当年度'!T14-'前年度'!T14</f>
        <v>-3148</v>
      </c>
      <c r="U14" s="28"/>
      <c r="V14" s="39">
        <f>+'当年度'!V14-'前年度'!V14</f>
        <v>-28006</v>
      </c>
      <c r="W14" s="39">
        <f>+'当年度'!W14-'前年度'!W14</f>
        <v>218650</v>
      </c>
      <c r="X14" s="46">
        <f>+'当年度'!X14-'前年度'!X14</f>
        <v>0</v>
      </c>
    </row>
    <row r="15" spans="2:24" ht="21" customHeight="1">
      <c r="B15" s="22" t="s">
        <v>33</v>
      </c>
      <c r="C15" s="33">
        <f>+'当年度'!C15-'前年度'!C15</f>
        <v>1935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-8619</v>
      </c>
      <c r="T15" s="33">
        <f>+'当年度'!T15-'前年度'!T15</f>
        <v>-6684</v>
      </c>
      <c r="U15" s="28"/>
      <c r="V15" s="39">
        <f>+'当年度'!V15-'前年度'!V15</f>
        <v>98745</v>
      </c>
      <c r="W15" s="39">
        <f>+'当年度'!W15-'前年度'!W15</f>
        <v>15415</v>
      </c>
      <c r="X15" s="46">
        <f>+'当年度'!X15-'前年度'!X15</f>
        <v>-0.20000000000000007</v>
      </c>
    </row>
    <row r="16" spans="2:24" ht="21" customHeight="1">
      <c r="B16" s="22" t="s">
        <v>34</v>
      </c>
      <c r="C16" s="33">
        <f>+'当年度'!C16-'前年度'!C16</f>
        <v>341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-6890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-33930</v>
      </c>
      <c r="T16" s="33">
        <f>+'当年度'!T16-'前年度'!T16</f>
        <v>-40479</v>
      </c>
      <c r="U16" s="28"/>
      <c r="V16" s="39">
        <f>+'当年度'!V16-'前年度'!V16</f>
        <v>-57260</v>
      </c>
      <c r="W16" s="39">
        <f>+'当年度'!W16-'前年度'!W16</f>
        <v>6954</v>
      </c>
      <c r="X16" s="46">
        <f>+'当年度'!X16-'前年度'!X16</f>
        <v>-0.6000000000000005</v>
      </c>
    </row>
    <row r="17" spans="2:24" ht="21" customHeight="1">
      <c r="B17" s="23" t="s">
        <v>55</v>
      </c>
      <c r="C17" s="33">
        <f>+'当年度'!C17-'前年度'!C17</f>
        <v>43378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43378</v>
      </c>
      <c r="U17" s="28"/>
      <c r="V17" s="39">
        <f>+'当年度'!V17-'前年度'!V17</f>
        <v>133949</v>
      </c>
      <c r="W17" s="39">
        <f>+'当年度'!W17-'前年度'!W17</f>
        <v>-216705</v>
      </c>
      <c r="X17" s="46">
        <f>+'当年度'!X17-'前年度'!X17</f>
        <v>0.30000000000000004</v>
      </c>
    </row>
    <row r="18" spans="2:24" ht="21" customHeight="1">
      <c r="B18" s="22" t="s">
        <v>56</v>
      </c>
      <c r="C18" s="32">
        <f>+'当年度'!C18-'前年度'!C18</f>
        <v>-10619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-85445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0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-15235</v>
      </c>
      <c r="T18" s="32">
        <f>+'当年度'!T18-'前年度'!T18</f>
        <v>-111299</v>
      </c>
      <c r="U18" s="29"/>
      <c r="V18" s="38">
        <f>+'当年度'!V18-'前年度'!V18</f>
        <v>-219751</v>
      </c>
      <c r="W18" s="38">
        <f>+'当年度'!W18-'前年度'!W18</f>
        <v>-21685</v>
      </c>
      <c r="X18" s="43">
        <f>+'当年度'!X18-'前年度'!X18</f>
        <v>-0.7000000000000002</v>
      </c>
    </row>
    <row r="19" spans="2:24" ht="21" customHeight="1">
      <c r="B19" s="24" t="s">
        <v>57</v>
      </c>
      <c r="C19" s="34">
        <f>+'当年度'!C19-'前年度'!C19</f>
        <v>26298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-3088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1202351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-73423</v>
      </c>
      <c r="T19" s="34">
        <f>+'当年度'!T19-'前年度'!T19</f>
        <v>1152138</v>
      </c>
      <c r="U19" s="28"/>
      <c r="V19" s="40">
        <f>+'当年度'!V19-'前年度'!V19</f>
        <v>-397345</v>
      </c>
      <c r="W19" s="40">
        <f>+'当年度'!W19-'前年度'!W19</f>
        <v>17457</v>
      </c>
      <c r="X19" s="47">
        <f>+'当年度'!X19-'前年度'!X19</f>
        <v>4.2</v>
      </c>
    </row>
    <row r="20" spans="2:24" ht="21" customHeight="1">
      <c r="B20" s="22" t="s">
        <v>35</v>
      </c>
      <c r="C20" s="32">
        <f>+'当年度'!C20-'前年度'!C20</f>
        <v>-109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-109</v>
      </c>
      <c r="U20" s="28"/>
      <c r="V20" s="38">
        <f>+'当年度'!V20-'前年度'!V20</f>
        <v>31173</v>
      </c>
      <c r="W20" s="38">
        <f>+'当年度'!W20-'前年度'!W20</f>
        <v>7535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-74686</v>
      </c>
      <c r="W21" s="38">
        <f>+'当年度'!W21-'前年度'!W21</f>
        <v>119308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-17528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38104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-22924</v>
      </c>
      <c r="T22" s="32">
        <f>+'当年度'!T22-'前年度'!T22</f>
        <v>-2348</v>
      </c>
      <c r="U22" s="28"/>
      <c r="V22" s="38">
        <f>+'当年度'!V22-'前年度'!V22</f>
        <v>-258607</v>
      </c>
      <c r="W22" s="38">
        <f>+'当年度'!W22-'前年度'!W22</f>
        <v>-1535</v>
      </c>
      <c r="X22" s="43">
        <f>+'当年度'!X22-'前年度'!X22</f>
        <v>0.1999999999999993</v>
      </c>
    </row>
    <row r="23" spans="2:24" ht="21" customHeight="1">
      <c r="B23" s="22" t="s">
        <v>38</v>
      </c>
      <c r="C23" s="32">
        <f>+'当年度'!C23-'前年度'!C23</f>
        <v>-1000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-3386</v>
      </c>
      <c r="T23" s="32">
        <f>+'当年度'!T23-'前年度'!T23</f>
        <v>-4386</v>
      </c>
      <c r="U23" s="28"/>
      <c r="V23" s="38">
        <f>+'当年度'!V23-'前年度'!V23</f>
        <v>-7119</v>
      </c>
      <c r="W23" s="38">
        <f>+'当年度'!W23-'前年度'!W23</f>
        <v>1164</v>
      </c>
      <c r="X23" s="43">
        <f>+'当年度'!X23-'前年度'!X23</f>
        <v>-0.2</v>
      </c>
    </row>
    <row r="24" spans="2:24" ht="21" customHeight="1">
      <c r="B24" s="22" t="s">
        <v>39</v>
      </c>
      <c r="C24" s="32">
        <f>+'当年度'!C24-'前年度'!C24</f>
        <v>2810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-3338</v>
      </c>
      <c r="T24" s="32">
        <f>+'当年度'!T24-'前年度'!T24</f>
        <v>-528</v>
      </c>
      <c r="U24" s="28"/>
      <c r="V24" s="38">
        <f>+'当年度'!V24-'前年度'!V24</f>
        <v>62727</v>
      </c>
      <c r="W24" s="38">
        <f>+'当年度'!W24-'前年度'!W24</f>
        <v>0</v>
      </c>
      <c r="X24" s="43">
        <f>+'当年度'!X24-'前年度'!X24</f>
        <v>0</v>
      </c>
    </row>
    <row r="25" spans="2:24" ht="21" customHeight="1">
      <c r="B25" s="22" t="s">
        <v>40</v>
      </c>
      <c r="C25" s="32">
        <f>+'当年度'!C25-'前年度'!C25</f>
        <v>-30996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-5974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-15538</v>
      </c>
      <c r="T25" s="32">
        <f>+'当年度'!T25-'前年度'!T25</f>
        <v>-52508</v>
      </c>
      <c r="U25" s="28"/>
      <c r="V25" s="38">
        <f>+'当年度'!V25-'前年度'!V25</f>
        <v>34607</v>
      </c>
      <c r="W25" s="38">
        <f>+'当年度'!W25-'前年度'!W25</f>
        <v>38548</v>
      </c>
      <c r="X25" s="43">
        <f>+'当年度'!X25-'前年度'!X25</f>
        <v>-1</v>
      </c>
    </row>
    <row r="26" spans="2:24" ht="21" customHeight="1">
      <c r="B26" s="22" t="s">
        <v>41</v>
      </c>
      <c r="C26" s="32">
        <f>+'当年度'!C26-'前年度'!C26</f>
        <v>-6293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-20690</v>
      </c>
      <c r="T26" s="32">
        <f>+'当年度'!T26-'前年度'!T26</f>
        <v>-26983</v>
      </c>
      <c r="U26" s="28"/>
      <c r="V26" s="38">
        <f>+'当年度'!V26-'前年度'!V26</f>
        <v>94317</v>
      </c>
      <c r="W26" s="38">
        <f>+'当年度'!W26-'前年度'!W26</f>
        <v>18592</v>
      </c>
      <c r="X26" s="43">
        <f>+'当年度'!X26-'前年度'!X26</f>
        <v>-0.6</v>
      </c>
    </row>
    <row r="27" spans="2:24" ht="21" customHeight="1">
      <c r="B27" s="22" t="s">
        <v>42</v>
      </c>
      <c r="C27" s="32">
        <f>+'当年度'!C27-'前年度'!C27</f>
        <v>240054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-1607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-7029</v>
      </c>
      <c r="T27" s="32">
        <f>+'当年度'!T27-'前年度'!T27</f>
        <v>231418</v>
      </c>
      <c r="U27" s="28"/>
      <c r="V27" s="38">
        <f>+'当年度'!V27-'前年度'!V27</f>
        <v>-151199</v>
      </c>
      <c r="W27" s="38">
        <f>+'当年度'!W27-'前年度'!W27</f>
        <v>606</v>
      </c>
      <c r="X27" s="43">
        <f>+'当年度'!X27-'前年度'!X27</f>
        <v>5.1</v>
      </c>
    </row>
    <row r="28" spans="2:24" ht="21" customHeight="1">
      <c r="B28" s="22" t="s">
        <v>43</v>
      </c>
      <c r="C28" s="32">
        <f>+'当年度'!C28-'前年度'!C28</f>
        <v>-4559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-14649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36048</v>
      </c>
      <c r="O28" s="32">
        <f>+'当年度'!O28-'前年度'!O28</f>
        <v>0</v>
      </c>
      <c r="P28" s="32">
        <f>+'当年度'!P28-'前年度'!P28</f>
        <v>-49025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-21287</v>
      </c>
      <c r="T28" s="32">
        <f>+'当年度'!T28-'前年度'!T28</f>
        <v>-53472</v>
      </c>
      <c r="U28" s="28"/>
      <c r="V28" s="38">
        <f>+'当年度'!V28-'前年度'!V28</f>
        <v>7428</v>
      </c>
      <c r="W28" s="38">
        <f>+'当年度'!W28-'前年度'!W28</f>
        <v>44510</v>
      </c>
      <c r="X28" s="43">
        <f>+'当年度'!X28-'前年度'!X28</f>
        <v>-1.3000000000000007</v>
      </c>
    </row>
    <row r="29" spans="2:24" ht="21" customHeight="1">
      <c r="B29" s="22" t="s">
        <v>44</v>
      </c>
      <c r="C29" s="32">
        <f>+'当年度'!C29-'前年度'!C29</f>
        <v>105143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-8887</v>
      </c>
      <c r="T29" s="32">
        <f>+'当年度'!T29-'前年度'!T29</f>
        <v>96256</v>
      </c>
      <c r="U29" s="28"/>
      <c r="V29" s="38">
        <f>+'当年度'!V29-'前年度'!V29</f>
        <v>14787</v>
      </c>
      <c r="W29" s="38">
        <f>+'当年度'!W29-'前年度'!W29</f>
        <v>7685</v>
      </c>
      <c r="X29" s="43">
        <f>+'当年度'!X29-'前年度'!X29</f>
        <v>3.7</v>
      </c>
    </row>
    <row r="30" spans="2:24" ht="21" customHeight="1">
      <c r="B30" s="22" t="s">
        <v>58</v>
      </c>
      <c r="C30" s="32">
        <f>+'当年度'!C30-'前年度'!C30</f>
        <v>240000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-12553</v>
      </c>
      <c r="T30" s="32">
        <f>+'当年度'!T30-'前年度'!T30</f>
        <v>227447</v>
      </c>
      <c r="U30" s="28"/>
      <c r="V30" s="38">
        <f>+'当年度'!V30-'前年度'!V30</f>
        <v>-142410</v>
      </c>
      <c r="W30" s="38">
        <f>+'当年度'!W30-'前年度'!W30</f>
        <v>1692</v>
      </c>
      <c r="X30" s="43">
        <f>+'当年度'!X30-'前年度'!X30</f>
        <v>5</v>
      </c>
    </row>
    <row r="31" spans="2:24" ht="21" customHeight="1">
      <c r="B31" s="22" t="s">
        <v>59</v>
      </c>
      <c r="C31" s="32">
        <f>+'当年度'!C31-'前年度'!C31</f>
        <v>78528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-7580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-7712</v>
      </c>
      <c r="T31" s="32">
        <f>+'当年度'!T31-'前年度'!T31</f>
        <v>63236</v>
      </c>
      <c r="U31" s="28"/>
      <c r="V31" s="38">
        <f>+'当年度'!V31-'前年度'!V31</f>
        <v>-109170</v>
      </c>
      <c r="W31" s="38">
        <f>+'当年度'!W31-'前年度'!W31</f>
        <v>5383</v>
      </c>
      <c r="X31" s="43">
        <f>+'当年度'!X31-'前年度'!X31</f>
        <v>1.2000000000000002</v>
      </c>
    </row>
    <row r="32" spans="2:24" ht="21" customHeight="1">
      <c r="B32" s="22" t="s">
        <v>60</v>
      </c>
      <c r="C32" s="32">
        <f>+'当年度'!C32-'前年度'!C32</f>
        <v>8886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-9016</v>
      </c>
      <c r="T32" s="32">
        <f>+'当年度'!T32-'前年度'!T32</f>
        <v>-130</v>
      </c>
      <c r="U32" s="28"/>
      <c r="V32" s="38">
        <f>+'当年度'!V32-'前年度'!V32</f>
        <v>-76479</v>
      </c>
      <c r="W32" s="38">
        <f>+'当年度'!W32-'前年度'!W32</f>
        <v>1197</v>
      </c>
      <c r="X32" s="43">
        <f>+'当年度'!X32-'前年度'!X32</f>
        <v>0</v>
      </c>
    </row>
    <row r="33" spans="2:24" ht="21" customHeight="1">
      <c r="B33" s="22" t="s">
        <v>45</v>
      </c>
      <c r="C33" s="32">
        <f>+'当年度'!C33-'前年度'!C33</f>
        <v>10869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2205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-24108</v>
      </c>
      <c r="T33" s="32">
        <f>+'当年度'!T33-'前年度'!T33</f>
        <v>-11034</v>
      </c>
      <c r="U33" s="28"/>
      <c r="V33" s="38">
        <f>+'当年度'!V33-'前年度'!V33</f>
        <v>-67840</v>
      </c>
      <c r="W33" s="38">
        <f>+'当年度'!W33-'前年度'!W33</f>
        <v>4314</v>
      </c>
      <c r="X33" s="43">
        <f>+'当年度'!X33-'前年度'!X33</f>
        <v>-0.20000000000000018</v>
      </c>
    </row>
    <row r="34" spans="2:24" ht="21" customHeight="1">
      <c r="B34" s="22" t="s">
        <v>46</v>
      </c>
      <c r="C34" s="32">
        <f>+'当年度'!C34-'前年度'!C34</f>
        <v>-2011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1260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-26578</v>
      </c>
      <c r="T34" s="32">
        <f>+'当年度'!T34-'前年度'!T34</f>
        <v>-27329</v>
      </c>
      <c r="U34" s="28"/>
      <c r="V34" s="38">
        <f>+'当年度'!V34-'前年度'!V34</f>
        <v>-62907</v>
      </c>
      <c r="W34" s="38">
        <f>+'当年度'!W34-'前年度'!W34</f>
        <v>736</v>
      </c>
      <c r="X34" s="43">
        <f>+'当年度'!X34-'前年度'!X34</f>
        <v>-0.5999999999999996</v>
      </c>
    </row>
    <row r="35" spans="2:24" ht="21" customHeight="1">
      <c r="B35" s="25" t="s">
        <v>47</v>
      </c>
      <c r="C35" s="35">
        <f>+'当年度'!C35-'前年度'!C35</f>
        <v>409962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1306641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1623690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-452746</v>
      </c>
      <c r="T35" s="35">
        <f>+'当年度'!T35-'前年度'!T35</f>
        <v>2887547</v>
      </c>
      <c r="U35" s="28"/>
      <c r="V35" s="35">
        <f>+'当年度'!V35-'前年度'!V35</f>
        <v>632006</v>
      </c>
      <c r="W35" s="35">
        <f>+'当年度'!W35-'前年度'!W35</f>
        <v>175306</v>
      </c>
      <c r="X35" s="42">
        <f>+'当年度'!X35-'前年度'!X35</f>
        <v>0.8000000000000007</v>
      </c>
    </row>
    <row r="36" spans="2:24" ht="21" customHeight="1">
      <c r="B36" s="25" t="s">
        <v>68</v>
      </c>
      <c r="C36" s="35">
        <f>+'当年度'!C36-'前年度'!C36</f>
        <v>623794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-20371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68178</v>
      </c>
      <c r="O36" s="35">
        <f>+'当年度'!O36-'前年度'!O36</f>
        <v>0</v>
      </c>
      <c r="P36" s="35">
        <f>+'当年度'!P36-'前年度'!P36</f>
        <v>-49025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-183046</v>
      </c>
      <c r="T36" s="35">
        <f>+'当年度'!T36-'前年度'!T36</f>
        <v>439530</v>
      </c>
      <c r="U36" s="30"/>
      <c r="V36" s="35">
        <f>+'当年度'!V36-'前年度'!V36</f>
        <v>-705378</v>
      </c>
      <c r="W36" s="35">
        <f>+'当年度'!W36-'前年度'!W36</f>
        <v>249735</v>
      </c>
      <c r="X36" s="42">
        <f>+'当年度'!X36-'前年度'!X36</f>
        <v>0.6999999999999997</v>
      </c>
    </row>
    <row r="37" spans="2:24" ht="21" customHeight="1">
      <c r="B37" s="25" t="s">
        <v>49</v>
      </c>
      <c r="C37" s="35">
        <f>+'当年度'!C37-'前年度'!C37</f>
        <v>1033756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1286270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1691868</v>
      </c>
      <c r="O37" s="35">
        <f>+'当年度'!O37-'前年度'!O37</f>
        <v>0</v>
      </c>
      <c r="P37" s="35">
        <f>+'当年度'!P37-'前年度'!P37</f>
        <v>-49025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-635792</v>
      </c>
      <c r="T37" s="35">
        <f>+'当年度'!T37-'前年度'!T37</f>
        <v>3327077</v>
      </c>
      <c r="U37" s="28"/>
      <c r="V37" s="35">
        <f>+'当年度'!V37-'前年度'!V37</f>
        <v>-73372</v>
      </c>
      <c r="W37" s="35">
        <f>+'当年度'!W37-'前年度'!W37</f>
        <v>425041</v>
      </c>
      <c r="X37" s="42">
        <f>+'当年度'!X37-'前年度'!X37</f>
        <v>0.6999999999999993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0.5999999999999996</v>
      </c>
    </row>
    <row r="41" spans="23:24" ht="21" customHeight="1">
      <c r="W41" s="13" t="s">
        <v>48</v>
      </c>
      <c r="X41" s="42">
        <f>+'当年度'!X41-'前年度'!X41</f>
        <v>0.7999999999999998</v>
      </c>
    </row>
    <row r="42" spans="23:24" ht="21" customHeight="1">
      <c r="W42" s="13" t="s">
        <v>49</v>
      </c>
      <c r="X42" s="42">
        <f>+'当年度'!X42-'前年度'!X42</f>
        <v>0.7000000000000002</v>
      </c>
    </row>
    <row r="43" ht="21" customHeight="1">
      <c r="X43" s="41" t="s">
        <v>53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52" t="s">
        <v>71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54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66</v>
      </c>
      <c r="N4" s="10" t="s">
        <v>11</v>
      </c>
      <c r="O4" s="10" t="s">
        <v>12</v>
      </c>
      <c r="P4" s="10" t="s">
        <v>64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67</v>
      </c>
      <c r="N5" s="12" t="s">
        <v>19</v>
      </c>
      <c r="O5" s="12" t="s">
        <v>19</v>
      </c>
      <c r="P5" s="12" t="s">
        <v>65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196.2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  <v>1.4</v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 t="str">
        <f>IF(AND('当年度'!S6=0,'前年度'!S6=0),"",IF('前年度'!S6=0,"皆増 ",IF('当年度'!S6=0,"皆減 ",ROUND('増減額'!S6/'前年度'!S6*100,1))))</f>
        <v>皆減 </v>
      </c>
      <c r="T6" s="48">
        <f>IF(AND('当年度'!T6=0,'前年度'!T6=0),"",IF('前年度'!T6=0,"皆増 ",IF('当年度'!T6=0,"皆減 ",ROUND('増減額'!T6/'前年度'!T6*100,1))))</f>
        <v>4.2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62.6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2.1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2.5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 t="str">
        <f>IF(AND('当年度'!S7=0,'前年度'!S7=0),"",IF('前年度'!S7=0,"皆増 ",IF('当年度'!S7=0,"皆減 ",ROUND('増減額'!S7/'前年度'!S7*100,1))))</f>
        <v>皆減 </v>
      </c>
      <c r="T7" s="48">
        <f>IF(AND('当年度'!T7=0,'前年度'!T7=0),"",IF('前年度'!T7=0,"皆増 ",IF('当年度'!T7=0,"皆減 ",ROUND('増減額'!T7/'前年度'!T7*100,1))))</f>
        <v>2.1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-8.1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95.4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0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 t="str">
        <f>IF(AND('当年度'!S8=0,'前年度'!S8=0),"",IF('前年度'!S8=0,"皆増 ",IF('当年度'!S8=0,"皆減 ",ROUND('増減額'!S8/'前年度'!S8*100,1))))</f>
        <v>皆減 </v>
      </c>
      <c r="T8" s="48">
        <f>IF(AND('当年度'!T8=0,'前年度'!T8=0),"",IF('前年度'!T8=0,"皆増 ",IF('当年度'!T8=0,"皆減 ",ROUND('増減額'!T8/'前年度'!T8*100,1))))</f>
        <v>38.7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34.5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-3.3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4.7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 t="str">
        <f>IF(AND('当年度'!S9=0,'前年度'!S9=0),"",IF('前年度'!S9=0,"皆増 ",IF('当年度'!S9=0,"皆減 ",ROUND('増減額'!S9/'前年度'!S9*100,1))))</f>
        <v>皆減 </v>
      </c>
      <c r="T9" s="48">
        <f>IF(AND('当年度'!T9=0,'前年度'!T9=0),"",IF('前年度'!T9=0,"皆増 ",IF('当年度'!T9=0,"皆減 ",ROUND('増減額'!T9/'前年度'!T9*100,1))))</f>
        <v>1.5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130.5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>
        <f>IF(AND('当年度'!I10=0,'前年度'!I10=0),"",IF('前年度'!I10=0,"皆増 ",IF('当年度'!I10=0,"皆減 ",ROUND('増減額'!I10/'前年度'!I10*100,1))))</f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>
        <f>IF(AND('当年度'!N10=0,'前年度'!N10=0),"",IF('前年度'!N10=0,"皆増 ",IF('当年度'!N10=0,"皆減 ",ROUND('増減額'!N10/'前年度'!N10*100,1))))</f>
        <v>-1.4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-0.3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-3.4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  <v>1.9</v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 t="str">
        <f>IF(AND('当年度'!S11=0,'前年度'!S11=0),"",IF('前年度'!S11=0,"皆増 ",IF('当年度'!S11=0,"皆減 ",ROUND('増減額'!S11/'前年度'!S11*100,1))))</f>
        <v>皆減 </v>
      </c>
      <c r="T11" s="48">
        <f>IF(AND('当年度'!T11=0,'前年度'!T11=0),"",IF('前年度'!T11=0,"皆増 ",IF('当年度'!T11=0,"皆減 ",ROUND('増減額'!T11/'前年度'!T11*100,1))))</f>
        <v>0.2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30.8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3.4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 t="str">
        <f>IF(AND('当年度'!S12=0,'前年度'!S12=0),"",IF('前年度'!S12=0,"皆増 ",IF('当年度'!S12=0,"皆減 ",ROUND('増減額'!S12/'前年度'!S12*100,1))))</f>
        <v>皆減 </v>
      </c>
      <c r="T12" s="48">
        <f>IF(AND('当年度'!T12=0,'前年度'!T12=0),"",IF('前年度'!T12=0,"皆増 ",IF('当年度'!T12=0,"皆減 ",ROUND('増減額'!T12/'前年度'!T12*100,1))))</f>
        <v>4.1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6.6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4.2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 t="str">
        <f>IF(AND('当年度'!S13=0,'前年度'!S13=0),"",IF('前年度'!S13=0,"皆増 ",IF('当年度'!S13=0,"皆減 ",ROUND('増減額'!S13/'前年度'!S13*100,1))))</f>
        <v>皆減 </v>
      </c>
      <c r="T13" s="48">
        <f>IF(AND('当年度'!T13=0,'前年度'!T13=0),"",IF('前年度'!T13=0,"皆増 ",IF('当年度'!T13=0,"皆減 ",ROUND('増減額'!T13/'前年度'!T13*100,1))))</f>
        <v>2.8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88.7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-0.2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  <v>2.3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 t="str">
        <f>IF(AND('当年度'!S14=0,'前年度'!S14=0),"",IF('前年度'!S14=0,"皆増 ",IF('当年度'!S14=0,"皆減 ",ROUND('増減額'!S14/'前年度'!S14*100,1))))</f>
        <v>皆減 </v>
      </c>
      <c r="T14" s="48">
        <f>IF(AND('当年度'!T14=0,'前年度'!T14=0),"",IF('前年度'!T14=0,"皆増 ",IF('当年度'!T14=0,"皆減 ",ROUND('増減額'!T14/'前年度'!T14*100,1))))</f>
        <v>-0.5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4.3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 t="str">
        <f>IF(AND('当年度'!S15=0,'前年度'!S15=0),"",IF('前年度'!S15=0,"皆増 ",IF('当年度'!S15=0,"皆減 ",ROUND('増減額'!S15/'前年度'!S15*100,1))))</f>
        <v>皆減 </v>
      </c>
      <c r="T15" s="48">
        <f>IF(AND('当年度'!T15=0,'前年度'!T15=0),"",IF('前年度'!T15=0,"皆増 ",IF('当年度'!T15=0,"皆減 ",ROUND('増減額'!T15/'前年度'!T15*100,1))))</f>
        <v>-12.5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0.2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-3.8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 t="str">
        <f>IF(AND('当年度'!S16=0,'前年度'!S16=0),"",IF('前年度'!S16=0,"皆増 ",IF('当年度'!S16=0,"皆減 ",ROUND('増減額'!S16/'前年度'!S16*100,1))))</f>
        <v>皆減 </v>
      </c>
      <c r="T16" s="48">
        <f>IF(AND('当年度'!T16=0,'前年度'!T16=0),"",IF('前年度'!T16=0,"皆増 ",IF('当年度'!T16=0,"皆減 ",ROUND('増減額'!T16/'前年度'!T16*100,1))))</f>
        <v>-10.6</v>
      </c>
      <c r="U16" s="16"/>
      <c r="V16" s="16"/>
      <c r="W16" s="16"/>
      <c r="X16" s="16"/>
    </row>
    <row r="17" spans="2:24" ht="21" customHeight="1">
      <c r="B17" s="23" t="s">
        <v>55</v>
      </c>
      <c r="C17" s="49">
        <f>IF(AND('当年度'!C17=0,'前年度'!C17=0),"",IF('前年度'!C17=0,"皆増 ",IF('当年度'!C17=0,"皆減 ",ROUND('増減額'!C17/'前年度'!C17*100,1))))</f>
        <v>41.7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41.7</v>
      </c>
      <c r="U17" s="16"/>
      <c r="V17" s="16"/>
      <c r="W17" s="16"/>
      <c r="X17" s="16"/>
    </row>
    <row r="18" spans="2:24" ht="21" customHeight="1">
      <c r="B18" s="22" t="s">
        <v>56</v>
      </c>
      <c r="C18" s="48">
        <f>IF(AND('当年度'!C18=0,'前年度'!C18=0),"",IF('前年度'!C18=0,"皆増 ",IF('当年度'!C18=0,"皆減 ",ROUND('増減額'!C18/'前年度'!C18*100,1))))</f>
        <v>-78.5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-14.4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>
        <f>IF(AND('当年度'!N18=0,'前年度'!N18=0),"",IF('前年度'!N18=0,"皆増 ",IF('当年度'!N18=0,"皆減 ",ROUND('増減額'!N18/'前年度'!N18*100,1))))</f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 t="str">
        <f>IF(AND('当年度'!S18=0,'前年度'!S18=0),"",IF('前年度'!S18=0,"皆増 ",IF('当年度'!S18=0,"皆減 ",ROUND('増減額'!S18/'前年度'!S18*100,1))))</f>
        <v>皆減 </v>
      </c>
      <c r="T18" s="48">
        <f>IF(AND('当年度'!T18=0,'前年度'!T18=0),"",IF('前年度'!T18=0,"皆増 ",IF('当年度'!T18=0,"皆減 ",ROUND('増減額'!T18/'前年度'!T18*100,1))))</f>
        <v>-17.9</v>
      </c>
      <c r="U18" s="16"/>
      <c r="V18" s="16"/>
      <c r="W18" s="16"/>
      <c r="X18" s="16"/>
    </row>
    <row r="19" spans="2:24" ht="21" customHeight="1">
      <c r="B19" s="24" t="s">
        <v>57</v>
      </c>
      <c r="C19" s="50">
        <f>IF(AND('当年度'!C19=0,'前年度'!C19=0),"",IF('前年度'!C19=0,"皆増 ",IF('当年度'!C19=0,"皆減 ",ROUND('増減額'!C19/'前年度'!C19*100,1))))</f>
        <v>7.7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-0.5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 t="str">
        <f>IF(AND('当年度'!N19=0,'前年度'!N19=0),"",IF('前年度'!N19=0,"皆増 ",IF('当年度'!N19=0,"皆減 ",ROUND('増減額'!N19/'前年度'!N19*100,1))))</f>
        <v>皆増 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 t="str">
        <f>IF(AND('当年度'!S19=0,'前年度'!S19=0),"",IF('前年度'!S19=0,"皆増 ",IF('当年度'!S19=0,"皆減 ",ROUND('増減額'!S19/'前年度'!S19*100,1))))</f>
        <v>皆減 </v>
      </c>
      <c r="T19" s="50">
        <f>IF(AND('当年度'!T19=0,'前年度'!T19=0),"",IF('前年度'!T19=0,"皆増 ",IF('当年度'!T19=0,"皆減 ",ROUND('増減額'!T19/'前年度'!T19*100,1))))</f>
        <v>111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-7.8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-7.8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-42.2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  <v>6.7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 t="str">
        <f>IF(AND('当年度'!S22=0,'前年度'!S22=0),"",IF('前年度'!S22=0,"皆増 ",IF('当年度'!S22=0,"皆減 ",ROUND('増減額'!S22/'前年度'!S22*100,1))))</f>
        <v>皆減 </v>
      </c>
      <c r="T22" s="48">
        <f>IF(AND('当年度'!T22=0,'前年度'!T22=0),"",IF('前年度'!T22=0,"皆増 ",IF('当年度'!T22=0,"皆減 ",ROUND('増減額'!T22/'前年度'!T22*100,1))))</f>
        <v>-0.4</v>
      </c>
      <c r="U22" s="16"/>
      <c r="V22" s="16"/>
      <c r="W22" s="16"/>
      <c r="X22" s="16"/>
    </row>
    <row r="23" spans="2:24" ht="21" customHeight="1">
      <c r="B23" s="22" t="s">
        <v>38</v>
      </c>
      <c r="C23" s="48" t="str">
        <f>IF(AND('当年度'!C23=0,'前年度'!C23=0),"",IF('前年度'!C23=0,"皆増 ",IF('当年度'!C23=0,"皆減 ",ROUND('増減額'!C23/'前年度'!C23*100,1))))</f>
        <v>皆減 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 t="str">
        <f>IF(AND('当年度'!S23=0,'前年度'!S23=0),"",IF('前年度'!S23=0,"皆増 ",IF('当年度'!S23=0,"皆減 ",ROUND('増減額'!S23/'前年度'!S23*100,1))))</f>
        <v>皆減 </v>
      </c>
      <c r="T23" s="48" t="str">
        <f>IF(AND('当年度'!T23=0,'前年度'!T23=0),"",IF('前年度'!T23=0,"皆増 ",IF('当年度'!T23=0,"皆減 ",ROUND('増減額'!T23/'前年度'!T23*100,1))))</f>
        <v>皆減 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14.1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 t="str">
        <f>IF(AND('当年度'!S24=0,'前年度'!S24=0),"",IF('前年度'!S24=0,"皆増 ",IF('当年度'!S24=0,"皆減 ",ROUND('増減額'!S24/'前年度'!S24*100,1))))</f>
        <v>皆減 </v>
      </c>
      <c r="T24" s="48">
        <f>IF(AND('当年度'!T24=0,'前年度'!T24=0),"",IF('前年度'!T24=0,"皆増 ",IF('当年度'!T24=0,"皆減 ",ROUND('増減額'!T24/'前年度'!T24*100,1))))</f>
        <v>-2.3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-79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-2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 t="str">
        <f>IF(AND('当年度'!S25=0,'前年度'!S25=0),"",IF('前年度'!S25=0,"皆増 ",IF('当年度'!S25=0,"皆減 ",ROUND('増減額'!S25/'前年度'!S25*100,1))))</f>
        <v>皆減 </v>
      </c>
      <c r="T25" s="48">
        <f>IF(AND('当年度'!T25=0,'前年度'!T25=0),"",IF('前年度'!T25=0,"皆増 ",IF('当年度'!T25=0,"皆減 ",ROUND('増減額'!T25/'前年度'!T25*100,1))))</f>
        <v>-14.6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-11.3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 t="str">
        <f>IF(AND('当年度'!S26=0,'前年度'!S26=0),"",IF('前年度'!S26=0,"皆増 ",IF('当年度'!S26=0,"皆減 ",ROUND('増減額'!S26/'前年度'!S26*100,1))))</f>
        <v>皆減 </v>
      </c>
      <c r="T26" s="48">
        <f>IF(AND('当年度'!T26=0,'前年度'!T26=0),"",IF('前年度'!T26=0,"皆増 ",IF('当年度'!T26=0,"皆減 ",ROUND('増減額'!T26/'前年度'!T26*100,1))))</f>
        <v>-35.3</v>
      </c>
      <c r="U26" s="16"/>
      <c r="V26" s="16"/>
      <c r="W26" s="16"/>
      <c r="X26" s="16"/>
    </row>
    <row r="27" spans="2:24" ht="21" customHeight="1">
      <c r="B27" s="22" t="s">
        <v>42</v>
      </c>
      <c r="C27" s="48" t="str">
        <f>IF(AND('当年度'!C27=0,'前年度'!C27=0),"",IF('前年度'!C27=0,"皆増 ",IF('当年度'!C27=0,"皆減 ",ROUND('増減額'!C27/'前年度'!C27*100,1))))</f>
        <v>皆増 </v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-11.5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 t="str">
        <f>IF(AND('当年度'!S27=0,'前年度'!S27=0),"",IF('前年度'!S27=0,"皆増 ",IF('当年度'!S27=0,"皆減 ",ROUND('増減額'!S27/'前年度'!S27*100,1))))</f>
        <v>皆減 </v>
      </c>
      <c r="T27" s="48">
        <f>IF(AND('当年度'!T27=0,'前年度'!T27=0),"",IF('前年度'!T27=0,"皆増 ",IF('当年度'!T27=0,"皆減 ",ROUND('増減額'!T27/'前年度'!T27*100,1))))</f>
        <v>1102.4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-86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-15.8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10.2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-62.7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 t="str">
        <f>IF(AND('当年度'!S28=0,'前年度'!S28=0),"",IF('前年度'!S28=0,"皆増 ",IF('当年度'!S28=0,"皆減 ",ROUND('増減額'!S28/'前年度'!S28*100,1))))</f>
        <v>皆減 </v>
      </c>
      <c r="T28" s="48">
        <f>IF(AND('当年度'!T28=0,'前年度'!T28=0),"",IF('前年度'!T28=0,"皆増 ",IF('当年度'!T28=0,"皆減 ",ROUND('増減額'!T28/'前年度'!T28*100,1))))</f>
        <v>-9.7</v>
      </c>
      <c r="U28" s="16"/>
      <c r="V28" s="16"/>
      <c r="W28" s="16"/>
      <c r="X28" s="16"/>
    </row>
    <row r="29" spans="2:24" ht="21" customHeight="1">
      <c r="B29" s="22" t="s">
        <v>44</v>
      </c>
      <c r="C29" s="48" t="str">
        <f>IF(AND('当年度'!C29=0,'前年度'!C29=0),"",IF('前年度'!C29=0,"皆増 ",IF('当年度'!C29=0,"皆減 ",ROUND('増減額'!C29/'前年度'!C29*100,1))))</f>
        <v>皆増 </v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 t="str">
        <f>IF(AND('当年度'!S29=0,'前年度'!S29=0),"",IF('前年度'!S29=0,"皆増 ",IF('当年度'!S29=0,"皆減 ",ROUND('増減額'!S29/'前年度'!S29*100,1))))</f>
        <v>皆減 </v>
      </c>
      <c r="T29" s="48">
        <f>IF(AND('当年度'!T29=0,'前年度'!T29=0),"",IF('前年度'!T29=0,"皆増 ",IF('当年度'!T29=0,"皆減 ",ROUND('増減額'!T29/'前年度'!T29*100,1))))</f>
        <v>1083.1</v>
      </c>
      <c r="U29" s="16"/>
      <c r="V29" s="16"/>
      <c r="W29" s="16"/>
      <c r="X29" s="16"/>
    </row>
    <row r="30" spans="2:24" ht="21" customHeight="1">
      <c r="B30" s="22" t="s">
        <v>58</v>
      </c>
      <c r="C30" s="48" t="str">
        <f>IF(AND('当年度'!C30=0,'前年度'!C30=0),"",IF('前年度'!C30=0,"皆増 ",IF('当年度'!C30=0,"皆減 ",ROUND('増減額'!C30/'前年度'!C30*100,1))))</f>
        <v>皆増 </v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 t="str">
        <f>IF(AND('当年度'!S30=0,'前年度'!S30=0),"",IF('前年度'!S30=0,"皆増 ",IF('当年度'!S30=0,"皆減 ",ROUND('増減額'!S30/'前年度'!S30*100,1))))</f>
        <v>皆減 </v>
      </c>
      <c r="T30" s="48">
        <f>IF(AND('当年度'!T30=0,'前年度'!T30=0),"",IF('前年度'!T30=0,"皆増 ",IF('当年度'!T30=0,"皆減 ",ROUND('増減額'!T30/'前年度'!T30*100,1))))</f>
        <v>1811.9</v>
      </c>
      <c r="U30" s="16"/>
      <c r="V30" s="16"/>
      <c r="W30" s="16"/>
      <c r="X30" s="16"/>
    </row>
    <row r="31" spans="2:24" ht="21" customHeight="1">
      <c r="B31" s="22" t="s">
        <v>59</v>
      </c>
      <c r="C31" s="48">
        <f>IF(AND('当年度'!C31=0,'前年度'!C31=0),"",IF('前年度'!C31=0,"皆増 ",IF('当年度'!C31=0,"皆減 ",ROUND('増減額'!C31/'前年度'!C31*100,1))))</f>
        <v>2101.4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-3.2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 t="str">
        <f>IF(AND('当年度'!S31=0,'前年度'!S31=0),"",IF('前年度'!S31=0,"皆増 ",IF('当年度'!S31=0,"皆減 ",ROUND('増減額'!S31/'前年度'!S31*100,1))))</f>
        <v>皆減 </v>
      </c>
      <c r="T31" s="48">
        <f>IF(AND('当年度'!T31=0,'前年度'!T31=0),"",IF('前年度'!T31=0,"皆増 ",IF('当年度'!T31=0,"皆減 ",ROUND('増減額'!T31/'前年度'!T31*100,1))))</f>
        <v>25.1</v>
      </c>
      <c r="U31" s="16"/>
      <c r="V31" s="16"/>
      <c r="W31" s="16"/>
      <c r="X31" s="16"/>
    </row>
    <row r="32" spans="2:24" ht="21" customHeight="1">
      <c r="B32" s="22" t="s">
        <v>60</v>
      </c>
      <c r="C32" s="48">
        <f>IF(AND('当年度'!C32=0,'前年度'!C32=0),"",IF('前年度'!C32=0,"皆増 ",IF('当年度'!C32=0,"皆減 ",ROUND('増減額'!C32/'前年度'!C32*100,1))))</f>
        <v>16.8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 t="str">
        <f>IF(AND('当年度'!S32=0,'前年度'!S32=0),"",IF('前年度'!S32=0,"皆増 ",IF('当年度'!S32=0,"皆減 ",ROUND('増減額'!S32/'前年度'!S32*100,1))))</f>
        <v>皆減 </v>
      </c>
      <c r="T32" s="48">
        <f>IF(AND('当年度'!T32=0,'前年度'!T32=0),"",IF('前年度'!T32=0,"皆増 ",IF('当年度'!T32=0,"皆減 ",ROUND('増減額'!T32/'前年度'!T32*100,1))))</f>
        <v>-0.2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27.9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1.6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 t="str">
        <f>IF(AND('当年度'!S33=0,'前年度'!S33=0),"",IF('前年度'!S33=0,"皆増 ",IF('当年度'!S33=0,"皆減 ",ROUND('増減額'!S33/'前年度'!S33*100,1))))</f>
        <v>皆減 </v>
      </c>
      <c r="T33" s="48">
        <f>IF(AND('当年度'!T33=0,'前年度'!T33=0),"",IF('前年度'!T33=0,"皆増 ",IF('当年度'!T33=0,"皆減 ",ROUND('増減額'!T33/'前年度'!T33*100,1))))</f>
        <v>-5.5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-4.9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1.4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 t="str">
        <f>IF(AND('当年度'!S34=0,'前年度'!S34=0),"",IF('前年度'!S34=0,"皆増 ",IF('当年度'!S34=0,"皆減 ",ROUND('増減額'!S34/'前年度'!S34*100,1))))</f>
        <v>皆減 </v>
      </c>
      <c r="T34" s="48">
        <f>IF(AND('当年度'!T34=0,'前年度'!T34=0),"",IF('前年度'!T34=0,"皆増 ",IF('当年度'!T34=0,"皆減 ",ROUND('増減額'!T34/'前年度'!T34*100,1))))</f>
        <v>-17.4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34.5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18.8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7.3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 t="str">
        <f>IF(AND('当年度'!S35=0,'前年度'!S35=0),"",IF('前年度'!S35=0,"皆増 ",IF('当年度'!S35=0,"皆減 ",ROUND('増減額'!S35/'前年度'!S35*100,1))))</f>
        <v>皆減 </v>
      </c>
      <c r="T35" s="51">
        <f>IF(AND('当年度'!T35=0,'前年度'!T35=0),"",IF('前年度'!T35=0,"皆増 ",IF('当年度'!T35=0,"皆減 ",ROUND('増減額'!T35/'前年度'!T35*100,1))))</f>
        <v>9.3</v>
      </c>
      <c r="U35" s="16"/>
      <c r="V35" s="16"/>
      <c r="W35" s="16"/>
      <c r="X35" s="16"/>
    </row>
    <row r="36" spans="2:24" ht="21" customHeight="1">
      <c r="B36" s="25" t="s">
        <v>68</v>
      </c>
      <c r="C36" s="51">
        <f>IF(AND('当年度'!C36=0,'前年度'!C36=0),"",IF('前年度'!C36=0,"皆増 ",IF('当年度'!C36=0,"皆減 ",ROUND('増減額'!C36/'前年度'!C36*100,1))))</f>
        <v>206.6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-3.5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5.6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-62.7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 t="str">
        <f>IF(AND('当年度'!S36=0,'前年度'!S36=0),"",IF('前年度'!S36=0,"皆増 ",IF('当年度'!S36=0,"皆減 ",ROUND('増減額'!S36/'前年度'!S36*100,1))))</f>
        <v>皆減 </v>
      </c>
      <c r="T36" s="51">
        <f>IF(AND('当年度'!T36=0,'前年度'!T36=0),"",IF('前年度'!T36=0,"皆増 ",IF('当年度'!T36=0,"皆減 ",ROUND('増減額'!T36/'前年度'!T36*100,1))))</f>
        <v>18.6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69.4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17.1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7.2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-62.7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 t="str">
        <f>IF(AND('当年度'!S37=0,'前年度'!S37=0),"",IF('前年度'!S37=0,"皆増 ",IF('当年度'!S37=0,"皆減 ",ROUND('増減額'!S37/'前年度'!S37*100,1))))</f>
        <v>皆減 </v>
      </c>
      <c r="T37" s="51">
        <f>IF(AND('当年度'!T37=0,'前年度'!T37=0),"",IF('前年度'!T37=0,"皆増 ",IF('当年度'!T37=0,"皆減 ",ROUND('増減額'!T37/'前年度'!T37*100,1))))</f>
        <v>10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2017-08-17T08:55:03Z</cp:lastPrinted>
  <dcterms:created xsi:type="dcterms:W3CDTF">1999-09-10T06:54:36Z</dcterms:created>
  <dcterms:modified xsi:type="dcterms:W3CDTF">2018-08-13T05:42:18Z</dcterms:modified>
  <cp:category/>
  <cp:version/>
  <cp:contentType/>
  <cp:contentStatus/>
</cp:coreProperties>
</file>