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140026\e財政第２班\24_財政事情・財政分析\07_財政状況資料集（H22決算～）\29年度決算\13_H29追加分HP公表\各市町ファイル\"/>
    </mc:Choice>
  </mc:AlternateContent>
  <bookViews>
    <workbookView xWindow="930" yWindow="0" windowWidth="2049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9" i="10"/>
  <c r="AO38" i="10"/>
  <c r="AO37"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E43" i="10" l="1"/>
  <c r="AM43" i="10"/>
  <c r="U43" i="10"/>
  <c r="C43" i="10"/>
  <c r="BE42" i="10"/>
  <c r="AM42" i="10"/>
  <c r="U42" i="10"/>
  <c r="C42" i="10"/>
  <c r="BE41" i="10"/>
  <c r="AM41" i="10"/>
  <c r="U41" i="10"/>
  <c r="C41" i="10"/>
  <c r="BE40" i="10"/>
  <c r="AM40" i="10"/>
  <c r="U40" i="10"/>
  <c r="C40" i="10"/>
  <c r="BE39" i="10"/>
  <c r="U39" i="10"/>
  <c r="C39" i="10"/>
  <c r="BE38" i="10"/>
  <c r="U38" i="10"/>
  <c r="C38" i="10"/>
  <c r="BE37" i="10"/>
  <c r="U37" i="10"/>
  <c r="BE36" i="10"/>
  <c r="C35" i="10"/>
  <c r="C34" i="10"/>
  <c r="C36"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7" i="10" l="1"/>
  <c r="U34" i="10"/>
  <c r="U35" i="10" s="1"/>
  <c r="U36" i="10" s="1"/>
  <c r="AM34" i="10" l="1"/>
  <c r="AM35" i="10" s="1"/>
  <c r="AM36" i="10" s="1"/>
  <c r="AM37" i="10" s="1"/>
  <c r="AM38" i="10" s="1"/>
  <c r="AM39" i="10" s="1"/>
  <c r="BE34" i="10" l="1"/>
  <c r="BE35" i="10" l="1"/>
  <c r="BW34" i="10"/>
  <c r="BW35" i="10" s="1"/>
  <c r="BW36" i="10" s="1"/>
  <c r="BW37" i="10" s="1"/>
  <c r="BW38" i="10" s="1"/>
  <c r="BW39" i="10" s="1"/>
  <c r="BW40" i="10" s="1"/>
  <c r="BW41" i="10" s="1"/>
  <c r="BW42" i="10" s="1"/>
  <c r="BW43" i="10" s="1"/>
  <c r="CO34" i="10" s="1"/>
  <c r="CO35" i="10" s="1"/>
  <c r="CO36" i="10" s="1"/>
  <c r="CO37" i="10" s="1"/>
  <c r="CO38" i="10" s="1"/>
  <c r="CO39" i="10" s="1"/>
  <c r="CO40" i="10" s="1"/>
  <c r="CO41" i="10" s="1"/>
  <c r="CO42" i="10" s="1"/>
  <c r="CO43" i="10" s="1"/>
</calcChain>
</file>

<file path=xl/sharedStrings.xml><?xml version="1.0" encoding="utf-8"?>
<sst xmlns="http://schemas.openxmlformats.org/spreadsheetml/2006/main" count="1131" uniqueCount="628">
  <si>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</si>
  <si>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</si>
  <si>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</si>
  <si>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</si>
  <si>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</si>
  <si>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</si>
  <si>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</si>
  <si>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</si>
  <si>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</si>
  <si>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</si>
  <si>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</si>
  <si>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</si>
  <si>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</si>
  <si>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</si>
  <si>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</si>
  <si>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</si>
  <si>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</si>
  <si>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</si>
  <si>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</si>
  <si>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</si>
  <si>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</si>
  <si>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</si>
  <si>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</si>
  <si>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</si>
  <si>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</si>
  <si>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</si>
  <si>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</si>
  <si>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</si>
  <si>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</si>
  <si>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</si>
  <si>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</si>
  <si>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</si>
  <si>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</si>
  <si>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</si>
  <si>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</si>
  <si>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</si>
  <si>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</si>
  <si>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</si>
  <si>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</si>
  <si>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</si>
  <si>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</si>
  <si>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</si>
  <si>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</si>
  <si>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</si>
  <si>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</si>
  <si>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</si>
  <si>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</si>
  <si>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</si>
  <si>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</si>
  <si>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</si>
  <si>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</si>
  <si>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</si>
  <si>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</si>
  <si>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</si>
  <si>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</si>
  <si>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</si>
  <si>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</si>
  <si>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</si>
  <si>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</si>
  <si>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</si>
  <si>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</si>
  <si>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</si>
  <si>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</si>
  <si>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</si>
  <si>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</si>
  <si>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</si>
  <si>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</si>
  <si>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</si>
  <si>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</si>
  <si>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</si>
  <si>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</si>
  <si>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</si>
  <si>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</si>
  <si>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</si>
  <si>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</si>
  <si>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</si>
  <si>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</si>
  <si>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</si>
  <si>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Ⅳ－３</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</si>
  <si>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</si>
  <si>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</si>
  <si>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</si>
  <si>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</si>
  <si>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</si>
  <si>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</si>
  <si>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</si>
  <si>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</si>
  <si>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</si>
  <si>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</si>
  <si>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</si>
  <si>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</si>
  <si>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津市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</si>
  <si>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</si>
  <si>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</si>
  <si>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</si>
  <si>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</si>
  <si>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</si>
  <si>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</si>
  <si>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</si>
  <si>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</si>
  <si>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</si>
  <si>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</si>
  <si>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</si>
  <si>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</si>
  <si>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</si>
  <si>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</si>
  <si>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</si>
  <si>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</si>
  <si>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</si>
  <si>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</si>
  <si>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</si>
  <si>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</si>
  <si>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</si>
  <si>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</si>
  <si>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</si>
  <si>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</si>
  <si>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</si>
  <si>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</si>
  <si>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-2.1</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</si>
  <si>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</si>
  <si>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</si>
  <si>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</si>
  <si>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</si>
  <si>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</si>
  <si>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</si>
  <si>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</si>
  <si>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</si>
  <si>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</si>
  <si>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</si>
  <si>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</si>
  <si>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</si>
  <si>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</si>
  <si>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</si>
  <si>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</si>
  <si>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</si>
  <si>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</si>
  <si>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</si>
  <si>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</si>
  <si>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</si>
  <si>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</si>
  <si>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</si>
  <si>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</si>
  <si>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</si>
  <si>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</si>
  <si>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</si>
  <si>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0"/>
  </si>
  <si>
    <t>うち日本人(％)</t>
    <phoneticPr fontId="5"/>
  </si>
  <si>
    <t>-0.5</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</si>
  <si>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</si>
  <si>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</si>
  <si>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</si>
  <si>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</si>
  <si>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</si>
  <si>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</si>
  <si>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</si>
  <si>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</si>
  <si>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</si>
  <si>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</si>
  <si>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</si>
  <si>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</si>
  <si>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</si>
  <si>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</si>
  <si>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</si>
  <si>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</si>
  <si>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</si>
  <si>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</si>
  <si>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</si>
  <si>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</si>
  <si>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</si>
  <si>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</si>
  <si>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</si>
  <si>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</si>
  <si>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</si>
  <si>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</si>
  <si>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</si>
  <si>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</si>
  <si>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</si>
  <si>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</si>
  <si>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</si>
  <si>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</si>
  <si>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</si>
  <si>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</si>
  <si>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</si>
  <si>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</si>
  <si>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</si>
  <si>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</si>
  <si>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</si>
  <si>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</si>
  <si>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</si>
  <si>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</si>
  <si>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</si>
  <si>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</si>
  <si>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</si>
  <si>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</si>
  <si>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</si>
  <si>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</si>
  <si>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</si>
  <si>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</si>
  <si>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</si>
  <si>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</si>
  <si>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</si>
  <si>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</si>
  <si>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</si>
  <si>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</si>
  <si>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</si>
  <si>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三重県津市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</si>
  <si>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</si>
  <si>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</si>
  <si>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</si>
  <si>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</si>
  <si>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</si>
  <si>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</si>
  <si>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</si>
  <si>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</si>
  <si>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</si>
  <si>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</si>
  <si>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</si>
  <si>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</si>
  <si>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</si>
  <si>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</si>
  <si>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</si>
  <si>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</si>
  <si>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</si>
  <si>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</si>
  <si>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</si>
  <si>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</si>
  <si>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</si>
  <si>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</si>
  <si>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</si>
  <si>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</si>
  <si>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</si>
  <si>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</si>
  <si>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</si>
  <si>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</si>
  <si>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</si>
  <si>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</si>
  <si>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</si>
  <si>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</si>
  <si>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</si>
  <si>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</si>
  <si>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</si>
  <si>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</si>
  <si>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</si>
  <si>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</si>
  <si>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</si>
  <si>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</si>
  <si>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</si>
  <si>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</si>
  <si>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</si>
  <si>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</si>
  <si>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</si>
  <si>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</si>
  <si>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</si>
  <si>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</si>
  <si>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</si>
  <si>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</si>
  <si>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</si>
  <si>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</si>
  <si>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</si>
  <si>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</si>
  <si>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</si>
  <si>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</si>
  <si>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</si>
  <si>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</si>
  <si>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</si>
  <si>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</si>
  <si>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</si>
  <si>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</si>
  <si>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</si>
  <si>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</si>
  <si>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</si>
  <si>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</si>
  <si>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</si>
  <si>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</si>
  <si>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</si>
  <si>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</si>
  <si>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</si>
  <si>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</si>
  <si>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</si>
  <si>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</si>
  <si>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</si>
  <si>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</si>
  <si>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</si>
  <si>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</si>
  <si>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</si>
  <si>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</si>
  <si>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</si>
  <si>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</si>
  <si>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</si>
  <si>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</si>
  <si>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</si>
  <si>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</si>
  <si>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</si>
  <si>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</si>
  <si>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</si>
  <si>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</si>
  <si>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</si>
  <si>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</si>
  <si>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</si>
  <si>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</si>
  <si>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</si>
  <si>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</si>
  <si>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</si>
  <si>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</si>
  <si>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</si>
  <si>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</si>
  <si>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</si>
  <si>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</si>
  <si>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</si>
  <si>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</si>
  <si>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</si>
  <si>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</si>
  <si>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</si>
  <si>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</si>
  <si>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</si>
  <si>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</si>
  <si>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</si>
  <si>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</si>
  <si>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</si>
  <si>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</si>
  <si>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</si>
  <si>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</si>
  <si>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</si>
  <si>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</si>
  <si>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</si>
  <si>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</si>
  <si>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</si>
  <si>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</si>
  <si>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</si>
  <si>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</si>
  <si>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</si>
  <si>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</si>
  <si>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</si>
  <si>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</si>
  <si>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</si>
  <si>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</si>
  <si>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</si>
  <si>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</si>
  <si>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</si>
  <si>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</si>
  <si>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</si>
  <si>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</si>
  <si>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</si>
  <si>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</si>
  <si>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</si>
  <si>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</si>
  <si>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</si>
  <si>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</si>
  <si>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</si>
  <si>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</si>
  <si>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</si>
  <si>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</si>
  <si>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</si>
  <si>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</si>
  <si>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</si>
  <si>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三重県津市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</si>
  <si>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</si>
  <si>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</si>
  <si>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</si>
  <si>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</si>
  <si>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</si>
  <si>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</si>
  <si>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</si>
  <si>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</si>
  <si>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</si>
  <si>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</si>
  <si>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</si>
  <si>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</si>
  <si>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</si>
  <si>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</si>
  <si>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</si>
  <si>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</si>
  <si>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</si>
  <si>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</si>
  <si>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</si>
  <si>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</si>
  <si>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土地区画整理事業特別会計</t>
    <phoneticPr fontId="5"/>
  </si>
  <si>
    <t>住宅新築資金等貸付事業特別会計</t>
    <phoneticPr fontId="5"/>
  </si>
  <si>
    <t>共同汚水処理施設事業特別会計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</si>
  <si>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</si>
  <si>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</si>
  <si>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</si>
  <si>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</si>
  <si>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</si>
  <si>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</si>
  <si>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</si>
  <si>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</si>
  <si>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</si>
  <si>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</si>
  <si>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</si>
  <si>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</si>
  <si>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</si>
  <si>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</si>
  <si>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</si>
  <si>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</si>
  <si>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</si>
  <si>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農業共済事業会計</t>
    <phoneticPr fontId="5"/>
  </si>
  <si>
    <t>-</t>
    <phoneticPr fontId="5"/>
  </si>
  <si>
    <t>法適用企業</t>
    <phoneticPr fontId="5"/>
  </si>
  <si>
    <t>水道事業会計</t>
    <phoneticPr fontId="5"/>
  </si>
  <si>
    <t>工業用水道事業会計</t>
    <phoneticPr fontId="5"/>
  </si>
  <si>
    <t>駐車場事業会計</t>
    <phoneticPr fontId="5"/>
  </si>
  <si>
    <t>法適用企業</t>
    <phoneticPr fontId="5"/>
  </si>
  <si>
    <t>下水道事業会計</t>
    <phoneticPr fontId="5"/>
  </si>
  <si>
    <t>法適用企業</t>
    <phoneticPr fontId="5"/>
  </si>
  <si>
    <t>モーターボート競走事業会計</t>
    <phoneticPr fontId="5"/>
  </si>
  <si>
    <t>農業集落排水事業特別会計</t>
    <phoneticPr fontId="5"/>
  </si>
  <si>
    <t>法非適用企業</t>
    <phoneticPr fontId="5"/>
  </si>
  <si>
    <t>市営浄化槽事業特別会計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</si>
  <si>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</si>
  <si>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</si>
  <si>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</si>
  <si>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</si>
  <si>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</si>
  <si>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</si>
  <si>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</si>
  <si>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</si>
  <si>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</si>
  <si>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</si>
  <si>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</si>
  <si>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</si>
  <si>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</si>
  <si>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</si>
  <si>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</si>
  <si>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</si>
  <si>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</si>
  <si>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</si>
  <si>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</si>
  <si>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</si>
  <si>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</si>
  <si>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</si>
  <si>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</si>
  <si>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</si>
  <si>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</si>
  <si>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</si>
  <si>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</si>
  <si>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</si>
  <si>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</si>
  <si>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</si>
  <si>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</si>
  <si>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</si>
  <si>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</si>
  <si>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</si>
  <si>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</si>
  <si>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</si>
  <si>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</si>
  <si>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</si>
  <si>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</si>
  <si>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</si>
  <si>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</si>
  <si>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</si>
  <si>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</si>
  <si>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</si>
  <si>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</si>
  <si>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</si>
  <si>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</si>
  <si>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</si>
  <si>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</si>
  <si>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</si>
  <si>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</si>
  <si>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</si>
  <si>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</si>
  <si>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</si>
  <si>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</si>
  <si>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</si>
  <si>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</si>
  <si>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</si>
  <si>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</si>
  <si>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</si>
  <si>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</si>
  <si>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</si>
  <si>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</si>
  <si>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</si>
  <si>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</si>
  <si>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</si>
  <si>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水道事業会計</t>
    <phoneticPr fontId="5"/>
  </si>
  <si>
    <t>(Ｆ)</t>
    <phoneticPr fontId="5"/>
  </si>
  <si>
    <t>市営浄化槽事業特別会計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</si>
  <si>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</si>
  <si>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</si>
  <si>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</si>
  <si>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</si>
  <si>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</si>
  <si>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</si>
  <si>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</si>
  <si>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</si>
  <si>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</si>
  <si>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</si>
  <si>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</si>
  <si>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</si>
  <si>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</si>
  <si>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</si>
  <si>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</si>
  <si>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</si>
  <si>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</si>
  <si>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</si>
  <si>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</si>
  <si>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</si>
  <si>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</si>
  <si>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</si>
  <si>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</si>
  <si>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</si>
  <si>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</si>
  <si>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</si>
  <si>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</si>
  <si>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</si>
  <si>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</si>
  <si>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</si>
  <si>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</si>
  <si>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</si>
  <si>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</si>
  <si>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</si>
  <si>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</si>
  <si>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</si>
  <si>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</si>
  <si>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</si>
  <si>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</si>
  <si>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</si>
  <si>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</si>
  <si>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</si>
  <si>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</si>
  <si>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</si>
  <si>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</si>
  <si>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</si>
  <si>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</si>
  <si>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</si>
  <si>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</si>
  <si>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</si>
  <si>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</si>
  <si>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</si>
  <si>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</si>
  <si>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</si>
  <si>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</si>
  <si>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</si>
  <si>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</si>
  <si>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</si>
  <si>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</si>
  <si>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</si>
  <si>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</si>
  <si>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</si>
  <si>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</si>
  <si>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</si>
  <si>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</si>
  <si>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</si>
  <si>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</si>
  <si>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</si>
  <si>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</si>
  <si>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</si>
  <si>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</si>
  <si>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</si>
  <si>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</si>
  <si>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</si>
  <si>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</si>
  <si>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</si>
  <si>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</si>
  <si>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</si>
  <si>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</si>
  <si>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</si>
  <si>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</si>
  <si>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</si>
  <si>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</si>
  <si>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</si>
  <si>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</si>
  <si>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0.54</t>
  </si>
  <si>
    <t>▲ 1.58</t>
  </si>
  <si>
    <t>▲ 4.16</t>
  </si>
  <si>
    <t>▲ 5.24</t>
  </si>
  <si>
    <t>水道事業会計</t>
  </si>
  <si>
    <t>モーターボート競走事業会計</t>
  </si>
  <si>
    <t>国民健康保険事業特別会計</t>
  </si>
  <si>
    <t>介護保険事業特別会計</t>
  </si>
  <si>
    <t>工業用水道事業会計</t>
  </si>
  <si>
    <t>後期高齢者医療事業特別会計</t>
  </si>
  <si>
    <t>下水道事業会計</t>
  </si>
  <si>
    <t>一般会計</t>
  </si>
  <si>
    <t>その他会計（赤字）</t>
  </si>
  <si>
    <t>その他会計（黒字）</t>
  </si>
  <si>
    <t>三重県市町総合事務組合（一般会計）</t>
    <rPh sb="0" eb="3">
      <t>ミエケン</t>
    </rPh>
    <rPh sb="3" eb="5">
      <t>シチョウ</t>
    </rPh>
    <rPh sb="5" eb="7">
      <t>ソウゴウ</t>
    </rPh>
    <rPh sb="7" eb="9">
      <t>ジム</t>
    </rPh>
    <rPh sb="9" eb="11">
      <t>クミアイ</t>
    </rPh>
    <rPh sb="12" eb="14">
      <t>イッパン</t>
    </rPh>
    <rPh sb="14" eb="16">
      <t>カイケイ</t>
    </rPh>
    <phoneticPr fontId="27"/>
  </si>
  <si>
    <t>三重県市町総合事務組合（共同研修特別会計）</t>
    <phoneticPr fontId="27"/>
  </si>
  <si>
    <t>三重県市町総合事務組合（デジタル地図特別会計）</t>
    <rPh sb="16" eb="18">
      <t>チズ</t>
    </rPh>
    <phoneticPr fontId="27"/>
  </si>
  <si>
    <t>三重県市町総合事務組合（物品特別会計）</t>
    <phoneticPr fontId="2"/>
  </si>
  <si>
    <t>三重県市町総合事務組合（退職手当特別会計）</t>
    <phoneticPr fontId="2"/>
  </si>
  <si>
    <t>三重県市町総合事務組合（消防救急無線特別会計）</t>
    <phoneticPr fontId="2"/>
  </si>
  <si>
    <t>三重県市町総合事務組合（公平委員会特別会計）</t>
    <phoneticPr fontId="27"/>
  </si>
  <si>
    <t>三重地方税管理回収機構（一般会計）</t>
    <rPh sb="0" eb="2">
      <t>ミエ</t>
    </rPh>
    <rPh sb="2" eb="5">
      <t>チホウゼイ</t>
    </rPh>
    <rPh sb="5" eb="7">
      <t>カンリ</t>
    </rPh>
    <rPh sb="7" eb="9">
      <t>カイシュウ</t>
    </rPh>
    <rPh sb="9" eb="11">
      <t>キコウ</t>
    </rPh>
    <rPh sb="12" eb="14">
      <t>イッパン</t>
    </rPh>
    <rPh sb="14" eb="16">
      <t>カイケイ</t>
    </rPh>
    <phoneticPr fontId="27"/>
  </si>
  <si>
    <t>三重地方税管理回収機構（滞納整理拡充事業特別会計）</t>
    <rPh sb="0" eb="2">
      <t>ミエ</t>
    </rPh>
    <rPh sb="2" eb="5">
      <t>チホウゼイ</t>
    </rPh>
    <rPh sb="5" eb="7">
      <t>カンリ</t>
    </rPh>
    <rPh sb="7" eb="9">
      <t>カイシュウ</t>
    </rPh>
    <rPh sb="9" eb="11">
      <t>キコウ</t>
    </rPh>
    <rPh sb="12" eb="14">
      <t>タイノウ</t>
    </rPh>
    <rPh sb="14" eb="16">
      <t>セイリ</t>
    </rPh>
    <rPh sb="16" eb="18">
      <t>カクジュウ</t>
    </rPh>
    <rPh sb="18" eb="20">
      <t>ジギョウ</t>
    </rPh>
    <rPh sb="20" eb="22">
      <t>トクベツ</t>
    </rPh>
    <rPh sb="22" eb="24">
      <t>カイケイ</t>
    </rPh>
    <phoneticPr fontId="27"/>
  </si>
  <si>
    <t>三重県後期高齢者医療広域連合（一般会計）</t>
    <rPh sb="0" eb="3">
      <t>ミエケン</t>
    </rPh>
    <rPh sb="3" eb="5">
      <t>コウキ</t>
    </rPh>
    <rPh sb="5" eb="8">
      <t>コウレイシャ</t>
    </rPh>
    <rPh sb="8" eb="10">
      <t>イリョウ</t>
    </rPh>
    <rPh sb="10" eb="12">
      <t>コウイキ</t>
    </rPh>
    <rPh sb="12" eb="14">
      <t>レンゴウ</t>
    </rPh>
    <rPh sb="15" eb="17">
      <t>イッパン</t>
    </rPh>
    <rPh sb="17" eb="19">
      <t>カイケイ</t>
    </rPh>
    <phoneticPr fontId="27"/>
  </si>
  <si>
    <t>三重県後期高齢者医療広域連合（後期高齢者医療特別会計）</t>
    <rPh sb="0" eb="3">
      <t>ミエケン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7"/>
  </si>
  <si>
    <t>津市社会教育振興会</t>
    <rPh sb="0" eb="2">
      <t>ツシ</t>
    </rPh>
    <rPh sb="2" eb="4">
      <t>シャカイ</t>
    </rPh>
    <rPh sb="4" eb="6">
      <t>キョウイク</t>
    </rPh>
    <rPh sb="6" eb="9">
      <t>シンコウカイ</t>
    </rPh>
    <phoneticPr fontId="27"/>
  </si>
  <si>
    <t>津駅前都市開発</t>
    <rPh sb="0" eb="2">
      <t>ツエキ</t>
    </rPh>
    <rPh sb="2" eb="3">
      <t>マエ</t>
    </rPh>
    <rPh sb="3" eb="5">
      <t>トシ</t>
    </rPh>
    <rPh sb="5" eb="7">
      <t>カイハツ</t>
    </rPh>
    <phoneticPr fontId="27"/>
  </si>
  <si>
    <t>伊勢湾ヘリポート</t>
    <rPh sb="0" eb="3">
      <t>イセワン</t>
    </rPh>
    <phoneticPr fontId="27"/>
  </si>
  <si>
    <t>まちづくり津夢時風</t>
    <rPh sb="5" eb="6">
      <t>ツ</t>
    </rPh>
    <rPh sb="6" eb="7">
      <t>ユメ</t>
    </rPh>
    <rPh sb="7" eb="8">
      <t>トキ</t>
    </rPh>
    <rPh sb="8" eb="9">
      <t>カゼ</t>
    </rPh>
    <phoneticPr fontId="27"/>
  </si>
  <si>
    <t>津センターパレス</t>
    <rPh sb="0" eb="1">
      <t>ツ</t>
    </rPh>
    <phoneticPr fontId="27"/>
  </si>
  <si>
    <t>津サイエンスプラザ</t>
    <rPh sb="0" eb="1">
      <t>ツ</t>
    </rPh>
    <phoneticPr fontId="27"/>
  </si>
  <si>
    <t>津市土地開発公社</t>
    <rPh sb="0" eb="2">
      <t>ツシ</t>
    </rPh>
    <rPh sb="2" eb="4">
      <t>トチ</t>
    </rPh>
    <rPh sb="4" eb="6">
      <t>カイハツ</t>
    </rPh>
    <rPh sb="6" eb="8">
      <t>コウシャ</t>
    </rPh>
    <phoneticPr fontId="27"/>
  </si>
  <si>
    <t>青山高原保健休養地管理</t>
    <rPh sb="0" eb="2">
      <t>アオヤマ</t>
    </rPh>
    <rPh sb="2" eb="4">
      <t>コウゲン</t>
    </rPh>
    <rPh sb="4" eb="6">
      <t>ホケン</t>
    </rPh>
    <rPh sb="6" eb="8">
      <t>キュウヨウ</t>
    </rPh>
    <rPh sb="8" eb="9">
      <t>チ</t>
    </rPh>
    <rPh sb="9" eb="11">
      <t>カンリ</t>
    </rPh>
    <phoneticPr fontId="27"/>
  </si>
  <si>
    <t>美杉の家建設</t>
    <rPh sb="0" eb="2">
      <t>ミスギ</t>
    </rPh>
    <rPh sb="3" eb="4">
      <t>イエ</t>
    </rPh>
    <rPh sb="4" eb="6">
      <t>ケンセツ</t>
    </rPh>
    <phoneticPr fontId="27"/>
  </si>
  <si>
    <t>美杉観光開発</t>
    <rPh sb="0" eb="2">
      <t>ミスギ</t>
    </rPh>
    <rPh sb="2" eb="4">
      <t>カンコウ</t>
    </rPh>
    <rPh sb="4" eb="6">
      <t>カイハツ</t>
    </rPh>
    <phoneticPr fontId="27"/>
  </si>
  <si>
    <t>○</t>
    <phoneticPr fontId="11"/>
  </si>
  <si>
    <t>-</t>
    <phoneticPr fontId="2"/>
  </si>
  <si>
    <t>-</t>
    <phoneticPr fontId="2"/>
  </si>
  <si>
    <t>-</t>
    <phoneticPr fontId="2"/>
  </si>
  <si>
    <t>-</t>
    <phoneticPr fontId="2"/>
  </si>
  <si>
    <t>-</t>
    <phoneticPr fontId="2"/>
  </si>
  <si>
    <t>-</t>
    <phoneticPr fontId="2"/>
  </si>
  <si>
    <t>-</t>
    <phoneticPr fontId="2"/>
  </si>
  <si>
    <t>まちづくり振興基金</t>
    <rPh sb="5" eb="7">
      <t>シンコウ</t>
    </rPh>
    <rPh sb="7" eb="9">
      <t>キキン</t>
    </rPh>
    <phoneticPr fontId="11"/>
  </si>
  <si>
    <t>公共施設整備基金</t>
    <rPh sb="0" eb="2">
      <t>コウキョウ</t>
    </rPh>
    <rPh sb="2" eb="4">
      <t>シセツ</t>
    </rPh>
    <rPh sb="4" eb="6">
      <t>セイビ</t>
    </rPh>
    <rPh sb="6" eb="8">
      <t>キキン</t>
    </rPh>
    <phoneticPr fontId="11"/>
  </si>
  <si>
    <t>過疎地域振興事業基金</t>
    <rPh sb="0" eb="2">
      <t>カソ</t>
    </rPh>
    <rPh sb="2" eb="4">
      <t>チイキ</t>
    </rPh>
    <rPh sb="4" eb="6">
      <t>シンコウ</t>
    </rPh>
    <rPh sb="6" eb="8">
      <t>ジギョウ</t>
    </rPh>
    <rPh sb="8" eb="10">
      <t>キキン</t>
    </rPh>
    <phoneticPr fontId="11"/>
  </si>
  <si>
    <t>国際交流推進基金</t>
    <rPh sb="0" eb="2">
      <t>コクサイ</t>
    </rPh>
    <rPh sb="2" eb="4">
      <t>コウリュウ</t>
    </rPh>
    <rPh sb="4" eb="6">
      <t>スイシン</t>
    </rPh>
    <rPh sb="6" eb="8">
      <t>キキン</t>
    </rPh>
    <phoneticPr fontId="11"/>
  </si>
  <si>
    <t>文化振興基金</t>
    <rPh sb="0" eb="2">
      <t>ブンカ</t>
    </rPh>
    <rPh sb="2" eb="4">
      <t>シンコウ</t>
    </rPh>
    <rPh sb="4" eb="6">
      <t>キキン</t>
    </rPh>
    <phoneticPr fontId="11"/>
  </si>
  <si>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</si>
  <si>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</si>
  <si>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</si>
  <si>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</si>
  <si>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</si>
  <si>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</si>
  <si>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</si>
  <si>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</si>
  <si>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</si>
  <si>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</si>
  <si>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</si>
  <si>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</si>
  <si>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類似団体内平均値</t>
    <phoneticPr fontId="5"/>
  </si>
  <si>
    <t xml:space="preserve"> </t>
    <phoneticPr fontId="5"/>
  </si>
  <si>
    <t xml:space="preserve"> </t>
    <phoneticPr fontId="5"/>
  </si>
  <si>
    <t>　将来負担比率については、大規模事業の実施に伴い、地方債残高が増加したほか、財政調整基金の減少やモーターボート競走事業の企業会計化により充当可能基金が減少したことなどにより上昇しており、今後も一定程度上昇が見込まれているため、引き続き、有利な財源の活用等により財政の健全化に努めます。　
　また、有形固定資産減価償却率については、類似団体よりも高く、上昇傾向にあり、公共建築物の延床面積は類似団体に比べて多く、建築後３０年以上を経過した施設の延べ床面積は全体の６０%を超えています。公共施設等総合管理計画に基づき、今後、施設の有効活用、複合化・集約化などを図りながら、老朽化対策に取り組みます。</t>
    <rPh sb="124" eb="126">
      <t>カツヨウ</t>
    </rPh>
    <rPh sb="126" eb="127">
      <t>トウ</t>
    </rPh>
    <phoneticPr fontId="5"/>
  </si>
  <si>
    <t>　実質公債費比率は、低下しているものの類似団体と比較して高く、将来負担比率も高い水準にあります。
　市町村合併後に進めてきた斎場や最終処分場等の建設、認定こども園の整備、学校施設大規模改修などの大規模事業により、平成２５年度以降地方債残残高は増加傾向にあり、元利償還金も平成２７年度以降上昇していますが、近年実施の大規模事業については合併特例債や過疎対策事業債を財源としていることから、実質公債費率への影響は限定的になると考えられま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</si>
</sst>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43141</c:v>
                </c:pt>
                <c:pt idx="1">
                  <c:v>45117</c:v>
                </c:pt>
                <c:pt idx="2">
                  <c:v>39951</c:v>
                </c:pt>
                <c:pt idx="3">
                  <c:v>39893</c:v>
                </c:pt>
                <c:pt idx="4">
                  <c:v>41080</c:v>
                </c:pt>
              </c:numCache>
            </c:numRef>
          </c:val>
          <c:smooth val="0"/>
          <c:extLst>
            <c:ext xmlns:c16="http://schemas.microsoft.com/office/drawing/2014/chart" uri="{C3380CC4-5D6E-409C-BE32-E72D297353CC}">
              <c16:uniqueId val="{00000000-205C-4928-8BB7-887CC4BB09C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53732</c:v>
                </c:pt>
                <c:pt idx="1">
                  <c:v>63999</c:v>
                </c:pt>
                <c:pt idx="2">
                  <c:v>69465</c:v>
                </c:pt>
                <c:pt idx="3">
                  <c:v>56023</c:v>
                </c:pt>
                <c:pt idx="4">
                  <c:v>60527</c:v>
                </c:pt>
              </c:numCache>
            </c:numRef>
          </c:val>
          <c:smooth val="0"/>
          <c:extLst>
            <c:ext xmlns:c16="http://schemas.microsoft.com/office/drawing/2014/chart" uri="{C3380CC4-5D6E-409C-BE32-E72D297353CC}">
              <c16:uniqueId val="{00000001-205C-4928-8BB7-887CC4BB09C7}"/>
            </c:ext>
          </c:extLst>
        </c:ser>
        <c:dLbls>
          <c:showLegendKey val="0"/>
          <c:showVal val="0"/>
          <c:showCatName val="0"/>
          <c:showSerName val="0"/>
          <c:showPercent val="0"/>
          <c:showBubbleSize val="0"/>
        </c:dLbls>
        <c:marker val="1"/>
        <c:smooth val="0"/>
        <c:axId val="361366640"/>
        <c:axId val="361363504"/>
      </c:lineChart>
      <c:catAx>
        <c:axId val="3613666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1363504"/>
        <c:crosses val="autoZero"/>
        <c:auto val="1"/>
        <c:lblAlgn val="ctr"/>
        <c:lblOffset val="100"/>
        <c:tickLblSkip val="1"/>
        <c:tickMarkSkip val="1"/>
        <c:noMultiLvlLbl val="0"/>
      </c:catAx>
      <c:valAx>
        <c:axId val="361363504"/>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13666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2.77</c:v>
                </c:pt>
                <c:pt idx="1">
                  <c:v>0.81</c:v>
                </c:pt>
                <c:pt idx="2">
                  <c:v>0.85</c:v>
                </c:pt>
                <c:pt idx="3">
                  <c:v>0.2</c:v>
                </c:pt>
                <c:pt idx="4">
                  <c:v>0.18</c:v>
                </c:pt>
              </c:numCache>
            </c:numRef>
          </c:val>
          <c:extLst>
            <c:ext xmlns:c16="http://schemas.microsoft.com/office/drawing/2014/chart" uri="{C3380CC4-5D6E-409C-BE32-E72D297353CC}">
              <c16:uniqueId val="{00000000-DF61-44E6-B2BB-F0348AF1441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28.54</c:v>
                </c:pt>
                <c:pt idx="1">
                  <c:v>29.87</c:v>
                </c:pt>
                <c:pt idx="2">
                  <c:v>28.23</c:v>
                </c:pt>
                <c:pt idx="3">
                  <c:v>24.91</c:v>
                </c:pt>
                <c:pt idx="4">
                  <c:v>19.600000000000001</c:v>
                </c:pt>
              </c:numCache>
            </c:numRef>
          </c:val>
          <c:extLst>
            <c:ext xmlns:c16="http://schemas.microsoft.com/office/drawing/2014/chart" uri="{C3380CC4-5D6E-409C-BE32-E72D297353CC}">
              <c16:uniqueId val="{00000001-DF61-44E6-B2BB-F0348AF14419}"/>
            </c:ext>
          </c:extLst>
        </c:ser>
        <c:dLbls>
          <c:showLegendKey val="0"/>
          <c:showVal val="0"/>
          <c:showCatName val="0"/>
          <c:showSerName val="0"/>
          <c:showPercent val="0"/>
          <c:showBubbleSize val="0"/>
        </c:dLbls>
        <c:gapWidth val="250"/>
        <c:overlap val="100"/>
        <c:axId val="361365072"/>
        <c:axId val="3613646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2.06</c:v>
                </c:pt>
                <c:pt idx="1">
                  <c:v>-0.54</c:v>
                </c:pt>
                <c:pt idx="2">
                  <c:v>-1.58</c:v>
                </c:pt>
                <c:pt idx="3">
                  <c:v>-4.16</c:v>
                </c:pt>
                <c:pt idx="4">
                  <c:v>-5.24</c:v>
                </c:pt>
              </c:numCache>
            </c:numRef>
          </c:val>
          <c:smooth val="0"/>
          <c:extLst>
            <c:ext xmlns:c16="http://schemas.microsoft.com/office/drawing/2014/chart" uri="{C3380CC4-5D6E-409C-BE32-E72D297353CC}">
              <c16:uniqueId val="{00000002-DF61-44E6-B2BB-F0348AF14419}"/>
            </c:ext>
          </c:extLst>
        </c:ser>
        <c:dLbls>
          <c:showLegendKey val="0"/>
          <c:showVal val="0"/>
          <c:showCatName val="0"/>
          <c:showSerName val="0"/>
          <c:showPercent val="0"/>
          <c:showBubbleSize val="0"/>
        </c:dLbls>
        <c:marker val="1"/>
        <c:smooth val="0"/>
        <c:axId val="361365072"/>
        <c:axId val="361364680"/>
      </c:lineChart>
      <c:catAx>
        <c:axId val="361365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61364680"/>
        <c:crosses val="autoZero"/>
        <c:auto val="1"/>
        <c:lblAlgn val="ctr"/>
        <c:lblOffset val="100"/>
        <c:tickLblSkip val="1"/>
        <c:tickMarkSkip val="1"/>
        <c:noMultiLvlLbl val="0"/>
      </c:catAx>
      <c:valAx>
        <c:axId val="3613646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1365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0.78</c:v>
                </c:pt>
                <c:pt idx="2">
                  <c:v>#N/A</c:v>
                </c:pt>
                <c:pt idx="3">
                  <c:v>0.94</c:v>
                </c:pt>
                <c:pt idx="4">
                  <c:v>#N/A</c:v>
                </c:pt>
                <c:pt idx="5">
                  <c:v>0.79</c:v>
                </c:pt>
                <c:pt idx="6">
                  <c:v>#N/A</c:v>
                </c:pt>
                <c:pt idx="7">
                  <c:v>1.92</c:v>
                </c:pt>
                <c:pt idx="8">
                  <c:v>#N/A</c:v>
                </c:pt>
                <c:pt idx="9">
                  <c:v>0.17</c:v>
                </c:pt>
              </c:numCache>
            </c:numRef>
          </c:val>
          <c:extLst>
            <c:ext xmlns:c16="http://schemas.microsoft.com/office/drawing/2014/chart" uri="{C3380CC4-5D6E-409C-BE32-E72D297353CC}">
              <c16:uniqueId val="{00000000-3C27-4954-BA69-DBF3B2716CD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C27-4954-BA69-DBF3B2716CD0}"/>
            </c:ext>
          </c:extLst>
        </c:ser>
        <c:ser>
          <c:idx val="2"/>
          <c:order val="2"/>
          <c:tx>
            <c:strRef>
              <c:f>データシート!$A$29</c:f>
              <c:strCache>
                <c:ptCount val="1"/>
                <c:pt idx="0">
                  <c:v>一般会計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2.75</c:v>
                </c:pt>
                <c:pt idx="2">
                  <c:v>#N/A</c:v>
                </c:pt>
                <c:pt idx="3">
                  <c:v>0.8</c:v>
                </c:pt>
                <c:pt idx="4">
                  <c:v>#N/A</c:v>
                </c:pt>
                <c:pt idx="5">
                  <c:v>0.83</c:v>
                </c:pt>
                <c:pt idx="6">
                  <c:v>#N/A</c:v>
                </c:pt>
                <c:pt idx="7">
                  <c:v>0.18</c:v>
                </c:pt>
                <c:pt idx="8">
                  <c:v>#N/A</c:v>
                </c:pt>
                <c:pt idx="9">
                  <c:v>0.16</c:v>
                </c:pt>
              </c:numCache>
            </c:numRef>
          </c:val>
          <c:extLst>
            <c:ext xmlns:c16="http://schemas.microsoft.com/office/drawing/2014/chart" uri="{C3380CC4-5D6E-409C-BE32-E72D297353CC}">
              <c16:uniqueId val="{00000002-3C27-4954-BA69-DBF3B2716CD0}"/>
            </c:ext>
          </c:extLst>
        </c:ser>
        <c:ser>
          <c:idx val="3"/>
          <c:order val="3"/>
          <c:tx>
            <c:strRef>
              <c:f>データシート!$A$30</c:f>
              <c:strCache>
                <c:ptCount val="1"/>
                <c:pt idx="0">
                  <c:v>下水道事業会計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#N/A</c:v>
                </c:pt>
                <c:pt idx="5">
                  <c:v>0.5</c:v>
                </c:pt>
                <c:pt idx="6">
                  <c:v>#N/A</c:v>
                </c:pt>
                <c:pt idx="7">
                  <c:v>0.34</c:v>
                </c:pt>
                <c:pt idx="8">
                  <c:v>#N/A</c:v>
                </c:pt>
                <c:pt idx="9">
                  <c:v>0.16</c:v>
                </c:pt>
              </c:numCache>
            </c:numRef>
          </c:val>
          <c:extLst>
            <c:ext xmlns:c16="http://schemas.microsoft.com/office/drawing/2014/chart" uri="{C3380CC4-5D6E-409C-BE32-E72D297353CC}">
              <c16:uniqueId val="{00000003-3C27-4954-BA69-DBF3B2716CD0}"/>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0.06</c:v>
                </c:pt>
                <c:pt idx="2">
                  <c:v>#N/A</c:v>
                </c:pt>
                <c:pt idx="3">
                  <c:v>0.06</c:v>
                </c:pt>
                <c:pt idx="4">
                  <c:v>#N/A</c:v>
                </c:pt>
                <c:pt idx="5">
                  <c:v>0.06</c:v>
                </c:pt>
                <c:pt idx="6">
                  <c:v>#N/A</c:v>
                </c:pt>
                <c:pt idx="7">
                  <c:v>0.06</c:v>
                </c:pt>
                <c:pt idx="8">
                  <c:v>#N/A</c:v>
                </c:pt>
                <c:pt idx="9">
                  <c:v>0.18</c:v>
                </c:pt>
              </c:numCache>
            </c:numRef>
          </c:val>
          <c:extLst>
            <c:ext xmlns:c16="http://schemas.microsoft.com/office/drawing/2014/chart" uri="{C3380CC4-5D6E-409C-BE32-E72D297353CC}">
              <c16:uniqueId val="{00000004-3C27-4954-BA69-DBF3B2716CD0}"/>
            </c:ext>
          </c:extLst>
        </c:ser>
        <c:ser>
          <c:idx val="5"/>
          <c:order val="5"/>
          <c:tx>
            <c:strRef>
              <c:f>データシート!$A$32</c:f>
              <c:strCache>
                <c:ptCount val="1"/>
                <c:pt idx="0">
                  <c:v>工業用水道事業会計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0.18</c:v>
                </c:pt>
                <c:pt idx="2">
                  <c:v>#N/A</c:v>
                </c:pt>
                <c:pt idx="3">
                  <c:v>0.19</c:v>
                </c:pt>
                <c:pt idx="4">
                  <c:v>#N/A</c:v>
                </c:pt>
                <c:pt idx="5">
                  <c:v>0.21</c:v>
                </c:pt>
                <c:pt idx="6">
                  <c:v>#N/A</c:v>
                </c:pt>
                <c:pt idx="7">
                  <c:v>0.22</c:v>
                </c:pt>
                <c:pt idx="8">
                  <c:v>#N/A</c:v>
                </c:pt>
                <c:pt idx="9">
                  <c:v>0.23</c:v>
                </c:pt>
              </c:numCache>
            </c:numRef>
          </c:val>
          <c:extLst>
            <c:ext xmlns:c16="http://schemas.microsoft.com/office/drawing/2014/chart" uri="{C3380CC4-5D6E-409C-BE32-E72D297353CC}">
              <c16:uniqueId val="{00000005-3C27-4954-BA69-DBF3B2716CD0}"/>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0.57999999999999996</c:v>
                </c:pt>
                <c:pt idx="2">
                  <c:v>#N/A</c:v>
                </c:pt>
                <c:pt idx="3">
                  <c:v>0.59</c:v>
                </c:pt>
                <c:pt idx="4">
                  <c:v>#N/A</c:v>
                </c:pt>
                <c:pt idx="5">
                  <c:v>0.34</c:v>
                </c:pt>
                <c:pt idx="6">
                  <c:v>#N/A</c:v>
                </c:pt>
                <c:pt idx="7">
                  <c:v>0.64</c:v>
                </c:pt>
                <c:pt idx="8">
                  <c:v>#N/A</c:v>
                </c:pt>
                <c:pt idx="9">
                  <c:v>0.79</c:v>
                </c:pt>
              </c:numCache>
            </c:numRef>
          </c:val>
          <c:extLst>
            <c:ext xmlns:c16="http://schemas.microsoft.com/office/drawing/2014/chart" uri="{C3380CC4-5D6E-409C-BE32-E72D297353CC}">
              <c16:uniqueId val="{00000006-3C27-4954-BA69-DBF3B2716CD0}"/>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0.54</c:v>
                </c:pt>
                <c:pt idx="2">
                  <c:v>#N/A</c:v>
                </c:pt>
                <c:pt idx="3">
                  <c:v>0</c:v>
                </c:pt>
                <c:pt idx="4">
                  <c:v>#N/A</c:v>
                </c:pt>
                <c:pt idx="5">
                  <c:v>0</c:v>
                </c:pt>
                <c:pt idx="6">
                  <c:v>#N/A</c:v>
                </c:pt>
                <c:pt idx="7">
                  <c:v>1.23</c:v>
                </c:pt>
                <c:pt idx="8">
                  <c:v>#N/A</c:v>
                </c:pt>
                <c:pt idx="9">
                  <c:v>1.23</c:v>
                </c:pt>
              </c:numCache>
            </c:numRef>
          </c:val>
          <c:extLst>
            <c:ext xmlns:c16="http://schemas.microsoft.com/office/drawing/2014/chart" uri="{C3380CC4-5D6E-409C-BE32-E72D297353CC}">
              <c16:uniqueId val="{00000007-3C27-4954-BA69-DBF3B2716CD0}"/>
            </c:ext>
          </c:extLst>
        </c:ser>
        <c:ser>
          <c:idx val="8"/>
          <c:order val="8"/>
          <c:tx>
            <c:strRef>
              <c:f>データシート!$A$35</c:f>
              <c:strCache>
                <c:ptCount val="1"/>
                <c:pt idx="0">
                  <c:v>モーターボート競走事業会計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0</c:v>
                </c:pt>
                <c:pt idx="1">
                  <c:v>0</c:v>
                </c:pt>
                <c:pt idx="2">
                  <c:v>0</c:v>
                </c:pt>
                <c:pt idx="3">
                  <c:v>0</c:v>
                </c:pt>
                <c:pt idx="4">
                  <c:v>0</c:v>
                </c:pt>
                <c:pt idx="5">
                  <c:v>0</c:v>
                </c:pt>
                <c:pt idx="6">
                  <c:v>0</c:v>
                </c:pt>
                <c:pt idx="7">
                  <c:v>0</c:v>
                </c:pt>
                <c:pt idx="8">
                  <c:v>#N/A</c:v>
                </c:pt>
                <c:pt idx="9">
                  <c:v>2.29</c:v>
                </c:pt>
              </c:numCache>
            </c:numRef>
          </c:val>
          <c:extLst>
            <c:ext xmlns:c16="http://schemas.microsoft.com/office/drawing/2014/chart" uri="{C3380CC4-5D6E-409C-BE32-E72D297353CC}">
              <c16:uniqueId val="{00000008-3C27-4954-BA69-DBF3B2716CD0}"/>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9.01</c:v>
                </c:pt>
                <c:pt idx="2">
                  <c:v>#N/A</c:v>
                </c:pt>
                <c:pt idx="3">
                  <c:v>9.02</c:v>
                </c:pt>
                <c:pt idx="4">
                  <c:v>#N/A</c:v>
                </c:pt>
                <c:pt idx="5">
                  <c:v>8.65</c:v>
                </c:pt>
                <c:pt idx="6">
                  <c:v>#N/A</c:v>
                </c:pt>
                <c:pt idx="7">
                  <c:v>8.43</c:v>
                </c:pt>
                <c:pt idx="8">
                  <c:v>#N/A</c:v>
                </c:pt>
                <c:pt idx="9">
                  <c:v>7.89</c:v>
                </c:pt>
              </c:numCache>
            </c:numRef>
          </c:val>
          <c:extLst>
            <c:ext xmlns:c16="http://schemas.microsoft.com/office/drawing/2014/chart" uri="{C3380CC4-5D6E-409C-BE32-E72D297353CC}">
              <c16:uniqueId val="{00000009-3C27-4954-BA69-DBF3B2716CD0}"/>
            </c:ext>
          </c:extLst>
        </c:ser>
        <c:dLbls>
          <c:showLegendKey val="0"/>
          <c:showVal val="0"/>
          <c:showCatName val="0"/>
          <c:showSerName val="0"/>
          <c:showPercent val="0"/>
          <c:showBubbleSize val="0"/>
        </c:dLbls>
        <c:gapWidth val="150"/>
        <c:overlap val="100"/>
        <c:axId val="361368208"/>
        <c:axId val="361365464"/>
      </c:barChart>
      <c:catAx>
        <c:axId val="361368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61365464"/>
        <c:crosses val="autoZero"/>
        <c:auto val="1"/>
        <c:lblAlgn val="ctr"/>
        <c:lblOffset val="100"/>
        <c:tickLblSkip val="1"/>
        <c:tickMarkSkip val="1"/>
        <c:noMultiLvlLbl val="0"/>
      </c:catAx>
      <c:valAx>
        <c:axId val="3613654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13682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11691</c:v>
                </c:pt>
                <c:pt idx="5">
                  <c:v>12210</c:v>
                </c:pt>
                <c:pt idx="8">
                  <c:v>11834</c:v>
                </c:pt>
                <c:pt idx="11">
                  <c:v>12225</c:v>
                </c:pt>
                <c:pt idx="14">
                  <c:v>12652</c:v>
                </c:pt>
              </c:numCache>
            </c:numRef>
          </c:val>
          <c:extLst>
            <c:ext xmlns:c16="http://schemas.microsoft.com/office/drawing/2014/chart" uri="{C3380CC4-5D6E-409C-BE32-E72D297353CC}">
              <c16:uniqueId val="{00000000-2F89-4433-9293-2888E2E1FDF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F89-4433-9293-2888E2E1FDF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560</c:v>
                </c:pt>
                <c:pt idx="3">
                  <c:v>2783</c:v>
                </c:pt>
                <c:pt idx="6">
                  <c:v>357</c:v>
                </c:pt>
                <c:pt idx="9">
                  <c:v>95</c:v>
                </c:pt>
                <c:pt idx="12">
                  <c:v>83</c:v>
                </c:pt>
              </c:numCache>
            </c:numRef>
          </c:val>
          <c:extLst>
            <c:ext xmlns:c16="http://schemas.microsoft.com/office/drawing/2014/chart" uri="{C3380CC4-5D6E-409C-BE32-E72D297353CC}">
              <c16:uniqueId val="{00000002-2F89-4433-9293-2888E2E1FDF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5</c:v>
                </c:pt>
                <c:pt idx="9">
                  <c:v>10</c:v>
                </c:pt>
                <c:pt idx="12">
                  <c:v>10</c:v>
                </c:pt>
              </c:numCache>
            </c:numRef>
          </c:val>
          <c:extLst>
            <c:ext xmlns:c16="http://schemas.microsoft.com/office/drawing/2014/chart" uri="{C3380CC4-5D6E-409C-BE32-E72D297353CC}">
              <c16:uniqueId val="{00000003-2F89-4433-9293-2888E2E1FDF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4760</c:v>
                </c:pt>
                <c:pt idx="3">
                  <c:v>4908</c:v>
                </c:pt>
                <c:pt idx="6">
                  <c:v>5413</c:v>
                </c:pt>
                <c:pt idx="9">
                  <c:v>5031</c:v>
                </c:pt>
                <c:pt idx="12">
                  <c:v>4852</c:v>
                </c:pt>
              </c:numCache>
            </c:numRef>
          </c:val>
          <c:extLst>
            <c:ext xmlns:c16="http://schemas.microsoft.com/office/drawing/2014/chart" uri="{C3380CC4-5D6E-409C-BE32-E72D297353CC}">
              <c16:uniqueId val="{00000004-2F89-4433-9293-2888E2E1FDF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F89-4433-9293-2888E2E1FDF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F89-4433-9293-2888E2E1FDF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11070</c:v>
                </c:pt>
                <c:pt idx="3">
                  <c:v>10707</c:v>
                </c:pt>
                <c:pt idx="6">
                  <c:v>9592</c:v>
                </c:pt>
                <c:pt idx="9">
                  <c:v>9804</c:v>
                </c:pt>
                <c:pt idx="12">
                  <c:v>10070</c:v>
                </c:pt>
              </c:numCache>
            </c:numRef>
          </c:val>
          <c:extLst>
            <c:ext xmlns:c16="http://schemas.microsoft.com/office/drawing/2014/chart" uri="{C3380CC4-5D6E-409C-BE32-E72D297353CC}">
              <c16:uniqueId val="{00000007-2F89-4433-9293-2888E2E1FDFC}"/>
            </c:ext>
          </c:extLst>
        </c:ser>
        <c:dLbls>
          <c:showLegendKey val="0"/>
          <c:showVal val="0"/>
          <c:showCatName val="0"/>
          <c:showSerName val="0"/>
          <c:showPercent val="0"/>
          <c:showBubbleSize val="0"/>
        </c:dLbls>
        <c:gapWidth val="100"/>
        <c:overlap val="100"/>
        <c:axId val="480197752"/>
        <c:axId val="4802012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4699</c:v>
                </c:pt>
                <c:pt idx="2">
                  <c:v>#N/A</c:v>
                </c:pt>
                <c:pt idx="3">
                  <c:v>#N/A</c:v>
                </c:pt>
                <c:pt idx="4">
                  <c:v>6188</c:v>
                </c:pt>
                <c:pt idx="5">
                  <c:v>#N/A</c:v>
                </c:pt>
                <c:pt idx="6">
                  <c:v>#N/A</c:v>
                </c:pt>
                <c:pt idx="7">
                  <c:v>3533</c:v>
                </c:pt>
                <c:pt idx="8">
                  <c:v>#N/A</c:v>
                </c:pt>
                <c:pt idx="9">
                  <c:v>#N/A</c:v>
                </c:pt>
                <c:pt idx="10">
                  <c:v>2715</c:v>
                </c:pt>
                <c:pt idx="11">
                  <c:v>#N/A</c:v>
                </c:pt>
                <c:pt idx="12">
                  <c:v>#N/A</c:v>
                </c:pt>
                <c:pt idx="13">
                  <c:v>2363</c:v>
                </c:pt>
                <c:pt idx="14">
                  <c:v>#N/A</c:v>
                </c:pt>
              </c:numCache>
            </c:numRef>
          </c:val>
          <c:smooth val="0"/>
          <c:extLst>
            <c:ext xmlns:c16="http://schemas.microsoft.com/office/drawing/2014/chart" uri="{C3380CC4-5D6E-409C-BE32-E72D297353CC}">
              <c16:uniqueId val="{00000008-2F89-4433-9293-2888E2E1FDFC}"/>
            </c:ext>
          </c:extLst>
        </c:ser>
        <c:dLbls>
          <c:showLegendKey val="0"/>
          <c:showVal val="0"/>
          <c:showCatName val="0"/>
          <c:showSerName val="0"/>
          <c:showPercent val="0"/>
          <c:showBubbleSize val="0"/>
        </c:dLbls>
        <c:marker val="1"/>
        <c:smooth val="0"/>
        <c:axId val="480197752"/>
        <c:axId val="480201280"/>
      </c:lineChart>
      <c:catAx>
        <c:axId val="480197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0201280"/>
        <c:crosses val="autoZero"/>
        <c:auto val="1"/>
        <c:lblAlgn val="ctr"/>
        <c:lblOffset val="100"/>
        <c:tickLblSkip val="1"/>
        <c:tickMarkSkip val="1"/>
        <c:noMultiLvlLbl val="0"/>
      </c:catAx>
      <c:valAx>
        <c:axId val="4802012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0197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114824</c:v>
                </c:pt>
                <c:pt idx="5">
                  <c:v>117289</c:v>
                </c:pt>
                <c:pt idx="8">
                  <c:v>123147</c:v>
                </c:pt>
                <c:pt idx="11">
                  <c:v>124768</c:v>
                </c:pt>
                <c:pt idx="14">
                  <c:v>126319</c:v>
                </c:pt>
              </c:numCache>
            </c:numRef>
          </c:val>
          <c:extLst>
            <c:ext xmlns:c16="http://schemas.microsoft.com/office/drawing/2014/chart" uri="{C3380CC4-5D6E-409C-BE32-E72D297353CC}">
              <c16:uniqueId val="{00000000-8360-46EB-BF1B-D81AAF1E350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26625</c:v>
                </c:pt>
                <c:pt idx="5">
                  <c:v>25104</c:v>
                </c:pt>
                <c:pt idx="8">
                  <c:v>24611</c:v>
                </c:pt>
                <c:pt idx="11">
                  <c:v>24935</c:v>
                </c:pt>
                <c:pt idx="14">
                  <c:v>24543</c:v>
                </c:pt>
              </c:numCache>
            </c:numRef>
          </c:val>
          <c:extLst>
            <c:ext xmlns:c16="http://schemas.microsoft.com/office/drawing/2014/chart" uri="{C3380CC4-5D6E-409C-BE32-E72D297353CC}">
              <c16:uniqueId val="{00000001-8360-46EB-BF1B-D81AAF1E350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26367</c:v>
                </c:pt>
                <c:pt idx="5">
                  <c:v>27399</c:v>
                </c:pt>
                <c:pt idx="8">
                  <c:v>27795</c:v>
                </c:pt>
                <c:pt idx="11">
                  <c:v>26164</c:v>
                </c:pt>
                <c:pt idx="14">
                  <c:v>21035</c:v>
                </c:pt>
              </c:numCache>
            </c:numRef>
          </c:val>
          <c:extLst>
            <c:ext xmlns:c16="http://schemas.microsoft.com/office/drawing/2014/chart" uri="{C3380CC4-5D6E-409C-BE32-E72D297353CC}">
              <c16:uniqueId val="{00000002-8360-46EB-BF1B-D81AAF1E350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360-46EB-BF1B-D81AAF1E350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360-46EB-BF1B-D81AAF1E350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2037</c:v>
                </c:pt>
                <c:pt idx="3">
                  <c:v>1831</c:v>
                </c:pt>
                <c:pt idx="6">
                  <c:v>1410</c:v>
                </c:pt>
                <c:pt idx="9">
                  <c:v>1038</c:v>
                </c:pt>
                <c:pt idx="12">
                  <c:v>705</c:v>
                </c:pt>
              </c:numCache>
            </c:numRef>
          </c:val>
          <c:extLst>
            <c:ext xmlns:c16="http://schemas.microsoft.com/office/drawing/2014/chart" uri="{C3380CC4-5D6E-409C-BE32-E72D297353CC}">
              <c16:uniqueId val="{00000005-8360-46EB-BF1B-D81AAF1E350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24236</c:v>
                </c:pt>
                <c:pt idx="3">
                  <c:v>23561</c:v>
                </c:pt>
                <c:pt idx="6">
                  <c:v>22544</c:v>
                </c:pt>
                <c:pt idx="9">
                  <c:v>21887</c:v>
                </c:pt>
                <c:pt idx="12">
                  <c:v>21501</c:v>
                </c:pt>
              </c:numCache>
            </c:numRef>
          </c:val>
          <c:extLst>
            <c:ext xmlns:c16="http://schemas.microsoft.com/office/drawing/2014/chart" uri="{C3380CC4-5D6E-409C-BE32-E72D297353CC}">
              <c16:uniqueId val="{00000006-8360-46EB-BF1B-D81AAF1E350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69</c:v>
                </c:pt>
                <c:pt idx="3">
                  <c:v>131</c:v>
                </c:pt>
                <c:pt idx="6">
                  <c:v>124</c:v>
                </c:pt>
                <c:pt idx="9">
                  <c:v>109</c:v>
                </c:pt>
                <c:pt idx="12">
                  <c:v>95</c:v>
                </c:pt>
              </c:numCache>
            </c:numRef>
          </c:val>
          <c:extLst>
            <c:ext xmlns:c16="http://schemas.microsoft.com/office/drawing/2014/chart" uri="{C3380CC4-5D6E-409C-BE32-E72D297353CC}">
              <c16:uniqueId val="{00000007-8360-46EB-BF1B-D81AAF1E350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72809</c:v>
                </c:pt>
                <c:pt idx="3">
                  <c:v>71485</c:v>
                </c:pt>
                <c:pt idx="6">
                  <c:v>71568</c:v>
                </c:pt>
                <c:pt idx="9">
                  <c:v>69177</c:v>
                </c:pt>
                <c:pt idx="12">
                  <c:v>63260</c:v>
                </c:pt>
              </c:numCache>
            </c:numRef>
          </c:val>
          <c:extLst>
            <c:ext xmlns:c16="http://schemas.microsoft.com/office/drawing/2014/chart" uri="{C3380CC4-5D6E-409C-BE32-E72D297353CC}">
              <c16:uniqueId val="{00000008-8360-46EB-BF1B-D81AAF1E350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3804</c:v>
                </c:pt>
                <c:pt idx="3">
                  <c:v>1353</c:v>
                </c:pt>
                <c:pt idx="6">
                  <c:v>1216</c:v>
                </c:pt>
                <c:pt idx="9">
                  <c:v>1131</c:v>
                </c:pt>
                <c:pt idx="12">
                  <c:v>1894</c:v>
                </c:pt>
              </c:numCache>
            </c:numRef>
          </c:val>
          <c:extLst>
            <c:ext xmlns:c16="http://schemas.microsoft.com/office/drawing/2014/chart" uri="{C3380CC4-5D6E-409C-BE32-E72D297353CC}">
              <c16:uniqueId val="{00000009-8360-46EB-BF1B-D81AAF1E350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94581</c:v>
                </c:pt>
                <c:pt idx="3">
                  <c:v>97135</c:v>
                </c:pt>
                <c:pt idx="6">
                  <c:v>102664</c:v>
                </c:pt>
                <c:pt idx="9">
                  <c:v>106323</c:v>
                </c:pt>
                <c:pt idx="12">
                  <c:v>110149</c:v>
                </c:pt>
              </c:numCache>
            </c:numRef>
          </c:val>
          <c:extLst>
            <c:ext xmlns:c16="http://schemas.microsoft.com/office/drawing/2014/chart" uri="{C3380CC4-5D6E-409C-BE32-E72D297353CC}">
              <c16:uniqueId val="{0000000A-8360-46EB-BF1B-D81AAF1E350F}"/>
            </c:ext>
          </c:extLst>
        </c:ser>
        <c:dLbls>
          <c:showLegendKey val="0"/>
          <c:showVal val="0"/>
          <c:showCatName val="0"/>
          <c:showSerName val="0"/>
          <c:showPercent val="0"/>
          <c:showBubbleSize val="0"/>
        </c:dLbls>
        <c:gapWidth val="100"/>
        <c:overlap val="100"/>
        <c:axId val="480199320"/>
        <c:axId val="4801961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29720</c:v>
                </c:pt>
                <c:pt idx="2">
                  <c:v>#N/A</c:v>
                </c:pt>
                <c:pt idx="3">
                  <c:v>#N/A</c:v>
                </c:pt>
                <c:pt idx="4">
                  <c:v>25703</c:v>
                </c:pt>
                <c:pt idx="5">
                  <c:v>#N/A</c:v>
                </c:pt>
                <c:pt idx="6">
                  <c:v>#N/A</c:v>
                </c:pt>
                <c:pt idx="7">
                  <c:v>23973</c:v>
                </c:pt>
                <c:pt idx="8">
                  <c:v>#N/A</c:v>
                </c:pt>
                <c:pt idx="9">
                  <c:v>#N/A</c:v>
                </c:pt>
                <c:pt idx="10">
                  <c:v>23798</c:v>
                </c:pt>
                <c:pt idx="11">
                  <c:v>#N/A</c:v>
                </c:pt>
                <c:pt idx="12">
                  <c:v>#N/A</c:v>
                </c:pt>
                <c:pt idx="13">
                  <c:v>25707</c:v>
                </c:pt>
                <c:pt idx="14">
                  <c:v>#N/A</c:v>
                </c:pt>
              </c:numCache>
            </c:numRef>
          </c:val>
          <c:smooth val="0"/>
          <c:extLst>
            <c:ext xmlns:c16="http://schemas.microsoft.com/office/drawing/2014/chart" uri="{C3380CC4-5D6E-409C-BE32-E72D297353CC}">
              <c16:uniqueId val="{0000000B-8360-46EB-BF1B-D81AAF1E350F}"/>
            </c:ext>
          </c:extLst>
        </c:ser>
        <c:dLbls>
          <c:showLegendKey val="0"/>
          <c:showVal val="0"/>
          <c:showCatName val="0"/>
          <c:showSerName val="0"/>
          <c:showPercent val="0"/>
          <c:showBubbleSize val="0"/>
        </c:dLbls>
        <c:marker val="1"/>
        <c:smooth val="0"/>
        <c:axId val="480199320"/>
        <c:axId val="480196184"/>
      </c:lineChart>
      <c:catAx>
        <c:axId val="480199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80196184"/>
        <c:crosses val="autoZero"/>
        <c:auto val="1"/>
        <c:lblAlgn val="ctr"/>
        <c:lblOffset val="100"/>
        <c:tickLblSkip val="1"/>
        <c:tickMarkSkip val="1"/>
        <c:noMultiLvlLbl val="0"/>
      </c:catAx>
      <c:valAx>
        <c:axId val="4801961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0199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18971</c:v>
                </c:pt>
                <c:pt idx="1">
                  <c:v>16627</c:v>
                </c:pt>
                <c:pt idx="2">
                  <c:v>13131</c:v>
                </c:pt>
              </c:numCache>
            </c:numRef>
          </c:val>
          <c:extLst>
            <c:ext xmlns:c16="http://schemas.microsoft.com/office/drawing/2014/chart" uri="{C3380CC4-5D6E-409C-BE32-E72D297353CC}">
              <c16:uniqueId val="{00000000-59C9-4457-AE92-B6F6641A38A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1766</c:v>
                </c:pt>
                <c:pt idx="1">
                  <c:v>1997</c:v>
                </c:pt>
                <c:pt idx="2">
                  <c:v>2060</c:v>
                </c:pt>
              </c:numCache>
            </c:numRef>
          </c:val>
          <c:extLst>
            <c:ext xmlns:c16="http://schemas.microsoft.com/office/drawing/2014/chart" uri="{C3380CC4-5D6E-409C-BE32-E72D297353CC}">
              <c16:uniqueId val="{00000001-59C9-4457-AE92-B6F6641A38A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5333</c:v>
                </c:pt>
                <c:pt idx="1">
                  <c:v>5014</c:v>
                </c:pt>
                <c:pt idx="2">
                  <c:v>5011</c:v>
                </c:pt>
              </c:numCache>
            </c:numRef>
          </c:val>
          <c:extLst>
            <c:ext xmlns:c16="http://schemas.microsoft.com/office/drawing/2014/chart" uri="{C3380CC4-5D6E-409C-BE32-E72D297353CC}">
              <c16:uniqueId val="{00000002-59C9-4457-AE92-B6F6641A38AB}"/>
            </c:ext>
          </c:extLst>
        </c:ser>
        <c:dLbls>
          <c:showLegendKey val="0"/>
          <c:showVal val="0"/>
          <c:showCatName val="0"/>
          <c:showSerName val="0"/>
          <c:showPercent val="0"/>
          <c:showBubbleSize val="0"/>
        </c:dLbls>
        <c:gapWidth val="120"/>
        <c:overlap val="100"/>
        <c:axId val="480198928"/>
        <c:axId val="480202456"/>
      </c:barChart>
      <c:catAx>
        <c:axId val="480198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80202456"/>
        <c:crosses val="autoZero"/>
        <c:auto val="1"/>
        <c:lblAlgn val="ctr"/>
        <c:lblOffset val="100"/>
        <c:tickLblSkip val="1"/>
        <c:tickMarkSkip val="1"/>
        <c:noMultiLvlLbl val="0"/>
      </c:catAx>
      <c:valAx>
        <c:axId val="48020245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801989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{F5520411-EC46-4F9F-886A-5F9D73FE566A}</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9F2F-4720-9B5C-0F4A059E122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{A73D4155-F73E-413A-9480-ACC2444D1F6D}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F2F-4720-9B5C-0F4A059E122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{2B15F42C-27DF-476D-B17F-CBD3529D2D2C}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F2F-4720-9B5C-0F4A059E122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{669D688B-1EA8-4784-B718-02F3E8C93A08}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F2F-4720-9B5C-0F4A059E122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{32AFAFD7-13CA-4192-B51B-4FDECF323833}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F2F-4720-9B5C-0F4A059E122F}"/>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{EF06BA40-16A9-46B6-9D99-1A5F37106E1D}</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9F2F-4720-9B5C-0F4A059E122F}"/>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{9A2A8901-5D82-49AE-A04B-95B26E463A9A}</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9F2F-4720-9B5C-0F4A059E122F}"/>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{52954503-5D48-44E3-B3E1-289469DEA9F9}</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9F2F-4720-9B5C-0F4A059E122F}"/>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{11CA1BF5-2A44-4A67-A7DD-731956216E8E}</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9F2F-4720-9B5C-0F4A059E122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57.8</c:v>
                </c:pt>
                <c:pt idx="32">
                  <c:v>58.7</c:v>
                </c:pt>
              </c:numCache>
            </c:numRef>
          </c:xVal>
          <c:yVal>
            <c:numRef>
              <c:f>公会計指標分析・財政指標組合せ分析表!$BP$51:$DC$51</c:f>
              <c:numCache>
                <c:formatCode>#,##0.0;"▲ "#,##0.0</c:formatCode>
                <c:ptCount val="40"/>
                <c:pt idx="24">
                  <c:v>42</c:v>
                </c:pt>
                <c:pt idx="32">
                  <c:v>45.5</c:v>
                </c:pt>
              </c:numCache>
            </c:numRef>
          </c:yVal>
          <c:smooth val="0"/>
          <c:extLst>
            <c:ext xmlns:c16="http://schemas.microsoft.com/office/drawing/2014/chart" uri="{C3380CC4-5D6E-409C-BE32-E72D297353CC}">
              <c16:uniqueId val="{00000009-9F2F-4720-9B5C-0F4A059E122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{2B60CF84-3A59-41D6-94C0-1144BB686B87}</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9F2F-4720-9B5C-0F4A059E122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{D32821AA-67FA-479F-B8C8-D19E12728BD6}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F2F-4720-9B5C-0F4A059E122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{E2BD844E-B31E-4CF9-A013-7F5A1BCC8B29}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F2F-4720-9B5C-0F4A059E122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{C5FB7E3A-DB9F-458F-82EF-5141D4209D61}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F2F-4720-9B5C-0F4A059E122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{D727D2A2-52E7-4785-BC5F-34B520BCF33B}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F2F-4720-9B5C-0F4A059E122F}"/>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{D7492D63-4A37-4799-8565-A852C0A94D8D}</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9F2F-4720-9B5C-0F4A059E122F}"/>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{8DCF6769-0D47-411C-B666-D1F494E41EEE}</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9F2F-4720-9B5C-0F4A059E122F}"/>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{B762AD74-FB89-4DD1-886A-AF2A1D253FE5}</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9F2F-4720-9B5C-0F4A059E122F}"/>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{6F930FC5-4A6F-40B9-BF6F-0D496DD4D140}</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9F2F-4720-9B5C-0F4A059E122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58.6</c:v>
                </c:pt>
                <c:pt idx="32">
                  <c:v>57.9</c:v>
                </c:pt>
              </c:numCache>
            </c:numRef>
          </c:xVal>
          <c:yVal>
            <c:numRef>
              <c:f>公会計指標分析・財政指標組合せ分析表!$BP$55:$DC$55</c:f>
              <c:numCache>
                <c:formatCode>#,##0.0;"▲ "#,##0.0</c:formatCode>
                <c:ptCount val="40"/>
                <c:pt idx="24">
                  <c:v>16.600000000000001</c:v>
                </c:pt>
                <c:pt idx="32">
                  <c:v>17.399999999999999</c:v>
                </c:pt>
              </c:numCache>
            </c:numRef>
          </c:yVal>
          <c:smooth val="0"/>
          <c:extLst>
            <c:ext xmlns:c16="http://schemas.microsoft.com/office/drawing/2014/chart" uri="{C3380CC4-5D6E-409C-BE32-E72D297353CC}">
              <c16:uniqueId val="{00000013-9F2F-4720-9B5C-0F4A059E122F}"/>
            </c:ext>
          </c:extLst>
        </c:ser>
        <c:dLbls>
          <c:showLegendKey val="0"/>
          <c:showVal val="1"/>
          <c:showCatName val="0"/>
          <c:showSerName val="0"/>
          <c:showPercent val="0"/>
          <c:showBubbleSize val="0"/>
        </c:dLbls>
        <c:axId val="480199712"/>
        <c:axId val="480196576"/>
      </c:scatterChart>
      <c:valAx>
        <c:axId val="480199712"/>
        <c:scaling>
          <c:orientation val="minMax"/>
          <c:max val="58.800000000000004"/>
          <c:min val="57.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0196576"/>
        <c:crosses val="autoZero"/>
        <c:crossBetween val="midCat"/>
      </c:valAx>
      <c:valAx>
        <c:axId val="480196576"/>
        <c:scaling>
          <c:orientation val="minMax"/>
          <c:max val="51"/>
          <c:min val="1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8019971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{94F96C11-CD13-4C8A-93FD-F912176FEE37}</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D6AE-4120-BA6F-175B3874EFF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{CFA30F93-155F-4345-9AAC-7D6A66FE27D5}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6AE-4120-BA6F-175B3874EFF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{48526697-85C6-4769-8344-A96BDC123258}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6AE-4120-BA6F-175B3874EFF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{84B3AA23-08E6-4C50-8F35-9A855B37AA65}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6AE-4120-BA6F-175B3874EFF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{5DF78B3E-846D-489E-BE1F-24E0BD2E6A79}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6AE-4120-BA6F-175B3874EFF6}"/>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{DFA2779C-369D-404F-9BB7-A0691751ACD9}</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D6AE-4120-BA6F-175B3874EFF6}"/>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{6CBB2733-0FF6-4295-9380-53188D61CCC0}</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D6AE-4120-BA6F-175B3874EFF6}"/>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{B1573C98-62F0-43DF-9917-489DABE7E650}</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D6AE-4120-BA6F-175B3874EFF6}"/>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{E767F5B2-AEA5-4B43-990B-7133A299D624}</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D6AE-4120-BA6F-175B3874EFF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8.9</c:v>
                </c:pt>
                <c:pt idx="8">
                  <c:v>9.1999999999999993</c:v>
                </c:pt>
                <c:pt idx="16">
                  <c:v>8.3000000000000007</c:v>
                </c:pt>
                <c:pt idx="24">
                  <c:v>7.2</c:v>
                </c:pt>
                <c:pt idx="32">
                  <c:v>5</c:v>
                </c:pt>
              </c:numCache>
            </c:numRef>
          </c:xVal>
          <c:yVal>
            <c:numRef>
              <c:f>公会計指標分析・財政指標組合せ分析表!$BP$73:$DC$73</c:f>
              <c:numCache>
                <c:formatCode>#,##0.0;"▲ "#,##0.0</c:formatCode>
                <c:ptCount val="40"/>
                <c:pt idx="0">
                  <c:v>51.8</c:v>
                </c:pt>
                <c:pt idx="8">
                  <c:v>45</c:v>
                </c:pt>
                <c:pt idx="16">
                  <c:v>41.7</c:v>
                </c:pt>
                <c:pt idx="24">
                  <c:v>42</c:v>
                </c:pt>
                <c:pt idx="32">
                  <c:v>45.5</c:v>
                </c:pt>
              </c:numCache>
            </c:numRef>
          </c:yVal>
          <c:smooth val="0"/>
          <c:extLst>
            <c:ext xmlns:c16="http://schemas.microsoft.com/office/drawing/2014/chart" uri="{C3380CC4-5D6E-409C-BE32-E72D297353CC}">
              <c16:uniqueId val="{00000009-D6AE-4120-BA6F-175B3874EFF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{76A67C7E-7202-4926-9C26-9E473D9A98A1}</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D6AE-4120-BA6F-175B3874EFF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{A77B20AB-52CA-4376-9773-B96A54234549}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6AE-4120-BA6F-175B3874EFF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{C9066C67-2BA4-489C-9051-012B84AC38B8}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6AE-4120-BA6F-175B3874EFF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{8491423E-83A4-4246-BFC5-4E4346045D0D}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6AE-4120-BA6F-175B3874EFF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{64925A4C-F55C-4C7E-BBB9-2AF0BC4AE062}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6AE-4120-BA6F-175B3874EFF6}"/>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{20EDFC7B-F409-4CCC-A261-D82FE8F31076}</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D6AE-4120-BA6F-175B3874EFF6}"/>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{956CBA3F-DAA6-4BD8-BE1F-3124F3DF1924}</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D6AE-4120-BA6F-175B3874EFF6}"/>
                </c:ext>
              </c:extLst>
            </c:dLbl>
            <c:dLbl>
              <c:idx val="24"/>
              <c:layout>
                <c:manualLayout>
                  <c:x val="-4.5160355153971272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{2FDD81BC-3E7D-485D-A537-9714E77ECF89}</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D6AE-4120-BA6F-175B3874EFF6}"/>
                </c:ext>
              </c:extLst>
            </c:dLbl>
            <c:dLbl>
              <c:idx val="32"/>
              <c:layout>
                <c:manualLayout>
                  <c:x val="-1.8235628084249958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{4ECCB68B-E0B3-4F6F-90AF-7FAE50586E3E}</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D6AE-4120-BA6F-175B3874EFF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5.9</c:v>
                </c:pt>
                <c:pt idx="8">
                  <c:v>5.2</c:v>
                </c:pt>
                <c:pt idx="16">
                  <c:v>4.8</c:v>
                </c:pt>
                <c:pt idx="24">
                  <c:v>3.6</c:v>
                </c:pt>
                <c:pt idx="32">
                  <c:v>3.6</c:v>
                </c:pt>
              </c:numCache>
            </c:numRef>
          </c:xVal>
          <c:yVal>
            <c:numRef>
              <c:f>公会計指標分析・財政指標組合せ分析表!$BP$77:$DC$77</c:f>
              <c:numCache>
                <c:formatCode>#,##0.0;"▲ "#,##0.0</c:formatCode>
                <c:ptCount val="40"/>
                <c:pt idx="0">
                  <c:v>32.6</c:v>
                </c:pt>
                <c:pt idx="8">
                  <c:v>30.5</c:v>
                </c:pt>
                <c:pt idx="16">
                  <c:v>25.4</c:v>
                </c:pt>
                <c:pt idx="24">
                  <c:v>16.600000000000001</c:v>
                </c:pt>
                <c:pt idx="32">
                  <c:v>17.399999999999999</c:v>
                </c:pt>
              </c:numCache>
            </c:numRef>
          </c:yVal>
          <c:smooth val="0"/>
          <c:extLst>
            <c:ext xmlns:c16="http://schemas.microsoft.com/office/drawing/2014/chart" uri="{C3380CC4-5D6E-409C-BE32-E72D297353CC}">
              <c16:uniqueId val="{00000013-D6AE-4120-BA6F-175B3874EFF6}"/>
            </c:ext>
          </c:extLst>
        </c:ser>
        <c:dLbls>
          <c:showLegendKey val="0"/>
          <c:showVal val="1"/>
          <c:showCatName val="0"/>
          <c:showSerName val="0"/>
          <c:showPercent val="0"/>
          <c:showBubbleSize val="0"/>
        </c:dLbls>
        <c:axId val="480201672"/>
        <c:axId val="480200496"/>
      </c:scatterChart>
      <c:valAx>
        <c:axId val="480201672"/>
        <c:scaling>
          <c:orientation val="minMax"/>
          <c:max val="9.6999999999999993"/>
          <c:min val="3.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0200496"/>
        <c:crosses val="autoZero"/>
        <c:crossBetween val="midCat"/>
      </c:valAx>
      <c:valAx>
        <c:axId val="480200496"/>
        <c:scaling>
          <c:orientation val="minMax"/>
          <c:max val="58"/>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8020167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市町村合併後に、一体的なまちづくりの推進を目的に取り組んできた大型プロジェクトの実施や認定こども園等の整備、学校施設大規模改修などの大規模事業により、元利償還金については平成２７年度を底に再度上昇していますが、公営企業債の元利償還金に対する繰入金の減少や交付税算入額の増加により比率分子は減少しています。</a:t>
          </a:r>
        </a:p>
        <a:p>
          <a:r>
            <a:rPr kumimoji="1" lang="ja-JP" altLang="en-US" sz="1400">
              <a:latin typeface="ＭＳ ゴシック" pitchFamily="49" charset="-128"/>
              <a:ea typeface="ＭＳ ゴシック" pitchFamily="49" charset="-128"/>
            </a:rPr>
            <a:t>　近年の大規模事業は有利な地方債を活用していることから実質公債費率は現在の水準を当面維持するものと見込んでいます。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スポーツ施設や認定こども園などの施設整備等による地方債の現在高及び区画整理事業移転補償などに伴う債務負担行為に基づく支出予定額の増加したものの公営企業債等繰入見込額等が減少したことにより将来負担額は減少しましたが、財政調整基金などの充当可能基金の減少などにより充当可能財源等も減少したことで将来負担比率の分子は増加しました。</a:t>
          </a:r>
        </a:p>
        <a:p>
          <a:r>
            <a:rPr kumimoji="1" lang="ja-JP" altLang="en-US" sz="1400">
              <a:latin typeface="ＭＳ ゴシック" pitchFamily="49" charset="-128"/>
              <a:ea typeface="ＭＳ ゴシック" pitchFamily="49" charset="-128"/>
            </a:rPr>
            <a:t>　今後も認定こども園の整備など大規模事業が続くことから、地方債残高の増加が見込まれますが、有利な地方債を活用することで将来負担率の大幅な上昇を回避し、健全化に向けた取組を継続して実施していき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三重県津市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スポーツ施設、認定こども園等の施設整備等に伴い財政調整基金を３５億円取り崩したこと等により、基金全体としては３４億円の減となりました。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財政調整基金については、予算編成や災害対応に備え一定額の確保に努めていきます。また、特定目的基金については、それぞれの目的に応じて計画的な活用を行っていきます。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まちづくり振興基金：住民の一体感の醸成及び地域振興に必要な財源を確保することにより、まちづくり振興事業を推進する。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国際交流推進基金：国際交流に係る事業の推進に必要な財源を確保し、本市における国際化への対応を図るとともに、住民の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国際感覚を育成する。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文化振興基金：津市文化振興条例の規定に基づく芸術、文化、学術その他住民の文化振興</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公共施設整備基金：市営駐車場整備に伴い、駐車場事業会計に貸付の返済などにより２．４億円積み立てたことによる増加です。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まちづくり振興基金：子ども医療費助成（市単分）により２億円取り崩したことによる減少です。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まちづくり振興基金：合併特例債事業を原資に合併後のまちづくりへの財源として活用する目的で設置した基金であり、その活用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については償還元金の範囲と定められており、平成３０年度に償還が完了したことから、今後は積極的に活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用するため減少予定です。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過疎地域振興事業基金：過疎地域における住民が将来にわたり安全に安心して暮らすことのできる地域社会の実現を図るため積み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立ていますが、今後は過疎地域の医療の確保、林業振興など過疎地域の振興に係る事業に活用します。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スポーツ施設、認定こども園等の施設整備等に伴う取り崩しによる減少です。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税収入等の大幅な伸びが込めない中、新たなくらしづくりを支える財源として計画的に取り崩していくことから減少予定ではありますが、予算編成時の財源とすることや、災害対応に備えるため一定額の確保に努めていき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決算剰余金を６．４億円積み立てたことによる増加です。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これまで計画的に積立てを行ってきたが、平成３０年度から地方債償還が大きく増加するため取り崩す予定です。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三重県津市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281,127
272,887
711.19
112,385,196
111,815,997
120,559
66,985,751
110,149,028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45.5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有形固定資産減価償却率は、類似団体平均より高い水準にありますが、</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当市では、平成２８年度に策定した公共施設等総合管理計画を基に、老朽化した施設の集約化・複合化や除却を進めています。</a:t>
          </a:r>
          <a:endPar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有形固定資産減価償却率については、上昇傾向にはあるため、今後も管理</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計画</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を実効あるものにしていくため、体制や仕組みの整備に取り組んでいきます。</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151257</xdr:rowOff>
    </xdr:from>
    <xdr:to>
      <xdr:col>23</xdr:col>
      <xdr:colOff>85090</xdr:colOff>
      <xdr:row>33</xdr:row>
      <xdr:rowOff>13335</xdr:rowOff>
    </xdr:to>
    <xdr:cxnSp macro="">
      <xdr:nvCxnSpPr>
        <xdr:cNvPr id="62" name="直線コネクタ 61"/>
        <xdr:cNvCxnSpPr/>
      </xdr:nvCxnSpPr>
      <xdr:spPr>
        <a:xfrm flipV="1">
          <a:off x="4760595" y="5380482"/>
          <a:ext cx="1270" cy="106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17162</xdr:rowOff>
    </xdr:from>
    <xdr:ext cx="405111" cy="259045"/>
    <xdr:sp macro="" textlink="">
      <xdr:nvSpPr>
        <xdr:cNvPr id="63" name="有形固定資産減価償却率最小値テキスト"/>
        <xdr:cNvSpPr txBox="1"/>
      </xdr:nvSpPr>
      <xdr:spPr>
        <a:xfrm>
          <a:off x="4813300"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13335</xdr:rowOff>
    </xdr:from>
    <xdr:to>
      <xdr:col>23</xdr:col>
      <xdr:colOff>174625</xdr:colOff>
      <xdr:row>33</xdr:row>
      <xdr:rowOff>13335</xdr:rowOff>
    </xdr:to>
    <xdr:cxnSp macro="">
      <xdr:nvCxnSpPr>
        <xdr:cNvPr id="64" name="直線コネクタ 63"/>
        <xdr:cNvCxnSpPr/>
      </xdr:nvCxnSpPr>
      <xdr:spPr>
        <a:xfrm>
          <a:off x="4673600" y="6442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97934</xdr:rowOff>
    </xdr:from>
    <xdr:ext cx="405111" cy="259045"/>
    <xdr:sp macro="" textlink="">
      <xdr:nvSpPr>
        <xdr:cNvPr id="65" name="有形固定資産減価償却率最大値テキスト"/>
        <xdr:cNvSpPr txBox="1"/>
      </xdr:nvSpPr>
      <xdr:spPr>
        <a:xfrm>
          <a:off x="4813300" y="5155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151257</xdr:rowOff>
    </xdr:from>
    <xdr:to>
      <xdr:col>23</xdr:col>
      <xdr:colOff>174625</xdr:colOff>
      <xdr:row>26</xdr:row>
      <xdr:rowOff>151257</xdr:rowOff>
    </xdr:to>
    <xdr:cxnSp macro="">
      <xdr:nvCxnSpPr>
        <xdr:cNvPr id="66" name="直線コネクタ 65"/>
        <xdr:cNvCxnSpPr/>
      </xdr:nvCxnSpPr>
      <xdr:spPr>
        <a:xfrm>
          <a:off x="4673600" y="5380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91330</xdr:rowOff>
    </xdr:from>
    <xdr:ext cx="405111" cy="259045"/>
    <xdr:sp macro="" textlink="">
      <xdr:nvSpPr>
        <xdr:cNvPr id="67" name="有形固定資産減価償却率平均値テキスト"/>
        <xdr:cNvSpPr txBox="1"/>
      </xdr:nvSpPr>
      <xdr:spPr>
        <a:xfrm>
          <a:off x="4813300" y="58349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112903</xdr:rowOff>
    </xdr:from>
    <xdr:to>
      <xdr:col>23</xdr:col>
      <xdr:colOff>136525</xdr:colOff>
      <xdr:row>30</xdr:row>
      <xdr:rowOff>43053</xdr:rowOff>
    </xdr:to>
    <xdr:sp macro="" textlink="">
      <xdr:nvSpPr>
        <xdr:cNvPr id="68" name="フローチャート: 判断 67"/>
        <xdr:cNvSpPr/>
      </xdr:nvSpPr>
      <xdr:spPr>
        <a:xfrm>
          <a:off x="4711700" y="5856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82677</xdr:rowOff>
    </xdr:from>
    <xdr:to>
      <xdr:col>19</xdr:col>
      <xdr:colOff>187325</xdr:colOff>
      <xdr:row>30</xdr:row>
      <xdr:rowOff>12827</xdr:rowOff>
    </xdr:to>
    <xdr:sp macro="" textlink="">
      <xdr:nvSpPr>
        <xdr:cNvPr id="69" name="フローチャート: 判断 68"/>
        <xdr:cNvSpPr/>
      </xdr:nvSpPr>
      <xdr:spPr>
        <a:xfrm>
          <a:off x="4000500" y="582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170307</xdr:rowOff>
    </xdr:from>
    <xdr:to>
      <xdr:col>15</xdr:col>
      <xdr:colOff>187325</xdr:colOff>
      <xdr:row>31</xdr:row>
      <xdr:rowOff>100457</xdr:rowOff>
    </xdr:to>
    <xdr:sp macro="" textlink="">
      <xdr:nvSpPr>
        <xdr:cNvPr id="70" name="フローチャート: 判断 69"/>
        <xdr:cNvSpPr/>
      </xdr:nvSpPr>
      <xdr:spPr>
        <a:xfrm>
          <a:off x="3238500" y="608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1" name="テキスト ボックス 7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2" name="テキスト ボックス 7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3" name="テキスト ボックス 7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4" name="テキスト ボックス 7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5" name="テキスト ボックス 7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78359</xdr:rowOff>
    </xdr:from>
    <xdr:to>
      <xdr:col>23</xdr:col>
      <xdr:colOff>136525</xdr:colOff>
      <xdr:row>30</xdr:row>
      <xdr:rowOff>8509</xdr:rowOff>
    </xdr:to>
    <xdr:sp macro="" textlink="">
      <xdr:nvSpPr>
        <xdr:cNvPr id="76" name="楕円 75"/>
        <xdr:cNvSpPr/>
      </xdr:nvSpPr>
      <xdr:spPr>
        <a:xfrm>
          <a:off x="4711700" y="5821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101236</xdr:rowOff>
    </xdr:from>
    <xdr:ext cx="405111" cy="259045"/>
    <xdr:sp macro="" textlink="">
      <xdr:nvSpPr>
        <xdr:cNvPr id="77" name="有形固定資産減価償却率該当値テキスト"/>
        <xdr:cNvSpPr txBox="1"/>
      </xdr:nvSpPr>
      <xdr:spPr>
        <a:xfrm>
          <a:off x="4813300" y="5673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117221</xdr:rowOff>
    </xdr:from>
    <xdr:to>
      <xdr:col>19</xdr:col>
      <xdr:colOff>187325</xdr:colOff>
      <xdr:row>30</xdr:row>
      <xdr:rowOff>47371</xdr:rowOff>
    </xdr:to>
    <xdr:sp macro="" textlink="">
      <xdr:nvSpPr>
        <xdr:cNvPr id="78" name="楕円 77"/>
        <xdr:cNvSpPr/>
      </xdr:nvSpPr>
      <xdr:spPr>
        <a:xfrm>
          <a:off x="4000500" y="586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129159</xdr:rowOff>
    </xdr:from>
    <xdr:to>
      <xdr:col>23</xdr:col>
      <xdr:colOff>85725</xdr:colOff>
      <xdr:row>29</xdr:row>
      <xdr:rowOff>168021</xdr:rowOff>
    </xdr:to>
    <xdr:cxnSp macro="">
      <xdr:nvCxnSpPr>
        <xdr:cNvPr id="79" name="直線コネクタ 78"/>
        <xdr:cNvCxnSpPr/>
      </xdr:nvCxnSpPr>
      <xdr:spPr>
        <a:xfrm flipV="1">
          <a:off x="4051300" y="5872734"/>
          <a:ext cx="711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29354</xdr:rowOff>
    </xdr:from>
    <xdr:ext cx="405111" cy="259045"/>
    <xdr:sp macro="" textlink="">
      <xdr:nvSpPr>
        <xdr:cNvPr id="80" name="n_1aveValue有形固定資産減価償却率"/>
        <xdr:cNvSpPr txBox="1"/>
      </xdr:nvSpPr>
      <xdr:spPr>
        <a:xfrm>
          <a:off x="3836044" y="5601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116984</xdr:rowOff>
    </xdr:from>
    <xdr:ext cx="405111" cy="259045"/>
    <xdr:sp macro="" textlink="">
      <xdr:nvSpPr>
        <xdr:cNvPr id="81" name="n_2aveValue有形固定資産減価償却率"/>
        <xdr:cNvSpPr txBox="1"/>
      </xdr:nvSpPr>
      <xdr:spPr>
        <a:xfrm>
          <a:off x="3086744" y="5860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38498</xdr:rowOff>
    </xdr:from>
    <xdr:ext cx="405111" cy="259045"/>
    <xdr:sp macro="" textlink="">
      <xdr:nvSpPr>
        <xdr:cNvPr id="82" name="n_1mainValue有形固定資産減価償却率"/>
        <xdr:cNvSpPr txBox="1"/>
      </xdr:nvSpPr>
      <xdr:spPr>
        <a:xfrm>
          <a:off x="3836044" y="5953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3" name="正方形/長方形 8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4" name="正方形/長方形 83"/>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5" name="正方形/長方形 84"/>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6" name="正方形/長方形 8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7" name="正方形/長方形 8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8" name="正方形/長方形 8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89" name="正方形/長方形 8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0" name="正方形/長方形 8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1" name="正方形/長方形 9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2" name="正方形/長方形 9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3" name="正方形/長方形 9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4" name="正方形/長方形 9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5" name="テキスト ボックス 9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人件費について、</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類似団体と比較して職員数が多く、人件費が高い水準にあるため、債務償還可能年数も類似団体と比べると長くなっていますが、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市町村合併以降職員数の削減の当初の目標を平成２６年度で達成し、平成２７年度以降</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低下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、平成２９年度においても</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職員の年齢構成の変動などにより減少して</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いることから</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、今後も人件費の削減に努めます。</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6" name="テキスト ボックス 9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7" name="直線コネクタ 9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98" name="直線コネクタ 97"/>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99" name="テキスト ボックス 98"/>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0" name="直線コネクタ 99"/>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1" name="テキスト ボックス 100"/>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2" name="直線コネクタ 101"/>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3" name="テキスト ボックス 102"/>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4" name="直線コネクタ 103"/>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05" name="テキスト ボックス 104"/>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06" name="直線コネクタ 105"/>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27</xdr:row>
      <xdr:rowOff>75381</xdr:rowOff>
    </xdr:from>
    <xdr:ext cx="308097" cy="225703"/>
    <xdr:sp macro="" textlink="">
      <xdr:nvSpPr>
        <xdr:cNvPr id="107" name="テキスト ボックス 106"/>
        <xdr:cNvSpPr txBox="1"/>
      </xdr:nvSpPr>
      <xdr:spPr>
        <a:xfrm>
          <a:off x="10931403" y="547605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08" name="直線コネクタ 107"/>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09" name="テキスト ボックス 108"/>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0" name="直線コネクタ 10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1" name="テキスト ボックス 110"/>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2"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109311</xdr:rowOff>
    </xdr:from>
    <xdr:to>
      <xdr:col>76</xdr:col>
      <xdr:colOff>21589</xdr:colOff>
      <xdr:row>35</xdr:row>
      <xdr:rowOff>31297</xdr:rowOff>
    </xdr:to>
    <xdr:cxnSp macro="">
      <xdr:nvCxnSpPr>
        <xdr:cNvPr id="113" name="直線コネクタ 112"/>
        <xdr:cNvCxnSpPr/>
      </xdr:nvCxnSpPr>
      <xdr:spPr>
        <a:xfrm flipV="1">
          <a:off x="14793595" y="5338536"/>
          <a:ext cx="1269" cy="1465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14" name="債務償還可能年数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15" name="直線コネクタ 114"/>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55988</xdr:rowOff>
    </xdr:from>
    <xdr:ext cx="340478" cy="259045"/>
    <xdr:sp macro="" textlink="">
      <xdr:nvSpPr>
        <xdr:cNvPr id="116" name="債務償還可能年数最大値テキスト"/>
        <xdr:cNvSpPr txBox="1"/>
      </xdr:nvSpPr>
      <xdr:spPr>
        <a:xfrm>
          <a:off x="14846300" y="51137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109311</xdr:rowOff>
    </xdr:from>
    <xdr:to>
      <xdr:col>76</xdr:col>
      <xdr:colOff>111125</xdr:colOff>
      <xdr:row>26</xdr:row>
      <xdr:rowOff>109311</xdr:rowOff>
    </xdr:to>
    <xdr:cxnSp macro="">
      <xdr:nvCxnSpPr>
        <xdr:cNvPr id="117" name="直線コネクタ 116"/>
        <xdr:cNvCxnSpPr/>
      </xdr:nvCxnSpPr>
      <xdr:spPr>
        <a:xfrm>
          <a:off x="14706600" y="5338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124024</xdr:rowOff>
    </xdr:from>
    <xdr:ext cx="340478" cy="259045"/>
    <xdr:sp macro="" textlink="">
      <xdr:nvSpPr>
        <xdr:cNvPr id="118" name="債務償還可能年数平均値テキスト"/>
        <xdr:cNvSpPr txBox="1"/>
      </xdr:nvSpPr>
      <xdr:spPr>
        <a:xfrm>
          <a:off x="14846300" y="586759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145597</xdr:rowOff>
    </xdr:from>
    <xdr:to>
      <xdr:col>76</xdr:col>
      <xdr:colOff>73025</xdr:colOff>
      <xdr:row>30</xdr:row>
      <xdr:rowOff>75747</xdr:rowOff>
    </xdr:to>
    <xdr:sp macro="" textlink="">
      <xdr:nvSpPr>
        <xdr:cNvPr id="119" name="フローチャート: 判断 118"/>
        <xdr:cNvSpPr/>
      </xdr:nvSpPr>
      <xdr:spPr>
        <a:xfrm>
          <a:off x="14744700" y="5889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0" name="テキスト ボックス 11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1" name="テキスト ボックス 12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2" name="テキスト ボックス 12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3" name="テキスト ボックス 12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4" name="テキスト ボックス 12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25853</xdr:rowOff>
    </xdr:from>
    <xdr:to>
      <xdr:col>76</xdr:col>
      <xdr:colOff>73025</xdr:colOff>
      <xdr:row>27</xdr:row>
      <xdr:rowOff>127453</xdr:rowOff>
    </xdr:to>
    <xdr:sp macro="" textlink="">
      <xdr:nvSpPr>
        <xdr:cNvPr id="125" name="楕円 124"/>
        <xdr:cNvSpPr/>
      </xdr:nvSpPr>
      <xdr:spPr>
        <a:xfrm>
          <a:off x="14744700" y="542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48730</xdr:rowOff>
    </xdr:from>
    <xdr:ext cx="340478" cy="259045"/>
    <xdr:sp macro="" textlink="">
      <xdr:nvSpPr>
        <xdr:cNvPr id="126" name="債務償還可能年数該当値テキスト"/>
        <xdr:cNvSpPr txBox="1"/>
      </xdr:nvSpPr>
      <xdr:spPr>
        <a:xfrm>
          <a:off x="14846300" y="52779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7" name="正方形/長方形 12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8" name="正方形/長方形 12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9" name="テキスト ボックス 12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0" name="テキスト ボックス 12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1" name="テキスト ボックス 13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2" name="テキスト ボックス 13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281,127
272,887
711.19
112,385,196
111,815,997
120,559
66,985,751
110,149,028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45.5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160020</xdr:rowOff>
    </xdr:from>
    <xdr:to>
      <xdr:col>24</xdr:col>
      <xdr:colOff>62865</xdr:colOff>
      <xdr:row>41</xdr:row>
      <xdr:rowOff>74295</xdr:rowOff>
    </xdr:to>
    <xdr:cxnSp macro="">
      <xdr:nvCxnSpPr>
        <xdr:cNvPr id="56" name="直線コネクタ 55"/>
        <xdr:cNvCxnSpPr/>
      </xdr:nvCxnSpPr>
      <xdr:spPr>
        <a:xfrm flipV="1">
          <a:off x="4634865" y="5817870"/>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78122</xdr:rowOff>
    </xdr:from>
    <xdr:ext cx="405111" cy="259045"/>
    <xdr:sp macro="" textlink="">
      <xdr:nvSpPr>
        <xdr:cNvPr id="57" name="【道路】&#10;有形固定資産減価償却率最小値テキスト"/>
        <xdr:cNvSpPr txBox="1"/>
      </xdr:nvSpPr>
      <xdr:spPr>
        <a:xfrm>
          <a:off x="4673600" y="710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74295</xdr:rowOff>
    </xdr:from>
    <xdr:to>
      <xdr:col>24</xdr:col>
      <xdr:colOff>152400</xdr:colOff>
      <xdr:row>41</xdr:row>
      <xdr:rowOff>74295</xdr:rowOff>
    </xdr:to>
    <xdr:cxnSp macro="">
      <xdr:nvCxnSpPr>
        <xdr:cNvPr id="58" name="直線コネクタ 57"/>
        <xdr:cNvCxnSpPr/>
      </xdr:nvCxnSpPr>
      <xdr:spPr>
        <a:xfrm>
          <a:off x="4546600" y="7103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106697</xdr:rowOff>
    </xdr:from>
    <xdr:ext cx="405111" cy="259045"/>
    <xdr:sp macro="" textlink="">
      <xdr:nvSpPr>
        <xdr:cNvPr id="59" name="【道路】&#10;有形固定資産減価償却率最大値テキスト"/>
        <xdr:cNvSpPr txBox="1"/>
      </xdr:nvSpPr>
      <xdr:spPr>
        <a:xfrm>
          <a:off x="4673600" y="559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160020</xdr:rowOff>
    </xdr:from>
    <xdr:to>
      <xdr:col>24</xdr:col>
      <xdr:colOff>152400</xdr:colOff>
      <xdr:row>33</xdr:row>
      <xdr:rowOff>160020</xdr:rowOff>
    </xdr:to>
    <xdr:cxnSp macro="">
      <xdr:nvCxnSpPr>
        <xdr:cNvPr id="60" name="直線コネクタ 59"/>
        <xdr:cNvCxnSpPr/>
      </xdr:nvCxnSpPr>
      <xdr:spPr>
        <a:xfrm>
          <a:off x="4546600" y="581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110507</xdr:rowOff>
    </xdr:from>
    <xdr:ext cx="405111" cy="259045"/>
    <xdr:sp macro="" textlink="">
      <xdr:nvSpPr>
        <xdr:cNvPr id="61" name="【道路】&#10;有形固定資産減価償却率平均値テキスト"/>
        <xdr:cNvSpPr txBox="1"/>
      </xdr:nvSpPr>
      <xdr:spPr>
        <a:xfrm>
          <a:off x="4673600" y="645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132080</xdr:rowOff>
    </xdr:from>
    <xdr:to>
      <xdr:col>24</xdr:col>
      <xdr:colOff>114300</xdr:colOff>
      <xdr:row>38</xdr:row>
      <xdr:rowOff>62230</xdr:rowOff>
    </xdr:to>
    <xdr:sp macro="" textlink="">
      <xdr:nvSpPr>
        <xdr:cNvPr id="62" name="フローチャート: 判断 61"/>
        <xdr:cNvSpPr/>
      </xdr:nvSpPr>
      <xdr:spPr>
        <a:xfrm>
          <a:off x="45847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158750</xdr:rowOff>
    </xdr:from>
    <xdr:to>
      <xdr:col>20</xdr:col>
      <xdr:colOff>38100</xdr:colOff>
      <xdr:row>38</xdr:row>
      <xdr:rowOff>88900</xdr:rowOff>
    </xdr:to>
    <xdr:sp macro="" textlink="">
      <xdr:nvSpPr>
        <xdr:cNvPr id="63" name="フローチャート: 判断 62"/>
        <xdr:cNvSpPr/>
      </xdr:nvSpPr>
      <xdr:spPr>
        <a:xfrm>
          <a:off x="3746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120650</xdr:rowOff>
    </xdr:from>
    <xdr:to>
      <xdr:col>15</xdr:col>
      <xdr:colOff>101600</xdr:colOff>
      <xdr:row>38</xdr:row>
      <xdr:rowOff>50800</xdr:rowOff>
    </xdr:to>
    <xdr:sp macro="" textlink="">
      <xdr:nvSpPr>
        <xdr:cNvPr id="64" name="フローチャート: 判断 63"/>
        <xdr:cNvSpPr/>
      </xdr:nvSpPr>
      <xdr:spPr>
        <a:xfrm>
          <a:off x="2857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109220</xdr:rowOff>
    </xdr:from>
    <xdr:to>
      <xdr:col>24</xdr:col>
      <xdr:colOff>114300</xdr:colOff>
      <xdr:row>38</xdr:row>
      <xdr:rowOff>39370</xdr:rowOff>
    </xdr:to>
    <xdr:sp macro="" textlink="">
      <xdr:nvSpPr>
        <xdr:cNvPr id="70" name="楕円 69"/>
        <xdr:cNvSpPr/>
      </xdr:nvSpPr>
      <xdr:spPr>
        <a:xfrm>
          <a:off x="4584700" y="645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132097</xdr:rowOff>
    </xdr:from>
    <xdr:ext cx="405111" cy="259045"/>
    <xdr:sp macro="" textlink="">
      <xdr:nvSpPr>
        <xdr:cNvPr id="71" name="【道路】&#10;有形固定資産減価償却率該当値テキスト"/>
        <xdr:cNvSpPr txBox="1"/>
      </xdr:nvSpPr>
      <xdr:spPr>
        <a:xfrm>
          <a:off x="4673600"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145415</xdr:rowOff>
    </xdr:from>
    <xdr:to>
      <xdr:col>20</xdr:col>
      <xdr:colOff>38100</xdr:colOff>
      <xdr:row>38</xdr:row>
      <xdr:rowOff>75565</xdr:rowOff>
    </xdr:to>
    <xdr:sp macro="" textlink="">
      <xdr:nvSpPr>
        <xdr:cNvPr id="72" name="楕円 71"/>
        <xdr:cNvSpPr/>
      </xdr:nvSpPr>
      <xdr:spPr>
        <a:xfrm>
          <a:off x="3746500" y="648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160020</xdr:rowOff>
    </xdr:from>
    <xdr:to>
      <xdr:col>24</xdr:col>
      <xdr:colOff>63500</xdr:colOff>
      <xdr:row>38</xdr:row>
      <xdr:rowOff>24765</xdr:rowOff>
    </xdr:to>
    <xdr:cxnSp macro="">
      <xdr:nvCxnSpPr>
        <xdr:cNvPr id="73" name="直線コネクタ 72"/>
        <xdr:cNvCxnSpPr/>
      </xdr:nvCxnSpPr>
      <xdr:spPr>
        <a:xfrm flipV="1">
          <a:off x="3797300" y="650367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80027</xdr:rowOff>
    </xdr:from>
    <xdr:ext cx="405111" cy="259045"/>
    <xdr:sp macro="" textlink="">
      <xdr:nvSpPr>
        <xdr:cNvPr id="74" name="n_1aveValue【道路】&#10;有形固定資産減価償却率"/>
        <xdr:cNvSpPr txBox="1"/>
      </xdr:nvSpPr>
      <xdr:spPr>
        <a:xfrm>
          <a:off x="3582044" y="659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67327</xdr:rowOff>
    </xdr:from>
    <xdr:ext cx="405111" cy="259045"/>
    <xdr:sp macro="" textlink="">
      <xdr:nvSpPr>
        <xdr:cNvPr id="75" name="n_2aveValue【道路】&#10;有形固定資産減価償却率"/>
        <xdr:cNvSpPr txBox="1"/>
      </xdr:nvSpPr>
      <xdr:spPr>
        <a:xfrm>
          <a:off x="2705744" y="623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92092</xdr:rowOff>
    </xdr:from>
    <xdr:ext cx="405111" cy="259045"/>
    <xdr:sp macro="" textlink="">
      <xdr:nvSpPr>
        <xdr:cNvPr id="76" name="n_1mainValue【道路】&#10;有形固定資産減価償却率"/>
        <xdr:cNvSpPr txBox="1"/>
      </xdr:nvSpPr>
      <xdr:spPr>
        <a:xfrm>
          <a:off x="3582044" y="626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7" name="直線コネクタ 86"/>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8" name="テキスト ボックス 87"/>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9" name="直線コネクタ 88"/>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0" name="テキスト ボックス 89"/>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1" name="直線コネクタ 90"/>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2" name="テキスト ボックス 91"/>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3" name="直線コネクタ 92"/>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4" name="テキスト ボックス 93"/>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6" name="テキスト ボックス 95"/>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150678</xdr:rowOff>
    </xdr:from>
    <xdr:to>
      <xdr:col>54</xdr:col>
      <xdr:colOff>189865</xdr:colOff>
      <xdr:row>41</xdr:row>
      <xdr:rowOff>128595</xdr:rowOff>
    </xdr:to>
    <xdr:cxnSp macro="">
      <xdr:nvCxnSpPr>
        <xdr:cNvPr id="98" name="直線コネクタ 97"/>
        <xdr:cNvCxnSpPr/>
      </xdr:nvCxnSpPr>
      <xdr:spPr>
        <a:xfrm flipV="1">
          <a:off x="10476865" y="5979978"/>
          <a:ext cx="0" cy="1178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132422</xdr:rowOff>
    </xdr:from>
    <xdr:ext cx="469744" cy="259045"/>
    <xdr:sp macro="" textlink="">
      <xdr:nvSpPr>
        <xdr:cNvPr id="99" name="【道路】&#10;一人当たり延長最小値テキスト"/>
        <xdr:cNvSpPr txBox="1"/>
      </xdr:nvSpPr>
      <xdr:spPr>
        <a:xfrm>
          <a:off x="10515600" y="716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128595</xdr:rowOff>
    </xdr:from>
    <xdr:to>
      <xdr:col>55</xdr:col>
      <xdr:colOff>88900</xdr:colOff>
      <xdr:row>41</xdr:row>
      <xdr:rowOff>128595</xdr:rowOff>
    </xdr:to>
    <xdr:cxnSp macro="">
      <xdr:nvCxnSpPr>
        <xdr:cNvPr id="100" name="直線コネクタ 99"/>
        <xdr:cNvCxnSpPr/>
      </xdr:nvCxnSpPr>
      <xdr:spPr>
        <a:xfrm>
          <a:off x="10388600" y="715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97355</xdr:rowOff>
    </xdr:from>
    <xdr:ext cx="534377" cy="259045"/>
    <xdr:sp macro="" textlink="">
      <xdr:nvSpPr>
        <xdr:cNvPr id="101" name="【道路】&#10;一人当たり延長最大値テキスト"/>
        <xdr:cNvSpPr txBox="1"/>
      </xdr:nvSpPr>
      <xdr:spPr>
        <a:xfrm>
          <a:off x="10515600" y="575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150678</xdr:rowOff>
    </xdr:from>
    <xdr:to>
      <xdr:col>55</xdr:col>
      <xdr:colOff>88900</xdr:colOff>
      <xdr:row>34</xdr:row>
      <xdr:rowOff>150678</xdr:rowOff>
    </xdr:to>
    <xdr:cxnSp macro="">
      <xdr:nvCxnSpPr>
        <xdr:cNvPr id="102" name="直線コネクタ 101"/>
        <xdr:cNvCxnSpPr/>
      </xdr:nvCxnSpPr>
      <xdr:spPr>
        <a:xfrm>
          <a:off x="10388600" y="5979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37111</xdr:rowOff>
    </xdr:from>
    <xdr:ext cx="469744" cy="259045"/>
    <xdr:sp macro="" textlink="">
      <xdr:nvSpPr>
        <xdr:cNvPr id="103" name="【道路】&#10;一人当たり延長平均値テキスト"/>
        <xdr:cNvSpPr txBox="1"/>
      </xdr:nvSpPr>
      <xdr:spPr>
        <a:xfrm>
          <a:off x="10515600" y="68951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58684</xdr:rowOff>
    </xdr:from>
    <xdr:to>
      <xdr:col>55</xdr:col>
      <xdr:colOff>50800</xdr:colOff>
      <xdr:row>40</xdr:row>
      <xdr:rowOff>160284</xdr:rowOff>
    </xdr:to>
    <xdr:sp macro="" textlink="">
      <xdr:nvSpPr>
        <xdr:cNvPr id="104" name="フローチャート: 判断 103"/>
        <xdr:cNvSpPr/>
      </xdr:nvSpPr>
      <xdr:spPr>
        <a:xfrm>
          <a:off x="10426700" y="6916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37241</xdr:rowOff>
    </xdr:from>
    <xdr:to>
      <xdr:col>50</xdr:col>
      <xdr:colOff>165100</xdr:colOff>
      <xdr:row>40</xdr:row>
      <xdr:rowOff>138841</xdr:rowOff>
    </xdr:to>
    <xdr:sp macro="" textlink="">
      <xdr:nvSpPr>
        <xdr:cNvPr id="105" name="フローチャート: 判断 104"/>
        <xdr:cNvSpPr/>
      </xdr:nvSpPr>
      <xdr:spPr>
        <a:xfrm>
          <a:off x="9588500" y="689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86025</xdr:rowOff>
    </xdr:from>
    <xdr:to>
      <xdr:col>46</xdr:col>
      <xdr:colOff>38100</xdr:colOff>
      <xdr:row>41</xdr:row>
      <xdr:rowOff>16175</xdr:rowOff>
    </xdr:to>
    <xdr:sp macro="" textlink="">
      <xdr:nvSpPr>
        <xdr:cNvPr id="106" name="フローチャート: 判断 105"/>
        <xdr:cNvSpPr/>
      </xdr:nvSpPr>
      <xdr:spPr>
        <a:xfrm>
          <a:off x="8699500" y="694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99878</xdr:rowOff>
    </xdr:from>
    <xdr:to>
      <xdr:col>55</xdr:col>
      <xdr:colOff>50800</xdr:colOff>
      <xdr:row>35</xdr:row>
      <xdr:rowOff>30028</xdr:rowOff>
    </xdr:to>
    <xdr:sp macro="" textlink="">
      <xdr:nvSpPr>
        <xdr:cNvPr id="112" name="楕円 111"/>
        <xdr:cNvSpPr/>
      </xdr:nvSpPr>
      <xdr:spPr>
        <a:xfrm>
          <a:off x="10426700" y="5929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52905</xdr:rowOff>
    </xdr:from>
    <xdr:ext cx="534377" cy="259045"/>
    <xdr:sp macro="" textlink="">
      <xdr:nvSpPr>
        <xdr:cNvPr id="113" name="【道路】&#10;一人当たり延長該当値テキスト"/>
        <xdr:cNvSpPr txBox="1"/>
      </xdr:nvSpPr>
      <xdr:spPr>
        <a:xfrm>
          <a:off x="10515600" y="5882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102758</xdr:rowOff>
    </xdr:from>
    <xdr:to>
      <xdr:col>50</xdr:col>
      <xdr:colOff>165100</xdr:colOff>
      <xdr:row>35</xdr:row>
      <xdr:rowOff>32908</xdr:rowOff>
    </xdr:to>
    <xdr:sp macro="" textlink="">
      <xdr:nvSpPr>
        <xdr:cNvPr id="114" name="楕円 113"/>
        <xdr:cNvSpPr/>
      </xdr:nvSpPr>
      <xdr:spPr>
        <a:xfrm>
          <a:off x="9588500" y="5932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150678</xdr:rowOff>
    </xdr:from>
    <xdr:to>
      <xdr:col>55</xdr:col>
      <xdr:colOff>0</xdr:colOff>
      <xdr:row>34</xdr:row>
      <xdr:rowOff>153558</xdr:rowOff>
    </xdr:to>
    <xdr:cxnSp macro="">
      <xdr:nvCxnSpPr>
        <xdr:cNvPr id="115" name="直線コネクタ 114"/>
        <xdr:cNvCxnSpPr/>
      </xdr:nvCxnSpPr>
      <xdr:spPr>
        <a:xfrm flipV="1">
          <a:off x="9639300" y="5979978"/>
          <a:ext cx="838200" cy="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129968</xdr:rowOff>
    </xdr:from>
    <xdr:ext cx="469744" cy="259045"/>
    <xdr:sp macro="" textlink="">
      <xdr:nvSpPr>
        <xdr:cNvPr id="116" name="n_1aveValue【道路】&#10;一人当たり延長"/>
        <xdr:cNvSpPr txBox="1"/>
      </xdr:nvSpPr>
      <xdr:spPr>
        <a:xfrm>
          <a:off x="9391727" y="6987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32702</xdr:rowOff>
    </xdr:from>
    <xdr:ext cx="469744" cy="259045"/>
    <xdr:sp macro="" textlink="">
      <xdr:nvSpPr>
        <xdr:cNvPr id="117" name="n_2aveValue【道路】&#10;一人当たり延長"/>
        <xdr:cNvSpPr txBox="1"/>
      </xdr:nvSpPr>
      <xdr:spPr>
        <a:xfrm>
          <a:off x="8515427" y="6719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33</xdr:row>
      <xdr:rowOff>49435</xdr:rowOff>
    </xdr:from>
    <xdr:ext cx="534377" cy="259045"/>
    <xdr:sp macro="" textlink="">
      <xdr:nvSpPr>
        <xdr:cNvPr id="118" name="n_1mainValue【道路】&#10;一人当たり延長"/>
        <xdr:cNvSpPr txBox="1"/>
      </xdr:nvSpPr>
      <xdr:spPr>
        <a:xfrm>
          <a:off x="9359411" y="5707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9" name="正方形/長方形 11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0" name="正方形/長方形 11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1" name="正方形/長方形 12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2" name="正方形/長方形 12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3" name="正方形/長方形 12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4" name="正方形/長方形 12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5" name="正方形/長方形 12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6" name="正方形/長方形 12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7" name="テキスト ボックス 12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8" name="直線コネクタ 12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29" name="直線コネクタ 12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30" name="テキスト ボックス 129"/>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1" name="直線コネクタ 13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2" name="テキスト ボックス 13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3" name="直線コネクタ 13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4" name="テキスト ボックス 13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5" name="直線コネクタ 13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6" name="テキスト ボックス 13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7" name="直線コネクタ 13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38" name="テキスト ボックス 13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9" name="直線コネクタ 13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0" name="テキスト ボックス 13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78105</xdr:rowOff>
    </xdr:from>
    <xdr:to>
      <xdr:col>24</xdr:col>
      <xdr:colOff>62865</xdr:colOff>
      <xdr:row>64</xdr:row>
      <xdr:rowOff>47625</xdr:rowOff>
    </xdr:to>
    <xdr:cxnSp macro="">
      <xdr:nvCxnSpPr>
        <xdr:cNvPr id="142" name="直線コネクタ 141"/>
        <xdr:cNvCxnSpPr/>
      </xdr:nvCxnSpPr>
      <xdr:spPr>
        <a:xfrm flipV="1">
          <a:off x="4634865" y="9679305"/>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51452</xdr:rowOff>
    </xdr:from>
    <xdr:ext cx="340478" cy="259045"/>
    <xdr:sp macro="" textlink="">
      <xdr:nvSpPr>
        <xdr:cNvPr id="143" name="【橋りょう・トンネル】&#10;有形固定資産減価償却率最小値テキスト"/>
        <xdr:cNvSpPr txBox="1"/>
      </xdr:nvSpPr>
      <xdr:spPr>
        <a:xfrm>
          <a:off x="4673600" y="110242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47625</xdr:rowOff>
    </xdr:from>
    <xdr:to>
      <xdr:col>24</xdr:col>
      <xdr:colOff>152400</xdr:colOff>
      <xdr:row>64</xdr:row>
      <xdr:rowOff>47625</xdr:rowOff>
    </xdr:to>
    <xdr:cxnSp macro="">
      <xdr:nvCxnSpPr>
        <xdr:cNvPr id="144" name="直線コネクタ 143"/>
        <xdr:cNvCxnSpPr/>
      </xdr:nvCxnSpPr>
      <xdr:spPr>
        <a:xfrm>
          <a:off x="4546600" y="1102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24782</xdr:rowOff>
    </xdr:from>
    <xdr:ext cx="405111" cy="259045"/>
    <xdr:sp macro="" textlink="">
      <xdr:nvSpPr>
        <xdr:cNvPr id="145" name="【橋りょう・トンネル】&#10;有形固定資産減価償却率最大値テキスト"/>
        <xdr:cNvSpPr txBox="1"/>
      </xdr:nvSpPr>
      <xdr:spPr>
        <a:xfrm>
          <a:off x="4673600" y="9454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78105</xdr:rowOff>
    </xdr:from>
    <xdr:to>
      <xdr:col>24</xdr:col>
      <xdr:colOff>152400</xdr:colOff>
      <xdr:row>56</xdr:row>
      <xdr:rowOff>78105</xdr:rowOff>
    </xdr:to>
    <xdr:cxnSp macro="">
      <xdr:nvCxnSpPr>
        <xdr:cNvPr id="146" name="直線コネクタ 145"/>
        <xdr:cNvCxnSpPr/>
      </xdr:nvCxnSpPr>
      <xdr:spPr>
        <a:xfrm>
          <a:off x="4546600" y="967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29227</xdr:rowOff>
    </xdr:from>
    <xdr:ext cx="405111" cy="259045"/>
    <xdr:sp macro="" textlink="">
      <xdr:nvSpPr>
        <xdr:cNvPr id="147" name="【橋りょう・トンネル】&#10;有形固定資産減価償却率平均値テキスト"/>
        <xdr:cNvSpPr txBox="1"/>
      </xdr:nvSpPr>
      <xdr:spPr>
        <a:xfrm>
          <a:off x="4673600" y="9801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6350</xdr:rowOff>
    </xdr:from>
    <xdr:to>
      <xdr:col>24</xdr:col>
      <xdr:colOff>114300</xdr:colOff>
      <xdr:row>58</xdr:row>
      <xdr:rowOff>107950</xdr:rowOff>
    </xdr:to>
    <xdr:sp macro="" textlink="">
      <xdr:nvSpPr>
        <xdr:cNvPr id="148" name="フローチャート: 判断 147"/>
        <xdr:cNvSpPr/>
      </xdr:nvSpPr>
      <xdr:spPr>
        <a:xfrm>
          <a:off x="4584700" y="995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38735</xdr:rowOff>
    </xdr:from>
    <xdr:to>
      <xdr:col>20</xdr:col>
      <xdr:colOff>38100</xdr:colOff>
      <xdr:row>59</xdr:row>
      <xdr:rowOff>140335</xdr:rowOff>
    </xdr:to>
    <xdr:sp macro="" textlink="">
      <xdr:nvSpPr>
        <xdr:cNvPr id="149" name="フローチャート: 判断 148"/>
        <xdr:cNvSpPr/>
      </xdr:nvSpPr>
      <xdr:spPr>
        <a:xfrm>
          <a:off x="3746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19685</xdr:rowOff>
    </xdr:from>
    <xdr:to>
      <xdr:col>15</xdr:col>
      <xdr:colOff>101600</xdr:colOff>
      <xdr:row>58</xdr:row>
      <xdr:rowOff>121285</xdr:rowOff>
    </xdr:to>
    <xdr:sp macro="" textlink="">
      <xdr:nvSpPr>
        <xdr:cNvPr id="150" name="フローチャート: 判断 149"/>
        <xdr:cNvSpPr/>
      </xdr:nvSpPr>
      <xdr:spPr>
        <a:xfrm>
          <a:off x="2857500" y="996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1" name="テキスト ボックス 15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2" name="テキスト ボックス 15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3" name="テキスト ボックス 15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4" name="テキスト ボックス 15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5" name="テキスト ボックス 15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113030</xdr:rowOff>
    </xdr:from>
    <xdr:to>
      <xdr:col>24</xdr:col>
      <xdr:colOff>114300</xdr:colOff>
      <xdr:row>59</xdr:row>
      <xdr:rowOff>43180</xdr:rowOff>
    </xdr:to>
    <xdr:sp macro="" textlink="">
      <xdr:nvSpPr>
        <xdr:cNvPr id="156" name="楕円 155"/>
        <xdr:cNvSpPr/>
      </xdr:nvSpPr>
      <xdr:spPr>
        <a:xfrm>
          <a:off x="4584700" y="1005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91457</xdr:rowOff>
    </xdr:from>
    <xdr:ext cx="405111" cy="259045"/>
    <xdr:sp macro="" textlink="">
      <xdr:nvSpPr>
        <xdr:cNvPr id="157" name="【橋りょう・トンネル】&#10;有形固定資産減価償却率該当値テキスト"/>
        <xdr:cNvSpPr txBox="1"/>
      </xdr:nvSpPr>
      <xdr:spPr>
        <a:xfrm>
          <a:off x="4673600" y="1003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143510</xdr:rowOff>
    </xdr:from>
    <xdr:to>
      <xdr:col>20</xdr:col>
      <xdr:colOff>38100</xdr:colOff>
      <xdr:row>59</xdr:row>
      <xdr:rowOff>73660</xdr:rowOff>
    </xdr:to>
    <xdr:sp macro="" textlink="">
      <xdr:nvSpPr>
        <xdr:cNvPr id="158" name="楕円 157"/>
        <xdr:cNvSpPr/>
      </xdr:nvSpPr>
      <xdr:spPr>
        <a:xfrm>
          <a:off x="3746500" y="1008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163830</xdr:rowOff>
    </xdr:from>
    <xdr:to>
      <xdr:col>24</xdr:col>
      <xdr:colOff>63500</xdr:colOff>
      <xdr:row>59</xdr:row>
      <xdr:rowOff>22860</xdr:rowOff>
    </xdr:to>
    <xdr:cxnSp macro="">
      <xdr:nvCxnSpPr>
        <xdr:cNvPr id="159" name="直線コネクタ 158"/>
        <xdr:cNvCxnSpPr/>
      </xdr:nvCxnSpPr>
      <xdr:spPr>
        <a:xfrm flipV="1">
          <a:off x="3797300" y="1010793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131462</xdr:rowOff>
    </xdr:from>
    <xdr:ext cx="405111" cy="259045"/>
    <xdr:sp macro="" textlink="">
      <xdr:nvSpPr>
        <xdr:cNvPr id="160" name="n_1aveValue【橋りょう・トンネル】&#10;有形固定資産減価償却率"/>
        <xdr:cNvSpPr txBox="1"/>
      </xdr:nvSpPr>
      <xdr:spPr>
        <a:xfrm>
          <a:off x="3582044" y="1024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137812</xdr:rowOff>
    </xdr:from>
    <xdr:ext cx="405111" cy="259045"/>
    <xdr:sp macro="" textlink="">
      <xdr:nvSpPr>
        <xdr:cNvPr id="161" name="n_2aveValue【橋りょう・トンネル】&#10;有形固定資産減価償却率"/>
        <xdr:cNvSpPr txBox="1"/>
      </xdr:nvSpPr>
      <xdr:spPr>
        <a:xfrm>
          <a:off x="2705744" y="973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90187</xdr:rowOff>
    </xdr:from>
    <xdr:ext cx="405111" cy="259045"/>
    <xdr:sp macro="" textlink="">
      <xdr:nvSpPr>
        <xdr:cNvPr id="162" name="n_1mainValue【橋りょう・トンネル】&#10;有形固定資産減価償却率"/>
        <xdr:cNvSpPr txBox="1"/>
      </xdr:nvSpPr>
      <xdr:spPr>
        <a:xfrm>
          <a:off x="3582044" y="986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3" name="正方形/長方形 16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4" name="正方形/長方形 16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5" name="正方形/長方形 16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6" name="正方形/長方形 16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7" name="正方形/長方形 16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8" name="正方形/長方形 16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9" name="正方形/長方形 16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0" name="正方形/長方形 16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1" name="テキスト ボックス 17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2" name="直線コネクタ 17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3" name="直線コネクタ 17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4" name="テキスト ボックス 173"/>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5" name="直線コネクタ 17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61</xdr:row>
      <xdr:rowOff>67327</xdr:rowOff>
    </xdr:from>
    <xdr:ext cx="531299" cy="259045"/>
    <xdr:sp macro="" textlink="">
      <xdr:nvSpPr>
        <xdr:cNvPr id="176" name="テキスト ボックス 175"/>
        <xdr:cNvSpPr txBox="1"/>
      </xdr:nvSpPr>
      <xdr:spPr>
        <a:xfrm>
          <a:off x="6072701" y="1052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7" name="直線コネクタ 17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78" name="テキスト ボックス 177"/>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9" name="直線コネクタ 17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80" name="テキスト ボックス 179"/>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1" name="直線コネクタ 18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82" name="テキスト ボックス 181"/>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3" name="直線コネクタ 18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84" name="テキスト ボックス 183"/>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127726</xdr:rowOff>
    </xdr:from>
    <xdr:to>
      <xdr:col>54</xdr:col>
      <xdr:colOff>189865</xdr:colOff>
      <xdr:row>64</xdr:row>
      <xdr:rowOff>70401</xdr:rowOff>
    </xdr:to>
    <xdr:cxnSp macro="">
      <xdr:nvCxnSpPr>
        <xdr:cNvPr id="186" name="直線コネクタ 185"/>
        <xdr:cNvCxnSpPr/>
      </xdr:nvCxnSpPr>
      <xdr:spPr>
        <a:xfrm flipV="1">
          <a:off x="10476865" y="9557476"/>
          <a:ext cx="0" cy="1485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74228</xdr:rowOff>
    </xdr:from>
    <xdr:ext cx="378565" cy="259045"/>
    <xdr:sp macro="" textlink="">
      <xdr:nvSpPr>
        <xdr:cNvPr id="187" name="【橋りょう・トンネル】&#10;一人当たり有形固定資産（償却資産）額最小値テキスト"/>
        <xdr:cNvSpPr txBox="1"/>
      </xdr:nvSpPr>
      <xdr:spPr>
        <a:xfrm>
          <a:off x="10515600" y="110470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70401</xdr:rowOff>
    </xdr:from>
    <xdr:to>
      <xdr:col>55</xdr:col>
      <xdr:colOff>88900</xdr:colOff>
      <xdr:row>64</xdr:row>
      <xdr:rowOff>70401</xdr:rowOff>
    </xdr:to>
    <xdr:cxnSp macro="">
      <xdr:nvCxnSpPr>
        <xdr:cNvPr id="188" name="直線コネクタ 187"/>
        <xdr:cNvCxnSpPr/>
      </xdr:nvCxnSpPr>
      <xdr:spPr>
        <a:xfrm>
          <a:off x="10388600" y="11043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74403</xdr:rowOff>
    </xdr:from>
    <xdr:ext cx="599010" cy="259045"/>
    <xdr:sp macro="" textlink="">
      <xdr:nvSpPr>
        <xdr:cNvPr id="189" name="【橋りょう・トンネル】&#10;一人当たり有形固定資産（償却資産）額最大値テキスト"/>
        <xdr:cNvSpPr txBox="1"/>
      </xdr:nvSpPr>
      <xdr:spPr>
        <a:xfrm>
          <a:off x="10515600" y="9332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127726</xdr:rowOff>
    </xdr:from>
    <xdr:to>
      <xdr:col>55</xdr:col>
      <xdr:colOff>88900</xdr:colOff>
      <xdr:row>55</xdr:row>
      <xdr:rowOff>127726</xdr:rowOff>
    </xdr:to>
    <xdr:cxnSp macro="">
      <xdr:nvCxnSpPr>
        <xdr:cNvPr id="190" name="直線コネクタ 189"/>
        <xdr:cNvCxnSpPr/>
      </xdr:nvCxnSpPr>
      <xdr:spPr>
        <a:xfrm>
          <a:off x="10388600" y="9557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87533</xdr:rowOff>
    </xdr:from>
    <xdr:ext cx="534377" cy="259045"/>
    <xdr:sp macro="" textlink="">
      <xdr:nvSpPr>
        <xdr:cNvPr id="191" name="【橋りょう・トンネル】&#10;一人当たり有形固定資産（償却資産）額平均値テキスト"/>
        <xdr:cNvSpPr txBox="1"/>
      </xdr:nvSpPr>
      <xdr:spPr>
        <a:xfrm>
          <a:off x="10515600" y="103745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109106</xdr:rowOff>
    </xdr:from>
    <xdr:to>
      <xdr:col>55</xdr:col>
      <xdr:colOff>50800</xdr:colOff>
      <xdr:row>61</xdr:row>
      <xdr:rowOff>39256</xdr:rowOff>
    </xdr:to>
    <xdr:sp macro="" textlink="">
      <xdr:nvSpPr>
        <xdr:cNvPr id="192" name="フローチャート: 判断 191"/>
        <xdr:cNvSpPr/>
      </xdr:nvSpPr>
      <xdr:spPr>
        <a:xfrm>
          <a:off x="10426700" y="1039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143754</xdr:rowOff>
    </xdr:from>
    <xdr:to>
      <xdr:col>50</xdr:col>
      <xdr:colOff>165100</xdr:colOff>
      <xdr:row>60</xdr:row>
      <xdr:rowOff>73904</xdr:rowOff>
    </xdr:to>
    <xdr:sp macro="" textlink="">
      <xdr:nvSpPr>
        <xdr:cNvPr id="193" name="フローチャート: 判断 192"/>
        <xdr:cNvSpPr/>
      </xdr:nvSpPr>
      <xdr:spPr>
        <a:xfrm>
          <a:off x="9588500" y="1025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125092</xdr:rowOff>
    </xdr:from>
    <xdr:to>
      <xdr:col>46</xdr:col>
      <xdr:colOff>38100</xdr:colOff>
      <xdr:row>61</xdr:row>
      <xdr:rowOff>55242</xdr:rowOff>
    </xdr:to>
    <xdr:sp macro="" textlink="">
      <xdr:nvSpPr>
        <xdr:cNvPr id="194" name="フローチャート: 判断 193"/>
        <xdr:cNvSpPr/>
      </xdr:nvSpPr>
      <xdr:spPr>
        <a:xfrm>
          <a:off x="8699500" y="10412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5" name="テキスト ボックス 19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6" name="テキスト ボックス 19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7" name="テキスト ボックス 19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8" name="テキスト ボックス 19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9" name="テキスト ボックス 19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167879</xdr:rowOff>
    </xdr:from>
    <xdr:to>
      <xdr:col>55</xdr:col>
      <xdr:colOff>50800</xdr:colOff>
      <xdr:row>59</xdr:row>
      <xdr:rowOff>98029</xdr:rowOff>
    </xdr:to>
    <xdr:sp macro="" textlink="">
      <xdr:nvSpPr>
        <xdr:cNvPr id="200" name="楕円 199"/>
        <xdr:cNvSpPr/>
      </xdr:nvSpPr>
      <xdr:spPr>
        <a:xfrm>
          <a:off x="10426700" y="1011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19306</xdr:rowOff>
    </xdr:from>
    <xdr:ext cx="599010" cy="259045"/>
    <xdr:sp macro="" textlink="">
      <xdr:nvSpPr>
        <xdr:cNvPr id="201" name="【橋りょう・トンネル】&#10;一人当たり有形固定資産（償却資産）額該当値テキスト"/>
        <xdr:cNvSpPr txBox="1"/>
      </xdr:nvSpPr>
      <xdr:spPr>
        <a:xfrm>
          <a:off x="10515600" y="9963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170180</xdr:rowOff>
    </xdr:from>
    <xdr:to>
      <xdr:col>50</xdr:col>
      <xdr:colOff>165100</xdr:colOff>
      <xdr:row>59</xdr:row>
      <xdr:rowOff>100330</xdr:rowOff>
    </xdr:to>
    <xdr:sp macro="" textlink="">
      <xdr:nvSpPr>
        <xdr:cNvPr id="202" name="楕円 201"/>
        <xdr:cNvSpPr/>
      </xdr:nvSpPr>
      <xdr:spPr>
        <a:xfrm>
          <a:off x="9588500" y="1011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47229</xdr:rowOff>
    </xdr:from>
    <xdr:to>
      <xdr:col>55</xdr:col>
      <xdr:colOff>0</xdr:colOff>
      <xdr:row>59</xdr:row>
      <xdr:rowOff>49530</xdr:rowOff>
    </xdr:to>
    <xdr:cxnSp macro="">
      <xdr:nvCxnSpPr>
        <xdr:cNvPr id="203" name="直線コネクタ 202"/>
        <xdr:cNvCxnSpPr/>
      </xdr:nvCxnSpPr>
      <xdr:spPr>
        <a:xfrm flipV="1">
          <a:off x="9639300" y="10162779"/>
          <a:ext cx="838200" cy="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65031</xdr:rowOff>
    </xdr:from>
    <xdr:ext cx="534377" cy="259045"/>
    <xdr:sp macro="" textlink="">
      <xdr:nvSpPr>
        <xdr:cNvPr id="204" name="n_1aveValue【橋りょう・トンネル】&#10;一人当たり有形固定資産（償却資産）額"/>
        <xdr:cNvSpPr txBox="1"/>
      </xdr:nvSpPr>
      <xdr:spPr>
        <a:xfrm>
          <a:off x="9359411" y="1035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59</xdr:row>
      <xdr:rowOff>71769</xdr:rowOff>
    </xdr:from>
    <xdr:ext cx="534377" cy="259045"/>
    <xdr:sp macro="" textlink="">
      <xdr:nvSpPr>
        <xdr:cNvPr id="205" name="n_2aveValue【橋りょう・トンネル】&#10;一人当たり有形固定資産（償却資産）額"/>
        <xdr:cNvSpPr txBox="1"/>
      </xdr:nvSpPr>
      <xdr:spPr>
        <a:xfrm>
          <a:off x="8483111" y="10187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57</xdr:row>
      <xdr:rowOff>116857</xdr:rowOff>
    </xdr:from>
    <xdr:ext cx="599010" cy="259045"/>
    <xdr:sp macro="" textlink="">
      <xdr:nvSpPr>
        <xdr:cNvPr id="206" name="n_1mainValue【橋りょう・トンネル】&#10;一人当たり有形固定資産（償却資産）額"/>
        <xdr:cNvSpPr txBox="1"/>
      </xdr:nvSpPr>
      <xdr:spPr>
        <a:xfrm>
          <a:off x="9327095" y="9889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7" name="正方形/長方形 20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8" name="正方形/長方形 20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9" name="正方形/長方形 20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0" name="正方形/長方形 20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1" name="正方形/長方形 21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2" name="正方形/長方形 21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3" name="正方形/長方形 21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4" name="正方形/長方形 21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5" name="テキスト ボックス 21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6" name="直線コネクタ 21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17" name="テキスト ボックス 216"/>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18" name="直線コネクタ 217"/>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19" name="テキスト ボックス 218"/>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20" name="直線コネクタ 219"/>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21" name="テキスト ボックス 220"/>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22" name="直線コネクタ 221"/>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23" name="テキスト ボックス 222"/>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24" name="直線コネクタ 223"/>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25" name="テキスト ボックス 224"/>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6" name="直線コネクタ 22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7" name="テキスト ボックス 22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51815</xdr:rowOff>
    </xdr:to>
    <xdr:cxnSp macro="">
      <xdr:nvCxnSpPr>
        <xdr:cNvPr id="229" name="直線コネクタ 228"/>
        <xdr:cNvCxnSpPr/>
      </xdr:nvCxnSpPr>
      <xdr:spPr>
        <a:xfrm flipV="1">
          <a:off x="4634865" y="13411200"/>
          <a:ext cx="0" cy="1385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55642</xdr:rowOff>
    </xdr:from>
    <xdr:ext cx="405111" cy="259045"/>
    <xdr:sp macro="" textlink="">
      <xdr:nvSpPr>
        <xdr:cNvPr id="230" name="【公営住宅】&#10;有形固定資産減価償却率最小値テキスト"/>
        <xdr:cNvSpPr txBox="1"/>
      </xdr:nvSpPr>
      <xdr:spPr>
        <a:xfrm>
          <a:off x="4673600" y="1480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51815</xdr:rowOff>
    </xdr:from>
    <xdr:to>
      <xdr:col>24</xdr:col>
      <xdr:colOff>152400</xdr:colOff>
      <xdr:row>86</xdr:row>
      <xdr:rowOff>51815</xdr:rowOff>
    </xdr:to>
    <xdr:cxnSp macro="">
      <xdr:nvCxnSpPr>
        <xdr:cNvPr id="231" name="直線コネクタ 230"/>
        <xdr:cNvCxnSpPr/>
      </xdr:nvCxnSpPr>
      <xdr:spPr>
        <a:xfrm>
          <a:off x="4546600" y="1479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32" name="【公営住宅】&#10;有形固定資産減価償却率最大値テキスト"/>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33" name="直線コネクタ 232"/>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84599</xdr:rowOff>
    </xdr:from>
    <xdr:ext cx="405111" cy="259045"/>
    <xdr:sp macro="" textlink="">
      <xdr:nvSpPr>
        <xdr:cNvPr id="234" name="【公営住宅】&#10;有形固定資産減価償却率平均値テキスト"/>
        <xdr:cNvSpPr txBox="1"/>
      </xdr:nvSpPr>
      <xdr:spPr>
        <a:xfrm>
          <a:off x="4673600" y="143149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106172</xdr:rowOff>
    </xdr:from>
    <xdr:to>
      <xdr:col>24</xdr:col>
      <xdr:colOff>114300</xdr:colOff>
      <xdr:row>84</xdr:row>
      <xdr:rowOff>36322</xdr:rowOff>
    </xdr:to>
    <xdr:sp macro="" textlink="">
      <xdr:nvSpPr>
        <xdr:cNvPr id="235" name="フローチャート: 判断 234"/>
        <xdr:cNvSpPr/>
      </xdr:nvSpPr>
      <xdr:spPr>
        <a:xfrm>
          <a:off x="4584700" y="1433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42163</xdr:rowOff>
    </xdr:from>
    <xdr:to>
      <xdr:col>20</xdr:col>
      <xdr:colOff>38100</xdr:colOff>
      <xdr:row>83</xdr:row>
      <xdr:rowOff>143763</xdr:rowOff>
    </xdr:to>
    <xdr:sp macro="" textlink="">
      <xdr:nvSpPr>
        <xdr:cNvPr id="236" name="フローチャート: 判断 235"/>
        <xdr:cNvSpPr/>
      </xdr:nvSpPr>
      <xdr:spPr>
        <a:xfrm>
          <a:off x="3746500" y="1427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83313</xdr:rowOff>
    </xdr:from>
    <xdr:to>
      <xdr:col>15</xdr:col>
      <xdr:colOff>101600</xdr:colOff>
      <xdr:row>84</xdr:row>
      <xdr:rowOff>13463</xdr:rowOff>
    </xdr:to>
    <xdr:sp macro="" textlink="">
      <xdr:nvSpPr>
        <xdr:cNvPr id="237" name="フローチャート: 判断 236"/>
        <xdr:cNvSpPr/>
      </xdr:nvSpPr>
      <xdr:spPr>
        <a:xfrm>
          <a:off x="2857500" y="1431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8" name="テキスト ボックス 23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9" name="テキスト ボックス 23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0" name="テキスト ボックス 23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1" name="テキスト ボックス 24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2" name="テキスト ボックス 24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117602</xdr:rowOff>
    </xdr:from>
    <xdr:to>
      <xdr:col>24</xdr:col>
      <xdr:colOff>114300</xdr:colOff>
      <xdr:row>83</xdr:row>
      <xdr:rowOff>47752</xdr:rowOff>
    </xdr:to>
    <xdr:sp macro="" textlink="">
      <xdr:nvSpPr>
        <xdr:cNvPr id="243" name="楕円 242"/>
        <xdr:cNvSpPr/>
      </xdr:nvSpPr>
      <xdr:spPr>
        <a:xfrm>
          <a:off x="4584700" y="1417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140479</xdr:rowOff>
    </xdr:from>
    <xdr:ext cx="405111" cy="259045"/>
    <xdr:sp macro="" textlink="">
      <xdr:nvSpPr>
        <xdr:cNvPr id="244" name="【公営住宅】&#10;有形固定資産減価償却率該当値テキスト"/>
        <xdr:cNvSpPr txBox="1"/>
      </xdr:nvSpPr>
      <xdr:spPr>
        <a:xfrm>
          <a:off x="4673600" y="14027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163322</xdr:rowOff>
    </xdr:from>
    <xdr:to>
      <xdr:col>20</xdr:col>
      <xdr:colOff>38100</xdr:colOff>
      <xdr:row>83</xdr:row>
      <xdr:rowOff>93472</xdr:rowOff>
    </xdr:to>
    <xdr:sp macro="" textlink="">
      <xdr:nvSpPr>
        <xdr:cNvPr id="245" name="楕円 244"/>
        <xdr:cNvSpPr/>
      </xdr:nvSpPr>
      <xdr:spPr>
        <a:xfrm>
          <a:off x="3746500" y="1422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168402</xdr:rowOff>
    </xdr:from>
    <xdr:to>
      <xdr:col>24</xdr:col>
      <xdr:colOff>63500</xdr:colOff>
      <xdr:row>83</xdr:row>
      <xdr:rowOff>42672</xdr:rowOff>
    </xdr:to>
    <xdr:cxnSp macro="">
      <xdr:nvCxnSpPr>
        <xdr:cNvPr id="246" name="直線コネクタ 245"/>
        <xdr:cNvCxnSpPr/>
      </xdr:nvCxnSpPr>
      <xdr:spPr>
        <a:xfrm flipV="1">
          <a:off x="3797300" y="1422730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134890</xdr:rowOff>
    </xdr:from>
    <xdr:ext cx="405111" cy="259045"/>
    <xdr:sp macro="" textlink="">
      <xdr:nvSpPr>
        <xdr:cNvPr id="247" name="n_1aveValue【公営住宅】&#10;有形固定資産減価償却率"/>
        <xdr:cNvSpPr txBox="1"/>
      </xdr:nvSpPr>
      <xdr:spPr>
        <a:xfrm>
          <a:off x="3582044" y="14365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29990</xdr:rowOff>
    </xdr:from>
    <xdr:ext cx="405111" cy="259045"/>
    <xdr:sp macro="" textlink="">
      <xdr:nvSpPr>
        <xdr:cNvPr id="248" name="n_2aveValue【公営住宅】&#10;有形固定資産減価償却率"/>
        <xdr:cNvSpPr txBox="1"/>
      </xdr:nvSpPr>
      <xdr:spPr>
        <a:xfrm>
          <a:off x="2705744" y="14088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109999</xdr:rowOff>
    </xdr:from>
    <xdr:ext cx="405111" cy="259045"/>
    <xdr:sp macro="" textlink="">
      <xdr:nvSpPr>
        <xdr:cNvPr id="249" name="n_1mainValue【公営住宅】&#10;有形固定資産減価償却率"/>
        <xdr:cNvSpPr txBox="1"/>
      </xdr:nvSpPr>
      <xdr:spPr>
        <a:xfrm>
          <a:off x="3582044" y="1399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0" name="正方形/長方形 24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1" name="正方形/長方形 25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2" name="正方形/長方形 25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3" name="正方形/長方形 25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4" name="正方形/長方形 25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5" name="正方形/長方形 25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6" name="正方形/長方形 25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7" name="正方形/長方形 25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8" name="テキスト ボックス 25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9" name="直線コネクタ 25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0" name="直線コネクタ 25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1" name="テキスト ボックス 26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62" name="直線コネクタ 26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63" name="テキスト ボックス 26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64" name="直線コネクタ 26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65" name="テキスト ボックス 26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66" name="直線コネクタ 26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67" name="テキスト ボックス 26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8" name="直線コネクタ 26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9" name="テキスト ボックス 26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33986</xdr:rowOff>
    </xdr:from>
    <xdr:to>
      <xdr:col>54</xdr:col>
      <xdr:colOff>189865</xdr:colOff>
      <xdr:row>86</xdr:row>
      <xdr:rowOff>36271</xdr:rowOff>
    </xdr:to>
    <xdr:cxnSp macro="">
      <xdr:nvCxnSpPr>
        <xdr:cNvPr id="271" name="直線コネクタ 270"/>
        <xdr:cNvCxnSpPr/>
      </xdr:nvCxnSpPr>
      <xdr:spPr>
        <a:xfrm flipV="1">
          <a:off x="10476865" y="13407086"/>
          <a:ext cx="0" cy="1373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272" name="【公営住宅】&#10;一人当たり面積最小値テキスト"/>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273" name="直線コネクタ 272"/>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152113</xdr:rowOff>
    </xdr:from>
    <xdr:ext cx="469744" cy="259045"/>
    <xdr:sp macro="" textlink="">
      <xdr:nvSpPr>
        <xdr:cNvPr id="274" name="【公営住宅】&#10;一人当たり面積最大値テキスト"/>
        <xdr:cNvSpPr txBox="1"/>
      </xdr:nvSpPr>
      <xdr:spPr>
        <a:xfrm>
          <a:off x="10515600" y="1318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33986</xdr:rowOff>
    </xdr:from>
    <xdr:to>
      <xdr:col>55</xdr:col>
      <xdr:colOff>88900</xdr:colOff>
      <xdr:row>78</xdr:row>
      <xdr:rowOff>33986</xdr:rowOff>
    </xdr:to>
    <xdr:cxnSp macro="">
      <xdr:nvCxnSpPr>
        <xdr:cNvPr id="275" name="直線コネクタ 274"/>
        <xdr:cNvCxnSpPr/>
      </xdr:nvCxnSpPr>
      <xdr:spPr>
        <a:xfrm>
          <a:off x="10388600" y="13407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129404</xdr:rowOff>
    </xdr:from>
    <xdr:ext cx="469744" cy="259045"/>
    <xdr:sp macro="" textlink="">
      <xdr:nvSpPr>
        <xdr:cNvPr id="276" name="【公営住宅】&#10;一人当たり面積平均値テキスト"/>
        <xdr:cNvSpPr txBox="1"/>
      </xdr:nvSpPr>
      <xdr:spPr>
        <a:xfrm>
          <a:off x="10515600" y="145312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150977</xdr:rowOff>
    </xdr:from>
    <xdr:to>
      <xdr:col>55</xdr:col>
      <xdr:colOff>50800</xdr:colOff>
      <xdr:row>85</xdr:row>
      <xdr:rowOff>81127</xdr:rowOff>
    </xdr:to>
    <xdr:sp macro="" textlink="">
      <xdr:nvSpPr>
        <xdr:cNvPr id="277" name="フローチャート: 判断 276"/>
        <xdr:cNvSpPr/>
      </xdr:nvSpPr>
      <xdr:spPr>
        <a:xfrm>
          <a:off x="10426700" y="14552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113488</xdr:rowOff>
    </xdr:from>
    <xdr:to>
      <xdr:col>50</xdr:col>
      <xdr:colOff>165100</xdr:colOff>
      <xdr:row>85</xdr:row>
      <xdr:rowOff>43638</xdr:rowOff>
    </xdr:to>
    <xdr:sp macro="" textlink="">
      <xdr:nvSpPr>
        <xdr:cNvPr id="278" name="フローチャート: 判断 277"/>
        <xdr:cNvSpPr/>
      </xdr:nvSpPr>
      <xdr:spPr>
        <a:xfrm>
          <a:off x="9588500" y="1451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45822</xdr:rowOff>
    </xdr:from>
    <xdr:to>
      <xdr:col>46</xdr:col>
      <xdr:colOff>38100</xdr:colOff>
      <xdr:row>84</xdr:row>
      <xdr:rowOff>147422</xdr:rowOff>
    </xdr:to>
    <xdr:sp macro="" textlink="">
      <xdr:nvSpPr>
        <xdr:cNvPr id="279" name="フローチャート: 判断 278"/>
        <xdr:cNvSpPr/>
      </xdr:nvSpPr>
      <xdr:spPr>
        <a:xfrm>
          <a:off x="8699500" y="1444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0" name="テキスト ボックス 27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1" name="テキスト ボックス 28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2" name="テキスト ボックス 28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3" name="テキスト ボックス 28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4" name="テキスト ボックス 28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92914</xdr:rowOff>
    </xdr:from>
    <xdr:to>
      <xdr:col>55</xdr:col>
      <xdr:colOff>50800</xdr:colOff>
      <xdr:row>85</xdr:row>
      <xdr:rowOff>23064</xdr:rowOff>
    </xdr:to>
    <xdr:sp macro="" textlink="">
      <xdr:nvSpPr>
        <xdr:cNvPr id="285" name="楕円 284"/>
        <xdr:cNvSpPr/>
      </xdr:nvSpPr>
      <xdr:spPr>
        <a:xfrm>
          <a:off x="10426700" y="1449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115791</xdr:rowOff>
    </xdr:from>
    <xdr:ext cx="469744" cy="259045"/>
    <xdr:sp macro="" textlink="">
      <xdr:nvSpPr>
        <xdr:cNvPr id="286" name="【公営住宅】&#10;一人当たり面積該当値テキスト"/>
        <xdr:cNvSpPr txBox="1"/>
      </xdr:nvSpPr>
      <xdr:spPr>
        <a:xfrm>
          <a:off x="10515600" y="1434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92914</xdr:rowOff>
    </xdr:from>
    <xdr:to>
      <xdr:col>50</xdr:col>
      <xdr:colOff>165100</xdr:colOff>
      <xdr:row>85</xdr:row>
      <xdr:rowOff>23064</xdr:rowOff>
    </xdr:to>
    <xdr:sp macro="" textlink="">
      <xdr:nvSpPr>
        <xdr:cNvPr id="287" name="楕円 286"/>
        <xdr:cNvSpPr/>
      </xdr:nvSpPr>
      <xdr:spPr>
        <a:xfrm>
          <a:off x="9588500" y="1449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143714</xdr:rowOff>
    </xdr:from>
    <xdr:to>
      <xdr:col>55</xdr:col>
      <xdr:colOff>0</xdr:colOff>
      <xdr:row>84</xdr:row>
      <xdr:rowOff>143714</xdr:rowOff>
    </xdr:to>
    <xdr:cxnSp macro="">
      <xdr:nvCxnSpPr>
        <xdr:cNvPr id="288" name="直線コネクタ 287"/>
        <xdr:cNvCxnSpPr/>
      </xdr:nvCxnSpPr>
      <xdr:spPr>
        <a:xfrm>
          <a:off x="9639300" y="145455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34765</xdr:rowOff>
    </xdr:from>
    <xdr:ext cx="469744" cy="259045"/>
    <xdr:sp macro="" textlink="">
      <xdr:nvSpPr>
        <xdr:cNvPr id="289" name="n_1aveValue【公営住宅】&#10;一人当たり面積"/>
        <xdr:cNvSpPr txBox="1"/>
      </xdr:nvSpPr>
      <xdr:spPr>
        <a:xfrm>
          <a:off x="9391727" y="14608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163949</xdr:rowOff>
    </xdr:from>
    <xdr:ext cx="469744" cy="259045"/>
    <xdr:sp macro="" textlink="">
      <xdr:nvSpPr>
        <xdr:cNvPr id="290" name="n_2aveValue【公営住宅】&#10;一人当たり面積"/>
        <xdr:cNvSpPr txBox="1"/>
      </xdr:nvSpPr>
      <xdr:spPr>
        <a:xfrm>
          <a:off x="8515427" y="14222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39591</xdr:rowOff>
    </xdr:from>
    <xdr:ext cx="469744" cy="259045"/>
    <xdr:sp macro="" textlink="">
      <xdr:nvSpPr>
        <xdr:cNvPr id="291" name="n_1mainValue【公営住宅】&#10;一人当たり面積"/>
        <xdr:cNvSpPr txBox="1"/>
      </xdr:nvSpPr>
      <xdr:spPr>
        <a:xfrm>
          <a:off x="9391727" y="1426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2" name="正方形/長方形 29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3" name="正方形/長方形 29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4" name="正方形/長方形 29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5" name="正方形/長方形 29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6" name="正方形/長方形 29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7" name="正方形/長方形 29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98" name="正方形/長方形 29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9" name="正方形/長方形 29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0" name="テキスト ボックス 29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1" name="直線コネクタ 30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02" name="直線コネクタ 301"/>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03" name="テキスト ボックス 302"/>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04" name="直線コネクタ 303"/>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05" name="テキスト ボックス 304"/>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06" name="直線コネクタ 305"/>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07" name="テキスト ボックス 306"/>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08" name="直線コネクタ 307"/>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09" name="テキスト ボックス 308"/>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10" name="直線コネクタ 309"/>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11" name="テキスト ボックス 310"/>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2" name="直線コネクタ 31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13" name="テキスト ボックス 31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14"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81914</xdr:rowOff>
    </xdr:from>
    <xdr:to>
      <xdr:col>24</xdr:col>
      <xdr:colOff>62865</xdr:colOff>
      <xdr:row>108</xdr:row>
      <xdr:rowOff>15239</xdr:rowOff>
    </xdr:to>
    <xdr:cxnSp macro="">
      <xdr:nvCxnSpPr>
        <xdr:cNvPr id="315" name="直線コネクタ 314"/>
        <xdr:cNvCxnSpPr/>
      </xdr:nvCxnSpPr>
      <xdr:spPr>
        <a:xfrm flipV="1">
          <a:off x="4634865" y="17055464"/>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19066</xdr:rowOff>
    </xdr:from>
    <xdr:ext cx="340478" cy="259045"/>
    <xdr:sp macro="" textlink="">
      <xdr:nvSpPr>
        <xdr:cNvPr id="316" name="【港湾・漁港】&#10;有形固定資産減価償却率最小値テキスト"/>
        <xdr:cNvSpPr txBox="1"/>
      </xdr:nvSpPr>
      <xdr:spPr>
        <a:xfrm>
          <a:off x="4673600" y="185356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15239</xdr:rowOff>
    </xdr:from>
    <xdr:to>
      <xdr:col>24</xdr:col>
      <xdr:colOff>152400</xdr:colOff>
      <xdr:row>108</xdr:row>
      <xdr:rowOff>15239</xdr:rowOff>
    </xdr:to>
    <xdr:cxnSp macro="">
      <xdr:nvCxnSpPr>
        <xdr:cNvPr id="317" name="直線コネクタ 316"/>
        <xdr:cNvCxnSpPr/>
      </xdr:nvCxnSpPr>
      <xdr:spPr>
        <a:xfrm>
          <a:off x="4546600" y="1853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28591</xdr:rowOff>
    </xdr:from>
    <xdr:ext cx="405111" cy="259045"/>
    <xdr:sp macro="" textlink="">
      <xdr:nvSpPr>
        <xdr:cNvPr id="318" name="【港湾・漁港】&#10;有形固定資産減価償却率最大値テキスト"/>
        <xdr:cNvSpPr txBox="1"/>
      </xdr:nvSpPr>
      <xdr:spPr>
        <a:xfrm>
          <a:off x="4673600" y="1683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81914</xdr:rowOff>
    </xdr:from>
    <xdr:to>
      <xdr:col>24</xdr:col>
      <xdr:colOff>152400</xdr:colOff>
      <xdr:row>99</xdr:row>
      <xdr:rowOff>81914</xdr:rowOff>
    </xdr:to>
    <xdr:cxnSp macro="">
      <xdr:nvCxnSpPr>
        <xdr:cNvPr id="319" name="直線コネクタ 318"/>
        <xdr:cNvCxnSpPr/>
      </xdr:nvCxnSpPr>
      <xdr:spPr>
        <a:xfrm>
          <a:off x="4546600" y="1705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101</xdr:row>
      <xdr:rowOff>116222</xdr:rowOff>
    </xdr:from>
    <xdr:ext cx="405111" cy="259045"/>
    <xdr:sp macro="" textlink="">
      <xdr:nvSpPr>
        <xdr:cNvPr id="320" name="【港湾・漁港】&#10;有形固定資産減価償却率平均値テキスト"/>
        <xdr:cNvSpPr txBox="1"/>
      </xdr:nvSpPr>
      <xdr:spPr>
        <a:xfrm>
          <a:off x="4673600" y="174326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137795</xdr:rowOff>
    </xdr:from>
    <xdr:to>
      <xdr:col>24</xdr:col>
      <xdr:colOff>114300</xdr:colOff>
      <xdr:row>102</xdr:row>
      <xdr:rowOff>67945</xdr:rowOff>
    </xdr:to>
    <xdr:sp macro="" textlink="">
      <xdr:nvSpPr>
        <xdr:cNvPr id="321" name="フローチャート: 判断 320"/>
        <xdr:cNvSpPr/>
      </xdr:nvSpPr>
      <xdr:spPr>
        <a:xfrm>
          <a:off x="4584700" y="17454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2539</xdr:rowOff>
    </xdr:from>
    <xdr:to>
      <xdr:col>20</xdr:col>
      <xdr:colOff>38100</xdr:colOff>
      <xdr:row>102</xdr:row>
      <xdr:rowOff>104139</xdr:rowOff>
    </xdr:to>
    <xdr:sp macro="" textlink="">
      <xdr:nvSpPr>
        <xdr:cNvPr id="322" name="フローチャート: 判断 321"/>
        <xdr:cNvSpPr/>
      </xdr:nvSpPr>
      <xdr:spPr>
        <a:xfrm>
          <a:off x="3746500" y="17490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36830</xdr:rowOff>
    </xdr:from>
    <xdr:to>
      <xdr:col>15</xdr:col>
      <xdr:colOff>101600</xdr:colOff>
      <xdr:row>103</xdr:row>
      <xdr:rowOff>138430</xdr:rowOff>
    </xdr:to>
    <xdr:sp macro="" textlink="">
      <xdr:nvSpPr>
        <xdr:cNvPr id="323" name="フローチャート: 判断 322"/>
        <xdr:cNvSpPr/>
      </xdr:nvSpPr>
      <xdr:spPr>
        <a:xfrm>
          <a:off x="2857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24" name="テキスト ボックス 32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25" name="テキスト ボックス 32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26" name="テキスト ボックス 32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7" name="テキスト ボックス 32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8" name="テキスト ボックス 32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31114</xdr:rowOff>
    </xdr:from>
    <xdr:to>
      <xdr:col>24</xdr:col>
      <xdr:colOff>114300</xdr:colOff>
      <xdr:row>99</xdr:row>
      <xdr:rowOff>132714</xdr:rowOff>
    </xdr:to>
    <xdr:sp macro="" textlink="">
      <xdr:nvSpPr>
        <xdr:cNvPr id="329" name="楕円 328"/>
        <xdr:cNvSpPr/>
      </xdr:nvSpPr>
      <xdr:spPr>
        <a:xfrm>
          <a:off x="4584700" y="1700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98</xdr:row>
      <xdr:rowOff>155591</xdr:rowOff>
    </xdr:from>
    <xdr:ext cx="405111" cy="259045"/>
    <xdr:sp macro="" textlink="">
      <xdr:nvSpPr>
        <xdr:cNvPr id="330" name="【港湾・漁港】&#10;有形固定資産減価償却率該当値テキスト"/>
        <xdr:cNvSpPr txBox="1"/>
      </xdr:nvSpPr>
      <xdr:spPr>
        <a:xfrm>
          <a:off x="4673600" y="16957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80645</xdr:rowOff>
    </xdr:from>
    <xdr:to>
      <xdr:col>20</xdr:col>
      <xdr:colOff>38100</xdr:colOff>
      <xdr:row>100</xdr:row>
      <xdr:rowOff>10795</xdr:rowOff>
    </xdr:to>
    <xdr:sp macro="" textlink="">
      <xdr:nvSpPr>
        <xdr:cNvPr id="331" name="楕円 330"/>
        <xdr:cNvSpPr/>
      </xdr:nvSpPr>
      <xdr:spPr>
        <a:xfrm>
          <a:off x="3746500" y="1705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99</xdr:row>
      <xdr:rowOff>81914</xdr:rowOff>
    </xdr:from>
    <xdr:to>
      <xdr:col>24</xdr:col>
      <xdr:colOff>63500</xdr:colOff>
      <xdr:row>99</xdr:row>
      <xdr:rowOff>131445</xdr:rowOff>
    </xdr:to>
    <xdr:cxnSp macro="">
      <xdr:nvCxnSpPr>
        <xdr:cNvPr id="332" name="直線コネクタ 331"/>
        <xdr:cNvCxnSpPr/>
      </xdr:nvCxnSpPr>
      <xdr:spPr>
        <a:xfrm flipV="1">
          <a:off x="3797300" y="17055464"/>
          <a:ext cx="8382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95266</xdr:rowOff>
    </xdr:from>
    <xdr:ext cx="405111" cy="259045"/>
    <xdr:sp macro="" textlink="">
      <xdr:nvSpPr>
        <xdr:cNvPr id="333" name="n_1aveValue【港湾・漁港】&#10;有形固定資産減価償却率"/>
        <xdr:cNvSpPr txBox="1"/>
      </xdr:nvSpPr>
      <xdr:spPr>
        <a:xfrm>
          <a:off x="3582044" y="17583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154957</xdr:rowOff>
    </xdr:from>
    <xdr:ext cx="405111" cy="259045"/>
    <xdr:sp macro="" textlink="">
      <xdr:nvSpPr>
        <xdr:cNvPr id="334" name="n_2aveValue【港湾・漁港】&#10;有形固定資産減価償却率"/>
        <xdr:cNvSpPr txBox="1"/>
      </xdr:nvSpPr>
      <xdr:spPr>
        <a:xfrm>
          <a:off x="2705744"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98</xdr:row>
      <xdr:rowOff>27322</xdr:rowOff>
    </xdr:from>
    <xdr:ext cx="405111" cy="259045"/>
    <xdr:sp macro="" textlink="">
      <xdr:nvSpPr>
        <xdr:cNvPr id="335" name="n_1mainValue【港湾・漁港】&#10;有形固定資産減価償却率"/>
        <xdr:cNvSpPr txBox="1"/>
      </xdr:nvSpPr>
      <xdr:spPr>
        <a:xfrm>
          <a:off x="3582044" y="1682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6" name="正方形/長方形 3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7" name="正方形/長方形 3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8" name="正方形/長方形 3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9" name="正方形/長方形 3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0" name="正方形/長方形 3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1" name="正方形/長方形 3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2" name="正方形/長方形 3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3" name="正方形/長方形 34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4" name="テキスト ボックス 34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5" name="直線コネクタ 34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76200</xdr:rowOff>
    </xdr:from>
    <xdr:to>
      <xdr:col>59</xdr:col>
      <xdr:colOff>50800</xdr:colOff>
      <xdr:row>109</xdr:row>
      <xdr:rowOff>76200</xdr:rowOff>
    </xdr:to>
    <xdr:cxnSp macro="">
      <xdr:nvCxnSpPr>
        <xdr:cNvPr id="346" name="直線コネクタ 345"/>
        <xdr:cNvCxnSpPr/>
      </xdr:nvCxnSpPr>
      <xdr:spPr>
        <a:xfrm>
          <a:off x="6604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105427</xdr:rowOff>
    </xdr:from>
    <xdr:ext cx="248786" cy="259045"/>
    <xdr:sp macro="" textlink="">
      <xdr:nvSpPr>
        <xdr:cNvPr id="347" name="テキスト ボックス 346"/>
        <xdr:cNvSpPr txBox="1"/>
      </xdr:nvSpPr>
      <xdr:spPr>
        <a:xfrm>
          <a:off x="6355214" y="1862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133350</xdr:rowOff>
    </xdr:from>
    <xdr:to>
      <xdr:col>59</xdr:col>
      <xdr:colOff>50800</xdr:colOff>
      <xdr:row>107</xdr:row>
      <xdr:rowOff>133350</xdr:rowOff>
    </xdr:to>
    <xdr:cxnSp macro="">
      <xdr:nvCxnSpPr>
        <xdr:cNvPr id="348" name="直線コネクタ 347"/>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106</xdr:row>
      <xdr:rowOff>162577</xdr:rowOff>
    </xdr:from>
    <xdr:ext cx="531299" cy="259045"/>
    <xdr:sp macro="" textlink="">
      <xdr:nvSpPr>
        <xdr:cNvPr id="349" name="テキスト ボックス 348"/>
        <xdr:cNvSpPr txBox="1"/>
      </xdr:nvSpPr>
      <xdr:spPr>
        <a:xfrm>
          <a:off x="6072701" y="1833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19050</xdr:rowOff>
    </xdr:from>
    <xdr:to>
      <xdr:col>59</xdr:col>
      <xdr:colOff>50800</xdr:colOff>
      <xdr:row>106</xdr:row>
      <xdr:rowOff>19050</xdr:rowOff>
    </xdr:to>
    <xdr:cxnSp macro="">
      <xdr:nvCxnSpPr>
        <xdr:cNvPr id="350" name="直線コネクタ 349"/>
        <xdr:cNvCxnSpPr/>
      </xdr:nvCxnSpPr>
      <xdr:spPr>
        <a:xfrm>
          <a:off x="6604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105</xdr:row>
      <xdr:rowOff>48277</xdr:rowOff>
    </xdr:from>
    <xdr:ext cx="531299" cy="259045"/>
    <xdr:sp macro="" textlink="">
      <xdr:nvSpPr>
        <xdr:cNvPr id="351" name="テキスト ボックス 350"/>
        <xdr:cNvSpPr txBox="1"/>
      </xdr:nvSpPr>
      <xdr:spPr>
        <a:xfrm>
          <a:off x="6072701" y="1805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2" name="直線コネクタ 35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103</xdr:row>
      <xdr:rowOff>105427</xdr:rowOff>
    </xdr:from>
    <xdr:ext cx="531299" cy="259045"/>
    <xdr:sp macro="" textlink="">
      <xdr:nvSpPr>
        <xdr:cNvPr id="353" name="テキスト ボックス 352"/>
        <xdr:cNvSpPr txBox="1"/>
      </xdr:nvSpPr>
      <xdr:spPr>
        <a:xfrm>
          <a:off x="6072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133350</xdr:rowOff>
    </xdr:from>
    <xdr:to>
      <xdr:col>59</xdr:col>
      <xdr:colOff>50800</xdr:colOff>
      <xdr:row>102</xdr:row>
      <xdr:rowOff>133350</xdr:rowOff>
    </xdr:to>
    <xdr:cxnSp macro="">
      <xdr:nvCxnSpPr>
        <xdr:cNvPr id="354" name="直線コネクタ 353"/>
        <xdr:cNvCxnSpPr/>
      </xdr:nvCxnSpPr>
      <xdr:spPr>
        <a:xfrm>
          <a:off x="6604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101</xdr:row>
      <xdr:rowOff>162577</xdr:rowOff>
    </xdr:from>
    <xdr:ext cx="531299" cy="259045"/>
    <xdr:sp macro="" textlink="">
      <xdr:nvSpPr>
        <xdr:cNvPr id="355" name="テキスト ボックス 354"/>
        <xdr:cNvSpPr txBox="1"/>
      </xdr:nvSpPr>
      <xdr:spPr>
        <a:xfrm>
          <a:off x="6072701" y="1747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356" name="直線コネクタ 355"/>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48277</xdr:rowOff>
    </xdr:from>
    <xdr:ext cx="531299" cy="259045"/>
    <xdr:sp macro="" textlink="">
      <xdr:nvSpPr>
        <xdr:cNvPr id="357" name="テキスト ボックス 356"/>
        <xdr:cNvSpPr txBox="1"/>
      </xdr:nvSpPr>
      <xdr:spPr>
        <a:xfrm>
          <a:off x="6072701" y="1719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76200</xdr:rowOff>
    </xdr:from>
    <xdr:to>
      <xdr:col>59</xdr:col>
      <xdr:colOff>50800</xdr:colOff>
      <xdr:row>99</xdr:row>
      <xdr:rowOff>76200</xdr:rowOff>
    </xdr:to>
    <xdr:cxnSp macro="">
      <xdr:nvCxnSpPr>
        <xdr:cNvPr id="358" name="直線コネクタ 357"/>
        <xdr:cNvCxnSpPr/>
      </xdr:nvCxnSpPr>
      <xdr:spPr>
        <a:xfrm>
          <a:off x="6604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105427</xdr:rowOff>
    </xdr:from>
    <xdr:ext cx="531299" cy="259045"/>
    <xdr:sp macro="" textlink="">
      <xdr:nvSpPr>
        <xdr:cNvPr id="359" name="テキスト ボックス 358"/>
        <xdr:cNvSpPr txBox="1"/>
      </xdr:nvSpPr>
      <xdr:spPr>
        <a:xfrm>
          <a:off x="6072701" y="1690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0" name="直線コネクタ 35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162577</xdr:rowOff>
    </xdr:from>
    <xdr:ext cx="531299" cy="259045"/>
    <xdr:sp macro="" textlink="">
      <xdr:nvSpPr>
        <xdr:cNvPr id="361" name="テキスト ボックス 360"/>
        <xdr:cNvSpPr txBox="1"/>
      </xdr:nvSpPr>
      <xdr:spPr>
        <a:xfrm>
          <a:off x="6072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2"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53054</xdr:rowOff>
    </xdr:from>
    <xdr:to>
      <xdr:col>54</xdr:col>
      <xdr:colOff>189865</xdr:colOff>
      <xdr:row>108</xdr:row>
      <xdr:rowOff>80229</xdr:rowOff>
    </xdr:to>
    <xdr:cxnSp macro="">
      <xdr:nvCxnSpPr>
        <xdr:cNvPr id="363" name="直線コネクタ 362"/>
        <xdr:cNvCxnSpPr/>
      </xdr:nvCxnSpPr>
      <xdr:spPr>
        <a:xfrm flipV="1">
          <a:off x="10476865" y="17198054"/>
          <a:ext cx="0" cy="1398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84056</xdr:rowOff>
    </xdr:from>
    <xdr:ext cx="469744" cy="259045"/>
    <xdr:sp macro="" textlink="">
      <xdr:nvSpPr>
        <xdr:cNvPr id="364" name="【港湾・漁港】&#10;一人当たり有形固定資産（償却資産）額最小値テキスト"/>
        <xdr:cNvSpPr txBox="1"/>
      </xdr:nvSpPr>
      <xdr:spPr>
        <a:xfrm>
          <a:off x="10515600" y="1860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80229</xdr:rowOff>
    </xdr:from>
    <xdr:to>
      <xdr:col>55</xdr:col>
      <xdr:colOff>88900</xdr:colOff>
      <xdr:row>108</xdr:row>
      <xdr:rowOff>80229</xdr:rowOff>
    </xdr:to>
    <xdr:cxnSp macro="">
      <xdr:nvCxnSpPr>
        <xdr:cNvPr id="365" name="直線コネクタ 364"/>
        <xdr:cNvCxnSpPr/>
      </xdr:nvCxnSpPr>
      <xdr:spPr>
        <a:xfrm>
          <a:off x="10388600" y="18596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171181</xdr:rowOff>
    </xdr:from>
    <xdr:ext cx="534377" cy="259045"/>
    <xdr:sp macro="" textlink="">
      <xdr:nvSpPr>
        <xdr:cNvPr id="366" name="【港湾・漁港】&#10;一人当たり有形固定資産（償却資産）額最大値テキスト"/>
        <xdr:cNvSpPr txBox="1"/>
      </xdr:nvSpPr>
      <xdr:spPr>
        <a:xfrm>
          <a:off x="10515600" y="1697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53054</xdr:rowOff>
    </xdr:from>
    <xdr:to>
      <xdr:col>55</xdr:col>
      <xdr:colOff>88900</xdr:colOff>
      <xdr:row>100</xdr:row>
      <xdr:rowOff>53054</xdr:rowOff>
    </xdr:to>
    <xdr:cxnSp macro="">
      <xdr:nvCxnSpPr>
        <xdr:cNvPr id="367" name="直線コネクタ 366"/>
        <xdr:cNvCxnSpPr/>
      </xdr:nvCxnSpPr>
      <xdr:spPr>
        <a:xfrm>
          <a:off x="10388600" y="1719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135044</xdr:rowOff>
    </xdr:from>
    <xdr:ext cx="534377" cy="259045"/>
    <xdr:sp macro="" textlink="">
      <xdr:nvSpPr>
        <xdr:cNvPr id="368" name="【港湾・漁港】&#10;一人当たり有形固定資産（償却資産）額平均値テキスト"/>
        <xdr:cNvSpPr txBox="1"/>
      </xdr:nvSpPr>
      <xdr:spPr>
        <a:xfrm>
          <a:off x="10515600" y="18137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156617</xdr:rowOff>
    </xdr:from>
    <xdr:to>
      <xdr:col>55</xdr:col>
      <xdr:colOff>50800</xdr:colOff>
      <xdr:row>106</xdr:row>
      <xdr:rowOff>86767</xdr:rowOff>
    </xdr:to>
    <xdr:sp macro="" textlink="">
      <xdr:nvSpPr>
        <xdr:cNvPr id="369" name="フローチャート: 判断 368"/>
        <xdr:cNvSpPr/>
      </xdr:nvSpPr>
      <xdr:spPr>
        <a:xfrm>
          <a:off x="10426700" y="1815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102</xdr:row>
      <xdr:rowOff>71806</xdr:rowOff>
    </xdr:from>
    <xdr:to>
      <xdr:col>50</xdr:col>
      <xdr:colOff>165100</xdr:colOff>
      <xdr:row>103</xdr:row>
      <xdr:rowOff>1956</xdr:rowOff>
    </xdr:to>
    <xdr:sp macro="" textlink="">
      <xdr:nvSpPr>
        <xdr:cNvPr id="370" name="フローチャート: 判断 369"/>
        <xdr:cNvSpPr/>
      </xdr:nvSpPr>
      <xdr:spPr>
        <a:xfrm>
          <a:off x="9588500" y="17559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30944</xdr:rowOff>
    </xdr:from>
    <xdr:to>
      <xdr:col>46</xdr:col>
      <xdr:colOff>38100</xdr:colOff>
      <xdr:row>104</xdr:row>
      <xdr:rowOff>132544</xdr:rowOff>
    </xdr:to>
    <xdr:sp macro="" textlink="">
      <xdr:nvSpPr>
        <xdr:cNvPr id="371" name="フローチャート: 判断 370"/>
        <xdr:cNvSpPr/>
      </xdr:nvSpPr>
      <xdr:spPr>
        <a:xfrm>
          <a:off x="8699500" y="1786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2" name="テキスト ボックス 37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3" name="テキスト ボックス 37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4" name="テキスト ボックス 37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5" name="テキスト ボックス 37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6" name="テキスト ボックス 37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41145</xdr:rowOff>
    </xdr:from>
    <xdr:to>
      <xdr:col>55</xdr:col>
      <xdr:colOff>50800</xdr:colOff>
      <xdr:row>105</xdr:row>
      <xdr:rowOff>142745</xdr:rowOff>
    </xdr:to>
    <xdr:sp macro="" textlink="">
      <xdr:nvSpPr>
        <xdr:cNvPr id="377" name="楕円 376"/>
        <xdr:cNvSpPr/>
      </xdr:nvSpPr>
      <xdr:spPr>
        <a:xfrm>
          <a:off x="10426700" y="1804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64022</xdr:rowOff>
    </xdr:from>
    <xdr:ext cx="534377" cy="259045"/>
    <xdr:sp macro="" textlink="">
      <xdr:nvSpPr>
        <xdr:cNvPr id="378" name="【港湾・漁港】&#10;一人当たり有形固定資産（償却資産）額該当値テキスト"/>
        <xdr:cNvSpPr txBox="1"/>
      </xdr:nvSpPr>
      <xdr:spPr>
        <a:xfrm>
          <a:off x="10515600" y="17894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22085</xdr:rowOff>
    </xdr:from>
    <xdr:to>
      <xdr:col>50</xdr:col>
      <xdr:colOff>165100</xdr:colOff>
      <xdr:row>105</xdr:row>
      <xdr:rowOff>123685</xdr:rowOff>
    </xdr:to>
    <xdr:sp macro="" textlink="">
      <xdr:nvSpPr>
        <xdr:cNvPr id="379" name="楕円 378"/>
        <xdr:cNvSpPr/>
      </xdr:nvSpPr>
      <xdr:spPr>
        <a:xfrm>
          <a:off x="9588500" y="1802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72885</xdr:rowOff>
    </xdr:from>
    <xdr:to>
      <xdr:col>55</xdr:col>
      <xdr:colOff>0</xdr:colOff>
      <xdr:row>105</xdr:row>
      <xdr:rowOff>91945</xdr:rowOff>
    </xdr:to>
    <xdr:cxnSp macro="">
      <xdr:nvCxnSpPr>
        <xdr:cNvPr id="380" name="直線コネクタ 379"/>
        <xdr:cNvCxnSpPr/>
      </xdr:nvCxnSpPr>
      <xdr:spPr>
        <a:xfrm>
          <a:off x="9639300" y="18075135"/>
          <a:ext cx="838200" cy="1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101</xdr:row>
      <xdr:rowOff>18483</xdr:rowOff>
    </xdr:from>
    <xdr:ext cx="534377" cy="259045"/>
    <xdr:sp macro="" textlink="">
      <xdr:nvSpPr>
        <xdr:cNvPr id="381" name="n_1aveValue【港湾・漁港】&#10;一人当たり有形固定資産（償却資産）額"/>
        <xdr:cNvSpPr txBox="1"/>
      </xdr:nvSpPr>
      <xdr:spPr>
        <a:xfrm>
          <a:off x="9359411" y="17334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102</xdr:row>
      <xdr:rowOff>149071</xdr:rowOff>
    </xdr:from>
    <xdr:ext cx="534377" cy="259045"/>
    <xdr:sp macro="" textlink="">
      <xdr:nvSpPr>
        <xdr:cNvPr id="382" name="n_2aveValue【港湾・漁港】&#10;一人当たり有形固定資産（償却資産）額"/>
        <xdr:cNvSpPr txBox="1"/>
      </xdr:nvSpPr>
      <xdr:spPr>
        <a:xfrm>
          <a:off x="8483111" y="1763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105</xdr:row>
      <xdr:rowOff>114812</xdr:rowOff>
    </xdr:from>
    <xdr:ext cx="534377" cy="259045"/>
    <xdr:sp macro="" textlink="">
      <xdr:nvSpPr>
        <xdr:cNvPr id="383" name="n_1mainValue【港湾・漁港】&#10;一人当たり有形固定資産（償却資産）額"/>
        <xdr:cNvSpPr txBox="1"/>
      </xdr:nvSpPr>
      <xdr:spPr>
        <a:xfrm>
          <a:off x="9359411" y="1811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4" name="正方形/長方形 38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5" name="正方形/長方形 38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6" name="正方形/長方形 38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7" name="正方形/長方形 38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8" name="正方形/長方形 38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9" name="正方形/長方形 38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0" name="正方形/長方形 38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1" name="正方形/長方形 39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2" name="テキスト ボックス 39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3" name="直線コネクタ 39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94" name="テキスト ボックス 39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5" name="直線コネクタ 39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96" name="テキスト ボックス 39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7" name="直線コネクタ 39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8" name="テキスト ボックス 39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9" name="直線コネクタ 39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0" name="テキスト ボックス 39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1" name="直線コネクタ 40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2" name="テキスト ボックス 40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3" name="直線コネクタ 40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04" name="テキスト ボックス 40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5" name="直線コネクタ 40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06" name="テキスト ボックス 40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120015</xdr:rowOff>
    </xdr:from>
    <xdr:to>
      <xdr:col>85</xdr:col>
      <xdr:colOff>126364</xdr:colOff>
      <xdr:row>41</xdr:row>
      <xdr:rowOff>146685</xdr:rowOff>
    </xdr:to>
    <xdr:cxnSp macro="">
      <xdr:nvCxnSpPr>
        <xdr:cNvPr id="408" name="直線コネクタ 407"/>
        <xdr:cNvCxnSpPr/>
      </xdr:nvCxnSpPr>
      <xdr:spPr>
        <a:xfrm flipV="1">
          <a:off x="16318864" y="5777865"/>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150512</xdr:rowOff>
    </xdr:from>
    <xdr:ext cx="405111" cy="259045"/>
    <xdr:sp macro="" textlink="">
      <xdr:nvSpPr>
        <xdr:cNvPr id="409" name="【認定こども園・幼稚園・保育所】&#10;有形固定資産減価償却率最小値テキスト"/>
        <xdr:cNvSpPr txBox="1"/>
      </xdr:nvSpPr>
      <xdr:spPr>
        <a:xfrm>
          <a:off x="16357600" y="717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146685</xdr:rowOff>
    </xdr:from>
    <xdr:to>
      <xdr:col>86</xdr:col>
      <xdr:colOff>25400</xdr:colOff>
      <xdr:row>41</xdr:row>
      <xdr:rowOff>146685</xdr:rowOff>
    </xdr:to>
    <xdr:cxnSp macro="">
      <xdr:nvCxnSpPr>
        <xdr:cNvPr id="410" name="直線コネクタ 409"/>
        <xdr:cNvCxnSpPr/>
      </xdr:nvCxnSpPr>
      <xdr:spPr>
        <a:xfrm>
          <a:off x="16230600" y="717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66692</xdr:rowOff>
    </xdr:from>
    <xdr:ext cx="405111" cy="259045"/>
    <xdr:sp macro="" textlink="">
      <xdr:nvSpPr>
        <xdr:cNvPr id="411" name="【認定こども園・幼稚園・保育所】&#10;有形固定資産減価償却率最大値テキスト"/>
        <xdr:cNvSpPr txBox="1"/>
      </xdr:nvSpPr>
      <xdr:spPr>
        <a:xfrm>
          <a:off x="16357600" y="5553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120015</xdr:rowOff>
    </xdr:from>
    <xdr:to>
      <xdr:col>86</xdr:col>
      <xdr:colOff>25400</xdr:colOff>
      <xdr:row>33</xdr:row>
      <xdr:rowOff>120015</xdr:rowOff>
    </xdr:to>
    <xdr:cxnSp macro="">
      <xdr:nvCxnSpPr>
        <xdr:cNvPr id="412" name="直線コネクタ 411"/>
        <xdr:cNvCxnSpPr/>
      </xdr:nvCxnSpPr>
      <xdr:spPr>
        <a:xfrm>
          <a:off x="16230600" y="5777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95267</xdr:rowOff>
    </xdr:from>
    <xdr:ext cx="405111" cy="259045"/>
    <xdr:sp macro="" textlink="">
      <xdr:nvSpPr>
        <xdr:cNvPr id="413" name="【認定こども園・幼稚園・保育所】&#10;有形固定資産減価償却率平均値テキスト"/>
        <xdr:cNvSpPr txBox="1"/>
      </xdr:nvSpPr>
      <xdr:spPr>
        <a:xfrm>
          <a:off x="16357600" y="643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116840</xdr:rowOff>
    </xdr:from>
    <xdr:to>
      <xdr:col>85</xdr:col>
      <xdr:colOff>177800</xdr:colOff>
      <xdr:row>38</xdr:row>
      <xdr:rowOff>46990</xdr:rowOff>
    </xdr:to>
    <xdr:sp macro="" textlink="">
      <xdr:nvSpPr>
        <xdr:cNvPr id="414" name="フローチャート: 判断 413"/>
        <xdr:cNvSpPr/>
      </xdr:nvSpPr>
      <xdr:spPr>
        <a:xfrm>
          <a:off x="162687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80645</xdr:rowOff>
    </xdr:from>
    <xdr:to>
      <xdr:col>81</xdr:col>
      <xdr:colOff>101600</xdr:colOff>
      <xdr:row>38</xdr:row>
      <xdr:rowOff>10795</xdr:rowOff>
    </xdr:to>
    <xdr:sp macro="" textlink="">
      <xdr:nvSpPr>
        <xdr:cNvPr id="415" name="フローチャート: 判断 414"/>
        <xdr:cNvSpPr/>
      </xdr:nvSpPr>
      <xdr:spPr>
        <a:xfrm>
          <a:off x="15430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97790</xdr:rowOff>
    </xdr:from>
    <xdr:to>
      <xdr:col>76</xdr:col>
      <xdr:colOff>165100</xdr:colOff>
      <xdr:row>37</xdr:row>
      <xdr:rowOff>27940</xdr:rowOff>
    </xdr:to>
    <xdr:sp macro="" textlink="">
      <xdr:nvSpPr>
        <xdr:cNvPr id="416" name="フローチャート: 判断 415"/>
        <xdr:cNvSpPr/>
      </xdr:nvSpPr>
      <xdr:spPr>
        <a:xfrm>
          <a:off x="14541500" y="626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7" name="テキスト ボックス 41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8" name="テキスト ボックス 41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9" name="テキスト ボックス 41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0" name="テキスト ボックス 41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1" name="テキスト ボックス 42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126365</xdr:rowOff>
    </xdr:from>
    <xdr:to>
      <xdr:col>85</xdr:col>
      <xdr:colOff>177800</xdr:colOff>
      <xdr:row>37</xdr:row>
      <xdr:rowOff>56515</xdr:rowOff>
    </xdr:to>
    <xdr:sp macro="" textlink="">
      <xdr:nvSpPr>
        <xdr:cNvPr id="422" name="楕円 421"/>
        <xdr:cNvSpPr/>
      </xdr:nvSpPr>
      <xdr:spPr>
        <a:xfrm>
          <a:off x="16268700" y="629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149242</xdr:rowOff>
    </xdr:from>
    <xdr:ext cx="405111" cy="259045"/>
    <xdr:sp macro="" textlink="">
      <xdr:nvSpPr>
        <xdr:cNvPr id="423" name="【認定こども園・幼稚園・保育所】&#10;有形固定資産減価償却率該当値テキスト"/>
        <xdr:cNvSpPr txBox="1"/>
      </xdr:nvSpPr>
      <xdr:spPr>
        <a:xfrm>
          <a:off x="16357600" y="614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168275</xdr:rowOff>
    </xdr:from>
    <xdr:to>
      <xdr:col>81</xdr:col>
      <xdr:colOff>101600</xdr:colOff>
      <xdr:row>37</xdr:row>
      <xdr:rowOff>98425</xdr:rowOff>
    </xdr:to>
    <xdr:sp macro="" textlink="">
      <xdr:nvSpPr>
        <xdr:cNvPr id="424" name="楕円 423"/>
        <xdr:cNvSpPr/>
      </xdr:nvSpPr>
      <xdr:spPr>
        <a:xfrm>
          <a:off x="15430500" y="634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5715</xdr:rowOff>
    </xdr:from>
    <xdr:to>
      <xdr:col>85</xdr:col>
      <xdr:colOff>127000</xdr:colOff>
      <xdr:row>37</xdr:row>
      <xdr:rowOff>47625</xdr:rowOff>
    </xdr:to>
    <xdr:cxnSp macro="">
      <xdr:nvCxnSpPr>
        <xdr:cNvPr id="425" name="直線コネクタ 424"/>
        <xdr:cNvCxnSpPr/>
      </xdr:nvCxnSpPr>
      <xdr:spPr>
        <a:xfrm flipV="1">
          <a:off x="15481300" y="634936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1922</xdr:rowOff>
    </xdr:from>
    <xdr:ext cx="405111" cy="259045"/>
    <xdr:sp macro="" textlink="">
      <xdr:nvSpPr>
        <xdr:cNvPr id="426" name="n_1aveValue【認定こども園・幼稚園・保育所】&#10;有形固定資産減価償却率"/>
        <xdr:cNvSpPr txBox="1"/>
      </xdr:nvSpPr>
      <xdr:spPr>
        <a:xfrm>
          <a:off x="152660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44467</xdr:rowOff>
    </xdr:from>
    <xdr:ext cx="405111" cy="259045"/>
    <xdr:sp macro="" textlink="">
      <xdr:nvSpPr>
        <xdr:cNvPr id="427" name="n_2aveValue【認定こども園・幼稚園・保育所】&#10;有形固定資産減価償却率"/>
        <xdr:cNvSpPr txBox="1"/>
      </xdr:nvSpPr>
      <xdr:spPr>
        <a:xfrm>
          <a:off x="14389744" y="604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114952</xdr:rowOff>
    </xdr:from>
    <xdr:ext cx="405111" cy="259045"/>
    <xdr:sp macro="" textlink="">
      <xdr:nvSpPr>
        <xdr:cNvPr id="428" name="n_1mainValue【認定こども園・幼稚園・保育所】&#10;有形固定資産減価償却率"/>
        <xdr:cNvSpPr txBox="1"/>
      </xdr:nvSpPr>
      <xdr:spPr>
        <a:xfrm>
          <a:off x="15266044" y="611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9" name="正方形/長方形 42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0" name="正方形/長方形 42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1" name="正方形/長方形 43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2" name="正方形/長方形 43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3" name="正方形/長方形 43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4" name="正方形/長方形 43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5" name="正方形/長方形 43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6" name="正方形/長方形 43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7" name="テキスト ボックス 43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8" name="直線コネクタ 43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39" name="直線コネクタ 43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0" name="テキスト ボックス 439"/>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1" name="直線コネクタ 44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2" name="テキスト ボックス 441"/>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3" name="直線コネクタ 44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4" name="テキスト ボックス 443"/>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5" name="直線コネクタ 44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46" name="テキスト ボックス 445"/>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7" name="直線コネクタ 44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8" name="テキスト ボックス 44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53340</xdr:rowOff>
    </xdr:from>
    <xdr:to>
      <xdr:col>116</xdr:col>
      <xdr:colOff>62864</xdr:colOff>
      <xdr:row>41</xdr:row>
      <xdr:rowOff>83058</xdr:rowOff>
    </xdr:to>
    <xdr:cxnSp macro="">
      <xdr:nvCxnSpPr>
        <xdr:cNvPr id="450" name="直線コネクタ 449"/>
        <xdr:cNvCxnSpPr/>
      </xdr:nvCxnSpPr>
      <xdr:spPr>
        <a:xfrm flipV="1">
          <a:off x="22160864" y="5882640"/>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86885</xdr:rowOff>
    </xdr:from>
    <xdr:ext cx="469744" cy="259045"/>
    <xdr:sp macro="" textlink="">
      <xdr:nvSpPr>
        <xdr:cNvPr id="451" name="【認定こども園・幼稚園・保育所】&#10;一人当たり面積最小値テキスト"/>
        <xdr:cNvSpPr txBox="1"/>
      </xdr:nvSpPr>
      <xdr:spPr>
        <a:xfrm>
          <a:off x="22199600" y="711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83058</xdr:rowOff>
    </xdr:from>
    <xdr:to>
      <xdr:col>116</xdr:col>
      <xdr:colOff>152400</xdr:colOff>
      <xdr:row>41</xdr:row>
      <xdr:rowOff>83058</xdr:rowOff>
    </xdr:to>
    <xdr:cxnSp macro="">
      <xdr:nvCxnSpPr>
        <xdr:cNvPr id="452" name="直線コネクタ 451"/>
        <xdr:cNvCxnSpPr/>
      </xdr:nvCxnSpPr>
      <xdr:spPr>
        <a:xfrm>
          <a:off x="22072600" y="711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17</xdr:rowOff>
    </xdr:from>
    <xdr:ext cx="469744" cy="259045"/>
    <xdr:sp macro="" textlink="">
      <xdr:nvSpPr>
        <xdr:cNvPr id="453" name="【認定こども園・幼稚園・保育所】&#10;一人当たり面積最大値テキスト"/>
        <xdr:cNvSpPr txBox="1"/>
      </xdr:nvSpPr>
      <xdr:spPr>
        <a:xfrm>
          <a:off x="22199600"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53340</xdr:rowOff>
    </xdr:from>
    <xdr:to>
      <xdr:col>116</xdr:col>
      <xdr:colOff>152400</xdr:colOff>
      <xdr:row>34</xdr:row>
      <xdr:rowOff>53340</xdr:rowOff>
    </xdr:to>
    <xdr:cxnSp macro="">
      <xdr:nvCxnSpPr>
        <xdr:cNvPr id="454" name="直線コネクタ 453"/>
        <xdr:cNvCxnSpPr/>
      </xdr:nvCxnSpPr>
      <xdr:spPr>
        <a:xfrm>
          <a:off x="22072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134129</xdr:rowOff>
    </xdr:from>
    <xdr:ext cx="469744" cy="259045"/>
    <xdr:sp macro="" textlink="">
      <xdr:nvSpPr>
        <xdr:cNvPr id="455" name="【認定こども園・幼稚園・保育所】&#10;一人当たり面積平均値テキスト"/>
        <xdr:cNvSpPr txBox="1"/>
      </xdr:nvSpPr>
      <xdr:spPr>
        <a:xfrm>
          <a:off x="22199600" y="6820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155702</xdr:rowOff>
    </xdr:from>
    <xdr:to>
      <xdr:col>116</xdr:col>
      <xdr:colOff>114300</xdr:colOff>
      <xdr:row>40</xdr:row>
      <xdr:rowOff>85852</xdr:rowOff>
    </xdr:to>
    <xdr:sp macro="" textlink="">
      <xdr:nvSpPr>
        <xdr:cNvPr id="456" name="フローチャート: 判断 455"/>
        <xdr:cNvSpPr/>
      </xdr:nvSpPr>
      <xdr:spPr>
        <a:xfrm>
          <a:off x="22110700" y="684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123698</xdr:rowOff>
    </xdr:from>
    <xdr:to>
      <xdr:col>112</xdr:col>
      <xdr:colOff>38100</xdr:colOff>
      <xdr:row>40</xdr:row>
      <xdr:rowOff>53848</xdr:rowOff>
    </xdr:to>
    <xdr:sp macro="" textlink="">
      <xdr:nvSpPr>
        <xdr:cNvPr id="457" name="フローチャート: 判断 456"/>
        <xdr:cNvSpPr/>
      </xdr:nvSpPr>
      <xdr:spPr>
        <a:xfrm>
          <a:off x="21272500" y="681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155702</xdr:rowOff>
    </xdr:from>
    <xdr:to>
      <xdr:col>107</xdr:col>
      <xdr:colOff>101600</xdr:colOff>
      <xdr:row>40</xdr:row>
      <xdr:rowOff>85852</xdr:rowOff>
    </xdr:to>
    <xdr:sp macro="" textlink="">
      <xdr:nvSpPr>
        <xdr:cNvPr id="458" name="フローチャート: 判断 457"/>
        <xdr:cNvSpPr/>
      </xdr:nvSpPr>
      <xdr:spPr>
        <a:xfrm>
          <a:off x="20383500" y="684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9" name="テキスト ボックス 45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0" name="テキスト ボックス 45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1" name="テキスト ボックス 46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2" name="テキスト ボックス 46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3" name="テキスト ボックス 46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2540</xdr:rowOff>
    </xdr:from>
    <xdr:to>
      <xdr:col>116</xdr:col>
      <xdr:colOff>114300</xdr:colOff>
      <xdr:row>34</xdr:row>
      <xdr:rowOff>104140</xdr:rowOff>
    </xdr:to>
    <xdr:sp macro="" textlink="">
      <xdr:nvSpPr>
        <xdr:cNvPr id="464" name="楕円 463"/>
        <xdr:cNvSpPr/>
      </xdr:nvSpPr>
      <xdr:spPr>
        <a:xfrm>
          <a:off x="22110700" y="583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127017</xdr:rowOff>
    </xdr:from>
    <xdr:ext cx="469744" cy="259045"/>
    <xdr:sp macro="" textlink="">
      <xdr:nvSpPr>
        <xdr:cNvPr id="465" name="【認定こども園・幼稚園・保育所】&#10;一人当たり面積該当値テキスト"/>
        <xdr:cNvSpPr txBox="1"/>
      </xdr:nvSpPr>
      <xdr:spPr>
        <a:xfrm>
          <a:off x="22199600" y="5784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2540</xdr:rowOff>
    </xdr:from>
    <xdr:to>
      <xdr:col>112</xdr:col>
      <xdr:colOff>38100</xdr:colOff>
      <xdr:row>34</xdr:row>
      <xdr:rowOff>104140</xdr:rowOff>
    </xdr:to>
    <xdr:sp macro="" textlink="">
      <xdr:nvSpPr>
        <xdr:cNvPr id="466" name="楕円 465"/>
        <xdr:cNvSpPr/>
      </xdr:nvSpPr>
      <xdr:spPr>
        <a:xfrm>
          <a:off x="21272500" y="583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53340</xdr:rowOff>
    </xdr:from>
    <xdr:to>
      <xdr:col>116</xdr:col>
      <xdr:colOff>63500</xdr:colOff>
      <xdr:row>34</xdr:row>
      <xdr:rowOff>53340</xdr:rowOff>
    </xdr:to>
    <xdr:cxnSp macro="">
      <xdr:nvCxnSpPr>
        <xdr:cNvPr id="467" name="直線コネクタ 466"/>
        <xdr:cNvCxnSpPr/>
      </xdr:nvCxnSpPr>
      <xdr:spPr>
        <a:xfrm>
          <a:off x="21323300" y="58826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44975</xdr:rowOff>
    </xdr:from>
    <xdr:ext cx="469744" cy="259045"/>
    <xdr:sp macro="" textlink="">
      <xdr:nvSpPr>
        <xdr:cNvPr id="468" name="n_1aveValue【認定こども園・幼稚園・保育所】&#10;一人当たり面積"/>
        <xdr:cNvSpPr txBox="1"/>
      </xdr:nvSpPr>
      <xdr:spPr>
        <a:xfrm>
          <a:off x="21075727" y="690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102379</xdr:rowOff>
    </xdr:from>
    <xdr:ext cx="469744" cy="259045"/>
    <xdr:sp macro="" textlink="">
      <xdr:nvSpPr>
        <xdr:cNvPr id="469" name="n_2aveValue【認定こども園・幼稚園・保育所】&#10;一人当たり面積"/>
        <xdr:cNvSpPr txBox="1"/>
      </xdr:nvSpPr>
      <xdr:spPr>
        <a:xfrm>
          <a:off x="20199427" y="661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32</xdr:row>
      <xdr:rowOff>120667</xdr:rowOff>
    </xdr:from>
    <xdr:ext cx="469744" cy="259045"/>
    <xdr:sp macro="" textlink="">
      <xdr:nvSpPr>
        <xdr:cNvPr id="470" name="n_1mainValue【認定こども園・幼稚園・保育所】&#10;一人当たり面積"/>
        <xdr:cNvSpPr txBox="1"/>
      </xdr:nvSpPr>
      <xdr:spPr>
        <a:xfrm>
          <a:off x="21075727" y="560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1" name="正方形/長方形 47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2" name="正方形/長方形 47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3" name="正方形/長方形 47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4" name="正方形/長方形 47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5" name="正方形/長方形 47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6" name="正方形/長方形 47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7" name="正方形/長方形 47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8" name="正方形/長方形 47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9" name="テキスト ボックス 47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0" name="直線コネクタ 47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81" name="テキスト ボックス 48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2" name="直線コネクタ 48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3" name="テキスト ボックス 48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4" name="直線コネクタ 48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5" name="テキスト ボックス 48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6" name="直線コネクタ 48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7" name="テキスト ボックス 48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8" name="直線コネクタ 48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9" name="テキスト ボックス 48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0" name="直線コネクタ 48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91" name="テキスト ボックス 49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2" name="直線コネクタ 49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93" name="テキスト ボックス 49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114300</xdr:rowOff>
    </xdr:from>
    <xdr:to>
      <xdr:col>85</xdr:col>
      <xdr:colOff>126364</xdr:colOff>
      <xdr:row>64</xdr:row>
      <xdr:rowOff>95250</xdr:rowOff>
    </xdr:to>
    <xdr:cxnSp macro="">
      <xdr:nvCxnSpPr>
        <xdr:cNvPr id="495" name="直線コネクタ 494"/>
        <xdr:cNvCxnSpPr/>
      </xdr:nvCxnSpPr>
      <xdr:spPr>
        <a:xfrm flipV="1">
          <a:off x="16318864" y="97155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99077</xdr:rowOff>
    </xdr:from>
    <xdr:ext cx="405111" cy="259045"/>
    <xdr:sp macro="" textlink="">
      <xdr:nvSpPr>
        <xdr:cNvPr id="496" name="【学校施設】&#10;有形固定資産減価償却率最小値テキスト"/>
        <xdr:cNvSpPr txBox="1"/>
      </xdr:nvSpPr>
      <xdr:spPr>
        <a:xfrm>
          <a:off x="16357600" y="1107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95250</xdr:rowOff>
    </xdr:from>
    <xdr:to>
      <xdr:col>86</xdr:col>
      <xdr:colOff>25400</xdr:colOff>
      <xdr:row>64</xdr:row>
      <xdr:rowOff>95250</xdr:rowOff>
    </xdr:to>
    <xdr:cxnSp macro="">
      <xdr:nvCxnSpPr>
        <xdr:cNvPr id="497" name="直線コネクタ 496"/>
        <xdr:cNvCxnSpPr/>
      </xdr:nvCxnSpPr>
      <xdr:spPr>
        <a:xfrm>
          <a:off x="16230600" y="1106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60977</xdr:rowOff>
    </xdr:from>
    <xdr:ext cx="405111" cy="259045"/>
    <xdr:sp macro="" textlink="">
      <xdr:nvSpPr>
        <xdr:cNvPr id="498" name="【学校施設】&#10;有形固定資産減価償却率最大値テキスト"/>
        <xdr:cNvSpPr txBox="1"/>
      </xdr:nvSpPr>
      <xdr:spPr>
        <a:xfrm>
          <a:off x="16357600" y="949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114300</xdr:rowOff>
    </xdr:from>
    <xdr:to>
      <xdr:col>86</xdr:col>
      <xdr:colOff>25400</xdr:colOff>
      <xdr:row>56</xdr:row>
      <xdr:rowOff>114300</xdr:rowOff>
    </xdr:to>
    <xdr:cxnSp macro="">
      <xdr:nvCxnSpPr>
        <xdr:cNvPr id="499" name="直線コネクタ 498"/>
        <xdr:cNvCxnSpPr/>
      </xdr:nvCxnSpPr>
      <xdr:spPr>
        <a:xfrm>
          <a:off x="16230600" y="971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102887</xdr:rowOff>
    </xdr:from>
    <xdr:ext cx="405111" cy="259045"/>
    <xdr:sp macro="" textlink="">
      <xdr:nvSpPr>
        <xdr:cNvPr id="500" name="【学校施設】&#10;有形固定資産減価償却率平均値テキスト"/>
        <xdr:cNvSpPr txBox="1"/>
      </xdr:nvSpPr>
      <xdr:spPr>
        <a:xfrm>
          <a:off x="16357600" y="100469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124460</xdr:rowOff>
    </xdr:from>
    <xdr:to>
      <xdr:col>85</xdr:col>
      <xdr:colOff>177800</xdr:colOff>
      <xdr:row>59</xdr:row>
      <xdr:rowOff>54610</xdr:rowOff>
    </xdr:to>
    <xdr:sp macro="" textlink="">
      <xdr:nvSpPr>
        <xdr:cNvPr id="501" name="フローチャート: 判断 500"/>
        <xdr:cNvSpPr/>
      </xdr:nvSpPr>
      <xdr:spPr>
        <a:xfrm>
          <a:off x="16268700" y="1006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113030</xdr:rowOff>
    </xdr:from>
    <xdr:to>
      <xdr:col>81</xdr:col>
      <xdr:colOff>101600</xdr:colOff>
      <xdr:row>59</xdr:row>
      <xdr:rowOff>43180</xdr:rowOff>
    </xdr:to>
    <xdr:sp macro="" textlink="">
      <xdr:nvSpPr>
        <xdr:cNvPr id="502" name="フローチャート: 判断 501"/>
        <xdr:cNvSpPr/>
      </xdr:nvSpPr>
      <xdr:spPr>
        <a:xfrm>
          <a:off x="15430500" y="1005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55880</xdr:rowOff>
    </xdr:from>
    <xdr:to>
      <xdr:col>76</xdr:col>
      <xdr:colOff>165100</xdr:colOff>
      <xdr:row>59</xdr:row>
      <xdr:rowOff>157480</xdr:rowOff>
    </xdr:to>
    <xdr:sp macro="" textlink="">
      <xdr:nvSpPr>
        <xdr:cNvPr id="503" name="フローチャート: 判断 502"/>
        <xdr:cNvSpPr/>
      </xdr:nvSpPr>
      <xdr:spPr>
        <a:xfrm>
          <a:off x="14541500" y="1017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4" name="テキスト ボックス 50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5" name="テキスト ボックス 50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6" name="テキスト ボックス 50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7" name="テキスト ボックス 50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8" name="テキスト ボックス 50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90170</xdr:rowOff>
    </xdr:from>
    <xdr:to>
      <xdr:col>85</xdr:col>
      <xdr:colOff>177800</xdr:colOff>
      <xdr:row>59</xdr:row>
      <xdr:rowOff>20320</xdr:rowOff>
    </xdr:to>
    <xdr:sp macro="" textlink="">
      <xdr:nvSpPr>
        <xdr:cNvPr id="509" name="楕円 508"/>
        <xdr:cNvSpPr/>
      </xdr:nvSpPr>
      <xdr:spPr>
        <a:xfrm>
          <a:off x="16268700" y="1003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113047</xdr:rowOff>
    </xdr:from>
    <xdr:ext cx="405111" cy="259045"/>
    <xdr:sp macro="" textlink="">
      <xdr:nvSpPr>
        <xdr:cNvPr id="510" name="【学校施設】&#10;有形固定資産減価償却率該当値テキスト"/>
        <xdr:cNvSpPr txBox="1"/>
      </xdr:nvSpPr>
      <xdr:spPr>
        <a:xfrm>
          <a:off x="16357600"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86360</xdr:rowOff>
    </xdr:from>
    <xdr:to>
      <xdr:col>81</xdr:col>
      <xdr:colOff>101600</xdr:colOff>
      <xdr:row>59</xdr:row>
      <xdr:rowOff>16510</xdr:rowOff>
    </xdr:to>
    <xdr:sp macro="" textlink="">
      <xdr:nvSpPr>
        <xdr:cNvPr id="511" name="楕円 510"/>
        <xdr:cNvSpPr/>
      </xdr:nvSpPr>
      <xdr:spPr>
        <a:xfrm>
          <a:off x="154305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137160</xdr:rowOff>
    </xdr:from>
    <xdr:to>
      <xdr:col>85</xdr:col>
      <xdr:colOff>127000</xdr:colOff>
      <xdr:row>58</xdr:row>
      <xdr:rowOff>140970</xdr:rowOff>
    </xdr:to>
    <xdr:cxnSp macro="">
      <xdr:nvCxnSpPr>
        <xdr:cNvPr id="512" name="直線コネクタ 511"/>
        <xdr:cNvCxnSpPr/>
      </xdr:nvCxnSpPr>
      <xdr:spPr>
        <a:xfrm>
          <a:off x="15481300" y="1008126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34307</xdr:rowOff>
    </xdr:from>
    <xdr:ext cx="405111" cy="259045"/>
    <xdr:sp macro="" textlink="">
      <xdr:nvSpPr>
        <xdr:cNvPr id="513" name="n_1aveValue【学校施設】&#10;有形固定資産減価償却率"/>
        <xdr:cNvSpPr txBox="1"/>
      </xdr:nvSpPr>
      <xdr:spPr>
        <a:xfrm>
          <a:off x="15266044" y="1014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2557</xdr:rowOff>
    </xdr:from>
    <xdr:ext cx="405111" cy="259045"/>
    <xdr:sp macro="" textlink="">
      <xdr:nvSpPr>
        <xdr:cNvPr id="514" name="n_2aveValue【学校施設】&#10;有形固定資産減価償却率"/>
        <xdr:cNvSpPr txBox="1"/>
      </xdr:nvSpPr>
      <xdr:spPr>
        <a:xfrm>
          <a:off x="14389744" y="994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33037</xdr:rowOff>
    </xdr:from>
    <xdr:ext cx="405111" cy="259045"/>
    <xdr:sp macro="" textlink="">
      <xdr:nvSpPr>
        <xdr:cNvPr id="515" name="n_1mainValue【学校施設】&#10;有形固定資産減価償却率"/>
        <xdr:cNvSpPr txBox="1"/>
      </xdr:nvSpPr>
      <xdr:spPr>
        <a:xfrm>
          <a:off x="15266044" y="980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6" name="正方形/長方形 51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7" name="正方形/長方形 51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8" name="正方形/長方形 51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9" name="正方形/長方形 51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0" name="正方形/長方形 51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1" name="正方形/長方形 52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2" name="正方形/長方形 52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3" name="正方形/長方形 52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4" name="テキスト ボックス 52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5" name="直線コネクタ 52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26" name="テキスト ボックス 52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27" name="直線コネクタ 52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28" name="テキスト ボックス 52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29" name="直線コネクタ 52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30" name="テキスト ボックス 52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31" name="直線コネクタ 53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32" name="テキスト ボックス 53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33" name="直線コネクタ 53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34" name="テキスト ボックス 53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5" name="直線コネクタ 53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6" name="テキスト ボックス 53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58979</xdr:rowOff>
    </xdr:from>
    <xdr:to>
      <xdr:col>116</xdr:col>
      <xdr:colOff>62864</xdr:colOff>
      <xdr:row>64</xdr:row>
      <xdr:rowOff>52121</xdr:rowOff>
    </xdr:to>
    <xdr:cxnSp macro="">
      <xdr:nvCxnSpPr>
        <xdr:cNvPr id="538" name="直線コネクタ 537"/>
        <xdr:cNvCxnSpPr/>
      </xdr:nvCxnSpPr>
      <xdr:spPr>
        <a:xfrm flipV="1">
          <a:off x="22160864" y="9488729"/>
          <a:ext cx="0" cy="1536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55948</xdr:rowOff>
    </xdr:from>
    <xdr:ext cx="469744" cy="259045"/>
    <xdr:sp macro="" textlink="">
      <xdr:nvSpPr>
        <xdr:cNvPr id="539" name="【学校施設】&#10;一人当たり面積最小値テキスト"/>
        <xdr:cNvSpPr txBox="1"/>
      </xdr:nvSpPr>
      <xdr:spPr>
        <a:xfrm>
          <a:off x="22199600" y="11028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52121</xdr:rowOff>
    </xdr:from>
    <xdr:to>
      <xdr:col>116</xdr:col>
      <xdr:colOff>152400</xdr:colOff>
      <xdr:row>64</xdr:row>
      <xdr:rowOff>52121</xdr:rowOff>
    </xdr:to>
    <xdr:cxnSp macro="">
      <xdr:nvCxnSpPr>
        <xdr:cNvPr id="540" name="直線コネクタ 539"/>
        <xdr:cNvCxnSpPr/>
      </xdr:nvCxnSpPr>
      <xdr:spPr>
        <a:xfrm>
          <a:off x="22072600" y="1102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5656</xdr:rowOff>
    </xdr:from>
    <xdr:ext cx="469744" cy="259045"/>
    <xdr:sp macro="" textlink="">
      <xdr:nvSpPr>
        <xdr:cNvPr id="541" name="【学校施設】&#10;一人当たり面積最大値テキスト"/>
        <xdr:cNvSpPr txBox="1"/>
      </xdr:nvSpPr>
      <xdr:spPr>
        <a:xfrm>
          <a:off x="22199600" y="9263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58979</xdr:rowOff>
    </xdr:from>
    <xdr:to>
      <xdr:col>116</xdr:col>
      <xdr:colOff>152400</xdr:colOff>
      <xdr:row>55</xdr:row>
      <xdr:rowOff>58979</xdr:rowOff>
    </xdr:to>
    <xdr:cxnSp macro="">
      <xdr:nvCxnSpPr>
        <xdr:cNvPr id="542" name="直線コネクタ 541"/>
        <xdr:cNvCxnSpPr/>
      </xdr:nvCxnSpPr>
      <xdr:spPr>
        <a:xfrm>
          <a:off x="22072600" y="9488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128338</xdr:rowOff>
    </xdr:from>
    <xdr:ext cx="469744" cy="259045"/>
    <xdr:sp macro="" textlink="">
      <xdr:nvSpPr>
        <xdr:cNvPr id="543" name="【学校施設】&#10;一人当たり面積平均値テキスト"/>
        <xdr:cNvSpPr txBox="1"/>
      </xdr:nvSpPr>
      <xdr:spPr>
        <a:xfrm>
          <a:off x="22199600" y="10758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149911</xdr:rowOff>
    </xdr:from>
    <xdr:to>
      <xdr:col>116</xdr:col>
      <xdr:colOff>114300</xdr:colOff>
      <xdr:row>63</xdr:row>
      <xdr:rowOff>80061</xdr:rowOff>
    </xdr:to>
    <xdr:sp macro="" textlink="">
      <xdr:nvSpPr>
        <xdr:cNvPr id="544" name="フローチャート: 判断 543"/>
        <xdr:cNvSpPr/>
      </xdr:nvSpPr>
      <xdr:spPr>
        <a:xfrm>
          <a:off x="22110700" y="10779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5435</xdr:rowOff>
    </xdr:from>
    <xdr:to>
      <xdr:col>112</xdr:col>
      <xdr:colOff>38100</xdr:colOff>
      <xdr:row>63</xdr:row>
      <xdr:rowOff>107035</xdr:rowOff>
    </xdr:to>
    <xdr:sp macro="" textlink="">
      <xdr:nvSpPr>
        <xdr:cNvPr id="545" name="フローチャート: 判断 544"/>
        <xdr:cNvSpPr/>
      </xdr:nvSpPr>
      <xdr:spPr>
        <a:xfrm>
          <a:off x="21272500" y="1080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52527</xdr:rowOff>
    </xdr:from>
    <xdr:to>
      <xdr:col>107</xdr:col>
      <xdr:colOff>101600</xdr:colOff>
      <xdr:row>63</xdr:row>
      <xdr:rowOff>154127</xdr:rowOff>
    </xdr:to>
    <xdr:sp macro="" textlink="">
      <xdr:nvSpPr>
        <xdr:cNvPr id="546" name="フローチャート: 判断 545"/>
        <xdr:cNvSpPr/>
      </xdr:nvSpPr>
      <xdr:spPr>
        <a:xfrm>
          <a:off x="20383500" y="10853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7" name="テキスト ボックス 54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8" name="テキスト ボックス 54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49" name="テキスト ボックス 54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0" name="テキスト ボックス 54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1" name="テキスト ボックス 55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8179</xdr:rowOff>
    </xdr:from>
    <xdr:to>
      <xdr:col>116</xdr:col>
      <xdr:colOff>114300</xdr:colOff>
      <xdr:row>55</xdr:row>
      <xdr:rowOff>109779</xdr:rowOff>
    </xdr:to>
    <xdr:sp macro="" textlink="">
      <xdr:nvSpPr>
        <xdr:cNvPr id="552" name="楕円 551"/>
        <xdr:cNvSpPr/>
      </xdr:nvSpPr>
      <xdr:spPr>
        <a:xfrm>
          <a:off x="22110700" y="9437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54</xdr:row>
      <xdr:rowOff>132656</xdr:rowOff>
    </xdr:from>
    <xdr:ext cx="469744" cy="259045"/>
    <xdr:sp macro="" textlink="">
      <xdr:nvSpPr>
        <xdr:cNvPr id="553" name="【学校施設】&#10;一人当たり面積該当値テキスト"/>
        <xdr:cNvSpPr txBox="1"/>
      </xdr:nvSpPr>
      <xdr:spPr>
        <a:xfrm>
          <a:off x="22199600" y="9390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26467</xdr:rowOff>
    </xdr:from>
    <xdr:to>
      <xdr:col>112</xdr:col>
      <xdr:colOff>38100</xdr:colOff>
      <xdr:row>55</xdr:row>
      <xdr:rowOff>128067</xdr:rowOff>
    </xdr:to>
    <xdr:sp macro="" textlink="">
      <xdr:nvSpPr>
        <xdr:cNvPr id="554" name="楕円 553"/>
        <xdr:cNvSpPr/>
      </xdr:nvSpPr>
      <xdr:spPr>
        <a:xfrm>
          <a:off x="21272500" y="945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55</xdr:row>
      <xdr:rowOff>58979</xdr:rowOff>
    </xdr:from>
    <xdr:to>
      <xdr:col>116</xdr:col>
      <xdr:colOff>63500</xdr:colOff>
      <xdr:row>55</xdr:row>
      <xdr:rowOff>77267</xdr:rowOff>
    </xdr:to>
    <xdr:cxnSp macro="">
      <xdr:nvCxnSpPr>
        <xdr:cNvPr id="555" name="直線コネクタ 554"/>
        <xdr:cNvCxnSpPr/>
      </xdr:nvCxnSpPr>
      <xdr:spPr>
        <a:xfrm flipV="1">
          <a:off x="21323300" y="9488729"/>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98162</xdr:rowOff>
    </xdr:from>
    <xdr:ext cx="469744" cy="259045"/>
    <xdr:sp macro="" textlink="">
      <xdr:nvSpPr>
        <xdr:cNvPr id="556" name="n_1aveValue【学校施設】&#10;一人当たり面積"/>
        <xdr:cNvSpPr txBox="1"/>
      </xdr:nvSpPr>
      <xdr:spPr>
        <a:xfrm>
          <a:off x="21075727" y="10899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170654</xdr:rowOff>
    </xdr:from>
    <xdr:ext cx="469744" cy="259045"/>
    <xdr:sp macro="" textlink="">
      <xdr:nvSpPr>
        <xdr:cNvPr id="557" name="n_2aveValue【学校施設】&#10;一人当たり面積"/>
        <xdr:cNvSpPr txBox="1"/>
      </xdr:nvSpPr>
      <xdr:spPr>
        <a:xfrm>
          <a:off x="20199427" y="10629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53</xdr:row>
      <xdr:rowOff>144594</xdr:rowOff>
    </xdr:from>
    <xdr:ext cx="469744" cy="259045"/>
    <xdr:sp macro="" textlink="">
      <xdr:nvSpPr>
        <xdr:cNvPr id="558" name="n_1mainValue【学校施設】&#10;一人当たり面積"/>
        <xdr:cNvSpPr txBox="1"/>
      </xdr:nvSpPr>
      <xdr:spPr>
        <a:xfrm>
          <a:off x="21075727" y="9231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59" name="正方形/長方形 55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0" name="正方形/長方形 55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1" name="正方形/長方形 56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2" name="正方形/長方形 56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3" name="正方形/長方形 56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4" name="正方形/長方形 56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5" name="正方形/長方形 56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6" name="正方形/長方形 56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67" name="テキスト ボックス 56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68" name="直線コネクタ 56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69" name="テキスト ボックス 568"/>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70" name="直線コネクタ 56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71" name="テキスト ボックス 570"/>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72" name="直線コネクタ 57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73" name="テキスト ボックス 57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74" name="直線コネクタ 57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75" name="テキスト ボックス 57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76" name="直線コネクタ 57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77" name="テキスト ボックス 57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78" name="直線コネクタ 57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79" name="テキスト ボックス 578"/>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0" name="直線コネクタ 57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1" name="テキスト ボックス 58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139064</xdr:rowOff>
    </xdr:to>
    <xdr:cxnSp macro="">
      <xdr:nvCxnSpPr>
        <xdr:cNvPr id="583" name="直線コネクタ 582"/>
        <xdr:cNvCxnSpPr/>
      </xdr:nvCxnSpPr>
      <xdr:spPr>
        <a:xfrm flipV="1">
          <a:off x="16318864" y="13335000"/>
          <a:ext cx="0" cy="1548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142891</xdr:rowOff>
    </xdr:from>
    <xdr:ext cx="405111" cy="259045"/>
    <xdr:sp macro="" textlink="">
      <xdr:nvSpPr>
        <xdr:cNvPr id="584" name="【児童館】&#10;有形固定資産減価償却率最小値テキスト"/>
        <xdr:cNvSpPr txBox="1"/>
      </xdr:nvSpPr>
      <xdr:spPr>
        <a:xfrm>
          <a:off x="16357600" y="14887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139064</xdr:rowOff>
    </xdr:from>
    <xdr:to>
      <xdr:col>86</xdr:col>
      <xdr:colOff>25400</xdr:colOff>
      <xdr:row>86</xdr:row>
      <xdr:rowOff>139064</xdr:rowOff>
    </xdr:to>
    <xdr:cxnSp macro="">
      <xdr:nvCxnSpPr>
        <xdr:cNvPr id="585" name="直線コネクタ 584"/>
        <xdr:cNvCxnSpPr/>
      </xdr:nvCxnSpPr>
      <xdr:spPr>
        <a:xfrm>
          <a:off x="16230600" y="14883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86"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87" name="直線コネクタ 586"/>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19066</xdr:rowOff>
    </xdr:from>
    <xdr:ext cx="405111" cy="259045"/>
    <xdr:sp macro="" textlink="">
      <xdr:nvSpPr>
        <xdr:cNvPr id="588" name="【児童館】&#10;有形固定資産減価償却率平均値テキスト"/>
        <xdr:cNvSpPr txBox="1"/>
      </xdr:nvSpPr>
      <xdr:spPr>
        <a:xfrm>
          <a:off x="16357600" y="142494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40639</xdr:rowOff>
    </xdr:from>
    <xdr:to>
      <xdr:col>85</xdr:col>
      <xdr:colOff>177800</xdr:colOff>
      <xdr:row>83</xdr:row>
      <xdr:rowOff>142239</xdr:rowOff>
    </xdr:to>
    <xdr:sp macro="" textlink="">
      <xdr:nvSpPr>
        <xdr:cNvPr id="589" name="フローチャート: 判断 588"/>
        <xdr:cNvSpPr/>
      </xdr:nvSpPr>
      <xdr:spPr>
        <a:xfrm>
          <a:off x="16268700" y="1427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107314</xdr:rowOff>
    </xdr:from>
    <xdr:to>
      <xdr:col>81</xdr:col>
      <xdr:colOff>101600</xdr:colOff>
      <xdr:row>84</xdr:row>
      <xdr:rowOff>37464</xdr:rowOff>
    </xdr:to>
    <xdr:sp macro="" textlink="">
      <xdr:nvSpPr>
        <xdr:cNvPr id="590" name="フローチャート: 判断 589"/>
        <xdr:cNvSpPr/>
      </xdr:nvSpPr>
      <xdr:spPr>
        <a:xfrm>
          <a:off x="15430500" y="1433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76836</xdr:rowOff>
    </xdr:from>
    <xdr:to>
      <xdr:col>76</xdr:col>
      <xdr:colOff>165100</xdr:colOff>
      <xdr:row>84</xdr:row>
      <xdr:rowOff>6986</xdr:rowOff>
    </xdr:to>
    <xdr:sp macro="" textlink="">
      <xdr:nvSpPr>
        <xdr:cNvPr id="591" name="フローチャート: 判断 590"/>
        <xdr:cNvSpPr/>
      </xdr:nvSpPr>
      <xdr:spPr>
        <a:xfrm>
          <a:off x="14541500" y="1430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92" name="テキスト ボックス 59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3" name="テキスト ボックス 59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4" name="テキスト ボックス 59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95" name="テキスト ボックス 59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96" name="テキスト ボックス 59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15875</xdr:rowOff>
    </xdr:from>
    <xdr:to>
      <xdr:col>85</xdr:col>
      <xdr:colOff>177800</xdr:colOff>
      <xdr:row>80</xdr:row>
      <xdr:rowOff>117475</xdr:rowOff>
    </xdr:to>
    <xdr:sp macro="" textlink="">
      <xdr:nvSpPr>
        <xdr:cNvPr id="597" name="楕円 596"/>
        <xdr:cNvSpPr/>
      </xdr:nvSpPr>
      <xdr:spPr>
        <a:xfrm>
          <a:off x="16268700" y="1373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38752</xdr:rowOff>
    </xdr:from>
    <xdr:ext cx="405111" cy="259045"/>
    <xdr:sp macro="" textlink="">
      <xdr:nvSpPr>
        <xdr:cNvPr id="598" name="【児童館】&#10;有形固定資産減価償却率該当値テキスト"/>
        <xdr:cNvSpPr txBox="1"/>
      </xdr:nvSpPr>
      <xdr:spPr>
        <a:xfrm>
          <a:off x="16357600" y="1358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59689</xdr:rowOff>
    </xdr:from>
    <xdr:to>
      <xdr:col>81</xdr:col>
      <xdr:colOff>101600</xdr:colOff>
      <xdr:row>80</xdr:row>
      <xdr:rowOff>161289</xdr:rowOff>
    </xdr:to>
    <xdr:sp macro="" textlink="">
      <xdr:nvSpPr>
        <xdr:cNvPr id="599" name="楕円 598"/>
        <xdr:cNvSpPr/>
      </xdr:nvSpPr>
      <xdr:spPr>
        <a:xfrm>
          <a:off x="15430500" y="1377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66675</xdr:rowOff>
    </xdr:from>
    <xdr:to>
      <xdr:col>85</xdr:col>
      <xdr:colOff>127000</xdr:colOff>
      <xdr:row>80</xdr:row>
      <xdr:rowOff>110489</xdr:rowOff>
    </xdr:to>
    <xdr:cxnSp macro="">
      <xdr:nvCxnSpPr>
        <xdr:cNvPr id="600" name="直線コネクタ 599"/>
        <xdr:cNvCxnSpPr/>
      </xdr:nvCxnSpPr>
      <xdr:spPr>
        <a:xfrm flipV="1">
          <a:off x="15481300" y="13782675"/>
          <a:ext cx="8382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28591</xdr:rowOff>
    </xdr:from>
    <xdr:ext cx="405111" cy="259045"/>
    <xdr:sp macro="" textlink="">
      <xdr:nvSpPr>
        <xdr:cNvPr id="601" name="n_1aveValue【児童館】&#10;有形固定資産減価償却率"/>
        <xdr:cNvSpPr txBox="1"/>
      </xdr:nvSpPr>
      <xdr:spPr>
        <a:xfrm>
          <a:off x="15266044" y="14430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23513</xdr:rowOff>
    </xdr:from>
    <xdr:ext cx="405111" cy="259045"/>
    <xdr:sp macro="" textlink="">
      <xdr:nvSpPr>
        <xdr:cNvPr id="602" name="n_2aveValue【児童館】&#10;有形固定資産減価償却率"/>
        <xdr:cNvSpPr txBox="1"/>
      </xdr:nvSpPr>
      <xdr:spPr>
        <a:xfrm>
          <a:off x="14389744" y="14082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6366</xdr:rowOff>
    </xdr:from>
    <xdr:ext cx="405111" cy="259045"/>
    <xdr:sp macro="" textlink="">
      <xdr:nvSpPr>
        <xdr:cNvPr id="603" name="n_1mainValue【児童館】&#10;有形固定資産減価償却率"/>
        <xdr:cNvSpPr txBox="1"/>
      </xdr:nvSpPr>
      <xdr:spPr>
        <a:xfrm>
          <a:off x="15266044" y="1355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4" name="正方形/長方形 60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5" name="正方形/長方形 60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6" name="正方形/長方形 60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7" name="正方形/長方形 60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8" name="正方形/長方形 60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9" name="正方形/長方形 60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0" name="正方形/長方形 60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1" name="正方形/長方形 61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2" name="テキスト ボックス 61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3" name="直線コネクタ 61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14" name="直線コネクタ 61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15" name="テキスト ボックス 61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16" name="直線コネクタ 61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17" name="テキスト ボックス 61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18" name="直線コネクタ 61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19" name="テキスト ボックス 61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20" name="直線コネクタ 61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21" name="テキスト ボックス 62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22" name="直線コネクタ 62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23" name="テキスト ボックス 62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4" name="直線コネクタ 62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5" name="テキスト ボックス 62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76200</xdr:rowOff>
    </xdr:to>
    <xdr:cxnSp macro="">
      <xdr:nvCxnSpPr>
        <xdr:cNvPr id="627" name="直線コネクタ 626"/>
        <xdr:cNvCxnSpPr/>
      </xdr:nvCxnSpPr>
      <xdr:spPr>
        <a:xfrm flipV="1">
          <a:off x="22160864" y="132969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28"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29" name="直線コネクタ 628"/>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630" name="【児童館】&#10;一人当たり面積最大値テキスト"/>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631" name="直線コネクタ 630"/>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10177</xdr:rowOff>
    </xdr:from>
    <xdr:ext cx="469744" cy="259045"/>
    <xdr:sp macro="" textlink="">
      <xdr:nvSpPr>
        <xdr:cNvPr id="632" name="【児童館】&#10;一人当たり面積平均値テキスト"/>
        <xdr:cNvSpPr txBox="1"/>
      </xdr:nvSpPr>
      <xdr:spPr>
        <a:xfrm>
          <a:off x="22199600" y="1424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633" name="フローチャート: 判断 632"/>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634" name="フローチャート: 判断 633"/>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101600</xdr:rowOff>
    </xdr:from>
    <xdr:to>
      <xdr:col>107</xdr:col>
      <xdr:colOff>101600</xdr:colOff>
      <xdr:row>85</xdr:row>
      <xdr:rowOff>31750</xdr:rowOff>
    </xdr:to>
    <xdr:sp macro="" textlink="">
      <xdr:nvSpPr>
        <xdr:cNvPr id="635" name="フローチャート: 判断 634"/>
        <xdr:cNvSpPr/>
      </xdr:nvSpPr>
      <xdr:spPr>
        <a:xfrm>
          <a:off x="20383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36" name="テキスト ボックス 63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7" name="テキスト ボックス 63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8" name="テキスト ボックス 63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9" name="テキスト ボックス 63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0" name="テキスト ボックス 63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82550</xdr:rowOff>
    </xdr:from>
    <xdr:to>
      <xdr:col>116</xdr:col>
      <xdr:colOff>114300</xdr:colOff>
      <xdr:row>86</xdr:row>
      <xdr:rowOff>12700</xdr:rowOff>
    </xdr:to>
    <xdr:sp macro="" textlink="">
      <xdr:nvSpPr>
        <xdr:cNvPr id="641" name="楕円 640"/>
        <xdr:cNvSpPr/>
      </xdr:nvSpPr>
      <xdr:spPr>
        <a:xfrm>
          <a:off x="221107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168927</xdr:rowOff>
    </xdr:from>
    <xdr:ext cx="469744" cy="259045"/>
    <xdr:sp macro="" textlink="">
      <xdr:nvSpPr>
        <xdr:cNvPr id="642" name="【児童館】&#10;一人当たり面積該当値テキスト"/>
        <xdr:cNvSpPr txBox="1"/>
      </xdr:nvSpPr>
      <xdr:spPr>
        <a:xfrm>
          <a:off x="22199600" y="1457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82550</xdr:rowOff>
    </xdr:from>
    <xdr:to>
      <xdr:col>112</xdr:col>
      <xdr:colOff>38100</xdr:colOff>
      <xdr:row>86</xdr:row>
      <xdr:rowOff>12700</xdr:rowOff>
    </xdr:to>
    <xdr:sp macro="" textlink="">
      <xdr:nvSpPr>
        <xdr:cNvPr id="643" name="楕円 642"/>
        <xdr:cNvSpPr/>
      </xdr:nvSpPr>
      <xdr:spPr>
        <a:xfrm>
          <a:off x="21272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133350</xdr:rowOff>
    </xdr:from>
    <xdr:to>
      <xdr:col>116</xdr:col>
      <xdr:colOff>63500</xdr:colOff>
      <xdr:row>85</xdr:row>
      <xdr:rowOff>133350</xdr:rowOff>
    </xdr:to>
    <xdr:cxnSp macro="">
      <xdr:nvCxnSpPr>
        <xdr:cNvPr id="644" name="直線コネクタ 643"/>
        <xdr:cNvCxnSpPr/>
      </xdr:nvCxnSpPr>
      <xdr:spPr>
        <a:xfrm>
          <a:off x="21323300" y="14706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645" name="n_1aveValue【児童館】&#10;一人当たり面積"/>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48277</xdr:rowOff>
    </xdr:from>
    <xdr:ext cx="469744" cy="259045"/>
    <xdr:sp macro="" textlink="">
      <xdr:nvSpPr>
        <xdr:cNvPr id="646" name="n_2aveValue【児童館】&#10;一人当たり面積"/>
        <xdr:cNvSpPr txBox="1"/>
      </xdr:nvSpPr>
      <xdr:spPr>
        <a:xfrm>
          <a:off x="201994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3827</xdr:rowOff>
    </xdr:from>
    <xdr:ext cx="469744" cy="259045"/>
    <xdr:sp macro="" textlink="">
      <xdr:nvSpPr>
        <xdr:cNvPr id="647" name="n_1mainValue【児童館】&#10;一人当たり面積"/>
        <xdr:cNvSpPr txBox="1"/>
      </xdr:nvSpPr>
      <xdr:spPr>
        <a:xfrm>
          <a:off x="210757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8" name="正方形/長方形 64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9" name="正方形/長方形 64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0" name="正方形/長方形 64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1" name="正方形/長方形 65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2" name="正方形/長方形 65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3" name="正方形/長方形 65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4" name="正方形/長方形 65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5" name="正方形/長方形 65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6" name="テキスト ボックス 65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7" name="直線コネクタ 65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58" name="テキスト ボックス 657"/>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9" name="直線コネクタ 65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60" name="テキスト ボックス 659"/>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61" name="直線コネクタ 66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62" name="テキスト ボックス 66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63" name="直線コネクタ 66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4" name="テキスト ボックス 66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5" name="直線コネクタ 66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6" name="テキスト ボックス 66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7" name="直線コネクタ 66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68" name="テキスト ボックス 667"/>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9" name="直線コネクタ 66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0" name="テキスト ボックス 66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83820</xdr:rowOff>
    </xdr:from>
    <xdr:to>
      <xdr:col>85</xdr:col>
      <xdr:colOff>126364</xdr:colOff>
      <xdr:row>107</xdr:row>
      <xdr:rowOff>156211</xdr:rowOff>
    </xdr:to>
    <xdr:cxnSp macro="">
      <xdr:nvCxnSpPr>
        <xdr:cNvPr id="672" name="直線コネクタ 671"/>
        <xdr:cNvCxnSpPr/>
      </xdr:nvCxnSpPr>
      <xdr:spPr>
        <a:xfrm flipV="1">
          <a:off x="16318864" y="17400270"/>
          <a:ext cx="0" cy="1101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160038</xdr:rowOff>
    </xdr:from>
    <xdr:ext cx="405111" cy="259045"/>
    <xdr:sp macro="" textlink="">
      <xdr:nvSpPr>
        <xdr:cNvPr id="673" name="【公民館】&#10;有形固定資産減価償却率最小値テキスト"/>
        <xdr:cNvSpPr txBox="1"/>
      </xdr:nvSpPr>
      <xdr:spPr>
        <a:xfrm>
          <a:off x="16357600" y="1850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156211</xdr:rowOff>
    </xdr:from>
    <xdr:to>
      <xdr:col>86</xdr:col>
      <xdr:colOff>25400</xdr:colOff>
      <xdr:row>107</xdr:row>
      <xdr:rowOff>156211</xdr:rowOff>
    </xdr:to>
    <xdr:cxnSp macro="">
      <xdr:nvCxnSpPr>
        <xdr:cNvPr id="674" name="直線コネクタ 673"/>
        <xdr:cNvCxnSpPr/>
      </xdr:nvCxnSpPr>
      <xdr:spPr>
        <a:xfrm>
          <a:off x="16230600" y="1850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30497</xdr:rowOff>
    </xdr:from>
    <xdr:ext cx="405111" cy="259045"/>
    <xdr:sp macro="" textlink="">
      <xdr:nvSpPr>
        <xdr:cNvPr id="675" name="【公民館】&#10;有形固定資産減価償却率最大値テキスト"/>
        <xdr:cNvSpPr txBox="1"/>
      </xdr:nvSpPr>
      <xdr:spPr>
        <a:xfrm>
          <a:off x="16357600" y="1717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83820</xdr:rowOff>
    </xdr:from>
    <xdr:to>
      <xdr:col>86</xdr:col>
      <xdr:colOff>25400</xdr:colOff>
      <xdr:row>101</xdr:row>
      <xdr:rowOff>83820</xdr:rowOff>
    </xdr:to>
    <xdr:cxnSp macro="">
      <xdr:nvCxnSpPr>
        <xdr:cNvPr id="676" name="直線コネクタ 675"/>
        <xdr:cNvCxnSpPr/>
      </xdr:nvCxnSpPr>
      <xdr:spPr>
        <a:xfrm>
          <a:off x="16230600" y="1740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3827</xdr:rowOff>
    </xdr:from>
    <xdr:ext cx="405111" cy="259045"/>
    <xdr:sp macro="" textlink="">
      <xdr:nvSpPr>
        <xdr:cNvPr id="677" name="【公民館】&#10;有形固定資産減価償却率平均値テキスト"/>
        <xdr:cNvSpPr txBox="1"/>
      </xdr:nvSpPr>
      <xdr:spPr>
        <a:xfrm>
          <a:off x="16357600" y="17834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25400</xdr:rowOff>
    </xdr:from>
    <xdr:to>
      <xdr:col>85</xdr:col>
      <xdr:colOff>177800</xdr:colOff>
      <xdr:row>104</xdr:row>
      <xdr:rowOff>127000</xdr:rowOff>
    </xdr:to>
    <xdr:sp macro="" textlink="">
      <xdr:nvSpPr>
        <xdr:cNvPr id="678" name="フローチャート: 判断 677"/>
        <xdr:cNvSpPr/>
      </xdr:nvSpPr>
      <xdr:spPr>
        <a:xfrm>
          <a:off x="162687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86361</xdr:rowOff>
    </xdr:from>
    <xdr:to>
      <xdr:col>81</xdr:col>
      <xdr:colOff>101600</xdr:colOff>
      <xdr:row>105</xdr:row>
      <xdr:rowOff>16511</xdr:rowOff>
    </xdr:to>
    <xdr:sp macro="" textlink="">
      <xdr:nvSpPr>
        <xdr:cNvPr id="679" name="フローチャート: 判断 678"/>
        <xdr:cNvSpPr/>
      </xdr:nvSpPr>
      <xdr:spPr>
        <a:xfrm>
          <a:off x="15430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95886</xdr:rowOff>
    </xdr:from>
    <xdr:to>
      <xdr:col>76</xdr:col>
      <xdr:colOff>165100</xdr:colOff>
      <xdr:row>105</xdr:row>
      <xdr:rowOff>26036</xdr:rowOff>
    </xdr:to>
    <xdr:sp macro="" textlink="">
      <xdr:nvSpPr>
        <xdr:cNvPr id="680" name="フローチャート: 判断 679"/>
        <xdr:cNvSpPr/>
      </xdr:nvSpPr>
      <xdr:spPr>
        <a:xfrm>
          <a:off x="14541500" y="179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1" name="テキスト ボックス 68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2" name="テキスト ボックス 68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3" name="テキスト ボックス 68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4" name="テキスト ボックス 68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5" name="テキスト ボックス 68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99695</xdr:rowOff>
    </xdr:from>
    <xdr:to>
      <xdr:col>85</xdr:col>
      <xdr:colOff>177800</xdr:colOff>
      <xdr:row>104</xdr:row>
      <xdr:rowOff>29845</xdr:rowOff>
    </xdr:to>
    <xdr:sp macro="" textlink="">
      <xdr:nvSpPr>
        <xdr:cNvPr id="686" name="楕円 685"/>
        <xdr:cNvSpPr/>
      </xdr:nvSpPr>
      <xdr:spPr>
        <a:xfrm>
          <a:off x="16268700" y="1775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122572</xdr:rowOff>
    </xdr:from>
    <xdr:ext cx="405111" cy="259045"/>
    <xdr:sp macro="" textlink="">
      <xdr:nvSpPr>
        <xdr:cNvPr id="687" name="【公民館】&#10;有形固定資産減価償却率該当値テキスト"/>
        <xdr:cNvSpPr txBox="1"/>
      </xdr:nvSpPr>
      <xdr:spPr>
        <a:xfrm>
          <a:off x="16357600" y="1761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143511</xdr:rowOff>
    </xdr:from>
    <xdr:to>
      <xdr:col>81</xdr:col>
      <xdr:colOff>101600</xdr:colOff>
      <xdr:row>104</xdr:row>
      <xdr:rowOff>73661</xdr:rowOff>
    </xdr:to>
    <xdr:sp macro="" textlink="">
      <xdr:nvSpPr>
        <xdr:cNvPr id="688" name="楕円 687"/>
        <xdr:cNvSpPr/>
      </xdr:nvSpPr>
      <xdr:spPr>
        <a:xfrm>
          <a:off x="15430500" y="1780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150495</xdr:rowOff>
    </xdr:from>
    <xdr:to>
      <xdr:col>85</xdr:col>
      <xdr:colOff>127000</xdr:colOff>
      <xdr:row>104</xdr:row>
      <xdr:rowOff>22861</xdr:rowOff>
    </xdr:to>
    <xdr:cxnSp macro="">
      <xdr:nvCxnSpPr>
        <xdr:cNvPr id="689" name="直線コネクタ 688"/>
        <xdr:cNvCxnSpPr/>
      </xdr:nvCxnSpPr>
      <xdr:spPr>
        <a:xfrm flipV="1">
          <a:off x="15481300" y="17809845"/>
          <a:ext cx="8382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7638</xdr:rowOff>
    </xdr:from>
    <xdr:ext cx="405111" cy="259045"/>
    <xdr:sp macro="" textlink="">
      <xdr:nvSpPr>
        <xdr:cNvPr id="690" name="n_1aveValue【公民館】&#10;有形固定資産減価償却率"/>
        <xdr:cNvSpPr txBox="1"/>
      </xdr:nvSpPr>
      <xdr:spPr>
        <a:xfrm>
          <a:off x="15266044" y="1800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42563</xdr:rowOff>
    </xdr:from>
    <xdr:ext cx="405111" cy="259045"/>
    <xdr:sp macro="" textlink="">
      <xdr:nvSpPr>
        <xdr:cNvPr id="691" name="n_2aveValue【公民館】&#10;有形固定資産減価償却率"/>
        <xdr:cNvSpPr txBox="1"/>
      </xdr:nvSpPr>
      <xdr:spPr>
        <a:xfrm>
          <a:off x="14389744" y="17701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90188</xdr:rowOff>
    </xdr:from>
    <xdr:ext cx="405111" cy="259045"/>
    <xdr:sp macro="" textlink="">
      <xdr:nvSpPr>
        <xdr:cNvPr id="692" name="n_1mainValue【公民館】&#10;有形固定資産減価償却率"/>
        <xdr:cNvSpPr txBox="1"/>
      </xdr:nvSpPr>
      <xdr:spPr>
        <a:xfrm>
          <a:off x="15266044" y="1757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3" name="正方形/長方形 69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4" name="正方形/長方形 69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5" name="正方形/長方形 69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6" name="正方形/長方形 69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7" name="正方形/長方形 69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8" name="正方形/長方形 69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9" name="正方形/長方形 69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0" name="正方形/長方形 69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1" name="テキスト ボックス 70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2" name="直線コネクタ 70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3" name="直線コネクタ 70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4" name="テキスト ボックス 70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5" name="直線コネクタ 70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6" name="テキスト ボックス 70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7" name="直線コネクタ 70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08" name="テキスト ボックス 70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09" name="直線コネクタ 70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0" name="テキスト ボックス 70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1" name="直線コネクタ 71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2" name="テキスト ボックス 71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3" name="直線コネクタ 71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4" name="テキスト ボックス 71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38100</xdr:rowOff>
    </xdr:from>
    <xdr:to>
      <xdr:col>116</xdr:col>
      <xdr:colOff>62864</xdr:colOff>
      <xdr:row>108</xdr:row>
      <xdr:rowOff>133350</xdr:rowOff>
    </xdr:to>
    <xdr:cxnSp macro="">
      <xdr:nvCxnSpPr>
        <xdr:cNvPr id="716" name="直線コネクタ 715"/>
        <xdr:cNvCxnSpPr/>
      </xdr:nvCxnSpPr>
      <xdr:spPr>
        <a:xfrm flipV="1">
          <a:off x="22160864" y="1718310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137177</xdr:rowOff>
    </xdr:from>
    <xdr:ext cx="469744" cy="259045"/>
    <xdr:sp macro="" textlink="">
      <xdr:nvSpPr>
        <xdr:cNvPr id="717" name="【公民館】&#10;一人当たり面積最小値テキスト"/>
        <xdr:cNvSpPr txBox="1"/>
      </xdr:nvSpPr>
      <xdr:spPr>
        <a:xfrm>
          <a:off x="22199600" y="1865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133350</xdr:rowOff>
    </xdr:from>
    <xdr:to>
      <xdr:col>116</xdr:col>
      <xdr:colOff>152400</xdr:colOff>
      <xdr:row>108</xdr:row>
      <xdr:rowOff>133350</xdr:rowOff>
    </xdr:to>
    <xdr:cxnSp macro="">
      <xdr:nvCxnSpPr>
        <xdr:cNvPr id="718" name="直線コネクタ 717"/>
        <xdr:cNvCxnSpPr/>
      </xdr:nvCxnSpPr>
      <xdr:spPr>
        <a:xfrm>
          <a:off x="22072600" y="1864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156227</xdr:rowOff>
    </xdr:from>
    <xdr:ext cx="469744" cy="259045"/>
    <xdr:sp macro="" textlink="">
      <xdr:nvSpPr>
        <xdr:cNvPr id="719" name="【公民館】&#10;一人当たり面積最大値テキスト"/>
        <xdr:cNvSpPr txBox="1"/>
      </xdr:nvSpPr>
      <xdr:spPr>
        <a:xfrm>
          <a:off x="22199600" y="1695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38100</xdr:rowOff>
    </xdr:from>
    <xdr:to>
      <xdr:col>116</xdr:col>
      <xdr:colOff>152400</xdr:colOff>
      <xdr:row>100</xdr:row>
      <xdr:rowOff>38100</xdr:rowOff>
    </xdr:to>
    <xdr:cxnSp macro="">
      <xdr:nvCxnSpPr>
        <xdr:cNvPr id="720" name="直線コネクタ 719"/>
        <xdr:cNvCxnSpPr/>
      </xdr:nvCxnSpPr>
      <xdr:spPr>
        <a:xfrm>
          <a:off x="22072600" y="1718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118127</xdr:rowOff>
    </xdr:from>
    <xdr:ext cx="469744" cy="259045"/>
    <xdr:sp macro="" textlink="">
      <xdr:nvSpPr>
        <xdr:cNvPr id="721" name="【公民館】&#10;一人当たり面積平均値テキスト"/>
        <xdr:cNvSpPr txBox="1"/>
      </xdr:nvSpPr>
      <xdr:spPr>
        <a:xfrm>
          <a:off x="22199600" y="1794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139700</xdr:rowOff>
    </xdr:from>
    <xdr:to>
      <xdr:col>116</xdr:col>
      <xdr:colOff>114300</xdr:colOff>
      <xdr:row>105</xdr:row>
      <xdr:rowOff>69850</xdr:rowOff>
    </xdr:to>
    <xdr:sp macro="" textlink="">
      <xdr:nvSpPr>
        <xdr:cNvPr id="722" name="フローチャート: 判断 721"/>
        <xdr:cNvSpPr/>
      </xdr:nvSpPr>
      <xdr:spPr>
        <a:xfrm>
          <a:off x="221107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101600</xdr:rowOff>
    </xdr:from>
    <xdr:to>
      <xdr:col>112</xdr:col>
      <xdr:colOff>38100</xdr:colOff>
      <xdr:row>105</xdr:row>
      <xdr:rowOff>31750</xdr:rowOff>
    </xdr:to>
    <xdr:sp macro="" textlink="">
      <xdr:nvSpPr>
        <xdr:cNvPr id="723" name="フローチャート: 判断 722"/>
        <xdr:cNvSpPr/>
      </xdr:nvSpPr>
      <xdr:spPr>
        <a:xfrm>
          <a:off x="21272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120650</xdr:rowOff>
    </xdr:from>
    <xdr:to>
      <xdr:col>107</xdr:col>
      <xdr:colOff>101600</xdr:colOff>
      <xdr:row>106</xdr:row>
      <xdr:rowOff>50800</xdr:rowOff>
    </xdr:to>
    <xdr:sp macro="" textlink="">
      <xdr:nvSpPr>
        <xdr:cNvPr id="724" name="フローチャート: 判断 723"/>
        <xdr:cNvSpPr/>
      </xdr:nvSpPr>
      <xdr:spPr>
        <a:xfrm>
          <a:off x="20383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5" name="テキスト ボックス 72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6" name="テキスト ボックス 72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7" name="テキスト ボックス 72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8" name="テキスト ボックス 72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9" name="テキスト ボックス 72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25400</xdr:rowOff>
    </xdr:from>
    <xdr:to>
      <xdr:col>116</xdr:col>
      <xdr:colOff>114300</xdr:colOff>
      <xdr:row>101</xdr:row>
      <xdr:rowOff>127000</xdr:rowOff>
    </xdr:to>
    <xdr:sp macro="" textlink="">
      <xdr:nvSpPr>
        <xdr:cNvPr id="730" name="楕円 729"/>
        <xdr:cNvSpPr/>
      </xdr:nvSpPr>
      <xdr:spPr>
        <a:xfrm>
          <a:off x="22110700" y="1734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48277</xdr:rowOff>
    </xdr:from>
    <xdr:ext cx="469744" cy="259045"/>
    <xdr:sp macro="" textlink="">
      <xdr:nvSpPr>
        <xdr:cNvPr id="731" name="【公民館】&#10;一人当たり面積該当値テキスト"/>
        <xdr:cNvSpPr txBox="1"/>
      </xdr:nvSpPr>
      <xdr:spPr>
        <a:xfrm>
          <a:off x="22199600" y="1719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25400</xdr:rowOff>
    </xdr:from>
    <xdr:to>
      <xdr:col>112</xdr:col>
      <xdr:colOff>38100</xdr:colOff>
      <xdr:row>101</xdr:row>
      <xdr:rowOff>127000</xdr:rowOff>
    </xdr:to>
    <xdr:sp macro="" textlink="">
      <xdr:nvSpPr>
        <xdr:cNvPr id="732" name="楕円 731"/>
        <xdr:cNvSpPr/>
      </xdr:nvSpPr>
      <xdr:spPr>
        <a:xfrm>
          <a:off x="21272500" y="1734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76200</xdr:rowOff>
    </xdr:from>
    <xdr:to>
      <xdr:col>116</xdr:col>
      <xdr:colOff>63500</xdr:colOff>
      <xdr:row>101</xdr:row>
      <xdr:rowOff>76200</xdr:rowOff>
    </xdr:to>
    <xdr:cxnSp macro="">
      <xdr:nvCxnSpPr>
        <xdr:cNvPr id="733" name="直線コネクタ 732"/>
        <xdr:cNvCxnSpPr/>
      </xdr:nvCxnSpPr>
      <xdr:spPr>
        <a:xfrm>
          <a:off x="21323300" y="173926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22877</xdr:rowOff>
    </xdr:from>
    <xdr:ext cx="469744" cy="259045"/>
    <xdr:sp macro="" textlink="">
      <xdr:nvSpPr>
        <xdr:cNvPr id="734" name="n_1aveValue【公民館】&#10;一人当たり面積"/>
        <xdr:cNvSpPr txBox="1"/>
      </xdr:nvSpPr>
      <xdr:spPr>
        <a:xfrm>
          <a:off x="21075727" y="1802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67327</xdr:rowOff>
    </xdr:from>
    <xdr:ext cx="469744" cy="259045"/>
    <xdr:sp macro="" textlink="">
      <xdr:nvSpPr>
        <xdr:cNvPr id="735" name="n_2aveValue【公民館】&#10;一人当たり面積"/>
        <xdr:cNvSpPr txBox="1"/>
      </xdr:nvSpPr>
      <xdr:spPr>
        <a:xfrm>
          <a:off x="20199427" y="1789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143527</xdr:rowOff>
    </xdr:from>
    <xdr:ext cx="469744" cy="259045"/>
    <xdr:sp macro="" textlink="">
      <xdr:nvSpPr>
        <xdr:cNvPr id="736" name="n_1mainValue【公民館】&#10;一人当たり面積"/>
        <xdr:cNvSpPr txBox="1"/>
      </xdr:nvSpPr>
      <xdr:spPr>
        <a:xfrm>
          <a:off x="21075727" y="1711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7" name="正方形/長方形 73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8" name="正方形/長方形 73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9" name="テキスト ボックス 73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ほとんどの類型において、有形固定資産減価償却率は類似団体を上回っており、特に港湾・漁港、児童館、公営住宅は高い水準にあります。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公営住宅については、建設から相当年数が経過し老朽化が著しい建物が多いことから、既存ストックの長寿命化を図るため公営住宅等長寿命化計画に基づき、計画的な改修・改善を進めています。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児童館については、市内で６館あり、耐震性は確保されていますが、築３０～４０年を経過している施設も多く、老朽化が進んでいます。配置が地域的に偏っていることや利用状況の実態に鑑み、青少年を含む子どもの居場所づくり事業への転換を図り、施設の在り方について検討していきま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281,127
272,887
711.19
112,385,196
111,815,997
120,559
66,985,751
110,149,028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45.5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135255</xdr:rowOff>
    </xdr:from>
    <xdr:to>
      <xdr:col>24</xdr:col>
      <xdr:colOff>62865</xdr:colOff>
      <xdr:row>41</xdr:row>
      <xdr:rowOff>161925</xdr:rowOff>
    </xdr:to>
    <xdr:cxnSp macro="">
      <xdr:nvCxnSpPr>
        <xdr:cNvPr id="56" name="直線コネクタ 55"/>
        <xdr:cNvCxnSpPr/>
      </xdr:nvCxnSpPr>
      <xdr:spPr>
        <a:xfrm flipV="1">
          <a:off x="4634865" y="5793105"/>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165752</xdr:rowOff>
    </xdr:from>
    <xdr:ext cx="405111" cy="259045"/>
    <xdr:sp macro="" textlink="">
      <xdr:nvSpPr>
        <xdr:cNvPr id="57" name="【図書館】&#10;有形固定資産減価償却率最小値テキスト"/>
        <xdr:cNvSpPr txBox="1"/>
      </xdr:nvSpPr>
      <xdr:spPr>
        <a:xfrm>
          <a:off x="4673600" y="719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161925</xdr:rowOff>
    </xdr:from>
    <xdr:to>
      <xdr:col>24</xdr:col>
      <xdr:colOff>152400</xdr:colOff>
      <xdr:row>41</xdr:row>
      <xdr:rowOff>161925</xdr:rowOff>
    </xdr:to>
    <xdr:cxnSp macro="">
      <xdr:nvCxnSpPr>
        <xdr:cNvPr id="58" name="直線コネクタ 57"/>
        <xdr:cNvCxnSpPr/>
      </xdr:nvCxnSpPr>
      <xdr:spPr>
        <a:xfrm>
          <a:off x="4546600" y="719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81932</xdr:rowOff>
    </xdr:from>
    <xdr:ext cx="405111" cy="259045"/>
    <xdr:sp macro="" textlink="">
      <xdr:nvSpPr>
        <xdr:cNvPr id="59" name="【図書館】&#10;有形固定資産減価償却率最大値テキスト"/>
        <xdr:cNvSpPr txBox="1"/>
      </xdr:nvSpPr>
      <xdr:spPr>
        <a:xfrm>
          <a:off x="4673600" y="556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135255</xdr:rowOff>
    </xdr:from>
    <xdr:to>
      <xdr:col>24</xdr:col>
      <xdr:colOff>152400</xdr:colOff>
      <xdr:row>33</xdr:row>
      <xdr:rowOff>135255</xdr:rowOff>
    </xdr:to>
    <xdr:cxnSp macro="">
      <xdr:nvCxnSpPr>
        <xdr:cNvPr id="60" name="直線コネクタ 59"/>
        <xdr:cNvCxnSpPr/>
      </xdr:nvCxnSpPr>
      <xdr:spPr>
        <a:xfrm>
          <a:off x="4546600" y="579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112412</xdr:rowOff>
    </xdr:from>
    <xdr:ext cx="405111" cy="259045"/>
    <xdr:sp macro="" textlink="">
      <xdr:nvSpPr>
        <xdr:cNvPr id="61" name="【図書館】&#10;有形固定資産減価償却率平均値テキスト"/>
        <xdr:cNvSpPr txBox="1"/>
      </xdr:nvSpPr>
      <xdr:spPr>
        <a:xfrm>
          <a:off x="4673600" y="6627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133985</xdr:rowOff>
    </xdr:from>
    <xdr:to>
      <xdr:col>24</xdr:col>
      <xdr:colOff>114300</xdr:colOff>
      <xdr:row>39</xdr:row>
      <xdr:rowOff>64135</xdr:rowOff>
    </xdr:to>
    <xdr:sp macro="" textlink="">
      <xdr:nvSpPr>
        <xdr:cNvPr id="62" name="フローチャート: 判断 61"/>
        <xdr:cNvSpPr/>
      </xdr:nvSpPr>
      <xdr:spPr>
        <a:xfrm>
          <a:off x="45847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145415</xdr:rowOff>
    </xdr:from>
    <xdr:to>
      <xdr:col>20</xdr:col>
      <xdr:colOff>38100</xdr:colOff>
      <xdr:row>39</xdr:row>
      <xdr:rowOff>75565</xdr:rowOff>
    </xdr:to>
    <xdr:sp macro="" textlink="">
      <xdr:nvSpPr>
        <xdr:cNvPr id="63" name="フローチャート: 判断 62"/>
        <xdr:cNvSpPr/>
      </xdr:nvSpPr>
      <xdr:spPr>
        <a:xfrm>
          <a:off x="3746500" y="66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57785</xdr:rowOff>
    </xdr:from>
    <xdr:to>
      <xdr:col>15</xdr:col>
      <xdr:colOff>101600</xdr:colOff>
      <xdr:row>39</xdr:row>
      <xdr:rowOff>159385</xdr:rowOff>
    </xdr:to>
    <xdr:sp macro="" textlink="">
      <xdr:nvSpPr>
        <xdr:cNvPr id="64" name="フローチャート: 判断 63"/>
        <xdr:cNvSpPr/>
      </xdr:nvSpPr>
      <xdr:spPr>
        <a:xfrm>
          <a:off x="2857500" y="674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12065</xdr:rowOff>
    </xdr:from>
    <xdr:to>
      <xdr:col>24</xdr:col>
      <xdr:colOff>114300</xdr:colOff>
      <xdr:row>37</xdr:row>
      <xdr:rowOff>113665</xdr:rowOff>
    </xdr:to>
    <xdr:sp macro="" textlink="">
      <xdr:nvSpPr>
        <xdr:cNvPr id="70" name="楕円 69"/>
        <xdr:cNvSpPr/>
      </xdr:nvSpPr>
      <xdr:spPr>
        <a:xfrm>
          <a:off x="4584700" y="635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34942</xdr:rowOff>
    </xdr:from>
    <xdr:ext cx="405111" cy="259045"/>
    <xdr:sp macro="" textlink="">
      <xdr:nvSpPr>
        <xdr:cNvPr id="71" name="【図書館】&#10;有形固定資産減価償却率該当値テキスト"/>
        <xdr:cNvSpPr txBox="1"/>
      </xdr:nvSpPr>
      <xdr:spPr>
        <a:xfrm>
          <a:off x="4673600"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59690</xdr:rowOff>
    </xdr:from>
    <xdr:to>
      <xdr:col>20</xdr:col>
      <xdr:colOff>38100</xdr:colOff>
      <xdr:row>37</xdr:row>
      <xdr:rowOff>161290</xdr:rowOff>
    </xdr:to>
    <xdr:sp macro="" textlink="">
      <xdr:nvSpPr>
        <xdr:cNvPr id="72" name="楕円 71"/>
        <xdr:cNvSpPr/>
      </xdr:nvSpPr>
      <xdr:spPr>
        <a:xfrm>
          <a:off x="3746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62865</xdr:rowOff>
    </xdr:from>
    <xdr:to>
      <xdr:col>24</xdr:col>
      <xdr:colOff>63500</xdr:colOff>
      <xdr:row>37</xdr:row>
      <xdr:rowOff>110490</xdr:rowOff>
    </xdr:to>
    <xdr:cxnSp macro="">
      <xdr:nvCxnSpPr>
        <xdr:cNvPr id="73" name="直線コネクタ 72"/>
        <xdr:cNvCxnSpPr/>
      </xdr:nvCxnSpPr>
      <xdr:spPr>
        <a:xfrm flipV="1">
          <a:off x="3797300" y="640651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66692</xdr:rowOff>
    </xdr:from>
    <xdr:ext cx="405111" cy="259045"/>
    <xdr:sp macro="" textlink="">
      <xdr:nvSpPr>
        <xdr:cNvPr id="74" name="n_1aveValue【図書館】&#10;有形固定資産減価償却率"/>
        <xdr:cNvSpPr txBox="1"/>
      </xdr:nvSpPr>
      <xdr:spPr>
        <a:xfrm>
          <a:off x="3582044" y="6753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4462</xdr:rowOff>
    </xdr:from>
    <xdr:ext cx="405111" cy="259045"/>
    <xdr:sp macro="" textlink="">
      <xdr:nvSpPr>
        <xdr:cNvPr id="75" name="n_2aveValue【図書館】&#10;有形固定資産減価償却率"/>
        <xdr:cNvSpPr txBox="1"/>
      </xdr:nvSpPr>
      <xdr:spPr>
        <a:xfrm>
          <a:off x="2705744" y="6519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6367</xdr:rowOff>
    </xdr:from>
    <xdr:ext cx="405111" cy="259045"/>
    <xdr:sp macro="" textlink="">
      <xdr:nvSpPr>
        <xdr:cNvPr id="76" name="n_1mainValue【図書館】&#10;有形固定資産減価償却率"/>
        <xdr:cNvSpPr txBox="1"/>
      </xdr:nvSpPr>
      <xdr:spPr>
        <a:xfrm>
          <a:off x="35820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5" name="テキスト ボックス 84"/>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7" name="直線コネクタ 86"/>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8" name="テキスト ボックス 87"/>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9" name="直線コネクタ 88"/>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0" name="テキスト ボックス 89"/>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1" name="直線コネクタ 90"/>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2" name="テキスト ボックス 91"/>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3" name="直線コネクタ 92"/>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4" name="テキスト ボックス 93"/>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6" name="テキスト ボックス 9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xdr:rowOff>
    </xdr:from>
    <xdr:to>
      <xdr:col>54</xdr:col>
      <xdr:colOff>189865</xdr:colOff>
      <xdr:row>41</xdr:row>
      <xdr:rowOff>19050</xdr:rowOff>
    </xdr:to>
    <xdr:cxnSp macro="">
      <xdr:nvCxnSpPr>
        <xdr:cNvPr id="98" name="直線コネクタ 97"/>
        <xdr:cNvCxnSpPr/>
      </xdr:nvCxnSpPr>
      <xdr:spPr>
        <a:xfrm flipV="1">
          <a:off x="10476865" y="583692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22877</xdr:rowOff>
    </xdr:from>
    <xdr:ext cx="469744" cy="259045"/>
    <xdr:sp macro="" textlink="">
      <xdr:nvSpPr>
        <xdr:cNvPr id="99" name="【図書館】&#10;一人当たり面積最小値テキスト"/>
        <xdr:cNvSpPr txBox="1"/>
      </xdr:nvSpPr>
      <xdr:spPr>
        <a:xfrm>
          <a:off x="10515600"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19050</xdr:rowOff>
    </xdr:from>
    <xdr:to>
      <xdr:col>55</xdr:col>
      <xdr:colOff>88900</xdr:colOff>
      <xdr:row>41</xdr:row>
      <xdr:rowOff>19050</xdr:rowOff>
    </xdr:to>
    <xdr:cxnSp macro="">
      <xdr:nvCxnSpPr>
        <xdr:cNvPr id="100" name="直線コネクタ 99"/>
        <xdr:cNvCxnSpPr/>
      </xdr:nvCxnSpPr>
      <xdr:spPr>
        <a:xfrm>
          <a:off x="10388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125747</xdr:rowOff>
    </xdr:from>
    <xdr:ext cx="469744" cy="259045"/>
    <xdr:sp macro="" textlink="">
      <xdr:nvSpPr>
        <xdr:cNvPr id="101" name="【図書館】&#10;一人当たり面積最大値テキスト"/>
        <xdr:cNvSpPr txBox="1"/>
      </xdr:nvSpPr>
      <xdr:spPr>
        <a:xfrm>
          <a:off x="10515600" y="561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xdr:rowOff>
    </xdr:from>
    <xdr:to>
      <xdr:col>55</xdr:col>
      <xdr:colOff>88900</xdr:colOff>
      <xdr:row>34</xdr:row>
      <xdr:rowOff>7620</xdr:rowOff>
    </xdr:to>
    <xdr:cxnSp macro="">
      <xdr:nvCxnSpPr>
        <xdr:cNvPr id="102" name="直線コネクタ 101"/>
        <xdr:cNvCxnSpPr/>
      </xdr:nvCxnSpPr>
      <xdr:spPr>
        <a:xfrm>
          <a:off x="10388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71137</xdr:rowOff>
    </xdr:from>
    <xdr:ext cx="469744" cy="259045"/>
    <xdr:sp macro="" textlink="">
      <xdr:nvSpPr>
        <xdr:cNvPr id="103" name="【図書館】&#10;一人当たり面積平均値テキスト"/>
        <xdr:cNvSpPr txBox="1"/>
      </xdr:nvSpPr>
      <xdr:spPr>
        <a:xfrm>
          <a:off x="10515600" y="6414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48260</xdr:rowOff>
    </xdr:from>
    <xdr:to>
      <xdr:col>55</xdr:col>
      <xdr:colOff>50800</xdr:colOff>
      <xdr:row>38</xdr:row>
      <xdr:rowOff>149860</xdr:rowOff>
    </xdr:to>
    <xdr:sp macro="" textlink="">
      <xdr:nvSpPr>
        <xdr:cNvPr id="104" name="フローチャート: 判断 103"/>
        <xdr:cNvSpPr/>
      </xdr:nvSpPr>
      <xdr:spPr>
        <a:xfrm>
          <a:off x="104267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128270</xdr:rowOff>
    </xdr:from>
    <xdr:to>
      <xdr:col>50</xdr:col>
      <xdr:colOff>165100</xdr:colOff>
      <xdr:row>38</xdr:row>
      <xdr:rowOff>58420</xdr:rowOff>
    </xdr:to>
    <xdr:sp macro="" textlink="">
      <xdr:nvSpPr>
        <xdr:cNvPr id="105" name="フローチャート: 判断 104"/>
        <xdr:cNvSpPr/>
      </xdr:nvSpPr>
      <xdr:spPr>
        <a:xfrm>
          <a:off x="9588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116840</xdr:rowOff>
    </xdr:from>
    <xdr:to>
      <xdr:col>46</xdr:col>
      <xdr:colOff>38100</xdr:colOff>
      <xdr:row>39</xdr:row>
      <xdr:rowOff>46990</xdr:rowOff>
    </xdr:to>
    <xdr:sp macro="" textlink="">
      <xdr:nvSpPr>
        <xdr:cNvPr id="106" name="フローチャート: 判断 105"/>
        <xdr:cNvSpPr/>
      </xdr:nvSpPr>
      <xdr:spPr>
        <a:xfrm>
          <a:off x="8699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139700</xdr:rowOff>
    </xdr:from>
    <xdr:to>
      <xdr:col>55</xdr:col>
      <xdr:colOff>50800</xdr:colOff>
      <xdr:row>41</xdr:row>
      <xdr:rowOff>69850</xdr:rowOff>
    </xdr:to>
    <xdr:sp macro="" textlink="">
      <xdr:nvSpPr>
        <xdr:cNvPr id="112" name="楕円 111"/>
        <xdr:cNvSpPr/>
      </xdr:nvSpPr>
      <xdr:spPr>
        <a:xfrm>
          <a:off x="104267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54627</xdr:rowOff>
    </xdr:from>
    <xdr:ext cx="469744" cy="259045"/>
    <xdr:sp macro="" textlink="">
      <xdr:nvSpPr>
        <xdr:cNvPr id="113" name="【図書館】&#10;一人当たり面積該当値テキスト"/>
        <xdr:cNvSpPr txBox="1"/>
      </xdr:nvSpPr>
      <xdr:spPr>
        <a:xfrm>
          <a:off x="10515600" y="691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139700</xdr:rowOff>
    </xdr:from>
    <xdr:to>
      <xdr:col>50</xdr:col>
      <xdr:colOff>165100</xdr:colOff>
      <xdr:row>41</xdr:row>
      <xdr:rowOff>69850</xdr:rowOff>
    </xdr:to>
    <xdr:sp macro="" textlink="">
      <xdr:nvSpPr>
        <xdr:cNvPr id="114" name="楕円 113"/>
        <xdr:cNvSpPr/>
      </xdr:nvSpPr>
      <xdr:spPr>
        <a:xfrm>
          <a:off x="9588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19050</xdr:rowOff>
    </xdr:from>
    <xdr:to>
      <xdr:col>55</xdr:col>
      <xdr:colOff>0</xdr:colOff>
      <xdr:row>41</xdr:row>
      <xdr:rowOff>19050</xdr:rowOff>
    </xdr:to>
    <xdr:cxnSp macro="">
      <xdr:nvCxnSpPr>
        <xdr:cNvPr id="115" name="直線コネクタ 114"/>
        <xdr:cNvCxnSpPr/>
      </xdr:nvCxnSpPr>
      <xdr:spPr>
        <a:xfrm>
          <a:off x="9639300" y="704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74947</xdr:rowOff>
    </xdr:from>
    <xdr:ext cx="469744" cy="259045"/>
    <xdr:sp macro="" textlink="">
      <xdr:nvSpPr>
        <xdr:cNvPr id="116" name="n_1aveValue【図書館】&#10;一人当たり面積"/>
        <xdr:cNvSpPr txBox="1"/>
      </xdr:nvSpPr>
      <xdr:spPr>
        <a:xfrm>
          <a:off x="93917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63517</xdr:rowOff>
    </xdr:from>
    <xdr:ext cx="469744" cy="259045"/>
    <xdr:sp macro="" textlink="">
      <xdr:nvSpPr>
        <xdr:cNvPr id="117" name="n_2aveValue【図書館】&#10;一人当たり面積"/>
        <xdr:cNvSpPr txBox="1"/>
      </xdr:nvSpPr>
      <xdr:spPr>
        <a:xfrm>
          <a:off x="8515427" y="640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60977</xdr:rowOff>
    </xdr:from>
    <xdr:ext cx="469744" cy="259045"/>
    <xdr:sp macro="" textlink="">
      <xdr:nvSpPr>
        <xdr:cNvPr id="118" name="n_1mainValue【図書館】&#10;一人当たり面積"/>
        <xdr:cNvSpPr txBox="1"/>
      </xdr:nvSpPr>
      <xdr:spPr>
        <a:xfrm>
          <a:off x="93917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9" name="正方形/長方形 11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0" name="正方形/長方形 11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1" name="正方形/長方形 12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2" name="正方形/長方形 12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3" name="正方形/長方形 12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4" name="正方形/長方形 12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5" name="正方形/長方形 12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6" name="正方形/長方形 12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7" name="テキスト ボックス 12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8" name="直線コネクタ 12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9" name="直線コネクタ 12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0" name="テキスト ボックス 129"/>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1" name="直線コネクタ 13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2" name="テキスト ボックス 13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3" name="直線コネクタ 13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4" name="テキスト ボックス 13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5" name="直線コネクタ 13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6" name="テキスト ボックス 13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7" name="直線コネクタ 13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8" name="テキスト ボックス 13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9" name="直線コネクタ 13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0" name="テキスト ボックス 139"/>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1" name="直線コネクタ 14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2" name="テキスト ボックス 14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53884</xdr:rowOff>
    </xdr:from>
    <xdr:to>
      <xdr:col>24</xdr:col>
      <xdr:colOff>62865</xdr:colOff>
      <xdr:row>63</xdr:row>
      <xdr:rowOff>81643</xdr:rowOff>
    </xdr:to>
    <xdr:cxnSp macro="">
      <xdr:nvCxnSpPr>
        <xdr:cNvPr id="144" name="直線コネクタ 143"/>
        <xdr:cNvCxnSpPr/>
      </xdr:nvCxnSpPr>
      <xdr:spPr>
        <a:xfrm flipV="1">
          <a:off x="4634865" y="9655084"/>
          <a:ext cx="0" cy="122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85470</xdr:rowOff>
    </xdr:from>
    <xdr:ext cx="405111" cy="259045"/>
    <xdr:sp macro="" textlink="">
      <xdr:nvSpPr>
        <xdr:cNvPr id="145" name="【体育館・プール】&#10;有形固定資産減価償却率最小値テキスト"/>
        <xdr:cNvSpPr txBox="1"/>
      </xdr:nvSpPr>
      <xdr:spPr>
        <a:xfrm>
          <a:off x="4673600" y="1088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81643</xdr:rowOff>
    </xdr:from>
    <xdr:to>
      <xdr:col>24</xdr:col>
      <xdr:colOff>152400</xdr:colOff>
      <xdr:row>63</xdr:row>
      <xdr:rowOff>81643</xdr:rowOff>
    </xdr:to>
    <xdr:cxnSp macro="">
      <xdr:nvCxnSpPr>
        <xdr:cNvPr id="146" name="直線コネクタ 145"/>
        <xdr:cNvCxnSpPr/>
      </xdr:nvCxnSpPr>
      <xdr:spPr>
        <a:xfrm>
          <a:off x="4546600" y="1088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561</xdr:rowOff>
    </xdr:from>
    <xdr:ext cx="405111" cy="259045"/>
    <xdr:sp macro="" textlink="">
      <xdr:nvSpPr>
        <xdr:cNvPr id="147" name="【体育館・プール】&#10;有形固定資産減価償却率最大値テキスト"/>
        <xdr:cNvSpPr txBox="1"/>
      </xdr:nvSpPr>
      <xdr:spPr>
        <a:xfrm>
          <a:off x="4673600" y="9430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53884</xdr:rowOff>
    </xdr:from>
    <xdr:to>
      <xdr:col>24</xdr:col>
      <xdr:colOff>152400</xdr:colOff>
      <xdr:row>56</xdr:row>
      <xdr:rowOff>53884</xdr:rowOff>
    </xdr:to>
    <xdr:cxnSp macro="">
      <xdr:nvCxnSpPr>
        <xdr:cNvPr id="148" name="直線コネクタ 147"/>
        <xdr:cNvCxnSpPr/>
      </xdr:nvCxnSpPr>
      <xdr:spPr>
        <a:xfrm>
          <a:off x="4546600" y="965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156227</xdr:rowOff>
    </xdr:from>
    <xdr:ext cx="405111" cy="259045"/>
    <xdr:sp macro="" textlink="">
      <xdr:nvSpPr>
        <xdr:cNvPr id="149" name="【体育館・プール】&#10;有形固定資産減価償却率平均値テキスト"/>
        <xdr:cNvSpPr txBox="1"/>
      </xdr:nvSpPr>
      <xdr:spPr>
        <a:xfrm>
          <a:off x="4673600" y="1010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6350</xdr:rowOff>
    </xdr:from>
    <xdr:to>
      <xdr:col>24</xdr:col>
      <xdr:colOff>114300</xdr:colOff>
      <xdr:row>59</xdr:row>
      <xdr:rowOff>107950</xdr:rowOff>
    </xdr:to>
    <xdr:sp macro="" textlink="">
      <xdr:nvSpPr>
        <xdr:cNvPr id="150" name="フローチャート: 判断 149"/>
        <xdr:cNvSpPr/>
      </xdr:nvSpPr>
      <xdr:spPr>
        <a:xfrm>
          <a:off x="45847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24312</xdr:rowOff>
    </xdr:from>
    <xdr:to>
      <xdr:col>20</xdr:col>
      <xdr:colOff>38100</xdr:colOff>
      <xdr:row>59</xdr:row>
      <xdr:rowOff>125912</xdr:rowOff>
    </xdr:to>
    <xdr:sp macro="" textlink="">
      <xdr:nvSpPr>
        <xdr:cNvPr id="151" name="フローチャート: 判断 150"/>
        <xdr:cNvSpPr/>
      </xdr:nvSpPr>
      <xdr:spPr>
        <a:xfrm>
          <a:off x="3746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17780</xdr:rowOff>
    </xdr:from>
    <xdr:to>
      <xdr:col>15</xdr:col>
      <xdr:colOff>101600</xdr:colOff>
      <xdr:row>59</xdr:row>
      <xdr:rowOff>119380</xdr:rowOff>
    </xdr:to>
    <xdr:sp macro="" textlink="">
      <xdr:nvSpPr>
        <xdr:cNvPr id="152" name="フローチャート: 判断 151"/>
        <xdr:cNvSpPr/>
      </xdr:nvSpPr>
      <xdr:spPr>
        <a:xfrm>
          <a:off x="2857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3" name="テキスト ボックス 15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4" name="テキスト ボックス 15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5" name="テキスト ボックス 15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6" name="テキスト ボックス 15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7" name="テキスト ボックス 15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4717</xdr:rowOff>
    </xdr:from>
    <xdr:to>
      <xdr:col>24</xdr:col>
      <xdr:colOff>114300</xdr:colOff>
      <xdr:row>58</xdr:row>
      <xdr:rowOff>106317</xdr:rowOff>
    </xdr:to>
    <xdr:sp macro="" textlink="">
      <xdr:nvSpPr>
        <xdr:cNvPr id="158" name="楕円 157"/>
        <xdr:cNvSpPr/>
      </xdr:nvSpPr>
      <xdr:spPr>
        <a:xfrm>
          <a:off x="4584700" y="994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27594</xdr:rowOff>
    </xdr:from>
    <xdr:ext cx="405111" cy="259045"/>
    <xdr:sp macro="" textlink="">
      <xdr:nvSpPr>
        <xdr:cNvPr id="159" name="【体育館・プール】&#10;有形固定資産減価償却率該当値テキスト"/>
        <xdr:cNvSpPr txBox="1"/>
      </xdr:nvSpPr>
      <xdr:spPr>
        <a:xfrm>
          <a:off x="4673600" y="9800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37374</xdr:rowOff>
    </xdr:from>
    <xdr:to>
      <xdr:col>20</xdr:col>
      <xdr:colOff>38100</xdr:colOff>
      <xdr:row>58</xdr:row>
      <xdr:rowOff>138974</xdr:rowOff>
    </xdr:to>
    <xdr:sp macro="" textlink="">
      <xdr:nvSpPr>
        <xdr:cNvPr id="160" name="楕円 159"/>
        <xdr:cNvSpPr/>
      </xdr:nvSpPr>
      <xdr:spPr>
        <a:xfrm>
          <a:off x="3746500" y="998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55517</xdr:rowOff>
    </xdr:from>
    <xdr:to>
      <xdr:col>24</xdr:col>
      <xdr:colOff>63500</xdr:colOff>
      <xdr:row>58</xdr:row>
      <xdr:rowOff>88174</xdr:rowOff>
    </xdr:to>
    <xdr:cxnSp macro="">
      <xdr:nvCxnSpPr>
        <xdr:cNvPr id="161" name="直線コネクタ 160"/>
        <xdr:cNvCxnSpPr/>
      </xdr:nvCxnSpPr>
      <xdr:spPr>
        <a:xfrm flipV="1">
          <a:off x="3797300" y="999961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117039</xdr:rowOff>
    </xdr:from>
    <xdr:ext cx="405111" cy="259045"/>
    <xdr:sp macro="" textlink="">
      <xdr:nvSpPr>
        <xdr:cNvPr id="162" name="n_1aveValue【体育館・プール】&#10;有形固定資産減価償却率"/>
        <xdr:cNvSpPr txBox="1"/>
      </xdr:nvSpPr>
      <xdr:spPr>
        <a:xfrm>
          <a:off x="3582044" y="10232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135907</xdr:rowOff>
    </xdr:from>
    <xdr:ext cx="405111" cy="259045"/>
    <xdr:sp macro="" textlink="">
      <xdr:nvSpPr>
        <xdr:cNvPr id="163" name="n_2aveValue【体育館・プール】&#10;有形固定資産減価償却率"/>
        <xdr:cNvSpPr txBox="1"/>
      </xdr:nvSpPr>
      <xdr:spPr>
        <a:xfrm>
          <a:off x="27057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155501</xdr:rowOff>
    </xdr:from>
    <xdr:ext cx="405111" cy="259045"/>
    <xdr:sp macro="" textlink="">
      <xdr:nvSpPr>
        <xdr:cNvPr id="164" name="n_1mainValue【体育館・プール】&#10;有形固定資産減価償却率"/>
        <xdr:cNvSpPr txBox="1"/>
      </xdr:nvSpPr>
      <xdr:spPr>
        <a:xfrm>
          <a:off x="3582044" y="975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5" name="正方形/長方形 16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6" name="正方形/長方形 16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7" name="正方形/長方形 16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8" name="正方形/長方形 16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9" name="正方形/長方形 16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0" name="正方形/長方形 16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1" name="正方形/長方形 17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2" name="正方形/長方形 17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3" name="テキスト ボックス 17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4" name="直線コネクタ 17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5" name="直線コネクタ 17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76" name="テキスト ボックス 175"/>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7" name="直線コネクタ 17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78" name="テキスト ボックス 177"/>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9" name="直線コネクタ 17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80" name="テキスト ボックス 179"/>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1" name="直線コネクタ 18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82" name="テキスト ボックス 181"/>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3" name="直線コネクタ 18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4" name="テキスト ボックス 18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153162</xdr:rowOff>
    </xdr:from>
    <xdr:to>
      <xdr:col>54</xdr:col>
      <xdr:colOff>189865</xdr:colOff>
      <xdr:row>63</xdr:row>
      <xdr:rowOff>84582</xdr:rowOff>
    </xdr:to>
    <xdr:cxnSp macro="">
      <xdr:nvCxnSpPr>
        <xdr:cNvPr id="186" name="直線コネクタ 185"/>
        <xdr:cNvCxnSpPr/>
      </xdr:nvCxnSpPr>
      <xdr:spPr>
        <a:xfrm flipV="1">
          <a:off x="10476865" y="9582912"/>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88409</xdr:rowOff>
    </xdr:from>
    <xdr:ext cx="469744" cy="259045"/>
    <xdr:sp macro="" textlink="">
      <xdr:nvSpPr>
        <xdr:cNvPr id="187" name="【体育館・プール】&#10;一人当たり面積最小値テキスト"/>
        <xdr:cNvSpPr txBox="1"/>
      </xdr:nvSpPr>
      <xdr:spPr>
        <a:xfrm>
          <a:off x="10515600" y="1088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84582</xdr:rowOff>
    </xdr:from>
    <xdr:to>
      <xdr:col>55</xdr:col>
      <xdr:colOff>88900</xdr:colOff>
      <xdr:row>63</xdr:row>
      <xdr:rowOff>84582</xdr:rowOff>
    </xdr:to>
    <xdr:cxnSp macro="">
      <xdr:nvCxnSpPr>
        <xdr:cNvPr id="188" name="直線コネクタ 187"/>
        <xdr:cNvCxnSpPr/>
      </xdr:nvCxnSpPr>
      <xdr:spPr>
        <a:xfrm>
          <a:off x="10388600" y="1088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99839</xdr:rowOff>
    </xdr:from>
    <xdr:ext cx="469744" cy="259045"/>
    <xdr:sp macro="" textlink="">
      <xdr:nvSpPr>
        <xdr:cNvPr id="189" name="【体育館・プール】&#10;一人当たり面積最大値テキスト"/>
        <xdr:cNvSpPr txBox="1"/>
      </xdr:nvSpPr>
      <xdr:spPr>
        <a:xfrm>
          <a:off x="10515600" y="9358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153162</xdr:rowOff>
    </xdr:from>
    <xdr:to>
      <xdr:col>55</xdr:col>
      <xdr:colOff>88900</xdr:colOff>
      <xdr:row>55</xdr:row>
      <xdr:rowOff>153162</xdr:rowOff>
    </xdr:to>
    <xdr:cxnSp macro="">
      <xdr:nvCxnSpPr>
        <xdr:cNvPr id="190" name="直線コネクタ 189"/>
        <xdr:cNvCxnSpPr/>
      </xdr:nvCxnSpPr>
      <xdr:spPr>
        <a:xfrm>
          <a:off x="10388600" y="9582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25925</xdr:rowOff>
    </xdr:from>
    <xdr:ext cx="469744" cy="259045"/>
    <xdr:sp macro="" textlink="">
      <xdr:nvSpPr>
        <xdr:cNvPr id="191" name="【体育館・プール】&#10;一人当たり面積平均値テキスト"/>
        <xdr:cNvSpPr txBox="1"/>
      </xdr:nvSpPr>
      <xdr:spPr>
        <a:xfrm>
          <a:off x="10515600" y="10484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47498</xdr:rowOff>
    </xdr:from>
    <xdr:to>
      <xdr:col>55</xdr:col>
      <xdr:colOff>50800</xdr:colOff>
      <xdr:row>61</xdr:row>
      <xdr:rowOff>149098</xdr:rowOff>
    </xdr:to>
    <xdr:sp macro="" textlink="">
      <xdr:nvSpPr>
        <xdr:cNvPr id="192" name="フローチャート: 判断 191"/>
        <xdr:cNvSpPr/>
      </xdr:nvSpPr>
      <xdr:spPr>
        <a:xfrm>
          <a:off x="10426700" y="1050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70358</xdr:rowOff>
    </xdr:from>
    <xdr:to>
      <xdr:col>50</xdr:col>
      <xdr:colOff>165100</xdr:colOff>
      <xdr:row>62</xdr:row>
      <xdr:rowOff>508</xdr:rowOff>
    </xdr:to>
    <xdr:sp macro="" textlink="">
      <xdr:nvSpPr>
        <xdr:cNvPr id="193" name="フローチャート: 判断 192"/>
        <xdr:cNvSpPr/>
      </xdr:nvSpPr>
      <xdr:spPr>
        <a:xfrm>
          <a:off x="9588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148082</xdr:rowOff>
    </xdr:from>
    <xdr:to>
      <xdr:col>46</xdr:col>
      <xdr:colOff>38100</xdr:colOff>
      <xdr:row>62</xdr:row>
      <xdr:rowOff>78232</xdr:rowOff>
    </xdr:to>
    <xdr:sp macro="" textlink="">
      <xdr:nvSpPr>
        <xdr:cNvPr id="194" name="フローチャート: 判断 193"/>
        <xdr:cNvSpPr/>
      </xdr:nvSpPr>
      <xdr:spPr>
        <a:xfrm>
          <a:off x="8699500" y="1060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5" name="テキスト ボックス 19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6" name="テキスト ボックス 19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7" name="テキスト ボックス 19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8" name="テキスト ボックス 19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9" name="テキスト ボックス 19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122936</xdr:rowOff>
    </xdr:from>
    <xdr:to>
      <xdr:col>55</xdr:col>
      <xdr:colOff>50800</xdr:colOff>
      <xdr:row>57</xdr:row>
      <xdr:rowOff>53086</xdr:rowOff>
    </xdr:to>
    <xdr:sp macro="" textlink="">
      <xdr:nvSpPr>
        <xdr:cNvPr id="200" name="楕円 199"/>
        <xdr:cNvSpPr/>
      </xdr:nvSpPr>
      <xdr:spPr>
        <a:xfrm>
          <a:off x="10426700" y="9724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145813</xdr:rowOff>
    </xdr:from>
    <xdr:ext cx="469744" cy="259045"/>
    <xdr:sp macro="" textlink="">
      <xdr:nvSpPr>
        <xdr:cNvPr id="201" name="【体育館・プール】&#10;一人当たり面積該当値テキスト"/>
        <xdr:cNvSpPr txBox="1"/>
      </xdr:nvSpPr>
      <xdr:spPr>
        <a:xfrm>
          <a:off x="10515600" y="9575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10922</xdr:rowOff>
    </xdr:from>
    <xdr:to>
      <xdr:col>50</xdr:col>
      <xdr:colOff>165100</xdr:colOff>
      <xdr:row>57</xdr:row>
      <xdr:rowOff>112522</xdr:rowOff>
    </xdr:to>
    <xdr:sp macro="" textlink="">
      <xdr:nvSpPr>
        <xdr:cNvPr id="202" name="楕円 201"/>
        <xdr:cNvSpPr/>
      </xdr:nvSpPr>
      <xdr:spPr>
        <a:xfrm>
          <a:off x="9588500" y="978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57</xdr:row>
      <xdr:rowOff>2286</xdr:rowOff>
    </xdr:from>
    <xdr:to>
      <xdr:col>55</xdr:col>
      <xdr:colOff>0</xdr:colOff>
      <xdr:row>57</xdr:row>
      <xdr:rowOff>61722</xdr:rowOff>
    </xdr:to>
    <xdr:cxnSp macro="">
      <xdr:nvCxnSpPr>
        <xdr:cNvPr id="203" name="直線コネクタ 202"/>
        <xdr:cNvCxnSpPr/>
      </xdr:nvCxnSpPr>
      <xdr:spPr>
        <a:xfrm flipV="1">
          <a:off x="9639300" y="9774936"/>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163085</xdr:rowOff>
    </xdr:from>
    <xdr:ext cx="469744" cy="259045"/>
    <xdr:sp macro="" textlink="">
      <xdr:nvSpPr>
        <xdr:cNvPr id="204" name="n_1aveValue【体育館・プール】&#10;一人当たり面積"/>
        <xdr:cNvSpPr txBox="1"/>
      </xdr:nvSpPr>
      <xdr:spPr>
        <a:xfrm>
          <a:off x="9391727" y="1062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94759</xdr:rowOff>
    </xdr:from>
    <xdr:ext cx="469744" cy="259045"/>
    <xdr:sp macro="" textlink="">
      <xdr:nvSpPr>
        <xdr:cNvPr id="205" name="n_2aveValue【体育館・プール】&#10;一人当たり面積"/>
        <xdr:cNvSpPr txBox="1"/>
      </xdr:nvSpPr>
      <xdr:spPr>
        <a:xfrm>
          <a:off x="8515427" y="1038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55</xdr:row>
      <xdr:rowOff>129049</xdr:rowOff>
    </xdr:from>
    <xdr:ext cx="469744" cy="259045"/>
    <xdr:sp macro="" textlink="">
      <xdr:nvSpPr>
        <xdr:cNvPr id="206" name="n_1mainValue【体育館・プール】&#10;一人当たり面積"/>
        <xdr:cNvSpPr txBox="1"/>
      </xdr:nvSpPr>
      <xdr:spPr>
        <a:xfrm>
          <a:off x="9391727" y="9558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7" name="正方形/長方形 20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8" name="正方形/長方形 20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9" name="正方形/長方形 20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0" name="正方形/長方形 20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1" name="正方形/長方形 21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2" name="正方形/長方形 21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3" name="正方形/長方形 21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4" name="正方形/長方形 21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5" name="テキスト ボックス 21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6" name="直線コネクタ 21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114300</xdr:rowOff>
    </xdr:from>
    <xdr:to>
      <xdr:col>28</xdr:col>
      <xdr:colOff>114300</xdr:colOff>
      <xdr:row>86</xdr:row>
      <xdr:rowOff>114300</xdr:rowOff>
    </xdr:to>
    <xdr:cxnSp macro="">
      <xdr:nvCxnSpPr>
        <xdr:cNvPr id="217" name="直線コネクタ 21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85</xdr:row>
      <xdr:rowOff>143527</xdr:rowOff>
    </xdr:from>
    <xdr:ext cx="338939" cy="259045"/>
    <xdr:sp macro="" textlink="">
      <xdr:nvSpPr>
        <xdr:cNvPr id="218" name="テキスト ボックス 217"/>
        <xdr:cNvSpPr txBox="1"/>
      </xdr:nvSpPr>
      <xdr:spPr>
        <a:xfrm>
          <a:off x="423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9" name="直線コネクタ 21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0" name="テキスト ボックス 21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1" name="直線コネクタ 22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2" name="テキスト ボックス 22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3" name="直線コネクタ 22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4" name="テキスト ボックス 22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5" name="直線コネクタ 22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26" name="テキスト ボックス 22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7" name="直線コネクタ 22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8" name="テキスト ボックス 22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152400</xdr:rowOff>
    </xdr:from>
    <xdr:to>
      <xdr:col>24</xdr:col>
      <xdr:colOff>62865</xdr:colOff>
      <xdr:row>85</xdr:row>
      <xdr:rowOff>150495</xdr:rowOff>
    </xdr:to>
    <xdr:cxnSp macro="">
      <xdr:nvCxnSpPr>
        <xdr:cNvPr id="230" name="直線コネクタ 229"/>
        <xdr:cNvCxnSpPr/>
      </xdr:nvCxnSpPr>
      <xdr:spPr>
        <a:xfrm flipV="1">
          <a:off x="4634865" y="13354050"/>
          <a:ext cx="0" cy="1369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154322</xdr:rowOff>
    </xdr:from>
    <xdr:ext cx="340478" cy="259045"/>
    <xdr:sp macro="" textlink="">
      <xdr:nvSpPr>
        <xdr:cNvPr id="231" name="【福祉施設】&#10;有形固定資産減価償却率最小値テキスト"/>
        <xdr:cNvSpPr txBox="1"/>
      </xdr:nvSpPr>
      <xdr:spPr>
        <a:xfrm>
          <a:off x="4673600" y="147275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150495</xdr:rowOff>
    </xdr:from>
    <xdr:to>
      <xdr:col>24</xdr:col>
      <xdr:colOff>152400</xdr:colOff>
      <xdr:row>85</xdr:row>
      <xdr:rowOff>150495</xdr:rowOff>
    </xdr:to>
    <xdr:cxnSp macro="">
      <xdr:nvCxnSpPr>
        <xdr:cNvPr id="232" name="直線コネクタ 231"/>
        <xdr:cNvCxnSpPr/>
      </xdr:nvCxnSpPr>
      <xdr:spPr>
        <a:xfrm>
          <a:off x="4546600" y="14723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99077</xdr:rowOff>
    </xdr:from>
    <xdr:ext cx="405111" cy="259045"/>
    <xdr:sp macro="" textlink="">
      <xdr:nvSpPr>
        <xdr:cNvPr id="233" name="【福祉施設】&#10;有形固定資産減価償却率最大値テキスト"/>
        <xdr:cNvSpPr txBox="1"/>
      </xdr:nvSpPr>
      <xdr:spPr>
        <a:xfrm>
          <a:off x="4673600" y="1312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152400</xdr:rowOff>
    </xdr:from>
    <xdr:to>
      <xdr:col>24</xdr:col>
      <xdr:colOff>152400</xdr:colOff>
      <xdr:row>77</xdr:row>
      <xdr:rowOff>152400</xdr:rowOff>
    </xdr:to>
    <xdr:cxnSp macro="">
      <xdr:nvCxnSpPr>
        <xdr:cNvPr id="234" name="直線コネクタ 233"/>
        <xdr:cNvCxnSpPr/>
      </xdr:nvCxnSpPr>
      <xdr:spPr>
        <a:xfrm>
          <a:off x="4546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114316</xdr:rowOff>
    </xdr:from>
    <xdr:ext cx="405111" cy="259045"/>
    <xdr:sp macro="" textlink="">
      <xdr:nvSpPr>
        <xdr:cNvPr id="235" name="【福祉施設】&#10;有形固定資産減価償却率平均値テキスト"/>
        <xdr:cNvSpPr txBox="1"/>
      </xdr:nvSpPr>
      <xdr:spPr>
        <a:xfrm>
          <a:off x="4673600" y="13830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135889</xdr:rowOff>
    </xdr:from>
    <xdr:to>
      <xdr:col>24</xdr:col>
      <xdr:colOff>114300</xdr:colOff>
      <xdr:row>81</xdr:row>
      <xdr:rowOff>66039</xdr:rowOff>
    </xdr:to>
    <xdr:sp macro="" textlink="">
      <xdr:nvSpPr>
        <xdr:cNvPr id="236" name="フローチャート: 判断 235"/>
        <xdr:cNvSpPr/>
      </xdr:nvSpPr>
      <xdr:spPr>
        <a:xfrm>
          <a:off x="45847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128270</xdr:rowOff>
    </xdr:from>
    <xdr:to>
      <xdr:col>20</xdr:col>
      <xdr:colOff>38100</xdr:colOff>
      <xdr:row>81</xdr:row>
      <xdr:rowOff>58420</xdr:rowOff>
    </xdr:to>
    <xdr:sp macro="" textlink="">
      <xdr:nvSpPr>
        <xdr:cNvPr id="237" name="フローチャート: 判断 236"/>
        <xdr:cNvSpPr/>
      </xdr:nvSpPr>
      <xdr:spPr>
        <a:xfrm>
          <a:off x="3746500" y="1384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15875</xdr:rowOff>
    </xdr:from>
    <xdr:to>
      <xdr:col>15</xdr:col>
      <xdr:colOff>101600</xdr:colOff>
      <xdr:row>81</xdr:row>
      <xdr:rowOff>117475</xdr:rowOff>
    </xdr:to>
    <xdr:sp macro="" textlink="">
      <xdr:nvSpPr>
        <xdr:cNvPr id="238" name="フローチャート: 判断 237"/>
        <xdr:cNvSpPr/>
      </xdr:nvSpPr>
      <xdr:spPr>
        <a:xfrm>
          <a:off x="2857500" y="1390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9" name="テキスト ボックス 23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0" name="テキスト ボックス 23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1" name="テキスト ボックス 24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2" name="テキスト ボックス 24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3" name="テキスト ボックス 24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55880</xdr:rowOff>
    </xdr:from>
    <xdr:to>
      <xdr:col>24</xdr:col>
      <xdr:colOff>114300</xdr:colOff>
      <xdr:row>80</xdr:row>
      <xdr:rowOff>157480</xdr:rowOff>
    </xdr:to>
    <xdr:sp macro="" textlink="">
      <xdr:nvSpPr>
        <xdr:cNvPr id="244" name="楕円 243"/>
        <xdr:cNvSpPr/>
      </xdr:nvSpPr>
      <xdr:spPr>
        <a:xfrm>
          <a:off x="4584700" y="1377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78757</xdr:rowOff>
    </xdr:from>
    <xdr:ext cx="405111" cy="259045"/>
    <xdr:sp macro="" textlink="">
      <xdr:nvSpPr>
        <xdr:cNvPr id="245" name="【福祉施設】&#10;有形固定資産減価償却率該当値テキスト"/>
        <xdr:cNvSpPr txBox="1"/>
      </xdr:nvSpPr>
      <xdr:spPr>
        <a:xfrm>
          <a:off x="4673600" y="1362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93980</xdr:rowOff>
    </xdr:from>
    <xdr:to>
      <xdr:col>20</xdr:col>
      <xdr:colOff>38100</xdr:colOff>
      <xdr:row>81</xdr:row>
      <xdr:rowOff>24130</xdr:rowOff>
    </xdr:to>
    <xdr:sp macro="" textlink="">
      <xdr:nvSpPr>
        <xdr:cNvPr id="246" name="楕円 245"/>
        <xdr:cNvSpPr/>
      </xdr:nvSpPr>
      <xdr:spPr>
        <a:xfrm>
          <a:off x="3746500" y="1380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106680</xdr:rowOff>
    </xdr:from>
    <xdr:to>
      <xdr:col>24</xdr:col>
      <xdr:colOff>63500</xdr:colOff>
      <xdr:row>80</xdr:row>
      <xdr:rowOff>144780</xdr:rowOff>
    </xdr:to>
    <xdr:cxnSp macro="">
      <xdr:nvCxnSpPr>
        <xdr:cNvPr id="247" name="直線コネクタ 246"/>
        <xdr:cNvCxnSpPr/>
      </xdr:nvCxnSpPr>
      <xdr:spPr>
        <a:xfrm flipV="1">
          <a:off x="3797300" y="138226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49547</xdr:rowOff>
    </xdr:from>
    <xdr:ext cx="405111" cy="259045"/>
    <xdr:sp macro="" textlink="">
      <xdr:nvSpPr>
        <xdr:cNvPr id="248" name="n_1aveValue【福祉施設】&#10;有形固定資産減価償却率"/>
        <xdr:cNvSpPr txBox="1"/>
      </xdr:nvSpPr>
      <xdr:spPr>
        <a:xfrm>
          <a:off x="3582044" y="1393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134002</xdr:rowOff>
    </xdr:from>
    <xdr:ext cx="405111" cy="259045"/>
    <xdr:sp macro="" textlink="">
      <xdr:nvSpPr>
        <xdr:cNvPr id="249" name="n_2aveValue【福祉施設】&#10;有形固定資産減価償却率"/>
        <xdr:cNvSpPr txBox="1"/>
      </xdr:nvSpPr>
      <xdr:spPr>
        <a:xfrm>
          <a:off x="2705744" y="1367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40657</xdr:rowOff>
    </xdr:from>
    <xdr:ext cx="405111" cy="259045"/>
    <xdr:sp macro="" textlink="">
      <xdr:nvSpPr>
        <xdr:cNvPr id="250" name="n_1mainValue【福祉施設】&#10;有形固定資産減価償却率"/>
        <xdr:cNvSpPr txBox="1"/>
      </xdr:nvSpPr>
      <xdr:spPr>
        <a:xfrm>
          <a:off x="3582044" y="1358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1" name="正方形/長方形 25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2" name="正方形/長方形 25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3" name="正方形/長方形 25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4" name="正方形/長方形 25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5" name="正方形/長方形 25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6" name="正方形/長方形 25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7" name="正方形/長方形 25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8" name="正方形/長方形 25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9" name="テキスト ボックス 25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0" name="直線コネクタ 25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61" name="直線コネクタ 260"/>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62" name="テキスト ボックス 261"/>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63" name="直線コネクタ 262"/>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64" name="テキスト ボックス 263"/>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65" name="直線コネクタ 264"/>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66" name="テキスト ボックス 265"/>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67" name="直線コネクタ 266"/>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68" name="テキスト ボックス 267"/>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69" name="直線コネクタ 268"/>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70" name="テキスト ボックス 269"/>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71" name="直線コネクタ 270"/>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72" name="テキスト ボックス 271"/>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3" name="直線コネクタ 27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4" name="テキスト ボックス 27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127907</xdr:rowOff>
    </xdr:from>
    <xdr:to>
      <xdr:col>54</xdr:col>
      <xdr:colOff>189865</xdr:colOff>
      <xdr:row>86</xdr:row>
      <xdr:rowOff>21771</xdr:rowOff>
    </xdr:to>
    <xdr:cxnSp macro="">
      <xdr:nvCxnSpPr>
        <xdr:cNvPr id="276" name="直線コネクタ 275"/>
        <xdr:cNvCxnSpPr/>
      </xdr:nvCxnSpPr>
      <xdr:spPr>
        <a:xfrm flipV="1">
          <a:off x="10476865" y="13329557"/>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25598</xdr:rowOff>
    </xdr:from>
    <xdr:ext cx="469744" cy="259045"/>
    <xdr:sp macro="" textlink="">
      <xdr:nvSpPr>
        <xdr:cNvPr id="277" name="【福祉施設】&#10;一人当たり面積最小値テキスト"/>
        <xdr:cNvSpPr txBox="1"/>
      </xdr:nvSpPr>
      <xdr:spPr>
        <a:xfrm>
          <a:off x="10515600" y="1477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21771</xdr:rowOff>
    </xdr:from>
    <xdr:to>
      <xdr:col>55</xdr:col>
      <xdr:colOff>88900</xdr:colOff>
      <xdr:row>86</xdr:row>
      <xdr:rowOff>21771</xdr:rowOff>
    </xdr:to>
    <xdr:cxnSp macro="">
      <xdr:nvCxnSpPr>
        <xdr:cNvPr id="278" name="直線コネクタ 277"/>
        <xdr:cNvCxnSpPr/>
      </xdr:nvCxnSpPr>
      <xdr:spPr>
        <a:xfrm>
          <a:off x="10388600" y="1476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74584</xdr:rowOff>
    </xdr:from>
    <xdr:ext cx="469744" cy="259045"/>
    <xdr:sp macro="" textlink="">
      <xdr:nvSpPr>
        <xdr:cNvPr id="279" name="【福祉施設】&#10;一人当たり面積最大値テキスト"/>
        <xdr:cNvSpPr txBox="1"/>
      </xdr:nvSpPr>
      <xdr:spPr>
        <a:xfrm>
          <a:off x="10515600" y="1310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127907</xdr:rowOff>
    </xdr:from>
    <xdr:to>
      <xdr:col>55</xdr:col>
      <xdr:colOff>88900</xdr:colOff>
      <xdr:row>77</xdr:row>
      <xdr:rowOff>127907</xdr:rowOff>
    </xdr:to>
    <xdr:cxnSp macro="">
      <xdr:nvCxnSpPr>
        <xdr:cNvPr id="280" name="直線コネクタ 279"/>
        <xdr:cNvCxnSpPr/>
      </xdr:nvCxnSpPr>
      <xdr:spPr>
        <a:xfrm>
          <a:off x="10388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137177</xdr:rowOff>
    </xdr:from>
    <xdr:ext cx="469744" cy="259045"/>
    <xdr:sp macro="" textlink="">
      <xdr:nvSpPr>
        <xdr:cNvPr id="281" name="【福祉施設】&#10;一人当たり面積平均値テキスト"/>
        <xdr:cNvSpPr txBox="1"/>
      </xdr:nvSpPr>
      <xdr:spPr>
        <a:xfrm>
          <a:off x="10515600" y="14024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158750</xdr:rowOff>
    </xdr:from>
    <xdr:to>
      <xdr:col>55</xdr:col>
      <xdr:colOff>50800</xdr:colOff>
      <xdr:row>82</xdr:row>
      <xdr:rowOff>88900</xdr:rowOff>
    </xdr:to>
    <xdr:sp macro="" textlink="">
      <xdr:nvSpPr>
        <xdr:cNvPr id="282" name="フローチャート: 判断 281"/>
        <xdr:cNvSpPr/>
      </xdr:nvSpPr>
      <xdr:spPr>
        <a:xfrm>
          <a:off x="104267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52614</xdr:rowOff>
    </xdr:from>
    <xdr:to>
      <xdr:col>50</xdr:col>
      <xdr:colOff>165100</xdr:colOff>
      <xdr:row>82</xdr:row>
      <xdr:rowOff>154214</xdr:rowOff>
    </xdr:to>
    <xdr:sp macro="" textlink="">
      <xdr:nvSpPr>
        <xdr:cNvPr id="283" name="フローチャート: 判断 282"/>
        <xdr:cNvSpPr/>
      </xdr:nvSpPr>
      <xdr:spPr>
        <a:xfrm>
          <a:off x="9588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44450</xdr:rowOff>
    </xdr:from>
    <xdr:to>
      <xdr:col>46</xdr:col>
      <xdr:colOff>38100</xdr:colOff>
      <xdr:row>83</xdr:row>
      <xdr:rowOff>146050</xdr:rowOff>
    </xdr:to>
    <xdr:sp macro="" textlink="">
      <xdr:nvSpPr>
        <xdr:cNvPr id="284" name="フローチャート: 判断 283"/>
        <xdr:cNvSpPr/>
      </xdr:nvSpPr>
      <xdr:spPr>
        <a:xfrm>
          <a:off x="8699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5" name="テキスト ボックス 28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6" name="テキスト ボックス 28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7" name="テキスト ボックス 28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8" name="テキスト ボックス 28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9" name="テキスト ボックス 28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77107</xdr:rowOff>
    </xdr:from>
    <xdr:to>
      <xdr:col>55</xdr:col>
      <xdr:colOff>50800</xdr:colOff>
      <xdr:row>78</xdr:row>
      <xdr:rowOff>7257</xdr:rowOff>
    </xdr:to>
    <xdr:sp macro="" textlink="">
      <xdr:nvSpPr>
        <xdr:cNvPr id="290" name="楕円 289"/>
        <xdr:cNvSpPr/>
      </xdr:nvSpPr>
      <xdr:spPr>
        <a:xfrm>
          <a:off x="10426700" y="1327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77</xdr:row>
      <xdr:rowOff>30134</xdr:rowOff>
    </xdr:from>
    <xdr:ext cx="469744" cy="259045"/>
    <xdr:sp macro="" textlink="">
      <xdr:nvSpPr>
        <xdr:cNvPr id="291" name="【福祉施設】&#10;一人当たり面積該当値テキスト"/>
        <xdr:cNvSpPr txBox="1"/>
      </xdr:nvSpPr>
      <xdr:spPr>
        <a:xfrm>
          <a:off x="10515600" y="13231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93436</xdr:rowOff>
    </xdr:from>
    <xdr:to>
      <xdr:col>50</xdr:col>
      <xdr:colOff>165100</xdr:colOff>
      <xdr:row>78</xdr:row>
      <xdr:rowOff>23586</xdr:rowOff>
    </xdr:to>
    <xdr:sp macro="" textlink="">
      <xdr:nvSpPr>
        <xdr:cNvPr id="292" name="楕円 291"/>
        <xdr:cNvSpPr/>
      </xdr:nvSpPr>
      <xdr:spPr>
        <a:xfrm>
          <a:off x="9588500" y="1329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77</xdr:row>
      <xdr:rowOff>127907</xdr:rowOff>
    </xdr:from>
    <xdr:to>
      <xdr:col>55</xdr:col>
      <xdr:colOff>0</xdr:colOff>
      <xdr:row>77</xdr:row>
      <xdr:rowOff>144236</xdr:rowOff>
    </xdr:to>
    <xdr:cxnSp macro="">
      <xdr:nvCxnSpPr>
        <xdr:cNvPr id="293" name="直線コネクタ 292"/>
        <xdr:cNvCxnSpPr/>
      </xdr:nvCxnSpPr>
      <xdr:spPr>
        <a:xfrm flipV="1">
          <a:off x="9639300" y="13329557"/>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145341</xdr:rowOff>
    </xdr:from>
    <xdr:ext cx="469744" cy="259045"/>
    <xdr:sp macro="" textlink="">
      <xdr:nvSpPr>
        <xdr:cNvPr id="294" name="n_1aveValue【福祉施設】&#10;一人当たり面積"/>
        <xdr:cNvSpPr txBox="1"/>
      </xdr:nvSpPr>
      <xdr:spPr>
        <a:xfrm>
          <a:off x="9391727" y="14204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162577</xdr:rowOff>
    </xdr:from>
    <xdr:ext cx="469744" cy="259045"/>
    <xdr:sp macro="" textlink="">
      <xdr:nvSpPr>
        <xdr:cNvPr id="295" name="n_2aveValue【福祉施設】&#10;一人当たり面積"/>
        <xdr:cNvSpPr txBox="1"/>
      </xdr:nvSpPr>
      <xdr:spPr>
        <a:xfrm>
          <a:off x="8515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76</xdr:row>
      <xdr:rowOff>40113</xdr:rowOff>
    </xdr:from>
    <xdr:ext cx="469744" cy="259045"/>
    <xdr:sp macro="" textlink="">
      <xdr:nvSpPr>
        <xdr:cNvPr id="296" name="n_1mainValue【福祉施設】&#10;一人当たり面積"/>
        <xdr:cNvSpPr txBox="1"/>
      </xdr:nvSpPr>
      <xdr:spPr>
        <a:xfrm>
          <a:off x="9391727" y="13070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7" name="正方形/長方形 29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8" name="正方形/長方形 29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9" name="正方形/長方形 29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0" name="正方形/長方形 29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1" name="正方形/長方形 30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2" name="正方形/長方形 30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3" name="正方形/長方形 30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4" name="正方形/長方形 30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5" name="テキスト ボックス 30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6" name="直線コネクタ 30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07" name="テキスト ボックス 306"/>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08" name="直線コネクタ 307"/>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09" name="テキスト ボックス 308"/>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10" name="直線コネクタ 309"/>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11" name="テキスト ボックス 310"/>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12" name="直線コネクタ 311"/>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13" name="テキスト ボックス 312"/>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14" name="直線コネクタ 313"/>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15" name="テキスト ボックス 314"/>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16" name="直線コネクタ 315"/>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17" name="テキスト ボックス 316"/>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8" name="直線コネクタ 31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19" name="テキスト ボックス 31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89536</xdr:rowOff>
    </xdr:to>
    <xdr:cxnSp macro="">
      <xdr:nvCxnSpPr>
        <xdr:cNvPr id="321" name="直線コネクタ 320"/>
        <xdr:cNvCxnSpPr/>
      </xdr:nvCxnSpPr>
      <xdr:spPr>
        <a:xfrm flipV="1">
          <a:off x="4634865" y="17145000"/>
          <a:ext cx="0" cy="1289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93363</xdr:rowOff>
    </xdr:from>
    <xdr:ext cx="405111" cy="259045"/>
    <xdr:sp macro="" textlink="">
      <xdr:nvSpPr>
        <xdr:cNvPr id="322" name="【市民会館】&#10;有形固定資産減価償却率最小値テキスト"/>
        <xdr:cNvSpPr txBox="1"/>
      </xdr:nvSpPr>
      <xdr:spPr>
        <a:xfrm>
          <a:off x="4673600" y="18438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89536</xdr:rowOff>
    </xdr:from>
    <xdr:to>
      <xdr:col>24</xdr:col>
      <xdr:colOff>152400</xdr:colOff>
      <xdr:row>107</xdr:row>
      <xdr:rowOff>89536</xdr:rowOff>
    </xdr:to>
    <xdr:cxnSp macro="">
      <xdr:nvCxnSpPr>
        <xdr:cNvPr id="323" name="直線コネクタ 322"/>
        <xdr:cNvCxnSpPr/>
      </xdr:nvCxnSpPr>
      <xdr:spPr>
        <a:xfrm>
          <a:off x="4546600" y="18434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24" name="【市民会館】&#10;有形固定資産減価償却率最大値テキスト"/>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25" name="直線コネクタ 324"/>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120032</xdr:rowOff>
    </xdr:from>
    <xdr:ext cx="405111" cy="259045"/>
    <xdr:sp macro="" textlink="">
      <xdr:nvSpPr>
        <xdr:cNvPr id="326" name="【市民会館】&#10;有形固定資産減価償却率平均値テキスト"/>
        <xdr:cNvSpPr txBox="1"/>
      </xdr:nvSpPr>
      <xdr:spPr>
        <a:xfrm>
          <a:off x="4673600" y="17950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141605</xdr:rowOff>
    </xdr:from>
    <xdr:to>
      <xdr:col>24</xdr:col>
      <xdr:colOff>114300</xdr:colOff>
      <xdr:row>105</xdr:row>
      <xdr:rowOff>71755</xdr:rowOff>
    </xdr:to>
    <xdr:sp macro="" textlink="">
      <xdr:nvSpPr>
        <xdr:cNvPr id="327" name="フローチャート: 判断 326"/>
        <xdr:cNvSpPr/>
      </xdr:nvSpPr>
      <xdr:spPr>
        <a:xfrm>
          <a:off x="4584700" y="1797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84455</xdr:rowOff>
    </xdr:from>
    <xdr:to>
      <xdr:col>20</xdr:col>
      <xdr:colOff>38100</xdr:colOff>
      <xdr:row>105</xdr:row>
      <xdr:rowOff>14605</xdr:rowOff>
    </xdr:to>
    <xdr:sp macro="" textlink="">
      <xdr:nvSpPr>
        <xdr:cNvPr id="328" name="フローチャート: 判断 327"/>
        <xdr:cNvSpPr/>
      </xdr:nvSpPr>
      <xdr:spPr>
        <a:xfrm>
          <a:off x="3746500" y="1791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29211</xdr:rowOff>
    </xdr:from>
    <xdr:to>
      <xdr:col>15</xdr:col>
      <xdr:colOff>101600</xdr:colOff>
      <xdr:row>105</xdr:row>
      <xdr:rowOff>130811</xdr:rowOff>
    </xdr:to>
    <xdr:sp macro="" textlink="">
      <xdr:nvSpPr>
        <xdr:cNvPr id="329" name="フローチャート: 判断 328"/>
        <xdr:cNvSpPr/>
      </xdr:nvSpPr>
      <xdr:spPr>
        <a:xfrm>
          <a:off x="2857500" y="1803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0" name="テキスト ボックス 32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1" name="テキスト ボックス 33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2" name="テキスト ボックス 33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3" name="テキスト ボックス 33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4" name="テキスト ボックス 33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126364</xdr:rowOff>
    </xdr:from>
    <xdr:to>
      <xdr:col>24</xdr:col>
      <xdr:colOff>114300</xdr:colOff>
      <xdr:row>104</xdr:row>
      <xdr:rowOff>56514</xdr:rowOff>
    </xdr:to>
    <xdr:sp macro="" textlink="">
      <xdr:nvSpPr>
        <xdr:cNvPr id="335" name="楕円 334"/>
        <xdr:cNvSpPr/>
      </xdr:nvSpPr>
      <xdr:spPr>
        <a:xfrm>
          <a:off x="4584700" y="1778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149241</xdr:rowOff>
    </xdr:from>
    <xdr:ext cx="405111" cy="259045"/>
    <xdr:sp macro="" textlink="">
      <xdr:nvSpPr>
        <xdr:cNvPr id="336" name="【市民会館】&#10;有形固定資産減価償却率該当値テキスト"/>
        <xdr:cNvSpPr txBox="1"/>
      </xdr:nvSpPr>
      <xdr:spPr>
        <a:xfrm>
          <a:off x="4673600" y="1763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4445</xdr:rowOff>
    </xdr:from>
    <xdr:to>
      <xdr:col>20</xdr:col>
      <xdr:colOff>38100</xdr:colOff>
      <xdr:row>104</xdr:row>
      <xdr:rowOff>106045</xdr:rowOff>
    </xdr:to>
    <xdr:sp macro="" textlink="">
      <xdr:nvSpPr>
        <xdr:cNvPr id="337" name="楕円 336"/>
        <xdr:cNvSpPr/>
      </xdr:nvSpPr>
      <xdr:spPr>
        <a:xfrm>
          <a:off x="3746500" y="1783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5714</xdr:rowOff>
    </xdr:from>
    <xdr:to>
      <xdr:col>24</xdr:col>
      <xdr:colOff>63500</xdr:colOff>
      <xdr:row>104</xdr:row>
      <xdr:rowOff>55245</xdr:rowOff>
    </xdr:to>
    <xdr:cxnSp macro="">
      <xdr:nvCxnSpPr>
        <xdr:cNvPr id="338" name="直線コネクタ 337"/>
        <xdr:cNvCxnSpPr/>
      </xdr:nvCxnSpPr>
      <xdr:spPr>
        <a:xfrm flipV="1">
          <a:off x="3797300" y="17836514"/>
          <a:ext cx="8382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5732</xdr:rowOff>
    </xdr:from>
    <xdr:ext cx="405111" cy="259045"/>
    <xdr:sp macro="" textlink="">
      <xdr:nvSpPr>
        <xdr:cNvPr id="339" name="n_1aveValue【市民会館】&#10;有形固定資産減価償却率"/>
        <xdr:cNvSpPr txBox="1"/>
      </xdr:nvSpPr>
      <xdr:spPr>
        <a:xfrm>
          <a:off x="3582044" y="1800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147338</xdr:rowOff>
    </xdr:from>
    <xdr:ext cx="405111" cy="259045"/>
    <xdr:sp macro="" textlink="">
      <xdr:nvSpPr>
        <xdr:cNvPr id="340" name="n_2aveValue【市民会館】&#10;有形固定資産減価償却率"/>
        <xdr:cNvSpPr txBox="1"/>
      </xdr:nvSpPr>
      <xdr:spPr>
        <a:xfrm>
          <a:off x="2705744" y="17806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122572</xdr:rowOff>
    </xdr:from>
    <xdr:ext cx="405111" cy="259045"/>
    <xdr:sp macro="" textlink="">
      <xdr:nvSpPr>
        <xdr:cNvPr id="341" name="n_1mainValue【市民会館】&#10;有形固定資産減価償却率"/>
        <xdr:cNvSpPr txBox="1"/>
      </xdr:nvSpPr>
      <xdr:spPr>
        <a:xfrm>
          <a:off x="3582044" y="1761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2" name="正方形/長方形 34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3" name="正方形/長方形 34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4" name="正方形/長方形 34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5" name="正方形/長方形 34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6" name="正方形/長方形 34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7" name="正方形/長方形 34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8" name="正方形/長方形 34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9" name="正方形/長方形 34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0" name="テキスト ボックス 34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1" name="直線コネクタ 35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52" name="直線コネクタ 351"/>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53" name="テキスト ボックス 352"/>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4" name="直線コネクタ 353"/>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5" name="テキスト ボックス 354"/>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6" name="直線コネクタ 35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7" name="テキスト ボックス 35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8" name="直線コネクタ 357"/>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9" name="テキスト ボックス 358"/>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60" name="直線コネクタ 359"/>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61" name="テキスト ボックス 360"/>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2" name="直線コネクタ 36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3" name="テキスト ボックス 36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22861</xdr:rowOff>
    </xdr:from>
    <xdr:to>
      <xdr:col>54</xdr:col>
      <xdr:colOff>189865</xdr:colOff>
      <xdr:row>108</xdr:row>
      <xdr:rowOff>114300</xdr:rowOff>
    </xdr:to>
    <xdr:cxnSp macro="">
      <xdr:nvCxnSpPr>
        <xdr:cNvPr id="365" name="直線コネクタ 364"/>
        <xdr:cNvCxnSpPr/>
      </xdr:nvCxnSpPr>
      <xdr:spPr>
        <a:xfrm flipV="1">
          <a:off x="10476865" y="17167861"/>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118127</xdr:rowOff>
    </xdr:from>
    <xdr:ext cx="469744" cy="259045"/>
    <xdr:sp macro="" textlink="">
      <xdr:nvSpPr>
        <xdr:cNvPr id="366" name="【市民会館】&#10;一人当たり面積最小値テキスト"/>
        <xdr:cNvSpPr txBox="1"/>
      </xdr:nvSpPr>
      <xdr:spPr>
        <a:xfrm>
          <a:off x="10515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114300</xdr:rowOff>
    </xdr:from>
    <xdr:to>
      <xdr:col>55</xdr:col>
      <xdr:colOff>88900</xdr:colOff>
      <xdr:row>108</xdr:row>
      <xdr:rowOff>114300</xdr:rowOff>
    </xdr:to>
    <xdr:cxnSp macro="">
      <xdr:nvCxnSpPr>
        <xdr:cNvPr id="367" name="直線コネクタ 366"/>
        <xdr:cNvCxnSpPr/>
      </xdr:nvCxnSpPr>
      <xdr:spPr>
        <a:xfrm>
          <a:off x="10388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140988</xdr:rowOff>
    </xdr:from>
    <xdr:ext cx="469744" cy="259045"/>
    <xdr:sp macro="" textlink="">
      <xdr:nvSpPr>
        <xdr:cNvPr id="368" name="【市民会館】&#10;一人当たり面積最大値テキスト"/>
        <xdr:cNvSpPr txBox="1"/>
      </xdr:nvSpPr>
      <xdr:spPr>
        <a:xfrm>
          <a:off x="10515600" y="16943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22861</xdr:rowOff>
    </xdr:from>
    <xdr:to>
      <xdr:col>55</xdr:col>
      <xdr:colOff>88900</xdr:colOff>
      <xdr:row>100</xdr:row>
      <xdr:rowOff>22861</xdr:rowOff>
    </xdr:to>
    <xdr:cxnSp macro="">
      <xdr:nvCxnSpPr>
        <xdr:cNvPr id="369" name="直線コネクタ 368"/>
        <xdr:cNvCxnSpPr/>
      </xdr:nvCxnSpPr>
      <xdr:spPr>
        <a:xfrm>
          <a:off x="10388600" y="1716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25416</xdr:rowOff>
    </xdr:from>
    <xdr:ext cx="469744" cy="259045"/>
    <xdr:sp macro="" textlink="">
      <xdr:nvSpPr>
        <xdr:cNvPr id="370" name="【市民会館】&#10;一人当たり面積平均値テキスト"/>
        <xdr:cNvSpPr txBox="1"/>
      </xdr:nvSpPr>
      <xdr:spPr>
        <a:xfrm>
          <a:off x="10515600" y="18027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2539</xdr:rowOff>
    </xdr:from>
    <xdr:to>
      <xdr:col>55</xdr:col>
      <xdr:colOff>50800</xdr:colOff>
      <xdr:row>106</xdr:row>
      <xdr:rowOff>104139</xdr:rowOff>
    </xdr:to>
    <xdr:sp macro="" textlink="">
      <xdr:nvSpPr>
        <xdr:cNvPr id="371" name="フローチャート: 判断 370"/>
        <xdr:cNvSpPr/>
      </xdr:nvSpPr>
      <xdr:spPr>
        <a:xfrm>
          <a:off x="104267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151130</xdr:rowOff>
    </xdr:from>
    <xdr:to>
      <xdr:col>50</xdr:col>
      <xdr:colOff>165100</xdr:colOff>
      <xdr:row>106</xdr:row>
      <xdr:rowOff>81280</xdr:rowOff>
    </xdr:to>
    <xdr:sp macro="" textlink="">
      <xdr:nvSpPr>
        <xdr:cNvPr id="372" name="フローチャート: 判断 371"/>
        <xdr:cNvSpPr/>
      </xdr:nvSpPr>
      <xdr:spPr>
        <a:xfrm>
          <a:off x="9588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78739</xdr:rowOff>
    </xdr:from>
    <xdr:to>
      <xdr:col>46</xdr:col>
      <xdr:colOff>38100</xdr:colOff>
      <xdr:row>107</xdr:row>
      <xdr:rowOff>8889</xdr:rowOff>
    </xdr:to>
    <xdr:sp macro="" textlink="">
      <xdr:nvSpPr>
        <xdr:cNvPr id="373" name="フローチャート: 判断 372"/>
        <xdr:cNvSpPr/>
      </xdr:nvSpPr>
      <xdr:spPr>
        <a:xfrm>
          <a:off x="8699500" y="1825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4" name="テキスト ボックス 37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5" name="テキスト ボックス 37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6" name="テキスト ボックス 37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7" name="テキスト ボックス 37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8" name="テキスト ボックス 37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17780</xdr:rowOff>
    </xdr:from>
    <xdr:to>
      <xdr:col>55</xdr:col>
      <xdr:colOff>50800</xdr:colOff>
      <xdr:row>108</xdr:row>
      <xdr:rowOff>119380</xdr:rowOff>
    </xdr:to>
    <xdr:sp macro="" textlink="">
      <xdr:nvSpPr>
        <xdr:cNvPr id="379" name="楕円 378"/>
        <xdr:cNvSpPr/>
      </xdr:nvSpPr>
      <xdr:spPr>
        <a:xfrm>
          <a:off x="10426700" y="1853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104157</xdr:rowOff>
    </xdr:from>
    <xdr:ext cx="469744" cy="259045"/>
    <xdr:sp macro="" textlink="">
      <xdr:nvSpPr>
        <xdr:cNvPr id="380" name="【市民会館】&#10;一人当たり面積該当値テキスト"/>
        <xdr:cNvSpPr txBox="1"/>
      </xdr:nvSpPr>
      <xdr:spPr>
        <a:xfrm>
          <a:off x="10515600" y="1844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17780</xdr:rowOff>
    </xdr:from>
    <xdr:to>
      <xdr:col>50</xdr:col>
      <xdr:colOff>165100</xdr:colOff>
      <xdr:row>108</xdr:row>
      <xdr:rowOff>119380</xdr:rowOff>
    </xdr:to>
    <xdr:sp macro="" textlink="">
      <xdr:nvSpPr>
        <xdr:cNvPr id="381" name="楕円 380"/>
        <xdr:cNvSpPr/>
      </xdr:nvSpPr>
      <xdr:spPr>
        <a:xfrm>
          <a:off x="9588500" y="1853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68580</xdr:rowOff>
    </xdr:from>
    <xdr:to>
      <xdr:col>55</xdr:col>
      <xdr:colOff>0</xdr:colOff>
      <xdr:row>108</xdr:row>
      <xdr:rowOff>68580</xdr:rowOff>
    </xdr:to>
    <xdr:cxnSp macro="">
      <xdr:nvCxnSpPr>
        <xdr:cNvPr id="382" name="直線コネクタ 381"/>
        <xdr:cNvCxnSpPr/>
      </xdr:nvCxnSpPr>
      <xdr:spPr>
        <a:xfrm>
          <a:off x="9639300" y="185851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97807</xdr:rowOff>
    </xdr:from>
    <xdr:ext cx="469744" cy="259045"/>
    <xdr:sp macro="" textlink="">
      <xdr:nvSpPr>
        <xdr:cNvPr id="383" name="n_1aveValue【市民会館】&#10;一人当たり面積"/>
        <xdr:cNvSpPr txBox="1"/>
      </xdr:nvSpPr>
      <xdr:spPr>
        <a:xfrm>
          <a:off x="9391727"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25416</xdr:rowOff>
    </xdr:from>
    <xdr:ext cx="469744" cy="259045"/>
    <xdr:sp macro="" textlink="">
      <xdr:nvSpPr>
        <xdr:cNvPr id="384" name="n_2aveValue【市民会館】&#10;一人当たり面積"/>
        <xdr:cNvSpPr txBox="1"/>
      </xdr:nvSpPr>
      <xdr:spPr>
        <a:xfrm>
          <a:off x="8515427" y="1802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110507</xdr:rowOff>
    </xdr:from>
    <xdr:ext cx="469744" cy="259045"/>
    <xdr:sp macro="" textlink="">
      <xdr:nvSpPr>
        <xdr:cNvPr id="385" name="n_1mainValue【市民会館】&#10;一人当たり面積"/>
        <xdr:cNvSpPr txBox="1"/>
      </xdr:nvSpPr>
      <xdr:spPr>
        <a:xfrm>
          <a:off x="9391727" y="186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6" name="正方形/長方形 38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7" name="正方形/長方形 38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8" name="正方形/長方形 38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9" name="正方形/長方形 38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0" name="正方形/長方形 38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1" name="正方形/長方形 39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2" name="正方形/長方形 39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3" name="正方形/長方形 39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4" name="テキスト ボックス 39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5" name="直線コネクタ 39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96" name="テキスト ボックス 39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7" name="直線コネクタ 39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98" name="テキスト ボックス 39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9" name="直線コネクタ 39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0" name="テキスト ボックス 39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1" name="直線コネクタ 40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2" name="テキスト ボックス 40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3" name="直線コネクタ 40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4" name="テキスト ボックス 40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5" name="直線コネクタ 40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06" name="テキスト ボックス 40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7" name="直線コネクタ 40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08" name="テキスト ボックス 40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104775</xdr:rowOff>
    </xdr:from>
    <xdr:to>
      <xdr:col>85</xdr:col>
      <xdr:colOff>126364</xdr:colOff>
      <xdr:row>41</xdr:row>
      <xdr:rowOff>9525</xdr:rowOff>
    </xdr:to>
    <xdr:cxnSp macro="">
      <xdr:nvCxnSpPr>
        <xdr:cNvPr id="410" name="直線コネクタ 409"/>
        <xdr:cNvCxnSpPr/>
      </xdr:nvCxnSpPr>
      <xdr:spPr>
        <a:xfrm flipV="1">
          <a:off x="16318864" y="5934075"/>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13352</xdr:rowOff>
    </xdr:from>
    <xdr:ext cx="405111" cy="259045"/>
    <xdr:sp macro="" textlink="">
      <xdr:nvSpPr>
        <xdr:cNvPr id="411" name="【一般廃棄物処理施設】&#10;有形固定資産減価償却率最小値テキスト"/>
        <xdr:cNvSpPr txBox="1"/>
      </xdr:nvSpPr>
      <xdr:spPr>
        <a:xfrm>
          <a:off x="16357600" y="704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9525</xdr:rowOff>
    </xdr:from>
    <xdr:to>
      <xdr:col>86</xdr:col>
      <xdr:colOff>25400</xdr:colOff>
      <xdr:row>41</xdr:row>
      <xdr:rowOff>9525</xdr:rowOff>
    </xdr:to>
    <xdr:cxnSp macro="">
      <xdr:nvCxnSpPr>
        <xdr:cNvPr id="412" name="直線コネクタ 411"/>
        <xdr:cNvCxnSpPr/>
      </xdr:nvCxnSpPr>
      <xdr:spPr>
        <a:xfrm>
          <a:off x="16230600" y="7038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51452</xdr:rowOff>
    </xdr:from>
    <xdr:ext cx="405111" cy="259045"/>
    <xdr:sp macro="" textlink="">
      <xdr:nvSpPr>
        <xdr:cNvPr id="413" name="【一般廃棄物処理施設】&#10;有形固定資産減価償却率最大値テキスト"/>
        <xdr:cNvSpPr txBox="1"/>
      </xdr:nvSpPr>
      <xdr:spPr>
        <a:xfrm>
          <a:off x="16357600" y="5709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104775</xdr:rowOff>
    </xdr:from>
    <xdr:to>
      <xdr:col>86</xdr:col>
      <xdr:colOff>25400</xdr:colOff>
      <xdr:row>34</xdr:row>
      <xdr:rowOff>104775</xdr:rowOff>
    </xdr:to>
    <xdr:cxnSp macro="">
      <xdr:nvCxnSpPr>
        <xdr:cNvPr id="414" name="直線コネクタ 413"/>
        <xdr:cNvCxnSpPr/>
      </xdr:nvCxnSpPr>
      <xdr:spPr>
        <a:xfrm>
          <a:off x="16230600" y="593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114317</xdr:rowOff>
    </xdr:from>
    <xdr:ext cx="405111" cy="259045"/>
    <xdr:sp macro="" textlink="">
      <xdr:nvSpPr>
        <xdr:cNvPr id="415" name="【一般廃棄物処理施設】&#10;有形固定資産減価償却率平均値テキスト"/>
        <xdr:cNvSpPr txBox="1"/>
      </xdr:nvSpPr>
      <xdr:spPr>
        <a:xfrm>
          <a:off x="16357600" y="62865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135890</xdr:rowOff>
    </xdr:from>
    <xdr:to>
      <xdr:col>85</xdr:col>
      <xdr:colOff>177800</xdr:colOff>
      <xdr:row>37</xdr:row>
      <xdr:rowOff>66040</xdr:rowOff>
    </xdr:to>
    <xdr:sp macro="" textlink="">
      <xdr:nvSpPr>
        <xdr:cNvPr id="416" name="フローチャート: 判断 415"/>
        <xdr:cNvSpPr/>
      </xdr:nvSpPr>
      <xdr:spPr>
        <a:xfrm>
          <a:off x="162687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141605</xdr:rowOff>
    </xdr:from>
    <xdr:to>
      <xdr:col>81</xdr:col>
      <xdr:colOff>101600</xdr:colOff>
      <xdr:row>37</xdr:row>
      <xdr:rowOff>71755</xdr:rowOff>
    </xdr:to>
    <xdr:sp macro="" textlink="">
      <xdr:nvSpPr>
        <xdr:cNvPr id="417" name="フローチャート: 判断 416"/>
        <xdr:cNvSpPr/>
      </xdr:nvSpPr>
      <xdr:spPr>
        <a:xfrm>
          <a:off x="15430500" y="63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71120</xdr:rowOff>
    </xdr:from>
    <xdr:to>
      <xdr:col>76</xdr:col>
      <xdr:colOff>165100</xdr:colOff>
      <xdr:row>37</xdr:row>
      <xdr:rowOff>1270</xdr:rowOff>
    </xdr:to>
    <xdr:sp macro="" textlink="">
      <xdr:nvSpPr>
        <xdr:cNvPr id="418" name="フローチャート: 判断 417"/>
        <xdr:cNvSpPr/>
      </xdr:nvSpPr>
      <xdr:spPr>
        <a:xfrm>
          <a:off x="145415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9" name="テキスト ボックス 41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0" name="テキスト ボックス 41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1" name="テキスト ボックス 42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2" name="テキスト ボックス 42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3" name="テキスト ボックス 42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69215</xdr:rowOff>
    </xdr:from>
    <xdr:to>
      <xdr:col>85</xdr:col>
      <xdr:colOff>177800</xdr:colOff>
      <xdr:row>36</xdr:row>
      <xdr:rowOff>170815</xdr:rowOff>
    </xdr:to>
    <xdr:sp macro="" textlink="">
      <xdr:nvSpPr>
        <xdr:cNvPr id="424" name="楕円 423"/>
        <xdr:cNvSpPr/>
      </xdr:nvSpPr>
      <xdr:spPr>
        <a:xfrm>
          <a:off x="16268700" y="624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92092</xdr:rowOff>
    </xdr:from>
    <xdr:ext cx="405111" cy="259045"/>
    <xdr:sp macro="" textlink="">
      <xdr:nvSpPr>
        <xdr:cNvPr id="425" name="【一般廃棄物処理施設】&#10;有形固定資産減価償却率該当値テキスト"/>
        <xdr:cNvSpPr txBox="1"/>
      </xdr:nvSpPr>
      <xdr:spPr>
        <a:xfrm>
          <a:off x="16357600" y="609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114935</xdr:rowOff>
    </xdr:from>
    <xdr:to>
      <xdr:col>81</xdr:col>
      <xdr:colOff>101600</xdr:colOff>
      <xdr:row>37</xdr:row>
      <xdr:rowOff>45085</xdr:rowOff>
    </xdr:to>
    <xdr:sp macro="" textlink="">
      <xdr:nvSpPr>
        <xdr:cNvPr id="426" name="楕円 425"/>
        <xdr:cNvSpPr/>
      </xdr:nvSpPr>
      <xdr:spPr>
        <a:xfrm>
          <a:off x="15430500" y="628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120015</xdr:rowOff>
    </xdr:from>
    <xdr:to>
      <xdr:col>85</xdr:col>
      <xdr:colOff>127000</xdr:colOff>
      <xdr:row>36</xdr:row>
      <xdr:rowOff>165735</xdr:rowOff>
    </xdr:to>
    <xdr:cxnSp macro="">
      <xdr:nvCxnSpPr>
        <xdr:cNvPr id="427" name="直線コネクタ 426"/>
        <xdr:cNvCxnSpPr/>
      </xdr:nvCxnSpPr>
      <xdr:spPr>
        <a:xfrm flipV="1">
          <a:off x="15481300" y="629221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62882</xdr:rowOff>
    </xdr:from>
    <xdr:ext cx="405111" cy="259045"/>
    <xdr:sp macro="" textlink="">
      <xdr:nvSpPr>
        <xdr:cNvPr id="428" name="n_1aveValue【一般廃棄物処理施設】&#10;有形固定資産減価償却率"/>
        <xdr:cNvSpPr txBox="1"/>
      </xdr:nvSpPr>
      <xdr:spPr>
        <a:xfrm>
          <a:off x="15266044" y="640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17797</xdr:rowOff>
    </xdr:from>
    <xdr:ext cx="405111" cy="259045"/>
    <xdr:sp macro="" textlink="">
      <xdr:nvSpPr>
        <xdr:cNvPr id="429" name="n_2aveValue【一般廃棄物処理施設】&#10;有形固定資産減価償却率"/>
        <xdr:cNvSpPr txBox="1"/>
      </xdr:nvSpPr>
      <xdr:spPr>
        <a:xfrm>
          <a:off x="1438974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61612</xdr:rowOff>
    </xdr:from>
    <xdr:ext cx="405111" cy="259045"/>
    <xdr:sp macro="" textlink="">
      <xdr:nvSpPr>
        <xdr:cNvPr id="430" name="n_1mainValue【一般廃棄物処理施設】&#10;有形固定資産減価償却率"/>
        <xdr:cNvSpPr txBox="1"/>
      </xdr:nvSpPr>
      <xdr:spPr>
        <a:xfrm>
          <a:off x="15266044" y="606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1" name="正方形/長方形 43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2" name="正方形/長方形 43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3" name="正方形/長方形 43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4" name="正方形/長方形 43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5" name="正方形/長方形 43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6" name="正方形/長方形 43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7" name="正方形/長方形 43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8" name="正方形/長方形 43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9" name="テキスト ボックス 43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0" name="直線コネクタ 43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41" name="直線コネクタ 44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42" name="テキスト ボックス 441"/>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43" name="直線コネクタ 44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44" name="テキスト ボックス 443"/>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5" name="直線コネクタ 44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46" name="テキスト ボックス 445"/>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47" name="直線コネクタ 44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48" name="テキスト ボックス 447"/>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49" name="直線コネクタ 44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50" name="テキスト ボックス 449"/>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1" name="直線コネクタ 45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2" name="テキスト ボックス 45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159167</xdr:rowOff>
    </xdr:from>
    <xdr:to>
      <xdr:col>116</xdr:col>
      <xdr:colOff>62864</xdr:colOff>
      <xdr:row>42</xdr:row>
      <xdr:rowOff>6545</xdr:rowOff>
    </xdr:to>
    <xdr:cxnSp macro="">
      <xdr:nvCxnSpPr>
        <xdr:cNvPr id="454" name="直線コネクタ 453"/>
        <xdr:cNvCxnSpPr/>
      </xdr:nvCxnSpPr>
      <xdr:spPr>
        <a:xfrm flipV="1">
          <a:off x="22160864" y="5817017"/>
          <a:ext cx="0" cy="1390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10372</xdr:rowOff>
    </xdr:from>
    <xdr:ext cx="469744" cy="259045"/>
    <xdr:sp macro="" textlink="">
      <xdr:nvSpPr>
        <xdr:cNvPr id="455" name="【一般廃棄物処理施設】&#10;一人当たり有形固定資産（償却資産）額最小値テキスト"/>
        <xdr:cNvSpPr txBox="1"/>
      </xdr:nvSpPr>
      <xdr:spPr>
        <a:xfrm>
          <a:off x="22199600" y="7211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6545</xdr:rowOff>
    </xdr:from>
    <xdr:to>
      <xdr:col>116</xdr:col>
      <xdr:colOff>152400</xdr:colOff>
      <xdr:row>42</xdr:row>
      <xdr:rowOff>6545</xdr:rowOff>
    </xdr:to>
    <xdr:cxnSp macro="">
      <xdr:nvCxnSpPr>
        <xdr:cNvPr id="456" name="直線コネクタ 455"/>
        <xdr:cNvCxnSpPr/>
      </xdr:nvCxnSpPr>
      <xdr:spPr>
        <a:xfrm>
          <a:off x="22072600" y="7207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105844</xdr:rowOff>
    </xdr:from>
    <xdr:ext cx="599010" cy="259045"/>
    <xdr:sp macro="" textlink="">
      <xdr:nvSpPr>
        <xdr:cNvPr id="457" name="【一般廃棄物処理施設】&#10;一人当たり有形固定資産（償却資産）額最大値テキスト"/>
        <xdr:cNvSpPr txBox="1"/>
      </xdr:nvSpPr>
      <xdr:spPr>
        <a:xfrm>
          <a:off x="22199600" y="5592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159167</xdr:rowOff>
    </xdr:from>
    <xdr:to>
      <xdr:col>116</xdr:col>
      <xdr:colOff>152400</xdr:colOff>
      <xdr:row>33</xdr:row>
      <xdr:rowOff>159167</xdr:rowOff>
    </xdr:to>
    <xdr:cxnSp macro="">
      <xdr:nvCxnSpPr>
        <xdr:cNvPr id="458" name="直線コネクタ 457"/>
        <xdr:cNvCxnSpPr/>
      </xdr:nvCxnSpPr>
      <xdr:spPr>
        <a:xfrm>
          <a:off x="22072600" y="581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64323</xdr:rowOff>
    </xdr:from>
    <xdr:ext cx="534377" cy="259045"/>
    <xdr:sp macro="" textlink="">
      <xdr:nvSpPr>
        <xdr:cNvPr id="459" name="【一般廃棄物処理施設】&#10;一人当たり有形固定資産（償却資産）額平均値テキスト"/>
        <xdr:cNvSpPr txBox="1"/>
      </xdr:nvSpPr>
      <xdr:spPr>
        <a:xfrm>
          <a:off x="22199600" y="6750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85896</xdr:rowOff>
    </xdr:from>
    <xdr:to>
      <xdr:col>116</xdr:col>
      <xdr:colOff>114300</xdr:colOff>
      <xdr:row>40</xdr:row>
      <xdr:rowOff>16046</xdr:rowOff>
    </xdr:to>
    <xdr:sp macro="" textlink="">
      <xdr:nvSpPr>
        <xdr:cNvPr id="460" name="フローチャート: 判断 459"/>
        <xdr:cNvSpPr/>
      </xdr:nvSpPr>
      <xdr:spPr>
        <a:xfrm>
          <a:off x="22110700" y="677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41356</xdr:rowOff>
    </xdr:from>
    <xdr:to>
      <xdr:col>112</xdr:col>
      <xdr:colOff>38100</xdr:colOff>
      <xdr:row>39</xdr:row>
      <xdr:rowOff>142956</xdr:rowOff>
    </xdr:to>
    <xdr:sp macro="" textlink="">
      <xdr:nvSpPr>
        <xdr:cNvPr id="461" name="フローチャート: 判断 460"/>
        <xdr:cNvSpPr/>
      </xdr:nvSpPr>
      <xdr:spPr>
        <a:xfrm>
          <a:off x="21272500" y="672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159733</xdr:rowOff>
    </xdr:from>
    <xdr:to>
      <xdr:col>107</xdr:col>
      <xdr:colOff>101600</xdr:colOff>
      <xdr:row>40</xdr:row>
      <xdr:rowOff>89883</xdr:rowOff>
    </xdr:to>
    <xdr:sp macro="" textlink="">
      <xdr:nvSpPr>
        <xdr:cNvPr id="462" name="フローチャート: 判断 461"/>
        <xdr:cNvSpPr/>
      </xdr:nvSpPr>
      <xdr:spPr>
        <a:xfrm>
          <a:off x="20383500" y="6846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3" name="テキスト ボックス 46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4" name="テキスト ボックス 46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5" name="テキスト ボックス 46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6" name="テキスト ボックス 46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7" name="テキスト ボックス 46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4711</xdr:rowOff>
    </xdr:from>
    <xdr:to>
      <xdr:col>116</xdr:col>
      <xdr:colOff>114300</xdr:colOff>
      <xdr:row>38</xdr:row>
      <xdr:rowOff>106311</xdr:rowOff>
    </xdr:to>
    <xdr:sp macro="" textlink="">
      <xdr:nvSpPr>
        <xdr:cNvPr id="468" name="楕円 467"/>
        <xdr:cNvSpPr/>
      </xdr:nvSpPr>
      <xdr:spPr>
        <a:xfrm>
          <a:off x="22110700" y="651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27589</xdr:rowOff>
    </xdr:from>
    <xdr:ext cx="534377" cy="259045"/>
    <xdr:sp macro="" textlink="">
      <xdr:nvSpPr>
        <xdr:cNvPr id="469" name="【一般廃棄物処理施設】&#10;一人当たり有形固定資産（償却資産）額該当値テキスト"/>
        <xdr:cNvSpPr txBox="1"/>
      </xdr:nvSpPr>
      <xdr:spPr>
        <a:xfrm>
          <a:off x="22199600" y="637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6175</xdr:rowOff>
    </xdr:from>
    <xdr:to>
      <xdr:col>112</xdr:col>
      <xdr:colOff>38100</xdr:colOff>
      <xdr:row>38</xdr:row>
      <xdr:rowOff>107775</xdr:rowOff>
    </xdr:to>
    <xdr:sp macro="" textlink="">
      <xdr:nvSpPr>
        <xdr:cNvPr id="470" name="楕円 469"/>
        <xdr:cNvSpPr/>
      </xdr:nvSpPr>
      <xdr:spPr>
        <a:xfrm>
          <a:off x="21272500" y="652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55511</xdr:rowOff>
    </xdr:from>
    <xdr:to>
      <xdr:col>116</xdr:col>
      <xdr:colOff>63500</xdr:colOff>
      <xdr:row>38</xdr:row>
      <xdr:rowOff>56975</xdr:rowOff>
    </xdr:to>
    <xdr:cxnSp macro="">
      <xdr:nvCxnSpPr>
        <xdr:cNvPr id="471" name="直線コネクタ 470"/>
        <xdr:cNvCxnSpPr/>
      </xdr:nvCxnSpPr>
      <xdr:spPr>
        <a:xfrm flipV="1">
          <a:off x="21323300" y="6570611"/>
          <a:ext cx="838200" cy="1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134083</xdr:rowOff>
    </xdr:from>
    <xdr:ext cx="534377" cy="259045"/>
    <xdr:sp macro="" textlink="">
      <xdr:nvSpPr>
        <xdr:cNvPr id="472" name="n_1aveValue【一般廃棄物処理施設】&#10;一人当たり有形固定資産（償却資産）額"/>
        <xdr:cNvSpPr txBox="1"/>
      </xdr:nvSpPr>
      <xdr:spPr>
        <a:xfrm>
          <a:off x="21043411" y="6820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106410</xdr:rowOff>
    </xdr:from>
    <xdr:ext cx="534377" cy="259045"/>
    <xdr:sp macro="" textlink="">
      <xdr:nvSpPr>
        <xdr:cNvPr id="473" name="n_2aveValue【一般廃棄物処理施設】&#10;一人当たり有形固定資産（償却資産）額"/>
        <xdr:cNvSpPr txBox="1"/>
      </xdr:nvSpPr>
      <xdr:spPr>
        <a:xfrm>
          <a:off x="20167111" y="662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36</xdr:row>
      <xdr:rowOff>124302</xdr:rowOff>
    </xdr:from>
    <xdr:ext cx="534377" cy="259045"/>
    <xdr:sp macro="" textlink="">
      <xdr:nvSpPr>
        <xdr:cNvPr id="474" name="n_1mainValue【一般廃棄物処理施設】&#10;一人当たり有形固定資産（償却資産）額"/>
        <xdr:cNvSpPr txBox="1"/>
      </xdr:nvSpPr>
      <xdr:spPr>
        <a:xfrm>
          <a:off x="21043411" y="6296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5" name="正方形/長方形 47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6" name="正方形/長方形 47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7" name="正方形/長方形 47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8" name="正方形/長方形 47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9" name="正方形/長方形 47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0" name="正方形/長方形 47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1" name="正方形/長方形 48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2" name="正方形/長方形 48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3" name="テキスト ボックス 48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4" name="直線コネクタ 48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85" name="テキスト ボックス 484"/>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86" name="直線コネクタ 485"/>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87" name="テキスト ボックス 486"/>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88" name="直線コネクタ 487"/>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89" name="テキスト ボックス 488"/>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90" name="直線コネクタ 489"/>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91" name="テキスト ボックス 490"/>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92" name="直線コネクタ 491"/>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93" name="テキスト ボックス 492"/>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4" name="直線コネクタ 49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5" name="テキスト ボックス 49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89154</xdr:rowOff>
    </xdr:from>
    <xdr:to>
      <xdr:col>85</xdr:col>
      <xdr:colOff>126364</xdr:colOff>
      <xdr:row>62</xdr:row>
      <xdr:rowOff>98298</xdr:rowOff>
    </xdr:to>
    <xdr:cxnSp macro="">
      <xdr:nvCxnSpPr>
        <xdr:cNvPr id="497" name="直線コネクタ 496"/>
        <xdr:cNvCxnSpPr/>
      </xdr:nvCxnSpPr>
      <xdr:spPr>
        <a:xfrm flipV="1">
          <a:off x="16318864" y="9518904"/>
          <a:ext cx="0" cy="120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102125</xdr:rowOff>
    </xdr:from>
    <xdr:ext cx="405111" cy="259045"/>
    <xdr:sp macro="" textlink="">
      <xdr:nvSpPr>
        <xdr:cNvPr id="498" name="【保健センター・保健所】&#10;有形固定資産減価償却率最小値テキスト"/>
        <xdr:cNvSpPr txBox="1"/>
      </xdr:nvSpPr>
      <xdr:spPr>
        <a:xfrm>
          <a:off x="16357600" y="10732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98298</xdr:rowOff>
    </xdr:from>
    <xdr:to>
      <xdr:col>86</xdr:col>
      <xdr:colOff>25400</xdr:colOff>
      <xdr:row>62</xdr:row>
      <xdr:rowOff>98298</xdr:rowOff>
    </xdr:to>
    <xdr:cxnSp macro="">
      <xdr:nvCxnSpPr>
        <xdr:cNvPr id="499" name="直線コネクタ 498"/>
        <xdr:cNvCxnSpPr/>
      </xdr:nvCxnSpPr>
      <xdr:spPr>
        <a:xfrm>
          <a:off x="16230600" y="10728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35831</xdr:rowOff>
    </xdr:from>
    <xdr:ext cx="405111" cy="259045"/>
    <xdr:sp macro="" textlink="">
      <xdr:nvSpPr>
        <xdr:cNvPr id="500" name="【保健センター・保健所】&#10;有形固定資産減価償却率最大値テキスト"/>
        <xdr:cNvSpPr txBox="1"/>
      </xdr:nvSpPr>
      <xdr:spPr>
        <a:xfrm>
          <a:off x="16357600" y="9294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89154</xdr:rowOff>
    </xdr:from>
    <xdr:to>
      <xdr:col>86</xdr:col>
      <xdr:colOff>25400</xdr:colOff>
      <xdr:row>55</xdr:row>
      <xdr:rowOff>89154</xdr:rowOff>
    </xdr:to>
    <xdr:cxnSp macro="">
      <xdr:nvCxnSpPr>
        <xdr:cNvPr id="501" name="直線コネクタ 500"/>
        <xdr:cNvCxnSpPr/>
      </xdr:nvCxnSpPr>
      <xdr:spPr>
        <a:xfrm>
          <a:off x="16230600" y="951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102379</xdr:rowOff>
    </xdr:from>
    <xdr:ext cx="405111" cy="259045"/>
    <xdr:sp macro="" textlink="">
      <xdr:nvSpPr>
        <xdr:cNvPr id="502" name="【保健センター・保健所】&#10;有形固定資産減価償却率平均値テキスト"/>
        <xdr:cNvSpPr txBox="1"/>
      </xdr:nvSpPr>
      <xdr:spPr>
        <a:xfrm>
          <a:off x="16357600" y="100464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79502</xdr:rowOff>
    </xdr:from>
    <xdr:to>
      <xdr:col>85</xdr:col>
      <xdr:colOff>177800</xdr:colOff>
      <xdr:row>60</xdr:row>
      <xdr:rowOff>9652</xdr:rowOff>
    </xdr:to>
    <xdr:sp macro="" textlink="">
      <xdr:nvSpPr>
        <xdr:cNvPr id="503" name="フローチャート: 判断 502"/>
        <xdr:cNvSpPr/>
      </xdr:nvSpPr>
      <xdr:spPr>
        <a:xfrm>
          <a:off x="16268700" y="1019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6350</xdr:rowOff>
    </xdr:from>
    <xdr:to>
      <xdr:col>81</xdr:col>
      <xdr:colOff>101600</xdr:colOff>
      <xdr:row>60</xdr:row>
      <xdr:rowOff>107950</xdr:rowOff>
    </xdr:to>
    <xdr:sp macro="" textlink="">
      <xdr:nvSpPr>
        <xdr:cNvPr id="504" name="フローチャート: 判断 503"/>
        <xdr:cNvSpPr/>
      </xdr:nvSpPr>
      <xdr:spPr>
        <a:xfrm>
          <a:off x="15430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70358</xdr:rowOff>
    </xdr:from>
    <xdr:to>
      <xdr:col>76</xdr:col>
      <xdr:colOff>165100</xdr:colOff>
      <xdr:row>62</xdr:row>
      <xdr:rowOff>508</xdr:rowOff>
    </xdr:to>
    <xdr:sp macro="" textlink="">
      <xdr:nvSpPr>
        <xdr:cNvPr id="505" name="フローチャート: 判断 504"/>
        <xdr:cNvSpPr/>
      </xdr:nvSpPr>
      <xdr:spPr>
        <a:xfrm>
          <a:off x="14541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6" name="テキスト ボックス 50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7" name="テキスト ボックス 50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8" name="テキスト ボックス 50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9" name="テキスト ボックス 50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0" name="テキスト ボックス 50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100076</xdr:rowOff>
    </xdr:from>
    <xdr:to>
      <xdr:col>85</xdr:col>
      <xdr:colOff>177800</xdr:colOff>
      <xdr:row>62</xdr:row>
      <xdr:rowOff>30226</xdr:rowOff>
    </xdr:to>
    <xdr:sp macro="" textlink="">
      <xdr:nvSpPr>
        <xdr:cNvPr id="511" name="楕円 510"/>
        <xdr:cNvSpPr/>
      </xdr:nvSpPr>
      <xdr:spPr>
        <a:xfrm>
          <a:off x="16268700" y="1055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15003</xdr:rowOff>
    </xdr:from>
    <xdr:ext cx="405111" cy="259045"/>
    <xdr:sp macro="" textlink="">
      <xdr:nvSpPr>
        <xdr:cNvPr id="512" name="【保健センター・保健所】&#10;有形固定資産減価償却率該当値テキスト"/>
        <xdr:cNvSpPr txBox="1"/>
      </xdr:nvSpPr>
      <xdr:spPr>
        <a:xfrm>
          <a:off x="16357600" y="10473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143510</xdr:rowOff>
    </xdr:from>
    <xdr:to>
      <xdr:col>81</xdr:col>
      <xdr:colOff>101600</xdr:colOff>
      <xdr:row>62</xdr:row>
      <xdr:rowOff>73660</xdr:rowOff>
    </xdr:to>
    <xdr:sp macro="" textlink="">
      <xdr:nvSpPr>
        <xdr:cNvPr id="513" name="楕円 512"/>
        <xdr:cNvSpPr/>
      </xdr:nvSpPr>
      <xdr:spPr>
        <a:xfrm>
          <a:off x="15430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150876</xdr:rowOff>
    </xdr:from>
    <xdr:to>
      <xdr:col>85</xdr:col>
      <xdr:colOff>127000</xdr:colOff>
      <xdr:row>62</xdr:row>
      <xdr:rowOff>22860</xdr:rowOff>
    </xdr:to>
    <xdr:cxnSp macro="">
      <xdr:nvCxnSpPr>
        <xdr:cNvPr id="514" name="直線コネクタ 513"/>
        <xdr:cNvCxnSpPr/>
      </xdr:nvCxnSpPr>
      <xdr:spPr>
        <a:xfrm flipV="1">
          <a:off x="15481300" y="10609326"/>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124477</xdr:rowOff>
    </xdr:from>
    <xdr:ext cx="405111" cy="259045"/>
    <xdr:sp macro="" textlink="">
      <xdr:nvSpPr>
        <xdr:cNvPr id="515" name="n_1aveValue【保健センター・保健所】&#10;有形固定資産減価償却率"/>
        <xdr:cNvSpPr txBox="1"/>
      </xdr:nvSpPr>
      <xdr:spPr>
        <a:xfrm>
          <a:off x="152660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17035</xdr:rowOff>
    </xdr:from>
    <xdr:ext cx="405111" cy="259045"/>
    <xdr:sp macro="" textlink="">
      <xdr:nvSpPr>
        <xdr:cNvPr id="516" name="n_2aveValue【保健センター・保健所】&#10;有形固定資産減価償却率"/>
        <xdr:cNvSpPr txBox="1"/>
      </xdr:nvSpPr>
      <xdr:spPr>
        <a:xfrm>
          <a:off x="14389744" y="10304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64787</xdr:rowOff>
    </xdr:from>
    <xdr:ext cx="405111" cy="259045"/>
    <xdr:sp macro="" textlink="">
      <xdr:nvSpPr>
        <xdr:cNvPr id="517" name="n_1mainValue【保健センター・保健所】&#10;有形固定資産減価償却率"/>
        <xdr:cNvSpPr txBox="1"/>
      </xdr:nvSpPr>
      <xdr:spPr>
        <a:xfrm>
          <a:off x="15266044" y="1069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8" name="正方形/長方形 51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9" name="正方形/長方形 51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0" name="正方形/長方形 51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1" name="正方形/長方形 52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2" name="正方形/長方形 52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3" name="正方形/長方形 52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4" name="正方形/長方形 52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5" name="正方形/長方形 52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6" name="テキスト ボックス 52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7" name="直線コネクタ 52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28" name="直線コネクタ 52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29" name="テキスト ボックス 52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30" name="直線コネクタ 52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31" name="テキスト ボックス 53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32" name="直線コネクタ 53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33" name="テキスト ボックス 53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34" name="直線コネクタ 53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35" name="テキスト ボックス 53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6" name="直線コネクタ 53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7" name="テキスト ボックス 53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80010</xdr:rowOff>
    </xdr:from>
    <xdr:to>
      <xdr:col>116</xdr:col>
      <xdr:colOff>62864</xdr:colOff>
      <xdr:row>63</xdr:row>
      <xdr:rowOff>125730</xdr:rowOff>
    </xdr:to>
    <xdr:cxnSp macro="">
      <xdr:nvCxnSpPr>
        <xdr:cNvPr id="539" name="直線コネクタ 538"/>
        <xdr:cNvCxnSpPr/>
      </xdr:nvCxnSpPr>
      <xdr:spPr>
        <a:xfrm flipV="1">
          <a:off x="22160864" y="950976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540" name="【保健センター・保健所】&#10;一人当たり面積最小値テキスト"/>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541" name="直線コネクタ 540"/>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26687</xdr:rowOff>
    </xdr:from>
    <xdr:ext cx="469744" cy="259045"/>
    <xdr:sp macro="" textlink="">
      <xdr:nvSpPr>
        <xdr:cNvPr id="542" name="【保健センター・保健所】&#10;一人当たり面積最大値テキスト"/>
        <xdr:cNvSpPr txBox="1"/>
      </xdr:nvSpPr>
      <xdr:spPr>
        <a:xfrm>
          <a:off x="22199600" y="928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80010</xdr:rowOff>
    </xdr:from>
    <xdr:to>
      <xdr:col>116</xdr:col>
      <xdr:colOff>152400</xdr:colOff>
      <xdr:row>55</xdr:row>
      <xdr:rowOff>80010</xdr:rowOff>
    </xdr:to>
    <xdr:cxnSp macro="">
      <xdr:nvCxnSpPr>
        <xdr:cNvPr id="543" name="直線コネクタ 542"/>
        <xdr:cNvCxnSpPr/>
      </xdr:nvCxnSpPr>
      <xdr:spPr>
        <a:xfrm>
          <a:off x="22072600" y="950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19067</xdr:rowOff>
    </xdr:from>
    <xdr:ext cx="469744" cy="259045"/>
    <xdr:sp macro="" textlink="">
      <xdr:nvSpPr>
        <xdr:cNvPr id="544" name="【保健センター・保健所】&#10;一人当たり面積平均値テキスト"/>
        <xdr:cNvSpPr txBox="1"/>
      </xdr:nvSpPr>
      <xdr:spPr>
        <a:xfrm>
          <a:off x="22199600" y="10306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40640</xdr:rowOff>
    </xdr:from>
    <xdr:to>
      <xdr:col>116</xdr:col>
      <xdr:colOff>114300</xdr:colOff>
      <xdr:row>60</xdr:row>
      <xdr:rowOff>142240</xdr:rowOff>
    </xdr:to>
    <xdr:sp macro="" textlink="">
      <xdr:nvSpPr>
        <xdr:cNvPr id="545" name="フローチャート: 判断 544"/>
        <xdr:cNvSpPr/>
      </xdr:nvSpPr>
      <xdr:spPr>
        <a:xfrm>
          <a:off x="221107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74930</xdr:rowOff>
    </xdr:from>
    <xdr:to>
      <xdr:col>112</xdr:col>
      <xdr:colOff>38100</xdr:colOff>
      <xdr:row>60</xdr:row>
      <xdr:rowOff>5080</xdr:rowOff>
    </xdr:to>
    <xdr:sp macro="" textlink="">
      <xdr:nvSpPr>
        <xdr:cNvPr id="546" name="フローチャート: 判断 545"/>
        <xdr:cNvSpPr/>
      </xdr:nvSpPr>
      <xdr:spPr>
        <a:xfrm>
          <a:off x="21272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58</xdr:row>
      <xdr:rowOff>17780</xdr:rowOff>
    </xdr:from>
    <xdr:to>
      <xdr:col>107</xdr:col>
      <xdr:colOff>101600</xdr:colOff>
      <xdr:row>58</xdr:row>
      <xdr:rowOff>119380</xdr:rowOff>
    </xdr:to>
    <xdr:sp macro="" textlink="">
      <xdr:nvSpPr>
        <xdr:cNvPr id="547" name="フローチャート: 判断 546"/>
        <xdr:cNvSpPr/>
      </xdr:nvSpPr>
      <xdr:spPr>
        <a:xfrm>
          <a:off x="20383500" y="996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8" name="テキスト ボックス 54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9" name="テキスト ボックス 54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0" name="テキスト ボックス 54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1" name="テキスト ボックス 55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2" name="テキスト ボックス 55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17780</xdr:rowOff>
    </xdr:from>
    <xdr:to>
      <xdr:col>116</xdr:col>
      <xdr:colOff>114300</xdr:colOff>
      <xdr:row>58</xdr:row>
      <xdr:rowOff>119380</xdr:rowOff>
    </xdr:to>
    <xdr:sp macro="" textlink="">
      <xdr:nvSpPr>
        <xdr:cNvPr id="553" name="楕円 552"/>
        <xdr:cNvSpPr/>
      </xdr:nvSpPr>
      <xdr:spPr>
        <a:xfrm>
          <a:off x="221107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40657</xdr:rowOff>
    </xdr:from>
    <xdr:ext cx="469744" cy="259045"/>
    <xdr:sp macro="" textlink="">
      <xdr:nvSpPr>
        <xdr:cNvPr id="554" name="【保健センター・保健所】&#10;一人当たり面積該当値テキスト"/>
        <xdr:cNvSpPr txBox="1"/>
      </xdr:nvSpPr>
      <xdr:spPr>
        <a:xfrm>
          <a:off x="22199600" y="981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17780</xdr:rowOff>
    </xdr:from>
    <xdr:to>
      <xdr:col>112</xdr:col>
      <xdr:colOff>38100</xdr:colOff>
      <xdr:row>58</xdr:row>
      <xdr:rowOff>119380</xdr:rowOff>
    </xdr:to>
    <xdr:sp macro="" textlink="">
      <xdr:nvSpPr>
        <xdr:cNvPr id="555" name="楕円 554"/>
        <xdr:cNvSpPr/>
      </xdr:nvSpPr>
      <xdr:spPr>
        <a:xfrm>
          <a:off x="212725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68580</xdr:rowOff>
    </xdr:from>
    <xdr:to>
      <xdr:col>116</xdr:col>
      <xdr:colOff>63500</xdr:colOff>
      <xdr:row>58</xdr:row>
      <xdr:rowOff>68580</xdr:rowOff>
    </xdr:to>
    <xdr:cxnSp macro="">
      <xdr:nvCxnSpPr>
        <xdr:cNvPr id="556" name="直線コネクタ 555"/>
        <xdr:cNvCxnSpPr/>
      </xdr:nvCxnSpPr>
      <xdr:spPr>
        <a:xfrm>
          <a:off x="21323300" y="100126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167657</xdr:rowOff>
    </xdr:from>
    <xdr:ext cx="469744" cy="259045"/>
    <xdr:sp macro="" textlink="">
      <xdr:nvSpPr>
        <xdr:cNvPr id="557" name="n_1aveValue【保健センター・保健所】&#10;一人当たり面積"/>
        <xdr:cNvSpPr txBox="1"/>
      </xdr:nvSpPr>
      <xdr:spPr>
        <a:xfrm>
          <a:off x="21075727" y="1028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135907</xdr:rowOff>
    </xdr:from>
    <xdr:ext cx="469744" cy="259045"/>
    <xdr:sp macro="" textlink="">
      <xdr:nvSpPr>
        <xdr:cNvPr id="558" name="n_2aveValue【保健センター・保健所】&#10;一人当たり面積"/>
        <xdr:cNvSpPr txBox="1"/>
      </xdr:nvSpPr>
      <xdr:spPr>
        <a:xfrm>
          <a:off x="20199427" y="973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135907</xdr:rowOff>
    </xdr:from>
    <xdr:ext cx="469744" cy="259045"/>
    <xdr:sp macro="" textlink="">
      <xdr:nvSpPr>
        <xdr:cNvPr id="559" name="n_1mainValue【保健センター・保健所】&#10;一人当たり面積"/>
        <xdr:cNvSpPr txBox="1"/>
      </xdr:nvSpPr>
      <xdr:spPr>
        <a:xfrm>
          <a:off x="21075727" y="973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0" name="正方形/長方形 55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1" name="正方形/長方形 56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2" name="正方形/長方形 56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3" name="正方形/長方形 56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4" name="正方形/長方形 56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5" name="正方形/長方形 56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6" name="正方形/長方形 56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7" name="正方形/長方形 56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68" name="テキスト ボックス 56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69" name="直線コネクタ 56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570" name="テキスト ボックス 569"/>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71" name="直線コネクタ 57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572" name="テキスト ボックス 571"/>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73" name="直線コネクタ 57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74" name="テキスト ボックス 57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75" name="直線コネクタ 57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76" name="テキスト ボックス 57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77" name="直線コネクタ 57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78" name="テキスト ボックス 57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79" name="直線コネクタ 57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0" name="テキスト ボックス 57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1" name="直線コネクタ 58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582" name="テキスト ボックス 581"/>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3" name="直線コネクタ 58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584" name="テキスト ボックス 583"/>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67492</xdr:rowOff>
    </xdr:from>
    <xdr:to>
      <xdr:col>85</xdr:col>
      <xdr:colOff>126364</xdr:colOff>
      <xdr:row>87</xdr:row>
      <xdr:rowOff>7076</xdr:rowOff>
    </xdr:to>
    <xdr:cxnSp macro="">
      <xdr:nvCxnSpPr>
        <xdr:cNvPr id="586" name="直線コネクタ 585"/>
        <xdr:cNvCxnSpPr/>
      </xdr:nvCxnSpPr>
      <xdr:spPr>
        <a:xfrm flipV="1">
          <a:off x="16318864" y="13440592"/>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10903</xdr:rowOff>
    </xdr:from>
    <xdr:ext cx="405111" cy="259045"/>
    <xdr:sp macro="" textlink="">
      <xdr:nvSpPr>
        <xdr:cNvPr id="587" name="【消防施設】&#10;有形固定資産減価償却率最小値テキスト"/>
        <xdr:cNvSpPr txBox="1"/>
      </xdr:nvSpPr>
      <xdr:spPr>
        <a:xfrm>
          <a:off x="16357600" y="14927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7076</xdr:rowOff>
    </xdr:from>
    <xdr:to>
      <xdr:col>86</xdr:col>
      <xdr:colOff>25400</xdr:colOff>
      <xdr:row>87</xdr:row>
      <xdr:rowOff>7076</xdr:rowOff>
    </xdr:to>
    <xdr:cxnSp macro="">
      <xdr:nvCxnSpPr>
        <xdr:cNvPr id="588" name="直線コネクタ 587"/>
        <xdr:cNvCxnSpPr/>
      </xdr:nvCxnSpPr>
      <xdr:spPr>
        <a:xfrm>
          <a:off x="16230600" y="1492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14169</xdr:rowOff>
    </xdr:from>
    <xdr:ext cx="405111" cy="259045"/>
    <xdr:sp macro="" textlink="">
      <xdr:nvSpPr>
        <xdr:cNvPr id="589" name="【消防施設】&#10;有形固定資産減価償却率最大値テキスト"/>
        <xdr:cNvSpPr txBox="1"/>
      </xdr:nvSpPr>
      <xdr:spPr>
        <a:xfrm>
          <a:off x="16357600" y="13215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67492</xdr:rowOff>
    </xdr:from>
    <xdr:to>
      <xdr:col>86</xdr:col>
      <xdr:colOff>25400</xdr:colOff>
      <xdr:row>78</xdr:row>
      <xdr:rowOff>67492</xdr:rowOff>
    </xdr:to>
    <xdr:cxnSp macro="">
      <xdr:nvCxnSpPr>
        <xdr:cNvPr id="590" name="直線コネクタ 589"/>
        <xdr:cNvCxnSpPr/>
      </xdr:nvCxnSpPr>
      <xdr:spPr>
        <a:xfrm>
          <a:off x="16230600" y="13440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13079</xdr:rowOff>
    </xdr:from>
    <xdr:ext cx="405111" cy="259045"/>
    <xdr:sp macro="" textlink="">
      <xdr:nvSpPr>
        <xdr:cNvPr id="591" name="【消防施設】&#10;有形固定資産減価償却率平均値テキスト"/>
        <xdr:cNvSpPr txBox="1"/>
      </xdr:nvSpPr>
      <xdr:spPr>
        <a:xfrm>
          <a:off x="16357600" y="139005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34652</xdr:rowOff>
    </xdr:from>
    <xdr:to>
      <xdr:col>85</xdr:col>
      <xdr:colOff>177800</xdr:colOff>
      <xdr:row>81</xdr:row>
      <xdr:rowOff>136252</xdr:rowOff>
    </xdr:to>
    <xdr:sp macro="" textlink="">
      <xdr:nvSpPr>
        <xdr:cNvPr id="592" name="フローチャート: 判断 591"/>
        <xdr:cNvSpPr/>
      </xdr:nvSpPr>
      <xdr:spPr>
        <a:xfrm>
          <a:off x="16268700" y="1392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155484</xdr:rowOff>
    </xdr:from>
    <xdr:to>
      <xdr:col>81</xdr:col>
      <xdr:colOff>101600</xdr:colOff>
      <xdr:row>82</xdr:row>
      <xdr:rowOff>85634</xdr:rowOff>
    </xdr:to>
    <xdr:sp macro="" textlink="">
      <xdr:nvSpPr>
        <xdr:cNvPr id="593" name="フローチャート: 判断 592"/>
        <xdr:cNvSpPr/>
      </xdr:nvSpPr>
      <xdr:spPr>
        <a:xfrm>
          <a:off x="15430500" y="1404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88537</xdr:rowOff>
    </xdr:from>
    <xdr:to>
      <xdr:col>76</xdr:col>
      <xdr:colOff>165100</xdr:colOff>
      <xdr:row>83</xdr:row>
      <xdr:rowOff>18687</xdr:rowOff>
    </xdr:to>
    <xdr:sp macro="" textlink="">
      <xdr:nvSpPr>
        <xdr:cNvPr id="594" name="フローチャート: 判断 593"/>
        <xdr:cNvSpPr/>
      </xdr:nvSpPr>
      <xdr:spPr>
        <a:xfrm>
          <a:off x="14541500" y="1414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95" name="テキスト ボックス 59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6" name="テキスト ボックス 59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7" name="テキスト ボックス 59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98" name="テキスト ボックス 59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99" name="テキスト ボックス 59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157118</xdr:rowOff>
    </xdr:from>
    <xdr:to>
      <xdr:col>85</xdr:col>
      <xdr:colOff>177800</xdr:colOff>
      <xdr:row>81</xdr:row>
      <xdr:rowOff>87268</xdr:rowOff>
    </xdr:to>
    <xdr:sp macro="" textlink="">
      <xdr:nvSpPr>
        <xdr:cNvPr id="600" name="楕円 599"/>
        <xdr:cNvSpPr/>
      </xdr:nvSpPr>
      <xdr:spPr>
        <a:xfrm>
          <a:off x="16268700" y="1387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8545</xdr:rowOff>
    </xdr:from>
    <xdr:ext cx="405111" cy="259045"/>
    <xdr:sp macro="" textlink="">
      <xdr:nvSpPr>
        <xdr:cNvPr id="601" name="【消防施設】&#10;有形固定資産減価償却率該当値テキスト"/>
        <xdr:cNvSpPr txBox="1"/>
      </xdr:nvSpPr>
      <xdr:spPr>
        <a:xfrm>
          <a:off x="16357600" y="13724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90170</xdr:rowOff>
    </xdr:from>
    <xdr:to>
      <xdr:col>81</xdr:col>
      <xdr:colOff>101600</xdr:colOff>
      <xdr:row>82</xdr:row>
      <xdr:rowOff>20320</xdr:rowOff>
    </xdr:to>
    <xdr:sp macro="" textlink="">
      <xdr:nvSpPr>
        <xdr:cNvPr id="602" name="楕円 601"/>
        <xdr:cNvSpPr/>
      </xdr:nvSpPr>
      <xdr:spPr>
        <a:xfrm>
          <a:off x="154305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36468</xdr:rowOff>
    </xdr:from>
    <xdr:to>
      <xdr:col>85</xdr:col>
      <xdr:colOff>127000</xdr:colOff>
      <xdr:row>81</xdr:row>
      <xdr:rowOff>140970</xdr:rowOff>
    </xdr:to>
    <xdr:cxnSp macro="">
      <xdr:nvCxnSpPr>
        <xdr:cNvPr id="603" name="直線コネクタ 602"/>
        <xdr:cNvCxnSpPr/>
      </xdr:nvCxnSpPr>
      <xdr:spPr>
        <a:xfrm flipV="1">
          <a:off x="15481300" y="13923918"/>
          <a:ext cx="838200" cy="104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76761</xdr:rowOff>
    </xdr:from>
    <xdr:ext cx="405111" cy="259045"/>
    <xdr:sp macro="" textlink="">
      <xdr:nvSpPr>
        <xdr:cNvPr id="604" name="n_1aveValue【消防施設】&#10;有形固定資産減価償却率"/>
        <xdr:cNvSpPr txBox="1"/>
      </xdr:nvSpPr>
      <xdr:spPr>
        <a:xfrm>
          <a:off x="15266044" y="1413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35214</xdr:rowOff>
    </xdr:from>
    <xdr:ext cx="405111" cy="259045"/>
    <xdr:sp macro="" textlink="">
      <xdr:nvSpPr>
        <xdr:cNvPr id="605" name="n_2aveValue【消防施設】&#10;有形固定資産減価償却率"/>
        <xdr:cNvSpPr txBox="1"/>
      </xdr:nvSpPr>
      <xdr:spPr>
        <a:xfrm>
          <a:off x="14389744" y="1392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36847</xdr:rowOff>
    </xdr:from>
    <xdr:ext cx="405111" cy="259045"/>
    <xdr:sp macro="" textlink="">
      <xdr:nvSpPr>
        <xdr:cNvPr id="606" name="n_1mainValue【消防施設】&#10;有形固定資産減価償却率"/>
        <xdr:cNvSpPr txBox="1"/>
      </xdr:nvSpPr>
      <xdr:spPr>
        <a:xfrm>
          <a:off x="152660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7" name="正方形/長方形 60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8" name="正方形/長方形 60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9" name="正方形/長方形 60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0" name="正方形/長方形 60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1" name="正方形/長方形 61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2" name="正方形/長方形 61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3" name="正方形/長方形 61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4" name="正方形/長方形 61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5" name="テキスト ボックス 61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6" name="直線コネクタ 61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17" name="直線コネクタ 61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18" name="テキスト ボックス 61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19" name="直線コネクタ 61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20" name="テキスト ボックス 61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21" name="直線コネクタ 62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22" name="テキスト ボックス 62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23" name="直線コネクタ 62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24" name="テキスト ボックス 62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25" name="直線コネクタ 62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26" name="テキスト ボックス 62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7" name="直線コネクタ 62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8" name="テキスト ボックス 62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152400</xdr:rowOff>
    </xdr:from>
    <xdr:to>
      <xdr:col>116</xdr:col>
      <xdr:colOff>62864</xdr:colOff>
      <xdr:row>86</xdr:row>
      <xdr:rowOff>19050</xdr:rowOff>
    </xdr:to>
    <xdr:cxnSp macro="">
      <xdr:nvCxnSpPr>
        <xdr:cNvPr id="630" name="直線コネクタ 629"/>
        <xdr:cNvCxnSpPr/>
      </xdr:nvCxnSpPr>
      <xdr:spPr>
        <a:xfrm flipV="1">
          <a:off x="22160864" y="133540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22877</xdr:rowOff>
    </xdr:from>
    <xdr:ext cx="469744" cy="259045"/>
    <xdr:sp macro="" textlink="">
      <xdr:nvSpPr>
        <xdr:cNvPr id="631" name="【消防施設】&#10;一人当たり面積最小値テキスト"/>
        <xdr:cNvSpPr txBox="1"/>
      </xdr:nvSpPr>
      <xdr:spPr>
        <a:xfrm>
          <a:off x="22199600"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19050</xdr:rowOff>
    </xdr:from>
    <xdr:to>
      <xdr:col>116</xdr:col>
      <xdr:colOff>152400</xdr:colOff>
      <xdr:row>86</xdr:row>
      <xdr:rowOff>19050</xdr:rowOff>
    </xdr:to>
    <xdr:cxnSp macro="">
      <xdr:nvCxnSpPr>
        <xdr:cNvPr id="632" name="直線コネクタ 631"/>
        <xdr:cNvCxnSpPr/>
      </xdr:nvCxnSpPr>
      <xdr:spPr>
        <a:xfrm>
          <a:off x="22072600" y="1476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99077</xdr:rowOff>
    </xdr:from>
    <xdr:ext cx="469744" cy="259045"/>
    <xdr:sp macro="" textlink="">
      <xdr:nvSpPr>
        <xdr:cNvPr id="633" name="【消防施設】&#10;一人当たり面積最大値テキスト"/>
        <xdr:cNvSpPr txBox="1"/>
      </xdr:nvSpPr>
      <xdr:spPr>
        <a:xfrm>
          <a:off x="22199600" y="1312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152400</xdr:rowOff>
    </xdr:from>
    <xdr:to>
      <xdr:col>116</xdr:col>
      <xdr:colOff>152400</xdr:colOff>
      <xdr:row>77</xdr:row>
      <xdr:rowOff>152400</xdr:rowOff>
    </xdr:to>
    <xdr:cxnSp macro="">
      <xdr:nvCxnSpPr>
        <xdr:cNvPr id="634" name="直線コネクタ 633"/>
        <xdr:cNvCxnSpPr/>
      </xdr:nvCxnSpPr>
      <xdr:spPr>
        <a:xfrm>
          <a:off x="22072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118127</xdr:rowOff>
    </xdr:from>
    <xdr:ext cx="469744" cy="259045"/>
    <xdr:sp macro="" textlink="">
      <xdr:nvSpPr>
        <xdr:cNvPr id="635" name="【消防施設】&#10;一人当たり面積平均値テキスト"/>
        <xdr:cNvSpPr txBox="1"/>
      </xdr:nvSpPr>
      <xdr:spPr>
        <a:xfrm>
          <a:off x="22199600" y="1417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139700</xdr:rowOff>
    </xdr:from>
    <xdr:to>
      <xdr:col>116</xdr:col>
      <xdr:colOff>114300</xdr:colOff>
      <xdr:row>83</xdr:row>
      <xdr:rowOff>69850</xdr:rowOff>
    </xdr:to>
    <xdr:sp macro="" textlink="">
      <xdr:nvSpPr>
        <xdr:cNvPr id="636" name="フローチャート: 判断 635"/>
        <xdr:cNvSpPr/>
      </xdr:nvSpPr>
      <xdr:spPr>
        <a:xfrm>
          <a:off x="22110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158750</xdr:rowOff>
    </xdr:from>
    <xdr:to>
      <xdr:col>112</xdr:col>
      <xdr:colOff>38100</xdr:colOff>
      <xdr:row>82</xdr:row>
      <xdr:rowOff>88900</xdr:rowOff>
    </xdr:to>
    <xdr:sp macro="" textlink="">
      <xdr:nvSpPr>
        <xdr:cNvPr id="637" name="フローチャート: 判断 636"/>
        <xdr:cNvSpPr/>
      </xdr:nvSpPr>
      <xdr:spPr>
        <a:xfrm>
          <a:off x="21272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158750</xdr:rowOff>
    </xdr:from>
    <xdr:to>
      <xdr:col>107</xdr:col>
      <xdr:colOff>101600</xdr:colOff>
      <xdr:row>82</xdr:row>
      <xdr:rowOff>88900</xdr:rowOff>
    </xdr:to>
    <xdr:sp macro="" textlink="">
      <xdr:nvSpPr>
        <xdr:cNvPr id="638" name="フローチャート: 判断 637"/>
        <xdr:cNvSpPr/>
      </xdr:nvSpPr>
      <xdr:spPr>
        <a:xfrm>
          <a:off x="20383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39" name="テキスト ボックス 63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0" name="テキスト ボックス 63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1" name="テキスト ボックス 64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2" name="テキスト ボックス 64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3" name="テキスト ボックス 64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44450</xdr:rowOff>
    </xdr:from>
    <xdr:to>
      <xdr:col>116</xdr:col>
      <xdr:colOff>114300</xdr:colOff>
      <xdr:row>78</xdr:row>
      <xdr:rowOff>146050</xdr:rowOff>
    </xdr:to>
    <xdr:sp macro="" textlink="">
      <xdr:nvSpPr>
        <xdr:cNvPr id="644" name="楕円 643"/>
        <xdr:cNvSpPr/>
      </xdr:nvSpPr>
      <xdr:spPr>
        <a:xfrm>
          <a:off x="22110700" y="1341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130827</xdr:rowOff>
    </xdr:from>
    <xdr:ext cx="469744" cy="259045"/>
    <xdr:sp macro="" textlink="">
      <xdr:nvSpPr>
        <xdr:cNvPr id="645" name="【消防施設】&#10;一人当たり面積該当値テキスト"/>
        <xdr:cNvSpPr txBox="1"/>
      </xdr:nvSpPr>
      <xdr:spPr>
        <a:xfrm>
          <a:off x="22199600" y="13332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25400</xdr:rowOff>
    </xdr:from>
    <xdr:to>
      <xdr:col>112</xdr:col>
      <xdr:colOff>38100</xdr:colOff>
      <xdr:row>78</xdr:row>
      <xdr:rowOff>127000</xdr:rowOff>
    </xdr:to>
    <xdr:sp macro="" textlink="">
      <xdr:nvSpPr>
        <xdr:cNvPr id="646" name="楕円 645"/>
        <xdr:cNvSpPr/>
      </xdr:nvSpPr>
      <xdr:spPr>
        <a:xfrm>
          <a:off x="21272500" y="1339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76200</xdr:rowOff>
    </xdr:from>
    <xdr:to>
      <xdr:col>116</xdr:col>
      <xdr:colOff>63500</xdr:colOff>
      <xdr:row>78</xdr:row>
      <xdr:rowOff>95250</xdr:rowOff>
    </xdr:to>
    <xdr:cxnSp macro="">
      <xdr:nvCxnSpPr>
        <xdr:cNvPr id="647" name="直線コネクタ 646"/>
        <xdr:cNvCxnSpPr/>
      </xdr:nvCxnSpPr>
      <xdr:spPr>
        <a:xfrm>
          <a:off x="21323300" y="134493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80027</xdr:rowOff>
    </xdr:from>
    <xdr:ext cx="469744" cy="259045"/>
    <xdr:sp macro="" textlink="">
      <xdr:nvSpPr>
        <xdr:cNvPr id="648" name="n_1aveValue【消防施設】&#10;一人当たり面積"/>
        <xdr:cNvSpPr txBox="1"/>
      </xdr:nvSpPr>
      <xdr:spPr>
        <a:xfrm>
          <a:off x="21075727" y="1413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105427</xdr:rowOff>
    </xdr:from>
    <xdr:ext cx="469744" cy="259045"/>
    <xdr:sp macro="" textlink="">
      <xdr:nvSpPr>
        <xdr:cNvPr id="649" name="n_2aveValue【消防施設】&#10;一人当たり面積"/>
        <xdr:cNvSpPr txBox="1"/>
      </xdr:nvSpPr>
      <xdr:spPr>
        <a:xfrm>
          <a:off x="201994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76</xdr:row>
      <xdr:rowOff>143527</xdr:rowOff>
    </xdr:from>
    <xdr:ext cx="469744" cy="259045"/>
    <xdr:sp macro="" textlink="">
      <xdr:nvSpPr>
        <xdr:cNvPr id="650" name="n_1mainValue【消防施設】&#10;一人当たり面積"/>
        <xdr:cNvSpPr txBox="1"/>
      </xdr:nvSpPr>
      <xdr:spPr>
        <a:xfrm>
          <a:off x="21075727" y="1317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1" name="正方形/長方形 65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2" name="正方形/長方形 65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3" name="正方形/長方形 65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4" name="正方形/長方形 65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5" name="正方形/長方形 65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6" name="正方形/長方形 65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7" name="正方形/長方形 65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8" name="正方形/長方形 65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9" name="テキスト ボックス 65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0" name="直線コネクタ 65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661" name="直線コネクタ 66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662" name="テキスト ボックス 661"/>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63" name="直線コネクタ 66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64" name="テキスト ボックス 66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65" name="直線コネクタ 66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6" name="テキスト ボックス 66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7" name="直線コネクタ 66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8" name="テキスト ボックス 66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9" name="直線コネクタ 66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70" name="テキスト ボックス 669"/>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1" name="直線コネクタ 67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2" name="テキスト ボックス 67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150495</xdr:rowOff>
    </xdr:from>
    <xdr:to>
      <xdr:col>85</xdr:col>
      <xdr:colOff>126364</xdr:colOff>
      <xdr:row>107</xdr:row>
      <xdr:rowOff>40005</xdr:rowOff>
    </xdr:to>
    <xdr:cxnSp macro="">
      <xdr:nvCxnSpPr>
        <xdr:cNvPr id="674" name="直線コネクタ 673"/>
        <xdr:cNvCxnSpPr/>
      </xdr:nvCxnSpPr>
      <xdr:spPr>
        <a:xfrm flipV="1">
          <a:off x="16318864" y="17124045"/>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43832</xdr:rowOff>
    </xdr:from>
    <xdr:ext cx="405111" cy="259045"/>
    <xdr:sp macro="" textlink="">
      <xdr:nvSpPr>
        <xdr:cNvPr id="675" name="【庁舎】&#10;有形固定資産減価償却率最小値テキスト"/>
        <xdr:cNvSpPr txBox="1"/>
      </xdr:nvSpPr>
      <xdr:spPr>
        <a:xfrm>
          <a:off x="16357600" y="1838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40005</xdr:rowOff>
    </xdr:from>
    <xdr:to>
      <xdr:col>86</xdr:col>
      <xdr:colOff>25400</xdr:colOff>
      <xdr:row>107</xdr:row>
      <xdr:rowOff>40005</xdr:rowOff>
    </xdr:to>
    <xdr:cxnSp macro="">
      <xdr:nvCxnSpPr>
        <xdr:cNvPr id="676" name="直線コネクタ 675"/>
        <xdr:cNvCxnSpPr/>
      </xdr:nvCxnSpPr>
      <xdr:spPr>
        <a:xfrm>
          <a:off x="16230600" y="1838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97172</xdr:rowOff>
    </xdr:from>
    <xdr:ext cx="405111" cy="259045"/>
    <xdr:sp macro="" textlink="">
      <xdr:nvSpPr>
        <xdr:cNvPr id="677" name="【庁舎】&#10;有形固定資産減価償却率最大値テキスト"/>
        <xdr:cNvSpPr txBox="1"/>
      </xdr:nvSpPr>
      <xdr:spPr>
        <a:xfrm>
          <a:off x="16357600" y="16899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150495</xdr:rowOff>
    </xdr:from>
    <xdr:to>
      <xdr:col>86</xdr:col>
      <xdr:colOff>25400</xdr:colOff>
      <xdr:row>99</xdr:row>
      <xdr:rowOff>150495</xdr:rowOff>
    </xdr:to>
    <xdr:cxnSp macro="">
      <xdr:nvCxnSpPr>
        <xdr:cNvPr id="678" name="直線コネクタ 677"/>
        <xdr:cNvCxnSpPr/>
      </xdr:nvCxnSpPr>
      <xdr:spPr>
        <a:xfrm>
          <a:off x="16230600" y="17124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106697</xdr:rowOff>
    </xdr:from>
    <xdr:ext cx="405111" cy="259045"/>
    <xdr:sp macro="" textlink="">
      <xdr:nvSpPr>
        <xdr:cNvPr id="679" name="【庁舎】&#10;有形固定資産減価償却率平均値テキスト"/>
        <xdr:cNvSpPr txBox="1"/>
      </xdr:nvSpPr>
      <xdr:spPr>
        <a:xfrm>
          <a:off x="16357600" y="1776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128270</xdr:rowOff>
    </xdr:from>
    <xdr:to>
      <xdr:col>85</xdr:col>
      <xdr:colOff>177800</xdr:colOff>
      <xdr:row>104</xdr:row>
      <xdr:rowOff>58420</xdr:rowOff>
    </xdr:to>
    <xdr:sp macro="" textlink="">
      <xdr:nvSpPr>
        <xdr:cNvPr id="680" name="フローチャート: 判断 679"/>
        <xdr:cNvSpPr/>
      </xdr:nvSpPr>
      <xdr:spPr>
        <a:xfrm>
          <a:off x="162687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143511</xdr:rowOff>
    </xdr:from>
    <xdr:to>
      <xdr:col>81</xdr:col>
      <xdr:colOff>101600</xdr:colOff>
      <xdr:row>103</xdr:row>
      <xdr:rowOff>73661</xdr:rowOff>
    </xdr:to>
    <xdr:sp macro="" textlink="">
      <xdr:nvSpPr>
        <xdr:cNvPr id="681" name="フローチャート: 判断 680"/>
        <xdr:cNvSpPr/>
      </xdr:nvSpPr>
      <xdr:spPr>
        <a:xfrm>
          <a:off x="15430500" y="1763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101</xdr:row>
      <xdr:rowOff>97789</xdr:rowOff>
    </xdr:from>
    <xdr:to>
      <xdr:col>76</xdr:col>
      <xdr:colOff>165100</xdr:colOff>
      <xdr:row>102</xdr:row>
      <xdr:rowOff>27939</xdr:rowOff>
    </xdr:to>
    <xdr:sp macro="" textlink="">
      <xdr:nvSpPr>
        <xdr:cNvPr id="682" name="フローチャート: 判断 681"/>
        <xdr:cNvSpPr/>
      </xdr:nvSpPr>
      <xdr:spPr>
        <a:xfrm>
          <a:off x="14541500" y="17414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3" name="テキスト ボックス 68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4" name="テキスト ボックス 68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5" name="テキスト ボックス 68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6" name="テキスト ボックス 68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7" name="テキスト ボックス 68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71120</xdr:rowOff>
    </xdr:from>
    <xdr:to>
      <xdr:col>85</xdr:col>
      <xdr:colOff>177800</xdr:colOff>
      <xdr:row>103</xdr:row>
      <xdr:rowOff>1270</xdr:rowOff>
    </xdr:to>
    <xdr:sp macro="" textlink="">
      <xdr:nvSpPr>
        <xdr:cNvPr id="688" name="楕円 687"/>
        <xdr:cNvSpPr/>
      </xdr:nvSpPr>
      <xdr:spPr>
        <a:xfrm>
          <a:off x="16268700" y="1755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93997</xdr:rowOff>
    </xdr:from>
    <xdr:ext cx="405111" cy="259045"/>
    <xdr:sp macro="" textlink="">
      <xdr:nvSpPr>
        <xdr:cNvPr id="689" name="【庁舎】&#10;有形固定資産減価償却率該当値テキスト"/>
        <xdr:cNvSpPr txBox="1"/>
      </xdr:nvSpPr>
      <xdr:spPr>
        <a:xfrm>
          <a:off x="16357600" y="1741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97789</xdr:rowOff>
    </xdr:from>
    <xdr:to>
      <xdr:col>81</xdr:col>
      <xdr:colOff>101600</xdr:colOff>
      <xdr:row>103</xdr:row>
      <xdr:rowOff>27939</xdr:rowOff>
    </xdr:to>
    <xdr:sp macro="" textlink="">
      <xdr:nvSpPr>
        <xdr:cNvPr id="690" name="楕円 689"/>
        <xdr:cNvSpPr/>
      </xdr:nvSpPr>
      <xdr:spPr>
        <a:xfrm>
          <a:off x="15430500" y="1758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121920</xdr:rowOff>
    </xdr:from>
    <xdr:to>
      <xdr:col>85</xdr:col>
      <xdr:colOff>127000</xdr:colOff>
      <xdr:row>102</xdr:row>
      <xdr:rowOff>148589</xdr:rowOff>
    </xdr:to>
    <xdr:cxnSp macro="">
      <xdr:nvCxnSpPr>
        <xdr:cNvPr id="691" name="直線コネクタ 690"/>
        <xdr:cNvCxnSpPr/>
      </xdr:nvCxnSpPr>
      <xdr:spPr>
        <a:xfrm flipV="1">
          <a:off x="15481300" y="17609820"/>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64788</xdr:rowOff>
    </xdr:from>
    <xdr:ext cx="405111" cy="259045"/>
    <xdr:sp macro="" textlink="">
      <xdr:nvSpPr>
        <xdr:cNvPr id="692" name="n_1aveValue【庁舎】&#10;有形固定資産減価償却率"/>
        <xdr:cNvSpPr txBox="1"/>
      </xdr:nvSpPr>
      <xdr:spPr>
        <a:xfrm>
          <a:off x="15266044" y="17724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44466</xdr:rowOff>
    </xdr:from>
    <xdr:ext cx="405111" cy="259045"/>
    <xdr:sp macro="" textlink="">
      <xdr:nvSpPr>
        <xdr:cNvPr id="693" name="n_2aveValue【庁舎】&#10;有形固定資産減価償却率"/>
        <xdr:cNvSpPr txBox="1"/>
      </xdr:nvSpPr>
      <xdr:spPr>
        <a:xfrm>
          <a:off x="14389744" y="1718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44466</xdr:rowOff>
    </xdr:from>
    <xdr:ext cx="405111" cy="259045"/>
    <xdr:sp macro="" textlink="">
      <xdr:nvSpPr>
        <xdr:cNvPr id="694" name="n_1mainValue【庁舎】&#10;有形固定資産減価償却率"/>
        <xdr:cNvSpPr txBox="1"/>
      </xdr:nvSpPr>
      <xdr:spPr>
        <a:xfrm>
          <a:off x="15266044" y="1736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5" name="正方形/長方形 69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6" name="正方形/長方形 69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7" name="正方形/長方形 69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8" name="正方形/長方形 69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9" name="正方形/長方形 69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0" name="正方形/長方形 69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1" name="正方形/長方形 70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2" name="正方形/長方形 70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3" name="テキスト ボックス 70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4" name="直線コネクタ 70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5" name="直線コネクタ 70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6" name="テキスト ボックス 70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7" name="直線コネクタ 70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8" name="テキスト ボックス 70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9" name="直線コネクタ 70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0" name="テキスト ボックス 70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1" name="直線コネクタ 71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2" name="テキスト ボックス 71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3" name="直線コネクタ 71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4" name="テキスト ボックス 71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5" name="直線コネクタ 71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6" name="テキスト ボックス 71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49530</xdr:rowOff>
    </xdr:from>
    <xdr:to>
      <xdr:col>116</xdr:col>
      <xdr:colOff>62864</xdr:colOff>
      <xdr:row>107</xdr:row>
      <xdr:rowOff>76200</xdr:rowOff>
    </xdr:to>
    <xdr:cxnSp macro="">
      <xdr:nvCxnSpPr>
        <xdr:cNvPr id="718" name="直線コネクタ 717"/>
        <xdr:cNvCxnSpPr/>
      </xdr:nvCxnSpPr>
      <xdr:spPr>
        <a:xfrm flipV="1">
          <a:off x="22160864" y="17365980"/>
          <a:ext cx="0" cy="1055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80027</xdr:rowOff>
    </xdr:from>
    <xdr:ext cx="469744" cy="259045"/>
    <xdr:sp macro="" textlink="">
      <xdr:nvSpPr>
        <xdr:cNvPr id="719" name="【庁舎】&#10;一人当たり面積最小値テキスト"/>
        <xdr:cNvSpPr txBox="1"/>
      </xdr:nvSpPr>
      <xdr:spPr>
        <a:xfrm>
          <a:off x="22199600" y="1842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76200</xdr:rowOff>
    </xdr:from>
    <xdr:to>
      <xdr:col>116</xdr:col>
      <xdr:colOff>152400</xdr:colOff>
      <xdr:row>107</xdr:row>
      <xdr:rowOff>76200</xdr:rowOff>
    </xdr:to>
    <xdr:cxnSp macro="">
      <xdr:nvCxnSpPr>
        <xdr:cNvPr id="720" name="直線コネクタ 719"/>
        <xdr:cNvCxnSpPr/>
      </xdr:nvCxnSpPr>
      <xdr:spPr>
        <a:xfrm>
          <a:off x="22072600" y="1842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167657</xdr:rowOff>
    </xdr:from>
    <xdr:ext cx="469744" cy="259045"/>
    <xdr:sp macro="" textlink="">
      <xdr:nvSpPr>
        <xdr:cNvPr id="721" name="【庁舎】&#10;一人当たり面積最大値テキスト"/>
        <xdr:cNvSpPr txBox="1"/>
      </xdr:nvSpPr>
      <xdr:spPr>
        <a:xfrm>
          <a:off x="22199600" y="1714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49530</xdr:rowOff>
    </xdr:from>
    <xdr:to>
      <xdr:col>116</xdr:col>
      <xdr:colOff>152400</xdr:colOff>
      <xdr:row>101</xdr:row>
      <xdr:rowOff>49530</xdr:rowOff>
    </xdr:to>
    <xdr:cxnSp macro="">
      <xdr:nvCxnSpPr>
        <xdr:cNvPr id="722" name="直線コネクタ 721"/>
        <xdr:cNvCxnSpPr/>
      </xdr:nvCxnSpPr>
      <xdr:spPr>
        <a:xfrm>
          <a:off x="22072600" y="1736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34307</xdr:rowOff>
    </xdr:from>
    <xdr:ext cx="469744" cy="259045"/>
    <xdr:sp macro="" textlink="">
      <xdr:nvSpPr>
        <xdr:cNvPr id="723" name="【庁舎】&#10;一人当たり面積平均値テキスト"/>
        <xdr:cNvSpPr txBox="1"/>
      </xdr:nvSpPr>
      <xdr:spPr>
        <a:xfrm>
          <a:off x="22199600" y="180365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55880</xdr:rowOff>
    </xdr:from>
    <xdr:to>
      <xdr:col>116</xdr:col>
      <xdr:colOff>114300</xdr:colOff>
      <xdr:row>105</xdr:row>
      <xdr:rowOff>157480</xdr:rowOff>
    </xdr:to>
    <xdr:sp macro="" textlink="">
      <xdr:nvSpPr>
        <xdr:cNvPr id="724" name="フローチャート: 判断 723"/>
        <xdr:cNvSpPr/>
      </xdr:nvSpPr>
      <xdr:spPr>
        <a:xfrm>
          <a:off x="22110700" y="1805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93980</xdr:rowOff>
    </xdr:from>
    <xdr:to>
      <xdr:col>112</xdr:col>
      <xdr:colOff>38100</xdr:colOff>
      <xdr:row>106</xdr:row>
      <xdr:rowOff>24130</xdr:rowOff>
    </xdr:to>
    <xdr:sp macro="" textlink="">
      <xdr:nvSpPr>
        <xdr:cNvPr id="725" name="フローチャート: 判断 724"/>
        <xdr:cNvSpPr/>
      </xdr:nvSpPr>
      <xdr:spPr>
        <a:xfrm>
          <a:off x="21272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17780</xdr:rowOff>
    </xdr:from>
    <xdr:to>
      <xdr:col>107</xdr:col>
      <xdr:colOff>101600</xdr:colOff>
      <xdr:row>106</xdr:row>
      <xdr:rowOff>119380</xdr:rowOff>
    </xdr:to>
    <xdr:sp macro="" textlink="">
      <xdr:nvSpPr>
        <xdr:cNvPr id="726" name="フローチャート: 判断 725"/>
        <xdr:cNvSpPr/>
      </xdr:nvSpPr>
      <xdr:spPr>
        <a:xfrm>
          <a:off x="20383500" y="1819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7" name="テキスト ボックス 7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8" name="テキスト ボックス 7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9" name="テキスト ボックス 7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0" name="テキスト ボックス 7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1" name="テキスト ボックス 7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170180</xdr:rowOff>
    </xdr:from>
    <xdr:to>
      <xdr:col>116</xdr:col>
      <xdr:colOff>114300</xdr:colOff>
      <xdr:row>101</xdr:row>
      <xdr:rowOff>100330</xdr:rowOff>
    </xdr:to>
    <xdr:sp macro="" textlink="">
      <xdr:nvSpPr>
        <xdr:cNvPr id="732" name="楕円 731"/>
        <xdr:cNvSpPr/>
      </xdr:nvSpPr>
      <xdr:spPr>
        <a:xfrm>
          <a:off x="22110700" y="1731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123207</xdr:rowOff>
    </xdr:from>
    <xdr:ext cx="469744" cy="259045"/>
    <xdr:sp macro="" textlink="">
      <xdr:nvSpPr>
        <xdr:cNvPr id="733" name="【庁舎】&#10;一人当たり面積該当値テキスト"/>
        <xdr:cNvSpPr txBox="1"/>
      </xdr:nvSpPr>
      <xdr:spPr>
        <a:xfrm>
          <a:off x="22199600" y="17268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21589</xdr:rowOff>
    </xdr:from>
    <xdr:to>
      <xdr:col>112</xdr:col>
      <xdr:colOff>38100</xdr:colOff>
      <xdr:row>99</xdr:row>
      <xdr:rowOff>123189</xdr:rowOff>
    </xdr:to>
    <xdr:sp macro="" textlink="">
      <xdr:nvSpPr>
        <xdr:cNvPr id="734" name="楕円 733"/>
        <xdr:cNvSpPr/>
      </xdr:nvSpPr>
      <xdr:spPr>
        <a:xfrm>
          <a:off x="21272500" y="1699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99</xdr:row>
      <xdr:rowOff>72389</xdr:rowOff>
    </xdr:from>
    <xdr:to>
      <xdr:col>116</xdr:col>
      <xdr:colOff>63500</xdr:colOff>
      <xdr:row>101</xdr:row>
      <xdr:rowOff>49530</xdr:rowOff>
    </xdr:to>
    <xdr:cxnSp macro="">
      <xdr:nvCxnSpPr>
        <xdr:cNvPr id="735" name="直線コネクタ 734"/>
        <xdr:cNvCxnSpPr/>
      </xdr:nvCxnSpPr>
      <xdr:spPr>
        <a:xfrm>
          <a:off x="21323300" y="17045939"/>
          <a:ext cx="838200" cy="320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15257</xdr:rowOff>
    </xdr:from>
    <xdr:ext cx="469744" cy="259045"/>
    <xdr:sp macro="" textlink="">
      <xdr:nvSpPr>
        <xdr:cNvPr id="736" name="n_1aveValue【庁舎】&#10;一人当たり面積"/>
        <xdr:cNvSpPr txBox="1"/>
      </xdr:nvSpPr>
      <xdr:spPr>
        <a:xfrm>
          <a:off x="21075727"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135907</xdr:rowOff>
    </xdr:from>
    <xdr:ext cx="469744" cy="259045"/>
    <xdr:sp macro="" textlink="">
      <xdr:nvSpPr>
        <xdr:cNvPr id="737" name="n_2aveValue【庁舎】&#10;一人当たり面積"/>
        <xdr:cNvSpPr txBox="1"/>
      </xdr:nvSpPr>
      <xdr:spPr>
        <a:xfrm>
          <a:off x="20199427" y="1796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97</xdr:row>
      <xdr:rowOff>139716</xdr:rowOff>
    </xdr:from>
    <xdr:ext cx="469744" cy="259045"/>
    <xdr:sp macro="" textlink="">
      <xdr:nvSpPr>
        <xdr:cNvPr id="738" name="n_1mainValue【庁舎】&#10;一人当たり面積"/>
        <xdr:cNvSpPr txBox="1"/>
      </xdr:nvSpPr>
      <xdr:spPr>
        <a:xfrm>
          <a:off x="21075727" y="1677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9" name="正方形/長方形 73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0" name="正方形/長方形 73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1" name="テキスト ボックス 74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類似団体と比較して特に有形固定資産減価償却率が特に高くなっている施設は、図書館、体育館・プールであり、特に低くなっている施設は、保健センターで</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す</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図書館については、市内９館２室ありますが、一人当たりの面積は類似団体の中で最も低</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い状況にあります。</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今後、利用状況を精査し、総量や配置の在り方について検討するとともに、多様化する市民ニーズに応え</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、資料や情報の提供・調査等の</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図書館サービスのあ</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方について</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指定管理者制度の導入</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による</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管理運営方法を含めて検討していきます。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体育館・プールについては、津市体育館及び津市民プール</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移転し、大規模な大会にも対応できる市の中心的なスポーツ施設として産業・スポーツセンターを整備しました。その他の施設についても、利用者に安心・安全かつ快適な施設環境が提供できるよう計画的な大規模修繕等を進め</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施設の長寿命化を</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図り、</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利用状況に応じた統廃合を</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行うとともに</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、管理運営についても指定管理者制度の導入などを検討していきます。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三重県津市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281,127
272,887
711.19
112,385,196
111,815,997
120,559
66,985,751
110,149,028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45.5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財政力指数は０．７３となり、類似団体平均を下回っていますが、１０の市町村合併による広大な面積と多様性のある地域性により、類似団体と同様の推移をしていないものと考えます。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引き続き、市税の収納率向上などに努め、自主財源の確保を図ります。</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44450</xdr:rowOff>
    </xdr:to>
    <xdr:cxnSp macro="">
      <xdr:nvCxnSpPr>
        <xdr:cNvPr id="64" name="直線コネクタ 63"/>
        <xdr:cNvCxnSpPr/>
      </xdr:nvCxnSpPr>
      <xdr:spPr>
        <a:xfrm flipV="1">
          <a:off x="4953000" y="6153855"/>
          <a:ext cx="0" cy="14343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170039</xdr:rowOff>
    </xdr:from>
    <xdr:to>
      <xdr:col>23</xdr:col>
      <xdr:colOff>133350</xdr:colOff>
      <xdr:row>42</xdr:row>
      <xdr:rowOff>11995</xdr:rowOff>
    </xdr:to>
    <xdr:cxnSp macro="">
      <xdr:nvCxnSpPr>
        <xdr:cNvPr id="69" name="直線コネクタ 68"/>
        <xdr:cNvCxnSpPr/>
      </xdr:nvCxnSpPr>
      <xdr:spPr>
        <a:xfrm>
          <a:off x="4114800" y="7199489"/>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92727</xdr:rowOff>
    </xdr:from>
    <xdr:ext cx="762000" cy="259045"/>
    <xdr:sp macro="" textlink="">
      <xdr:nvSpPr>
        <xdr:cNvPr id="70" name="財政力平均値テキスト"/>
        <xdr:cNvSpPr txBox="1"/>
      </xdr:nvSpPr>
      <xdr:spPr>
        <a:xfrm>
          <a:off x="5041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71" name="フローチャート: 判断 70"/>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156633</xdr:rowOff>
    </xdr:from>
    <xdr:to>
      <xdr:col>19</xdr:col>
      <xdr:colOff>133350</xdr:colOff>
      <xdr:row>41</xdr:row>
      <xdr:rowOff>170039</xdr:rowOff>
    </xdr:to>
    <xdr:cxnSp macro="">
      <xdr:nvCxnSpPr>
        <xdr:cNvPr id="72" name="直線コネクタ 71"/>
        <xdr:cNvCxnSpPr/>
      </xdr:nvCxnSpPr>
      <xdr:spPr>
        <a:xfrm>
          <a:off x="3225800" y="71860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76200</xdr:rowOff>
    </xdr:from>
    <xdr:to>
      <xdr:col>19</xdr:col>
      <xdr:colOff>184150</xdr:colOff>
      <xdr:row>41</xdr:row>
      <xdr:rowOff>6350</xdr:rowOff>
    </xdr:to>
    <xdr:sp macro="" textlink="">
      <xdr:nvSpPr>
        <xdr:cNvPr id="73" name="フローチャート: 判断 72"/>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16527</xdr:rowOff>
    </xdr:from>
    <xdr:ext cx="736600" cy="259045"/>
    <xdr:sp macro="" textlink="">
      <xdr:nvSpPr>
        <xdr:cNvPr id="74" name="テキスト ボックス 73"/>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156633</xdr:rowOff>
    </xdr:from>
    <xdr:to>
      <xdr:col>15</xdr:col>
      <xdr:colOff>82550</xdr:colOff>
      <xdr:row>41</xdr:row>
      <xdr:rowOff>156633</xdr:rowOff>
    </xdr:to>
    <xdr:cxnSp macro="">
      <xdr:nvCxnSpPr>
        <xdr:cNvPr id="75" name="直線コネクタ 74"/>
        <xdr:cNvCxnSpPr/>
      </xdr:nvCxnSpPr>
      <xdr:spPr>
        <a:xfrm>
          <a:off x="2336800" y="71860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143228</xdr:rowOff>
    </xdr:from>
    <xdr:to>
      <xdr:col>15</xdr:col>
      <xdr:colOff>133350</xdr:colOff>
      <xdr:row>41</xdr:row>
      <xdr:rowOff>73378</xdr:rowOff>
    </xdr:to>
    <xdr:sp macro="" textlink="">
      <xdr:nvSpPr>
        <xdr:cNvPr id="76" name="フローチャート: 判断 75"/>
        <xdr:cNvSpPr/>
      </xdr:nvSpPr>
      <xdr:spPr>
        <a:xfrm>
          <a:off x="3175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83555</xdr:rowOff>
    </xdr:from>
    <xdr:ext cx="762000" cy="259045"/>
    <xdr:sp macro="" textlink="">
      <xdr:nvSpPr>
        <xdr:cNvPr id="77" name="テキスト ボックス 76"/>
        <xdr:cNvSpPr txBox="1"/>
      </xdr:nvSpPr>
      <xdr:spPr>
        <a:xfrm>
          <a:off x="2844800" y="67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156633</xdr:rowOff>
    </xdr:from>
    <xdr:to>
      <xdr:col>11</xdr:col>
      <xdr:colOff>31750</xdr:colOff>
      <xdr:row>41</xdr:row>
      <xdr:rowOff>156633</xdr:rowOff>
    </xdr:to>
    <xdr:cxnSp macro="">
      <xdr:nvCxnSpPr>
        <xdr:cNvPr id="78" name="直線コネクタ 77"/>
        <xdr:cNvCxnSpPr/>
      </xdr:nvCxnSpPr>
      <xdr:spPr>
        <a:xfrm>
          <a:off x="1447800" y="71860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11995</xdr:rowOff>
    </xdr:from>
    <xdr:to>
      <xdr:col>11</xdr:col>
      <xdr:colOff>82550</xdr:colOff>
      <xdr:row>41</xdr:row>
      <xdr:rowOff>113595</xdr:rowOff>
    </xdr:to>
    <xdr:sp macro="" textlink="">
      <xdr:nvSpPr>
        <xdr:cNvPr id="79" name="フローチャート: 判断 78"/>
        <xdr:cNvSpPr/>
      </xdr:nvSpPr>
      <xdr:spPr>
        <a:xfrm>
          <a:off x="2286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123772</xdr:rowOff>
    </xdr:from>
    <xdr:ext cx="762000" cy="259045"/>
    <xdr:sp macro="" textlink="">
      <xdr:nvSpPr>
        <xdr:cNvPr id="80" name="テキスト ボックス 79"/>
        <xdr:cNvSpPr txBox="1"/>
      </xdr:nvSpPr>
      <xdr:spPr>
        <a:xfrm>
          <a:off x="1955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11995</xdr:rowOff>
    </xdr:from>
    <xdr:to>
      <xdr:col>7</xdr:col>
      <xdr:colOff>31750</xdr:colOff>
      <xdr:row>41</xdr:row>
      <xdr:rowOff>113595</xdr:rowOff>
    </xdr:to>
    <xdr:sp macro="" textlink="">
      <xdr:nvSpPr>
        <xdr:cNvPr id="81" name="フローチャート: 判断 80"/>
        <xdr:cNvSpPr/>
      </xdr:nvSpPr>
      <xdr:spPr>
        <a:xfrm>
          <a:off x="1397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123772</xdr:rowOff>
    </xdr:from>
    <xdr:ext cx="762000" cy="259045"/>
    <xdr:sp macro="" textlink="">
      <xdr:nvSpPr>
        <xdr:cNvPr id="82" name="テキスト ボックス 81"/>
        <xdr:cNvSpPr txBox="1"/>
      </xdr:nvSpPr>
      <xdr:spPr>
        <a:xfrm>
          <a:off x="1066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132645</xdr:rowOff>
    </xdr:from>
    <xdr:to>
      <xdr:col>23</xdr:col>
      <xdr:colOff>184150</xdr:colOff>
      <xdr:row>42</xdr:row>
      <xdr:rowOff>62795</xdr:rowOff>
    </xdr:to>
    <xdr:sp macro="" textlink="">
      <xdr:nvSpPr>
        <xdr:cNvPr id="88" name="楕円 87"/>
        <xdr:cNvSpPr/>
      </xdr:nvSpPr>
      <xdr:spPr>
        <a:xfrm>
          <a:off x="49022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104722</xdr:rowOff>
    </xdr:from>
    <xdr:ext cx="762000" cy="259045"/>
    <xdr:sp macro="" textlink="">
      <xdr:nvSpPr>
        <xdr:cNvPr id="89" name="財政力該当値テキスト"/>
        <xdr:cNvSpPr txBox="1"/>
      </xdr:nvSpPr>
      <xdr:spPr>
        <a:xfrm>
          <a:off x="5041900" y="7134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119239</xdr:rowOff>
    </xdr:from>
    <xdr:to>
      <xdr:col>19</xdr:col>
      <xdr:colOff>184150</xdr:colOff>
      <xdr:row>42</xdr:row>
      <xdr:rowOff>49389</xdr:rowOff>
    </xdr:to>
    <xdr:sp macro="" textlink="">
      <xdr:nvSpPr>
        <xdr:cNvPr id="90" name="楕円 89"/>
        <xdr:cNvSpPr/>
      </xdr:nvSpPr>
      <xdr:spPr>
        <a:xfrm>
          <a:off x="40640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34166</xdr:rowOff>
    </xdr:from>
    <xdr:ext cx="736600" cy="259045"/>
    <xdr:sp macro="" textlink="">
      <xdr:nvSpPr>
        <xdr:cNvPr id="91" name="テキスト ボックス 90"/>
        <xdr:cNvSpPr txBox="1"/>
      </xdr:nvSpPr>
      <xdr:spPr>
        <a:xfrm>
          <a:off x="3733800" y="723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105833</xdr:rowOff>
    </xdr:from>
    <xdr:to>
      <xdr:col>15</xdr:col>
      <xdr:colOff>133350</xdr:colOff>
      <xdr:row>42</xdr:row>
      <xdr:rowOff>35983</xdr:rowOff>
    </xdr:to>
    <xdr:sp macro="" textlink="">
      <xdr:nvSpPr>
        <xdr:cNvPr id="92" name="楕円 91"/>
        <xdr:cNvSpPr/>
      </xdr:nvSpPr>
      <xdr:spPr>
        <a:xfrm>
          <a:off x="3175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20760</xdr:rowOff>
    </xdr:from>
    <xdr:ext cx="762000" cy="259045"/>
    <xdr:sp macro="" textlink="">
      <xdr:nvSpPr>
        <xdr:cNvPr id="93" name="テキスト ボックス 92"/>
        <xdr:cNvSpPr txBox="1"/>
      </xdr:nvSpPr>
      <xdr:spPr>
        <a:xfrm>
          <a:off x="2844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105833</xdr:rowOff>
    </xdr:from>
    <xdr:to>
      <xdr:col>11</xdr:col>
      <xdr:colOff>82550</xdr:colOff>
      <xdr:row>42</xdr:row>
      <xdr:rowOff>35983</xdr:rowOff>
    </xdr:to>
    <xdr:sp macro="" textlink="">
      <xdr:nvSpPr>
        <xdr:cNvPr id="94" name="楕円 93"/>
        <xdr:cNvSpPr/>
      </xdr:nvSpPr>
      <xdr:spPr>
        <a:xfrm>
          <a:off x="2286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20760</xdr:rowOff>
    </xdr:from>
    <xdr:ext cx="762000" cy="259045"/>
    <xdr:sp macro="" textlink="">
      <xdr:nvSpPr>
        <xdr:cNvPr id="95" name="テキスト ボックス 94"/>
        <xdr:cNvSpPr txBox="1"/>
      </xdr:nvSpPr>
      <xdr:spPr>
        <a:xfrm>
          <a:off x="1955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105833</xdr:rowOff>
    </xdr:from>
    <xdr:to>
      <xdr:col>7</xdr:col>
      <xdr:colOff>31750</xdr:colOff>
      <xdr:row>42</xdr:row>
      <xdr:rowOff>35983</xdr:rowOff>
    </xdr:to>
    <xdr:sp macro="" textlink="">
      <xdr:nvSpPr>
        <xdr:cNvPr id="96" name="楕円 95"/>
        <xdr:cNvSpPr/>
      </xdr:nvSpPr>
      <xdr:spPr>
        <a:xfrm>
          <a:off x="1397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20760</xdr:rowOff>
    </xdr:from>
    <xdr:ext cx="762000" cy="259045"/>
    <xdr:sp macro="" textlink="">
      <xdr:nvSpPr>
        <xdr:cNvPr id="97" name="テキスト ボックス 96"/>
        <xdr:cNvSpPr txBox="1"/>
      </xdr:nvSpPr>
      <xdr:spPr>
        <a:xfrm>
          <a:off x="1066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０．９ポイント悪化しました。歳入経常一般財源が増額となったものの、歳出において扶助費が障害者総合支援法関係事業の増などにより増となったことをはじめ、公債費及び物件費が増となったことなどから、歳出経常一般財源が増となったことが要因と考え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人口減少が進展する中で、事業の優先度なども改めて検討し、経常経費の削減を図ります。</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160565</xdr:rowOff>
    </xdr:from>
    <xdr:to>
      <xdr:col>23</xdr:col>
      <xdr:colOff>133350</xdr:colOff>
      <xdr:row>67</xdr:row>
      <xdr:rowOff>158145</xdr:rowOff>
    </xdr:to>
    <xdr:cxnSp macro="">
      <xdr:nvCxnSpPr>
        <xdr:cNvPr id="129" name="直線コネクタ 128"/>
        <xdr:cNvCxnSpPr/>
      </xdr:nvCxnSpPr>
      <xdr:spPr>
        <a:xfrm flipV="1">
          <a:off x="4953000" y="9933215"/>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130222</xdr:rowOff>
    </xdr:from>
    <xdr:ext cx="762000" cy="259045"/>
    <xdr:sp macro="" textlink="">
      <xdr:nvSpPr>
        <xdr:cNvPr id="130" name="財政構造の弾力性最小値テキスト"/>
        <xdr:cNvSpPr txBox="1"/>
      </xdr:nvSpPr>
      <xdr:spPr>
        <a:xfrm>
          <a:off x="5041900" y="1161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158145</xdr:rowOff>
    </xdr:from>
    <xdr:to>
      <xdr:col>24</xdr:col>
      <xdr:colOff>12700</xdr:colOff>
      <xdr:row>67</xdr:row>
      <xdr:rowOff>158145</xdr:rowOff>
    </xdr:to>
    <xdr:cxnSp macro="">
      <xdr:nvCxnSpPr>
        <xdr:cNvPr id="131" name="直線コネクタ 130"/>
        <xdr:cNvCxnSpPr/>
      </xdr:nvCxnSpPr>
      <xdr:spPr>
        <a:xfrm>
          <a:off x="4864100" y="11645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75492</xdr:rowOff>
    </xdr:from>
    <xdr:ext cx="762000" cy="259045"/>
    <xdr:sp macro="" textlink="">
      <xdr:nvSpPr>
        <xdr:cNvPr id="132" name="財政構造の弾力性最大値テキスト"/>
        <xdr:cNvSpPr txBox="1"/>
      </xdr:nvSpPr>
      <xdr:spPr>
        <a:xfrm>
          <a:off x="5041900" y="967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160565</xdr:rowOff>
    </xdr:from>
    <xdr:to>
      <xdr:col>24</xdr:col>
      <xdr:colOff>12700</xdr:colOff>
      <xdr:row>57</xdr:row>
      <xdr:rowOff>160565</xdr:rowOff>
    </xdr:to>
    <xdr:cxnSp macro="">
      <xdr:nvCxnSpPr>
        <xdr:cNvPr id="133" name="直線コネクタ 132"/>
        <xdr:cNvCxnSpPr/>
      </xdr:nvCxnSpPr>
      <xdr:spPr>
        <a:xfrm>
          <a:off x="4864100" y="9933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109462</xdr:rowOff>
    </xdr:from>
    <xdr:to>
      <xdr:col>23</xdr:col>
      <xdr:colOff>133350</xdr:colOff>
      <xdr:row>65</xdr:row>
      <xdr:rowOff>41426</xdr:rowOff>
    </xdr:to>
    <xdr:cxnSp macro="">
      <xdr:nvCxnSpPr>
        <xdr:cNvPr id="134" name="直線コネクタ 133"/>
        <xdr:cNvCxnSpPr/>
      </xdr:nvCxnSpPr>
      <xdr:spPr>
        <a:xfrm>
          <a:off x="4114800" y="11082262"/>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85772</xdr:rowOff>
    </xdr:from>
    <xdr:ext cx="762000" cy="259045"/>
    <xdr:sp macro="" textlink="">
      <xdr:nvSpPr>
        <xdr:cNvPr id="135" name="財政構造の弾力性平均値テキスト"/>
        <xdr:cNvSpPr txBox="1"/>
      </xdr:nvSpPr>
      <xdr:spPr>
        <a:xfrm>
          <a:off x="5041900" y="107156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69245</xdr:rowOff>
    </xdr:from>
    <xdr:to>
      <xdr:col>23</xdr:col>
      <xdr:colOff>184150</xdr:colOff>
      <xdr:row>63</xdr:row>
      <xdr:rowOff>170845</xdr:rowOff>
    </xdr:to>
    <xdr:sp macro="" textlink="">
      <xdr:nvSpPr>
        <xdr:cNvPr id="136" name="フローチャート: 判断 135"/>
        <xdr:cNvSpPr/>
      </xdr:nvSpPr>
      <xdr:spPr>
        <a:xfrm>
          <a:off x="4902200" y="1087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73176</xdr:rowOff>
    </xdr:from>
    <xdr:to>
      <xdr:col>19</xdr:col>
      <xdr:colOff>133350</xdr:colOff>
      <xdr:row>64</xdr:row>
      <xdr:rowOff>109462</xdr:rowOff>
    </xdr:to>
    <xdr:cxnSp macro="">
      <xdr:nvCxnSpPr>
        <xdr:cNvPr id="137" name="直線コネクタ 136"/>
        <xdr:cNvCxnSpPr/>
      </xdr:nvCxnSpPr>
      <xdr:spPr>
        <a:xfrm>
          <a:off x="3225800" y="10703076"/>
          <a:ext cx="889000" cy="379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103717</xdr:rowOff>
    </xdr:from>
    <xdr:to>
      <xdr:col>19</xdr:col>
      <xdr:colOff>184150</xdr:colOff>
      <xdr:row>64</xdr:row>
      <xdr:rowOff>33867</xdr:rowOff>
    </xdr:to>
    <xdr:sp macro="" textlink="">
      <xdr:nvSpPr>
        <xdr:cNvPr id="138" name="フローチャート: 判断 137"/>
        <xdr:cNvSpPr/>
      </xdr:nvSpPr>
      <xdr:spPr>
        <a:xfrm>
          <a:off x="40640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44044</xdr:rowOff>
    </xdr:from>
    <xdr:ext cx="736600" cy="259045"/>
    <xdr:sp macro="" textlink="">
      <xdr:nvSpPr>
        <xdr:cNvPr id="139" name="テキスト ボックス 138"/>
        <xdr:cNvSpPr txBox="1"/>
      </xdr:nvSpPr>
      <xdr:spPr>
        <a:xfrm>
          <a:off x="3733800" y="1067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73176</xdr:rowOff>
    </xdr:from>
    <xdr:to>
      <xdr:col>15</xdr:col>
      <xdr:colOff>82550</xdr:colOff>
      <xdr:row>62</xdr:row>
      <xdr:rowOff>153609</xdr:rowOff>
    </xdr:to>
    <xdr:cxnSp macro="">
      <xdr:nvCxnSpPr>
        <xdr:cNvPr id="140" name="直線コネクタ 139"/>
        <xdr:cNvCxnSpPr/>
      </xdr:nvCxnSpPr>
      <xdr:spPr>
        <a:xfrm flipV="1">
          <a:off x="2336800" y="10703076"/>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10885</xdr:rowOff>
    </xdr:from>
    <xdr:to>
      <xdr:col>15</xdr:col>
      <xdr:colOff>133350</xdr:colOff>
      <xdr:row>62</xdr:row>
      <xdr:rowOff>112485</xdr:rowOff>
    </xdr:to>
    <xdr:sp macro="" textlink="">
      <xdr:nvSpPr>
        <xdr:cNvPr id="141" name="フローチャート: 判断 140"/>
        <xdr:cNvSpPr/>
      </xdr:nvSpPr>
      <xdr:spPr>
        <a:xfrm>
          <a:off x="3175000" y="1064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122662</xdr:rowOff>
    </xdr:from>
    <xdr:ext cx="762000" cy="259045"/>
    <xdr:sp macro="" textlink="">
      <xdr:nvSpPr>
        <xdr:cNvPr id="142" name="テキスト ボックス 141"/>
        <xdr:cNvSpPr txBox="1"/>
      </xdr:nvSpPr>
      <xdr:spPr>
        <a:xfrm>
          <a:off x="2844800" y="1040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73176</xdr:rowOff>
    </xdr:from>
    <xdr:to>
      <xdr:col>11</xdr:col>
      <xdr:colOff>31750</xdr:colOff>
      <xdr:row>62</xdr:row>
      <xdr:rowOff>153609</xdr:rowOff>
    </xdr:to>
    <xdr:cxnSp macro="">
      <xdr:nvCxnSpPr>
        <xdr:cNvPr id="143" name="直線コネクタ 142"/>
        <xdr:cNvCxnSpPr/>
      </xdr:nvCxnSpPr>
      <xdr:spPr>
        <a:xfrm>
          <a:off x="1447800" y="10703076"/>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68338</xdr:rowOff>
    </xdr:from>
    <xdr:to>
      <xdr:col>11</xdr:col>
      <xdr:colOff>82550</xdr:colOff>
      <xdr:row>62</xdr:row>
      <xdr:rowOff>169938</xdr:rowOff>
    </xdr:to>
    <xdr:sp macro="" textlink="">
      <xdr:nvSpPr>
        <xdr:cNvPr id="144" name="フローチャート: 判断 143"/>
        <xdr:cNvSpPr/>
      </xdr:nvSpPr>
      <xdr:spPr>
        <a:xfrm>
          <a:off x="2286000" y="1069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8665</xdr:rowOff>
    </xdr:from>
    <xdr:ext cx="762000" cy="259045"/>
    <xdr:sp macro="" textlink="">
      <xdr:nvSpPr>
        <xdr:cNvPr id="145" name="テキスト ボックス 144"/>
        <xdr:cNvSpPr txBox="1"/>
      </xdr:nvSpPr>
      <xdr:spPr>
        <a:xfrm>
          <a:off x="1955800" y="1046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113393</xdr:rowOff>
    </xdr:from>
    <xdr:to>
      <xdr:col>7</xdr:col>
      <xdr:colOff>31750</xdr:colOff>
      <xdr:row>62</xdr:row>
      <xdr:rowOff>43543</xdr:rowOff>
    </xdr:to>
    <xdr:sp macro="" textlink="">
      <xdr:nvSpPr>
        <xdr:cNvPr id="146" name="フローチャート: 判断 145"/>
        <xdr:cNvSpPr/>
      </xdr:nvSpPr>
      <xdr:spPr>
        <a:xfrm>
          <a:off x="1397000" y="1057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53720</xdr:rowOff>
    </xdr:from>
    <xdr:ext cx="762000" cy="259045"/>
    <xdr:sp macro="" textlink="">
      <xdr:nvSpPr>
        <xdr:cNvPr id="147" name="テキスト ボックス 146"/>
        <xdr:cNvSpPr txBox="1"/>
      </xdr:nvSpPr>
      <xdr:spPr>
        <a:xfrm>
          <a:off x="1066800" y="1034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162076</xdr:rowOff>
    </xdr:from>
    <xdr:to>
      <xdr:col>23</xdr:col>
      <xdr:colOff>184150</xdr:colOff>
      <xdr:row>65</xdr:row>
      <xdr:rowOff>92226</xdr:rowOff>
    </xdr:to>
    <xdr:sp macro="" textlink="">
      <xdr:nvSpPr>
        <xdr:cNvPr id="153" name="楕円 152"/>
        <xdr:cNvSpPr/>
      </xdr:nvSpPr>
      <xdr:spPr>
        <a:xfrm>
          <a:off x="4902200" y="1113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134153</xdr:rowOff>
    </xdr:from>
    <xdr:ext cx="762000" cy="259045"/>
    <xdr:sp macro="" textlink="">
      <xdr:nvSpPr>
        <xdr:cNvPr id="154" name="財政構造の弾力性該当値テキスト"/>
        <xdr:cNvSpPr txBox="1"/>
      </xdr:nvSpPr>
      <xdr:spPr>
        <a:xfrm>
          <a:off x="5041900" y="11106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58662</xdr:rowOff>
    </xdr:from>
    <xdr:to>
      <xdr:col>19</xdr:col>
      <xdr:colOff>184150</xdr:colOff>
      <xdr:row>64</xdr:row>
      <xdr:rowOff>160262</xdr:rowOff>
    </xdr:to>
    <xdr:sp macro="" textlink="">
      <xdr:nvSpPr>
        <xdr:cNvPr id="155" name="楕円 154"/>
        <xdr:cNvSpPr/>
      </xdr:nvSpPr>
      <xdr:spPr>
        <a:xfrm>
          <a:off x="4064000" y="1103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145039</xdr:rowOff>
    </xdr:from>
    <xdr:ext cx="736600" cy="259045"/>
    <xdr:sp macro="" textlink="">
      <xdr:nvSpPr>
        <xdr:cNvPr id="156" name="テキスト ボックス 155"/>
        <xdr:cNvSpPr txBox="1"/>
      </xdr:nvSpPr>
      <xdr:spPr>
        <a:xfrm>
          <a:off x="3733800" y="11117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22376</xdr:rowOff>
    </xdr:from>
    <xdr:to>
      <xdr:col>15</xdr:col>
      <xdr:colOff>133350</xdr:colOff>
      <xdr:row>62</xdr:row>
      <xdr:rowOff>123976</xdr:rowOff>
    </xdr:to>
    <xdr:sp macro="" textlink="">
      <xdr:nvSpPr>
        <xdr:cNvPr id="157" name="楕円 156"/>
        <xdr:cNvSpPr/>
      </xdr:nvSpPr>
      <xdr:spPr>
        <a:xfrm>
          <a:off x="3175000" y="1065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108753</xdr:rowOff>
    </xdr:from>
    <xdr:ext cx="762000" cy="259045"/>
    <xdr:sp macro="" textlink="">
      <xdr:nvSpPr>
        <xdr:cNvPr id="158" name="テキスト ボックス 157"/>
        <xdr:cNvSpPr txBox="1"/>
      </xdr:nvSpPr>
      <xdr:spPr>
        <a:xfrm>
          <a:off x="2844800" y="1073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102809</xdr:rowOff>
    </xdr:from>
    <xdr:to>
      <xdr:col>11</xdr:col>
      <xdr:colOff>82550</xdr:colOff>
      <xdr:row>63</xdr:row>
      <xdr:rowOff>32959</xdr:rowOff>
    </xdr:to>
    <xdr:sp macro="" textlink="">
      <xdr:nvSpPr>
        <xdr:cNvPr id="159" name="楕円 158"/>
        <xdr:cNvSpPr/>
      </xdr:nvSpPr>
      <xdr:spPr>
        <a:xfrm>
          <a:off x="2286000" y="1073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17736</xdr:rowOff>
    </xdr:from>
    <xdr:ext cx="762000" cy="259045"/>
    <xdr:sp macro="" textlink="">
      <xdr:nvSpPr>
        <xdr:cNvPr id="160" name="テキスト ボックス 159"/>
        <xdr:cNvSpPr txBox="1"/>
      </xdr:nvSpPr>
      <xdr:spPr>
        <a:xfrm>
          <a:off x="1955800" y="10819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22376</xdr:rowOff>
    </xdr:from>
    <xdr:to>
      <xdr:col>7</xdr:col>
      <xdr:colOff>31750</xdr:colOff>
      <xdr:row>62</xdr:row>
      <xdr:rowOff>123976</xdr:rowOff>
    </xdr:to>
    <xdr:sp macro="" textlink="">
      <xdr:nvSpPr>
        <xdr:cNvPr id="161" name="楕円 160"/>
        <xdr:cNvSpPr/>
      </xdr:nvSpPr>
      <xdr:spPr>
        <a:xfrm>
          <a:off x="1397000" y="1065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108753</xdr:rowOff>
    </xdr:from>
    <xdr:ext cx="762000" cy="259045"/>
    <xdr:sp macro="" textlink="">
      <xdr:nvSpPr>
        <xdr:cNvPr id="162" name="テキスト ボックス 161"/>
        <xdr:cNvSpPr txBox="1"/>
      </xdr:nvSpPr>
      <xdr:spPr>
        <a:xfrm>
          <a:off x="1066800" y="1073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[134,924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については、職員の年齢構成の変動などにより、平成２９年度について前年度より減額となりましたが、物件費については、産業・スポーツセンターの供用開始に伴う備品購入等があったため、１人当たりの額が９１６円の増額となりま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今後も業務改善に努め、コストの低減を図ります。</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70188</xdr:rowOff>
    </xdr:from>
    <xdr:to>
      <xdr:col>23</xdr:col>
      <xdr:colOff>133350</xdr:colOff>
      <xdr:row>90</xdr:row>
      <xdr:rowOff>82214</xdr:rowOff>
    </xdr:to>
    <xdr:cxnSp macro="">
      <xdr:nvCxnSpPr>
        <xdr:cNvPr id="194" name="直線コネクタ 193"/>
        <xdr:cNvCxnSpPr/>
      </xdr:nvCxnSpPr>
      <xdr:spPr>
        <a:xfrm flipV="1">
          <a:off x="4953000" y="13957638"/>
          <a:ext cx="0" cy="15550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54291</xdr:rowOff>
    </xdr:from>
    <xdr:ext cx="762000" cy="259045"/>
    <xdr:sp macro="" textlink="">
      <xdr:nvSpPr>
        <xdr:cNvPr id="195" name="人件費・物件費等の状況最小値テキスト"/>
        <xdr:cNvSpPr txBox="1"/>
      </xdr:nvSpPr>
      <xdr:spPr>
        <a:xfrm>
          <a:off x="5041900" y="15484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82214</xdr:rowOff>
    </xdr:from>
    <xdr:to>
      <xdr:col>24</xdr:col>
      <xdr:colOff>12700</xdr:colOff>
      <xdr:row>90</xdr:row>
      <xdr:rowOff>82214</xdr:rowOff>
    </xdr:to>
    <xdr:cxnSp macro="">
      <xdr:nvCxnSpPr>
        <xdr:cNvPr id="196" name="直線コネクタ 195"/>
        <xdr:cNvCxnSpPr/>
      </xdr:nvCxnSpPr>
      <xdr:spPr>
        <a:xfrm>
          <a:off x="4864100" y="15512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156565</xdr:rowOff>
    </xdr:from>
    <xdr:ext cx="762000" cy="259045"/>
    <xdr:sp macro="" textlink="">
      <xdr:nvSpPr>
        <xdr:cNvPr id="197" name="人件費・物件費等の状況最大値テキスト"/>
        <xdr:cNvSpPr txBox="1"/>
      </xdr:nvSpPr>
      <xdr:spPr>
        <a:xfrm>
          <a:off x="5041900" y="13701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70188</xdr:rowOff>
    </xdr:from>
    <xdr:to>
      <xdr:col>24</xdr:col>
      <xdr:colOff>12700</xdr:colOff>
      <xdr:row>81</xdr:row>
      <xdr:rowOff>70188</xdr:rowOff>
    </xdr:to>
    <xdr:cxnSp macro="">
      <xdr:nvCxnSpPr>
        <xdr:cNvPr id="198" name="直線コネクタ 197"/>
        <xdr:cNvCxnSpPr/>
      </xdr:nvCxnSpPr>
      <xdr:spPr>
        <a:xfrm>
          <a:off x="4864100" y="13957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20351</xdr:rowOff>
    </xdr:from>
    <xdr:to>
      <xdr:col>23</xdr:col>
      <xdr:colOff>133350</xdr:colOff>
      <xdr:row>85</xdr:row>
      <xdr:rowOff>30877</xdr:rowOff>
    </xdr:to>
    <xdr:cxnSp macro="">
      <xdr:nvCxnSpPr>
        <xdr:cNvPr id="199" name="直線コネクタ 198"/>
        <xdr:cNvCxnSpPr/>
      </xdr:nvCxnSpPr>
      <xdr:spPr>
        <a:xfrm>
          <a:off x="4114800" y="14593601"/>
          <a:ext cx="838200" cy="10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74798</xdr:rowOff>
    </xdr:from>
    <xdr:ext cx="762000" cy="259045"/>
    <xdr:sp macro="" textlink="">
      <xdr:nvSpPr>
        <xdr:cNvPr id="200" name="人件費・物件費等の状況平均値テキスト"/>
        <xdr:cNvSpPr txBox="1"/>
      </xdr:nvSpPr>
      <xdr:spPr>
        <a:xfrm>
          <a:off x="5041900" y="141336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58271</xdr:rowOff>
    </xdr:from>
    <xdr:to>
      <xdr:col>23</xdr:col>
      <xdr:colOff>184150</xdr:colOff>
      <xdr:row>83</xdr:row>
      <xdr:rowOff>159871</xdr:rowOff>
    </xdr:to>
    <xdr:sp macro="" textlink="">
      <xdr:nvSpPr>
        <xdr:cNvPr id="201" name="フローチャート: 判断 200"/>
        <xdr:cNvSpPr/>
      </xdr:nvSpPr>
      <xdr:spPr>
        <a:xfrm>
          <a:off x="4902200" y="1428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20351</xdr:rowOff>
    </xdr:from>
    <xdr:to>
      <xdr:col>19</xdr:col>
      <xdr:colOff>133350</xdr:colOff>
      <xdr:row>85</xdr:row>
      <xdr:rowOff>22983</xdr:rowOff>
    </xdr:to>
    <xdr:cxnSp macro="">
      <xdr:nvCxnSpPr>
        <xdr:cNvPr id="202" name="直線コネクタ 201"/>
        <xdr:cNvCxnSpPr/>
      </xdr:nvCxnSpPr>
      <xdr:spPr>
        <a:xfrm flipV="1">
          <a:off x="3225800" y="14593601"/>
          <a:ext cx="889000" cy="2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136635</xdr:rowOff>
    </xdr:from>
    <xdr:to>
      <xdr:col>19</xdr:col>
      <xdr:colOff>184150</xdr:colOff>
      <xdr:row>84</xdr:row>
      <xdr:rowOff>66785</xdr:rowOff>
    </xdr:to>
    <xdr:sp macro="" textlink="">
      <xdr:nvSpPr>
        <xdr:cNvPr id="203" name="フローチャート: 判断 202"/>
        <xdr:cNvSpPr/>
      </xdr:nvSpPr>
      <xdr:spPr>
        <a:xfrm>
          <a:off x="4064000" y="1436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76962</xdr:rowOff>
    </xdr:from>
    <xdr:ext cx="736600" cy="259045"/>
    <xdr:sp macro="" textlink="">
      <xdr:nvSpPr>
        <xdr:cNvPr id="204" name="テキスト ボックス 203"/>
        <xdr:cNvSpPr txBox="1"/>
      </xdr:nvSpPr>
      <xdr:spPr>
        <a:xfrm>
          <a:off x="3733800" y="1413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104956</xdr:rowOff>
    </xdr:from>
    <xdr:to>
      <xdr:col>15</xdr:col>
      <xdr:colOff>82550</xdr:colOff>
      <xdr:row>85</xdr:row>
      <xdr:rowOff>22983</xdr:rowOff>
    </xdr:to>
    <xdr:cxnSp macro="">
      <xdr:nvCxnSpPr>
        <xdr:cNvPr id="205" name="直線コネクタ 204"/>
        <xdr:cNvCxnSpPr/>
      </xdr:nvCxnSpPr>
      <xdr:spPr>
        <a:xfrm>
          <a:off x="2336800" y="14506756"/>
          <a:ext cx="889000" cy="89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156848</xdr:rowOff>
    </xdr:from>
    <xdr:to>
      <xdr:col>15</xdr:col>
      <xdr:colOff>133350</xdr:colOff>
      <xdr:row>84</xdr:row>
      <xdr:rowOff>86998</xdr:rowOff>
    </xdr:to>
    <xdr:sp macro="" textlink="">
      <xdr:nvSpPr>
        <xdr:cNvPr id="206" name="フローチャート: 判断 205"/>
        <xdr:cNvSpPr/>
      </xdr:nvSpPr>
      <xdr:spPr>
        <a:xfrm>
          <a:off x="3175000" y="1438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97175</xdr:rowOff>
    </xdr:from>
    <xdr:ext cx="762000" cy="259045"/>
    <xdr:sp macro="" textlink="">
      <xdr:nvSpPr>
        <xdr:cNvPr id="207" name="テキスト ボックス 206"/>
        <xdr:cNvSpPr txBox="1"/>
      </xdr:nvSpPr>
      <xdr:spPr>
        <a:xfrm>
          <a:off x="2844800" y="14156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102646</xdr:rowOff>
    </xdr:from>
    <xdr:to>
      <xdr:col>11</xdr:col>
      <xdr:colOff>31750</xdr:colOff>
      <xdr:row>84</xdr:row>
      <xdr:rowOff>104956</xdr:rowOff>
    </xdr:to>
    <xdr:cxnSp macro="">
      <xdr:nvCxnSpPr>
        <xdr:cNvPr id="208" name="直線コネクタ 207"/>
        <xdr:cNvCxnSpPr/>
      </xdr:nvCxnSpPr>
      <xdr:spPr>
        <a:xfrm>
          <a:off x="1447800" y="14504446"/>
          <a:ext cx="889000" cy="2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52710</xdr:rowOff>
    </xdr:from>
    <xdr:to>
      <xdr:col>11</xdr:col>
      <xdr:colOff>82550</xdr:colOff>
      <xdr:row>83</xdr:row>
      <xdr:rowOff>154310</xdr:rowOff>
    </xdr:to>
    <xdr:sp macro="" textlink="">
      <xdr:nvSpPr>
        <xdr:cNvPr id="209" name="フローチャート: 判断 208"/>
        <xdr:cNvSpPr/>
      </xdr:nvSpPr>
      <xdr:spPr>
        <a:xfrm>
          <a:off x="2286000" y="1428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164487</xdr:rowOff>
    </xdr:from>
    <xdr:ext cx="762000" cy="259045"/>
    <xdr:sp macro="" textlink="">
      <xdr:nvSpPr>
        <xdr:cNvPr id="210" name="テキスト ボックス 209"/>
        <xdr:cNvSpPr txBox="1"/>
      </xdr:nvSpPr>
      <xdr:spPr>
        <a:xfrm>
          <a:off x="1955800" y="1405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8919</xdr:rowOff>
    </xdr:from>
    <xdr:to>
      <xdr:col>7</xdr:col>
      <xdr:colOff>31750</xdr:colOff>
      <xdr:row>83</xdr:row>
      <xdr:rowOff>110519</xdr:rowOff>
    </xdr:to>
    <xdr:sp macro="" textlink="">
      <xdr:nvSpPr>
        <xdr:cNvPr id="211" name="フローチャート: 判断 210"/>
        <xdr:cNvSpPr/>
      </xdr:nvSpPr>
      <xdr:spPr>
        <a:xfrm>
          <a:off x="1397000" y="1423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120696</xdr:rowOff>
    </xdr:from>
    <xdr:ext cx="762000" cy="259045"/>
    <xdr:sp macro="" textlink="">
      <xdr:nvSpPr>
        <xdr:cNvPr id="212" name="テキスト ボックス 211"/>
        <xdr:cNvSpPr txBox="1"/>
      </xdr:nvSpPr>
      <xdr:spPr>
        <a:xfrm>
          <a:off x="1066800" y="14008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151527</xdr:rowOff>
    </xdr:from>
    <xdr:to>
      <xdr:col>23</xdr:col>
      <xdr:colOff>184150</xdr:colOff>
      <xdr:row>85</xdr:row>
      <xdr:rowOff>81677</xdr:rowOff>
    </xdr:to>
    <xdr:sp macro="" textlink="">
      <xdr:nvSpPr>
        <xdr:cNvPr id="218" name="楕円 217"/>
        <xdr:cNvSpPr/>
      </xdr:nvSpPr>
      <xdr:spPr>
        <a:xfrm>
          <a:off x="4902200" y="1455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123604</xdr:rowOff>
    </xdr:from>
    <xdr:ext cx="762000" cy="259045"/>
    <xdr:sp macro="" textlink="">
      <xdr:nvSpPr>
        <xdr:cNvPr id="219" name="人件費・物件費等の状況該当値テキスト"/>
        <xdr:cNvSpPr txBox="1"/>
      </xdr:nvSpPr>
      <xdr:spPr>
        <a:xfrm>
          <a:off x="5041900" y="14525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141001</xdr:rowOff>
    </xdr:from>
    <xdr:to>
      <xdr:col>19</xdr:col>
      <xdr:colOff>184150</xdr:colOff>
      <xdr:row>85</xdr:row>
      <xdr:rowOff>71151</xdr:rowOff>
    </xdr:to>
    <xdr:sp macro="" textlink="">
      <xdr:nvSpPr>
        <xdr:cNvPr id="220" name="楕円 219"/>
        <xdr:cNvSpPr/>
      </xdr:nvSpPr>
      <xdr:spPr>
        <a:xfrm>
          <a:off x="4064000" y="1454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55928</xdr:rowOff>
    </xdr:from>
    <xdr:ext cx="736600" cy="259045"/>
    <xdr:sp macro="" textlink="">
      <xdr:nvSpPr>
        <xdr:cNvPr id="221" name="テキスト ボックス 220"/>
        <xdr:cNvSpPr txBox="1"/>
      </xdr:nvSpPr>
      <xdr:spPr>
        <a:xfrm>
          <a:off x="3733800" y="146291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143633</xdr:rowOff>
    </xdr:from>
    <xdr:to>
      <xdr:col>15</xdr:col>
      <xdr:colOff>133350</xdr:colOff>
      <xdr:row>85</xdr:row>
      <xdr:rowOff>73783</xdr:rowOff>
    </xdr:to>
    <xdr:sp macro="" textlink="">
      <xdr:nvSpPr>
        <xdr:cNvPr id="222" name="楕円 221"/>
        <xdr:cNvSpPr/>
      </xdr:nvSpPr>
      <xdr:spPr>
        <a:xfrm>
          <a:off x="3175000" y="14545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58560</xdr:rowOff>
    </xdr:from>
    <xdr:ext cx="762000" cy="259045"/>
    <xdr:sp macro="" textlink="">
      <xdr:nvSpPr>
        <xdr:cNvPr id="223" name="テキスト ボックス 222"/>
        <xdr:cNvSpPr txBox="1"/>
      </xdr:nvSpPr>
      <xdr:spPr>
        <a:xfrm>
          <a:off x="2844800" y="14631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54156</xdr:rowOff>
    </xdr:from>
    <xdr:to>
      <xdr:col>11</xdr:col>
      <xdr:colOff>82550</xdr:colOff>
      <xdr:row>84</xdr:row>
      <xdr:rowOff>155756</xdr:rowOff>
    </xdr:to>
    <xdr:sp macro="" textlink="">
      <xdr:nvSpPr>
        <xdr:cNvPr id="224" name="楕円 223"/>
        <xdr:cNvSpPr/>
      </xdr:nvSpPr>
      <xdr:spPr>
        <a:xfrm>
          <a:off x="2286000" y="1445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140533</xdr:rowOff>
    </xdr:from>
    <xdr:ext cx="762000" cy="259045"/>
    <xdr:sp macro="" textlink="">
      <xdr:nvSpPr>
        <xdr:cNvPr id="225" name="テキスト ボックス 224"/>
        <xdr:cNvSpPr txBox="1"/>
      </xdr:nvSpPr>
      <xdr:spPr>
        <a:xfrm>
          <a:off x="1955800" y="14542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51846</xdr:rowOff>
    </xdr:from>
    <xdr:to>
      <xdr:col>7</xdr:col>
      <xdr:colOff>31750</xdr:colOff>
      <xdr:row>84</xdr:row>
      <xdr:rowOff>153446</xdr:rowOff>
    </xdr:to>
    <xdr:sp macro="" textlink="">
      <xdr:nvSpPr>
        <xdr:cNvPr id="226" name="楕円 225"/>
        <xdr:cNvSpPr/>
      </xdr:nvSpPr>
      <xdr:spPr>
        <a:xfrm>
          <a:off x="1397000" y="14453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138223</xdr:rowOff>
    </xdr:from>
    <xdr:ext cx="762000" cy="259045"/>
    <xdr:sp macro="" textlink="">
      <xdr:nvSpPr>
        <xdr:cNvPr id="227" name="テキスト ボックス 226"/>
        <xdr:cNvSpPr txBox="1"/>
      </xdr:nvSpPr>
      <xdr:spPr>
        <a:xfrm>
          <a:off x="1066800" y="14540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ラスパイレス指数は１００．４と前年と同様の数値となっています。</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類似団体の平均を下回っているものの１００．０を超えていますので、職員の年齢構成のばらつきの均衡を図ることなどにより給与水準の低下を図ります。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3" name="直線コネクタ 24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4" name="テキスト ボックス 24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5" name="直線コネクタ 24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6" name="テキスト ボックス 24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9" name="直線コネクタ 24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0" name="テキスト ボックス 24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1" name="直線コネクタ 25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2" name="テキスト ボックス 25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114300</xdr:rowOff>
    </xdr:from>
    <xdr:to>
      <xdr:col>81</xdr:col>
      <xdr:colOff>44450</xdr:colOff>
      <xdr:row>89</xdr:row>
      <xdr:rowOff>69850</xdr:rowOff>
    </xdr:to>
    <xdr:cxnSp macro="">
      <xdr:nvCxnSpPr>
        <xdr:cNvPr id="256" name="直線コネクタ 255"/>
        <xdr:cNvCxnSpPr/>
      </xdr:nvCxnSpPr>
      <xdr:spPr>
        <a:xfrm flipV="1">
          <a:off x="17018000" y="14001750"/>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7"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29227</xdr:rowOff>
    </xdr:from>
    <xdr:ext cx="762000" cy="259045"/>
    <xdr:sp macro="" textlink="">
      <xdr:nvSpPr>
        <xdr:cNvPr id="259" name="給与水準   （国との比較）最大値テキスト"/>
        <xdr:cNvSpPr txBox="1"/>
      </xdr:nvSpPr>
      <xdr:spPr>
        <a:xfrm>
          <a:off x="17106900" y="1374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114300</xdr:rowOff>
    </xdr:from>
    <xdr:to>
      <xdr:col>81</xdr:col>
      <xdr:colOff>133350</xdr:colOff>
      <xdr:row>81</xdr:row>
      <xdr:rowOff>114300</xdr:rowOff>
    </xdr:to>
    <xdr:cxnSp macro="">
      <xdr:nvCxnSpPr>
        <xdr:cNvPr id="260" name="直線コネクタ 259"/>
        <xdr:cNvCxnSpPr/>
      </xdr:nvCxnSpPr>
      <xdr:spPr>
        <a:xfrm>
          <a:off x="16929100" y="1400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112184</xdr:rowOff>
    </xdr:from>
    <xdr:to>
      <xdr:col>81</xdr:col>
      <xdr:colOff>44450</xdr:colOff>
      <xdr:row>85</xdr:row>
      <xdr:rowOff>112184</xdr:rowOff>
    </xdr:to>
    <xdr:cxnSp macro="">
      <xdr:nvCxnSpPr>
        <xdr:cNvPr id="261" name="直線コネクタ 260"/>
        <xdr:cNvCxnSpPr/>
      </xdr:nvCxnSpPr>
      <xdr:spPr>
        <a:xfrm>
          <a:off x="16179800" y="1468543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73677</xdr:rowOff>
    </xdr:from>
    <xdr:ext cx="762000" cy="259045"/>
    <xdr:sp macro="" textlink="">
      <xdr:nvSpPr>
        <xdr:cNvPr id="262" name="給与水準   （国との比較）平均値テキスト"/>
        <xdr:cNvSpPr txBox="1"/>
      </xdr:nvSpPr>
      <xdr:spPr>
        <a:xfrm>
          <a:off x="17106900" y="1464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63" name="フローチャート: 判断 262"/>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92075</xdr:rowOff>
    </xdr:from>
    <xdr:to>
      <xdr:col>77</xdr:col>
      <xdr:colOff>44450</xdr:colOff>
      <xdr:row>85</xdr:row>
      <xdr:rowOff>112184</xdr:rowOff>
    </xdr:to>
    <xdr:cxnSp macro="">
      <xdr:nvCxnSpPr>
        <xdr:cNvPr id="264" name="直線コネクタ 263"/>
        <xdr:cNvCxnSpPr/>
      </xdr:nvCxnSpPr>
      <xdr:spPr>
        <a:xfrm>
          <a:off x="15290800" y="14665325"/>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5" name="フローチャート: 判断 264"/>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66" name="テキスト ボックス 265"/>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102659</xdr:rowOff>
    </xdr:from>
    <xdr:to>
      <xdr:col>72</xdr:col>
      <xdr:colOff>203200</xdr:colOff>
      <xdr:row>85</xdr:row>
      <xdr:rowOff>92075</xdr:rowOff>
    </xdr:to>
    <xdr:cxnSp macro="">
      <xdr:nvCxnSpPr>
        <xdr:cNvPr id="267" name="直線コネクタ 266"/>
        <xdr:cNvCxnSpPr/>
      </xdr:nvCxnSpPr>
      <xdr:spPr>
        <a:xfrm>
          <a:off x="14401800" y="14504459"/>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161925</xdr:rowOff>
    </xdr:from>
    <xdr:to>
      <xdr:col>73</xdr:col>
      <xdr:colOff>44450</xdr:colOff>
      <xdr:row>86</xdr:row>
      <xdr:rowOff>92075</xdr:rowOff>
    </xdr:to>
    <xdr:sp macro="" textlink="">
      <xdr:nvSpPr>
        <xdr:cNvPr id="268" name="フローチャート: 判断 267"/>
        <xdr:cNvSpPr/>
      </xdr:nvSpPr>
      <xdr:spPr>
        <a:xfrm>
          <a:off x="152400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76852</xdr:rowOff>
    </xdr:from>
    <xdr:ext cx="762000" cy="259045"/>
    <xdr:sp macro="" textlink="">
      <xdr:nvSpPr>
        <xdr:cNvPr id="269" name="テキスト ボックス 268"/>
        <xdr:cNvSpPr txBox="1"/>
      </xdr:nvSpPr>
      <xdr:spPr>
        <a:xfrm>
          <a:off x="14909800" y="1482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22225</xdr:rowOff>
    </xdr:from>
    <xdr:to>
      <xdr:col>68</xdr:col>
      <xdr:colOff>152400</xdr:colOff>
      <xdr:row>84</xdr:row>
      <xdr:rowOff>102659</xdr:rowOff>
    </xdr:to>
    <xdr:cxnSp macro="">
      <xdr:nvCxnSpPr>
        <xdr:cNvPr id="270" name="直線コネクタ 269"/>
        <xdr:cNvCxnSpPr/>
      </xdr:nvCxnSpPr>
      <xdr:spPr>
        <a:xfrm>
          <a:off x="13512800" y="14424025"/>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132291</xdr:rowOff>
    </xdr:from>
    <xdr:to>
      <xdr:col>68</xdr:col>
      <xdr:colOff>203200</xdr:colOff>
      <xdr:row>85</xdr:row>
      <xdr:rowOff>62441</xdr:rowOff>
    </xdr:to>
    <xdr:sp macro="" textlink="">
      <xdr:nvSpPr>
        <xdr:cNvPr id="271" name="フローチャート: 判断 270"/>
        <xdr:cNvSpPr/>
      </xdr:nvSpPr>
      <xdr:spPr>
        <a:xfrm>
          <a:off x="14351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47218</xdr:rowOff>
    </xdr:from>
    <xdr:ext cx="762000" cy="259045"/>
    <xdr:sp macro="" textlink="">
      <xdr:nvSpPr>
        <xdr:cNvPr id="272" name="テキスト ボックス 271"/>
        <xdr:cNvSpPr txBox="1"/>
      </xdr:nvSpPr>
      <xdr:spPr>
        <a:xfrm>
          <a:off x="14020800" y="14620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73" name="フローチャート: 判断 272"/>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67327</xdr:rowOff>
    </xdr:from>
    <xdr:ext cx="762000" cy="259045"/>
    <xdr:sp macro="" textlink="">
      <xdr:nvSpPr>
        <xdr:cNvPr id="274" name="テキスト ボックス 273"/>
        <xdr:cNvSpPr txBox="1"/>
      </xdr:nvSpPr>
      <xdr:spPr>
        <a:xfrm>
          <a:off x="13131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80" name="楕円 279"/>
        <xdr:cNvSpPr/>
      </xdr:nvSpPr>
      <xdr:spPr>
        <a:xfrm>
          <a:off x="169672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77911</xdr:rowOff>
    </xdr:from>
    <xdr:ext cx="762000" cy="259045"/>
    <xdr:sp macro="" textlink="">
      <xdr:nvSpPr>
        <xdr:cNvPr id="281" name="給与水準   （国との比較）該当値テキスト"/>
        <xdr:cNvSpPr txBox="1"/>
      </xdr:nvSpPr>
      <xdr:spPr>
        <a:xfrm>
          <a:off x="171069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61384</xdr:rowOff>
    </xdr:from>
    <xdr:to>
      <xdr:col>77</xdr:col>
      <xdr:colOff>95250</xdr:colOff>
      <xdr:row>85</xdr:row>
      <xdr:rowOff>162984</xdr:rowOff>
    </xdr:to>
    <xdr:sp macro="" textlink="">
      <xdr:nvSpPr>
        <xdr:cNvPr id="282" name="楕円 281"/>
        <xdr:cNvSpPr/>
      </xdr:nvSpPr>
      <xdr:spPr>
        <a:xfrm>
          <a:off x="16129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1711</xdr:rowOff>
    </xdr:from>
    <xdr:ext cx="736600" cy="259045"/>
    <xdr:sp macro="" textlink="">
      <xdr:nvSpPr>
        <xdr:cNvPr id="283" name="テキスト ボックス 282"/>
        <xdr:cNvSpPr txBox="1"/>
      </xdr:nvSpPr>
      <xdr:spPr>
        <a:xfrm>
          <a:off x="15798800" y="14403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41275</xdr:rowOff>
    </xdr:from>
    <xdr:to>
      <xdr:col>73</xdr:col>
      <xdr:colOff>44450</xdr:colOff>
      <xdr:row>85</xdr:row>
      <xdr:rowOff>142875</xdr:rowOff>
    </xdr:to>
    <xdr:sp macro="" textlink="">
      <xdr:nvSpPr>
        <xdr:cNvPr id="284" name="楕円 283"/>
        <xdr:cNvSpPr/>
      </xdr:nvSpPr>
      <xdr:spPr>
        <a:xfrm>
          <a:off x="15240000" y="1461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153052</xdr:rowOff>
    </xdr:from>
    <xdr:ext cx="762000" cy="259045"/>
    <xdr:sp macro="" textlink="">
      <xdr:nvSpPr>
        <xdr:cNvPr id="285" name="テキスト ボックス 284"/>
        <xdr:cNvSpPr txBox="1"/>
      </xdr:nvSpPr>
      <xdr:spPr>
        <a:xfrm>
          <a:off x="14909800" y="1438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51859</xdr:rowOff>
    </xdr:from>
    <xdr:to>
      <xdr:col>68</xdr:col>
      <xdr:colOff>203200</xdr:colOff>
      <xdr:row>84</xdr:row>
      <xdr:rowOff>153459</xdr:rowOff>
    </xdr:to>
    <xdr:sp macro="" textlink="">
      <xdr:nvSpPr>
        <xdr:cNvPr id="286" name="楕円 285"/>
        <xdr:cNvSpPr/>
      </xdr:nvSpPr>
      <xdr:spPr>
        <a:xfrm>
          <a:off x="14351000" y="1445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163636</xdr:rowOff>
    </xdr:from>
    <xdr:ext cx="762000" cy="259045"/>
    <xdr:sp macro="" textlink="">
      <xdr:nvSpPr>
        <xdr:cNvPr id="287" name="テキスト ボックス 286"/>
        <xdr:cNvSpPr txBox="1"/>
      </xdr:nvSpPr>
      <xdr:spPr>
        <a:xfrm>
          <a:off x="14020800" y="14222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142875</xdr:rowOff>
    </xdr:from>
    <xdr:to>
      <xdr:col>64</xdr:col>
      <xdr:colOff>152400</xdr:colOff>
      <xdr:row>84</xdr:row>
      <xdr:rowOff>73025</xdr:rowOff>
    </xdr:to>
    <xdr:sp macro="" textlink="">
      <xdr:nvSpPr>
        <xdr:cNvPr id="288" name="楕円 287"/>
        <xdr:cNvSpPr/>
      </xdr:nvSpPr>
      <xdr:spPr>
        <a:xfrm>
          <a:off x="13462000" y="1437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83202</xdr:rowOff>
    </xdr:from>
    <xdr:ext cx="762000" cy="259045"/>
    <xdr:sp macro="" textlink="">
      <xdr:nvSpPr>
        <xdr:cNvPr id="289" name="テキスト ボックス 288"/>
        <xdr:cNvSpPr txBox="1"/>
      </xdr:nvSpPr>
      <xdr:spPr>
        <a:xfrm>
          <a:off x="13131800" y="1414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1" name="テキスト ボックス 29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2" name="テキスト ボックス 29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口千人当たり職員数は８．１８人と前年度と比較して０．０２ポイント増加しています。津市では合併以降、合併時の総職員数の定員管理の適正化に取り組み、平成２６年度には２割削減を達成しましたが、分母となる人口が減少したことにより指数は増加しま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133894</xdr:rowOff>
    </xdr:from>
    <xdr:to>
      <xdr:col>81</xdr:col>
      <xdr:colOff>44450</xdr:colOff>
      <xdr:row>67</xdr:row>
      <xdr:rowOff>7620</xdr:rowOff>
    </xdr:to>
    <xdr:cxnSp macro="">
      <xdr:nvCxnSpPr>
        <xdr:cNvPr id="321" name="直線コネクタ 320"/>
        <xdr:cNvCxnSpPr/>
      </xdr:nvCxnSpPr>
      <xdr:spPr>
        <a:xfrm flipV="1">
          <a:off x="17018000" y="10077994"/>
          <a:ext cx="0" cy="14167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151147</xdr:rowOff>
    </xdr:from>
    <xdr:ext cx="762000" cy="259045"/>
    <xdr:sp macro="" textlink="">
      <xdr:nvSpPr>
        <xdr:cNvPr id="322" name="定員管理の状況最小値テキスト"/>
        <xdr:cNvSpPr txBox="1"/>
      </xdr:nvSpPr>
      <xdr:spPr>
        <a:xfrm>
          <a:off x="17106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7620</xdr:rowOff>
    </xdr:from>
    <xdr:to>
      <xdr:col>81</xdr:col>
      <xdr:colOff>133350</xdr:colOff>
      <xdr:row>67</xdr:row>
      <xdr:rowOff>7620</xdr:rowOff>
    </xdr:to>
    <xdr:cxnSp macro="">
      <xdr:nvCxnSpPr>
        <xdr:cNvPr id="323" name="直線コネクタ 322"/>
        <xdr:cNvCxnSpPr/>
      </xdr:nvCxnSpPr>
      <xdr:spPr>
        <a:xfrm>
          <a:off x="16929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48821</xdr:rowOff>
    </xdr:from>
    <xdr:ext cx="762000" cy="259045"/>
    <xdr:sp macro="" textlink="">
      <xdr:nvSpPr>
        <xdr:cNvPr id="324" name="定員管理の状況最大値テキスト"/>
        <xdr:cNvSpPr txBox="1"/>
      </xdr:nvSpPr>
      <xdr:spPr>
        <a:xfrm>
          <a:off x="17106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133894</xdr:rowOff>
    </xdr:from>
    <xdr:to>
      <xdr:col>81</xdr:col>
      <xdr:colOff>133350</xdr:colOff>
      <xdr:row>58</xdr:row>
      <xdr:rowOff>133894</xdr:rowOff>
    </xdr:to>
    <xdr:cxnSp macro="">
      <xdr:nvCxnSpPr>
        <xdr:cNvPr id="325" name="直線コネクタ 324"/>
        <xdr:cNvCxnSpPr/>
      </xdr:nvCxnSpPr>
      <xdr:spPr>
        <a:xfrm>
          <a:off x="16929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51526</xdr:rowOff>
    </xdr:from>
    <xdr:to>
      <xdr:col>81</xdr:col>
      <xdr:colOff>44450</xdr:colOff>
      <xdr:row>66</xdr:row>
      <xdr:rowOff>58420</xdr:rowOff>
    </xdr:to>
    <xdr:cxnSp macro="">
      <xdr:nvCxnSpPr>
        <xdr:cNvPr id="326" name="直線コネクタ 325"/>
        <xdr:cNvCxnSpPr/>
      </xdr:nvCxnSpPr>
      <xdr:spPr>
        <a:xfrm>
          <a:off x="16179800" y="11367226"/>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150603</xdr:rowOff>
    </xdr:from>
    <xdr:ext cx="762000" cy="259045"/>
    <xdr:sp macro="" textlink="">
      <xdr:nvSpPr>
        <xdr:cNvPr id="327" name="定員管理の状況平均値テキスト"/>
        <xdr:cNvSpPr txBox="1"/>
      </xdr:nvSpPr>
      <xdr:spPr>
        <a:xfrm>
          <a:off x="17106900" y="104376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134076</xdr:rowOff>
    </xdr:from>
    <xdr:to>
      <xdr:col>81</xdr:col>
      <xdr:colOff>95250</xdr:colOff>
      <xdr:row>62</xdr:row>
      <xdr:rowOff>64226</xdr:rowOff>
    </xdr:to>
    <xdr:sp macro="" textlink="">
      <xdr:nvSpPr>
        <xdr:cNvPr id="328" name="フローチャート: 判断 327"/>
        <xdr:cNvSpPr/>
      </xdr:nvSpPr>
      <xdr:spPr>
        <a:xfrm>
          <a:off x="16967200" y="1059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23949</xdr:rowOff>
    </xdr:from>
    <xdr:to>
      <xdr:col>77</xdr:col>
      <xdr:colOff>44450</xdr:colOff>
      <xdr:row>66</xdr:row>
      <xdr:rowOff>51526</xdr:rowOff>
    </xdr:to>
    <xdr:cxnSp macro="">
      <xdr:nvCxnSpPr>
        <xdr:cNvPr id="329" name="直線コネクタ 328"/>
        <xdr:cNvCxnSpPr/>
      </xdr:nvCxnSpPr>
      <xdr:spPr>
        <a:xfrm>
          <a:off x="15290800" y="11339649"/>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137523</xdr:rowOff>
    </xdr:from>
    <xdr:to>
      <xdr:col>77</xdr:col>
      <xdr:colOff>95250</xdr:colOff>
      <xdr:row>62</xdr:row>
      <xdr:rowOff>67673</xdr:rowOff>
    </xdr:to>
    <xdr:sp macro="" textlink="">
      <xdr:nvSpPr>
        <xdr:cNvPr id="330" name="フローチャート: 判断 329"/>
        <xdr:cNvSpPr/>
      </xdr:nvSpPr>
      <xdr:spPr>
        <a:xfrm>
          <a:off x="16129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77850</xdr:rowOff>
    </xdr:from>
    <xdr:ext cx="736600" cy="259045"/>
    <xdr:sp macro="" textlink="">
      <xdr:nvSpPr>
        <xdr:cNvPr id="331" name="テキスト ボックス 330"/>
        <xdr:cNvSpPr txBox="1"/>
      </xdr:nvSpPr>
      <xdr:spPr>
        <a:xfrm>
          <a:off x="15798800" y="103648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66</xdr:row>
      <xdr:rowOff>20501</xdr:rowOff>
    </xdr:from>
    <xdr:to>
      <xdr:col>72</xdr:col>
      <xdr:colOff>203200</xdr:colOff>
      <xdr:row>66</xdr:row>
      <xdr:rowOff>23949</xdr:rowOff>
    </xdr:to>
    <xdr:cxnSp macro="">
      <xdr:nvCxnSpPr>
        <xdr:cNvPr id="332" name="直線コネクタ 331"/>
        <xdr:cNvCxnSpPr/>
      </xdr:nvCxnSpPr>
      <xdr:spPr>
        <a:xfrm>
          <a:off x="14401800" y="11336201"/>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14333</xdr:rowOff>
    </xdr:from>
    <xdr:to>
      <xdr:col>73</xdr:col>
      <xdr:colOff>44450</xdr:colOff>
      <xdr:row>62</xdr:row>
      <xdr:rowOff>115933</xdr:rowOff>
    </xdr:to>
    <xdr:sp macro="" textlink="">
      <xdr:nvSpPr>
        <xdr:cNvPr id="333" name="フローチャート: 判断 332"/>
        <xdr:cNvSpPr/>
      </xdr:nvSpPr>
      <xdr:spPr>
        <a:xfrm>
          <a:off x="15240000" y="106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126110</xdr:rowOff>
    </xdr:from>
    <xdr:ext cx="762000" cy="259045"/>
    <xdr:sp macro="" textlink="">
      <xdr:nvSpPr>
        <xdr:cNvPr id="334" name="テキスト ボックス 333"/>
        <xdr:cNvSpPr txBox="1"/>
      </xdr:nvSpPr>
      <xdr:spPr>
        <a:xfrm>
          <a:off x="14909800" y="10413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171269</xdr:rowOff>
    </xdr:from>
    <xdr:to>
      <xdr:col>68</xdr:col>
      <xdr:colOff>152400</xdr:colOff>
      <xdr:row>66</xdr:row>
      <xdr:rowOff>20501</xdr:rowOff>
    </xdr:to>
    <xdr:cxnSp macro="">
      <xdr:nvCxnSpPr>
        <xdr:cNvPr id="335" name="直線コネクタ 334"/>
        <xdr:cNvCxnSpPr/>
      </xdr:nvCxnSpPr>
      <xdr:spPr>
        <a:xfrm>
          <a:off x="13512800" y="11315519"/>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137523</xdr:rowOff>
    </xdr:from>
    <xdr:to>
      <xdr:col>68</xdr:col>
      <xdr:colOff>203200</xdr:colOff>
      <xdr:row>62</xdr:row>
      <xdr:rowOff>67673</xdr:rowOff>
    </xdr:to>
    <xdr:sp macro="" textlink="">
      <xdr:nvSpPr>
        <xdr:cNvPr id="336" name="フローチャート: 判断 335"/>
        <xdr:cNvSpPr/>
      </xdr:nvSpPr>
      <xdr:spPr>
        <a:xfrm>
          <a:off x="14351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77850</xdr:rowOff>
    </xdr:from>
    <xdr:ext cx="762000" cy="259045"/>
    <xdr:sp macro="" textlink="">
      <xdr:nvSpPr>
        <xdr:cNvPr id="337" name="テキスト ボックス 336"/>
        <xdr:cNvSpPr txBox="1"/>
      </xdr:nvSpPr>
      <xdr:spPr>
        <a:xfrm>
          <a:off x="14020800" y="1036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151312</xdr:rowOff>
    </xdr:from>
    <xdr:to>
      <xdr:col>64</xdr:col>
      <xdr:colOff>152400</xdr:colOff>
      <xdr:row>62</xdr:row>
      <xdr:rowOff>81462</xdr:rowOff>
    </xdr:to>
    <xdr:sp macro="" textlink="">
      <xdr:nvSpPr>
        <xdr:cNvPr id="338" name="フローチャート: 判断 337"/>
        <xdr:cNvSpPr/>
      </xdr:nvSpPr>
      <xdr:spPr>
        <a:xfrm>
          <a:off x="13462000" y="1060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91639</xdr:rowOff>
    </xdr:from>
    <xdr:ext cx="762000" cy="259045"/>
    <xdr:sp macro="" textlink="">
      <xdr:nvSpPr>
        <xdr:cNvPr id="339" name="テキスト ボックス 338"/>
        <xdr:cNvSpPr txBox="1"/>
      </xdr:nvSpPr>
      <xdr:spPr>
        <a:xfrm>
          <a:off x="13131800" y="10378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7620</xdr:rowOff>
    </xdr:from>
    <xdr:to>
      <xdr:col>81</xdr:col>
      <xdr:colOff>95250</xdr:colOff>
      <xdr:row>66</xdr:row>
      <xdr:rowOff>109220</xdr:rowOff>
    </xdr:to>
    <xdr:sp macro="" textlink="">
      <xdr:nvSpPr>
        <xdr:cNvPr id="345" name="楕円 344"/>
        <xdr:cNvSpPr/>
      </xdr:nvSpPr>
      <xdr:spPr>
        <a:xfrm>
          <a:off x="16967200" y="1132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74947</xdr:rowOff>
    </xdr:from>
    <xdr:ext cx="762000" cy="259045"/>
    <xdr:sp macro="" textlink="">
      <xdr:nvSpPr>
        <xdr:cNvPr id="346" name="定員管理の状況該当値テキスト"/>
        <xdr:cNvSpPr txBox="1"/>
      </xdr:nvSpPr>
      <xdr:spPr>
        <a:xfrm>
          <a:off x="17106900" y="1121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726</xdr:rowOff>
    </xdr:from>
    <xdr:to>
      <xdr:col>77</xdr:col>
      <xdr:colOff>95250</xdr:colOff>
      <xdr:row>66</xdr:row>
      <xdr:rowOff>102326</xdr:rowOff>
    </xdr:to>
    <xdr:sp macro="" textlink="">
      <xdr:nvSpPr>
        <xdr:cNvPr id="347" name="楕円 346"/>
        <xdr:cNvSpPr/>
      </xdr:nvSpPr>
      <xdr:spPr>
        <a:xfrm>
          <a:off x="16129000" y="1131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87103</xdr:rowOff>
    </xdr:from>
    <xdr:ext cx="736600" cy="259045"/>
    <xdr:sp macro="" textlink="">
      <xdr:nvSpPr>
        <xdr:cNvPr id="348" name="テキスト ボックス 347"/>
        <xdr:cNvSpPr txBox="1"/>
      </xdr:nvSpPr>
      <xdr:spPr>
        <a:xfrm>
          <a:off x="15798800" y="11402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144599</xdr:rowOff>
    </xdr:from>
    <xdr:to>
      <xdr:col>73</xdr:col>
      <xdr:colOff>44450</xdr:colOff>
      <xdr:row>66</xdr:row>
      <xdr:rowOff>74749</xdr:rowOff>
    </xdr:to>
    <xdr:sp macro="" textlink="">
      <xdr:nvSpPr>
        <xdr:cNvPr id="349" name="楕円 348"/>
        <xdr:cNvSpPr/>
      </xdr:nvSpPr>
      <xdr:spPr>
        <a:xfrm>
          <a:off x="15240000" y="1128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59526</xdr:rowOff>
    </xdr:from>
    <xdr:ext cx="762000" cy="259045"/>
    <xdr:sp macro="" textlink="">
      <xdr:nvSpPr>
        <xdr:cNvPr id="350" name="テキスト ボックス 349"/>
        <xdr:cNvSpPr txBox="1"/>
      </xdr:nvSpPr>
      <xdr:spPr>
        <a:xfrm>
          <a:off x="14909800" y="11375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141151</xdr:rowOff>
    </xdr:from>
    <xdr:to>
      <xdr:col>68</xdr:col>
      <xdr:colOff>203200</xdr:colOff>
      <xdr:row>66</xdr:row>
      <xdr:rowOff>71301</xdr:rowOff>
    </xdr:to>
    <xdr:sp macro="" textlink="">
      <xdr:nvSpPr>
        <xdr:cNvPr id="351" name="楕円 350"/>
        <xdr:cNvSpPr/>
      </xdr:nvSpPr>
      <xdr:spPr>
        <a:xfrm>
          <a:off x="14351000" y="11285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56078</xdr:rowOff>
    </xdr:from>
    <xdr:ext cx="762000" cy="259045"/>
    <xdr:sp macro="" textlink="">
      <xdr:nvSpPr>
        <xdr:cNvPr id="352" name="テキスト ボックス 351"/>
        <xdr:cNvSpPr txBox="1"/>
      </xdr:nvSpPr>
      <xdr:spPr>
        <a:xfrm>
          <a:off x="14020800" y="11371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120469</xdr:rowOff>
    </xdr:from>
    <xdr:to>
      <xdr:col>64</xdr:col>
      <xdr:colOff>152400</xdr:colOff>
      <xdr:row>66</xdr:row>
      <xdr:rowOff>50619</xdr:rowOff>
    </xdr:to>
    <xdr:sp macro="" textlink="">
      <xdr:nvSpPr>
        <xdr:cNvPr id="353" name="楕円 352"/>
        <xdr:cNvSpPr/>
      </xdr:nvSpPr>
      <xdr:spPr>
        <a:xfrm>
          <a:off x="13462000" y="1126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35396</xdr:rowOff>
    </xdr:from>
    <xdr:ext cx="762000" cy="259045"/>
    <xdr:sp macro="" textlink="">
      <xdr:nvSpPr>
        <xdr:cNvPr id="354" name="テキスト ボックス 353"/>
        <xdr:cNvSpPr txBox="1"/>
      </xdr:nvSpPr>
      <xdr:spPr>
        <a:xfrm>
          <a:off x="13131800" y="11351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準元利償還金の減少や債務負担額の減少などにより実質的な公債費の額が減少し、単年度数値は４．１％と前年比０．６％改善し、比率である３か年平均値は５．０％と２．２％改善しています。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３か年平均が２．２％と大きく改善した理由としては平成２６年度の新斎場ＰＦＩの公有財産購入により突出して高かった数値（１０．９％）が平均値に含まれなくなったためです。</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2" name="直線コネクタ 38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100390</xdr:rowOff>
    </xdr:from>
    <xdr:to>
      <xdr:col>81</xdr:col>
      <xdr:colOff>44450</xdr:colOff>
      <xdr:row>45</xdr:row>
      <xdr:rowOff>62593</xdr:rowOff>
    </xdr:to>
    <xdr:cxnSp macro="">
      <xdr:nvCxnSpPr>
        <xdr:cNvPr id="384" name="直線コネクタ 383"/>
        <xdr:cNvCxnSpPr/>
      </xdr:nvCxnSpPr>
      <xdr:spPr>
        <a:xfrm flipV="1">
          <a:off x="17018000" y="6272590"/>
          <a:ext cx="0" cy="15052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34670</xdr:rowOff>
    </xdr:from>
    <xdr:ext cx="762000" cy="259045"/>
    <xdr:sp macro="" textlink="">
      <xdr:nvSpPr>
        <xdr:cNvPr id="385" name="公債費負担の状況最小値テキスト"/>
        <xdr:cNvSpPr txBox="1"/>
      </xdr:nvSpPr>
      <xdr:spPr>
        <a:xfrm>
          <a:off x="17106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62593</xdr:rowOff>
    </xdr:from>
    <xdr:to>
      <xdr:col>81</xdr:col>
      <xdr:colOff>133350</xdr:colOff>
      <xdr:row>45</xdr:row>
      <xdr:rowOff>62593</xdr:rowOff>
    </xdr:to>
    <xdr:cxnSp macro="">
      <xdr:nvCxnSpPr>
        <xdr:cNvPr id="386" name="直線コネクタ 385"/>
        <xdr:cNvCxnSpPr/>
      </xdr:nvCxnSpPr>
      <xdr:spPr>
        <a:xfrm>
          <a:off x="16929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15317</xdr:rowOff>
    </xdr:from>
    <xdr:ext cx="762000" cy="259045"/>
    <xdr:sp macro="" textlink="">
      <xdr:nvSpPr>
        <xdr:cNvPr id="387" name="公債費負担の状況最大値テキスト"/>
        <xdr:cNvSpPr txBox="1"/>
      </xdr:nvSpPr>
      <xdr:spPr>
        <a:xfrm>
          <a:off x="17106900" y="601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100390</xdr:rowOff>
    </xdr:from>
    <xdr:to>
      <xdr:col>81</xdr:col>
      <xdr:colOff>133350</xdr:colOff>
      <xdr:row>36</xdr:row>
      <xdr:rowOff>100390</xdr:rowOff>
    </xdr:to>
    <xdr:cxnSp macro="">
      <xdr:nvCxnSpPr>
        <xdr:cNvPr id="388" name="直線コネクタ 387"/>
        <xdr:cNvCxnSpPr/>
      </xdr:nvCxnSpPr>
      <xdr:spPr>
        <a:xfrm>
          <a:off x="16929100" y="6272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13002</xdr:rowOff>
    </xdr:from>
    <xdr:to>
      <xdr:col>81</xdr:col>
      <xdr:colOff>44450</xdr:colOff>
      <xdr:row>42</xdr:row>
      <xdr:rowOff>94343</xdr:rowOff>
    </xdr:to>
    <xdr:cxnSp macro="">
      <xdr:nvCxnSpPr>
        <xdr:cNvPr id="389" name="直線コネクタ 388"/>
        <xdr:cNvCxnSpPr/>
      </xdr:nvCxnSpPr>
      <xdr:spPr>
        <a:xfrm flipV="1">
          <a:off x="16179800" y="7042452"/>
          <a:ext cx="838200" cy="252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160762</xdr:rowOff>
    </xdr:from>
    <xdr:ext cx="762000" cy="259045"/>
    <xdr:sp macro="" textlink="">
      <xdr:nvSpPr>
        <xdr:cNvPr id="390" name="公債費負担の状況平均値テキスト"/>
        <xdr:cNvSpPr txBox="1"/>
      </xdr:nvSpPr>
      <xdr:spPr>
        <a:xfrm>
          <a:off x="17106900" y="6675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144235</xdr:rowOff>
    </xdr:from>
    <xdr:to>
      <xdr:col>81</xdr:col>
      <xdr:colOff>95250</xdr:colOff>
      <xdr:row>40</xdr:row>
      <xdr:rowOff>74385</xdr:rowOff>
    </xdr:to>
    <xdr:sp macro="" textlink="">
      <xdr:nvSpPr>
        <xdr:cNvPr id="391" name="フローチャート: 判断 390"/>
        <xdr:cNvSpPr/>
      </xdr:nvSpPr>
      <xdr:spPr>
        <a:xfrm>
          <a:off x="169672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94343</xdr:rowOff>
    </xdr:from>
    <xdr:to>
      <xdr:col>77</xdr:col>
      <xdr:colOff>44450</xdr:colOff>
      <xdr:row>43</xdr:row>
      <xdr:rowOff>49288</xdr:rowOff>
    </xdr:to>
    <xdr:cxnSp macro="">
      <xdr:nvCxnSpPr>
        <xdr:cNvPr id="392" name="直線コネクタ 391"/>
        <xdr:cNvCxnSpPr/>
      </xdr:nvCxnSpPr>
      <xdr:spPr>
        <a:xfrm flipV="1">
          <a:off x="15290800" y="7295243"/>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144235</xdr:rowOff>
    </xdr:from>
    <xdr:to>
      <xdr:col>77</xdr:col>
      <xdr:colOff>95250</xdr:colOff>
      <xdr:row>40</xdr:row>
      <xdr:rowOff>74385</xdr:rowOff>
    </xdr:to>
    <xdr:sp macro="" textlink="">
      <xdr:nvSpPr>
        <xdr:cNvPr id="393" name="フローチャート: 判断 392"/>
        <xdr:cNvSpPr/>
      </xdr:nvSpPr>
      <xdr:spPr>
        <a:xfrm>
          <a:off x="16129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84562</xdr:rowOff>
    </xdr:from>
    <xdr:ext cx="736600" cy="259045"/>
    <xdr:sp macro="" textlink="">
      <xdr:nvSpPr>
        <xdr:cNvPr id="394" name="テキスト ボックス 393"/>
        <xdr:cNvSpPr txBox="1"/>
      </xdr:nvSpPr>
      <xdr:spPr>
        <a:xfrm>
          <a:off x="15798800" y="6599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49288</xdr:rowOff>
    </xdr:from>
    <xdr:to>
      <xdr:col>72</xdr:col>
      <xdr:colOff>203200</xdr:colOff>
      <xdr:row>43</xdr:row>
      <xdr:rowOff>152702</xdr:rowOff>
    </xdr:to>
    <xdr:cxnSp macro="">
      <xdr:nvCxnSpPr>
        <xdr:cNvPr id="395" name="直線コネクタ 394"/>
        <xdr:cNvCxnSpPr/>
      </xdr:nvCxnSpPr>
      <xdr:spPr>
        <a:xfrm flipV="1">
          <a:off x="14401800" y="7421638"/>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110672</xdr:rowOff>
    </xdr:from>
    <xdr:to>
      <xdr:col>73</xdr:col>
      <xdr:colOff>44450</xdr:colOff>
      <xdr:row>41</xdr:row>
      <xdr:rowOff>40822</xdr:rowOff>
    </xdr:to>
    <xdr:sp macro="" textlink="">
      <xdr:nvSpPr>
        <xdr:cNvPr id="396" name="フローチャート: 判断 395"/>
        <xdr:cNvSpPr/>
      </xdr:nvSpPr>
      <xdr:spPr>
        <a:xfrm>
          <a:off x="15240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50999</xdr:rowOff>
    </xdr:from>
    <xdr:ext cx="762000" cy="259045"/>
    <xdr:sp macro="" textlink="">
      <xdr:nvSpPr>
        <xdr:cNvPr id="397" name="テキスト ボックス 396"/>
        <xdr:cNvSpPr txBox="1"/>
      </xdr:nvSpPr>
      <xdr:spPr>
        <a:xfrm>
          <a:off x="14909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118231</xdr:rowOff>
    </xdr:from>
    <xdr:to>
      <xdr:col>68</xdr:col>
      <xdr:colOff>152400</xdr:colOff>
      <xdr:row>43</xdr:row>
      <xdr:rowOff>152702</xdr:rowOff>
    </xdr:to>
    <xdr:cxnSp macro="">
      <xdr:nvCxnSpPr>
        <xdr:cNvPr id="398" name="直線コネクタ 397"/>
        <xdr:cNvCxnSpPr/>
      </xdr:nvCxnSpPr>
      <xdr:spPr>
        <a:xfrm>
          <a:off x="13512800" y="7490581"/>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99" name="フローチャート: 判断 398"/>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96960</xdr:rowOff>
    </xdr:from>
    <xdr:ext cx="762000" cy="259045"/>
    <xdr:sp macro="" textlink="">
      <xdr:nvSpPr>
        <xdr:cNvPr id="400" name="テキスト ボックス 399"/>
        <xdr:cNvSpPr txBox="1"/>
      </xdr:nvSpPr>
      <xdr:spPr>
        <a:xfrm>
          <a:off x="14020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401" name="フローチャート: 判断 400"/>
        <xdr:cNvSpPr/>
      </xdr:nvSpPr>
      <xdr:spPr>
        <a:xfrm>
          <a:off x="13462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5944</xdr:rowOff>
    </xdr:from>
    <xdr:ext cx="762000" cy="259045"/>
    <xdr:sp macro="" textlink="">
      <xdr:nvSpPr>
        <xdr:cNvPr id="402" name="テキスト ボックス 401"/>
        <xdr:cNvSpPr txBox="1"/>
      </xdr:nvSpPr>
      <xdr:spPr>
        <a:xfrm>
          <a:off x="13131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133652</xdr:rowOff>
    </xdr:from>
    <xdr:to>
      <xdr:col>81</xdr:col>
      <xdr:colOff>95250</xdr:colOff>
      <xdr:row>41</xdr:row>
      <xdr:rowOff>63802</xdr:rowOff>
    </xdr:to>
    <xdr:sp macro="" textlink="">
      <xdr:nvSpPr>
        <xdr:cNvPr id="408" name="楕円 407"/>
        <xdr:cNvSpPr/>
      </xdr:nvSpPr>
      <xdr:spPr>
        <a:xfrm>
          <a:off x="16967200" y="699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105729</xdr:rowOff>
    </xdr:from>
    <xdr:ext cx="762000" cy="259045"/>
    <xdr:sp macro="" textlink="">
      <xdr:nvSpPr>
        <xdr:cNvPr id="409" name="公債費負担の状況該当値テキスト"/>
        <xdr:cNvSpPr txBox="1"/>
      </xdr:nvSpPr>
      <xdr:spPr>
        <a:xfrm>
          <a:off x="17106900" y="6963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43543</xdr:rowOff>
    </xdr:from>
    <xdr:to>
      <xdr:col>77</xdr:col>
      <xdr:colOff>95250</xdr:colOff>
      <xdr:row>42</xdr:row>
      <xdr:rowOff>145143</xdr:rowOff>
    </xdr:to>
    <xdr:sp macro="" textlink="">
      <xdr:nvSpPr>
        <xdr:cNvPr id="410" name="楕円 409"/>
        <xdr:cNvSpPr/>
      </xdr:nvSpPr>
      <xdr:spPr>
        <a:xfrm>
          <a:off x="16129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129920</xdr:rowOff>
    </xdr:from>
    <xdr:ext cx="736600" cy="259045"/>
    <xdr:sp macro="" textlink="">
      <xdr:nvSpPr>
        <xdr:cNvPr id="411" name="テキスト ボックス 410"/>
        <xdr:cNvSpPr txBox="1"/>
      </xdr:nvSpPr>
      <xdr:spPr>
        <a:xfrm>
          <a:off x="15798800" y="733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169938</xdr:rowOff>
    </xdr:from>
    <xdr:to>
      <xdr:col>73</xdr:col>
      <xdr:colOff>44450</xdr:colOff>
      <xdr:row>43</xdr:row>
      <xdr:rowOff>100088</xdr:rowOff>
    </xdr:to>
    <xdr:sp macro="" textlink="">
      <xdr:nvSpPr>
        <xdr:cNvPr id="412" name="楕円 411"/>
        <xdr:cNvSpPr/>
      </xdr:nvSpPr>
      <xdr:spPr>
        <a:xfrm>
          <a:off x="15240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84865</xdr:rowOff>
    </xdr:from>
    <xdr:ext cx="762000" cy="259045"/>
    <xdr:sp macro="" textlink="">
      <xdr:nvSpPr>
        <xdr:cNvPr id="413" name="テキスト ボックス 412"/>
        <xdr:cNvSpPr txBox="1"/>
      </xdr:nvSpPr>
      <xdr:spPr>
        <a:xfrm>
          <a:off x="14909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101902</xdr:rowOff>
    </xdr:from>
    <xdr:to>
      <xdr:col>68</xdr:col>
      <xdr:colOff>203200</xdr:colOff>
      <xdr:row>44</xdr:row>
      <xdr:rowOff>32052</xdr:rowOff>
    </xdr:to>
    <xdr:sp macro="" textlink="">
      <xdr:nvSpPr>
        <xdr:cNvPr id="414" name="楕円 413"/>
        <xdr:cNvSpPr/>
      </xdr:nvSpPr>
      <xdr:spPr>
        <a:xfrm>
          <a:off x="14351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16829</xdr:rowOff>
    </xdr:from>
    <xdr:ext cx="762000" cy="259045"/>
    <xdr:sp macro="" textlink="">
      <xdr:nvSpPr>
        <xdr:cNvPr id="415" name="テキスト ボックス 414"/>
        <xdr:cNvSpPr txBox="1"/>
      </xdr:nvSpPr>
      <xdr:spPr>
        <a:xfrm>
          <a:off x="14020800" y="756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67431</xdr:rowOff>
    </xdr:from>
    <xdr:to>
      <xdr:col>64</xdr:col>
      <xdr:colOff>152400</xdr:colOff>
      <xdr:row>43</xdr:row>
      <xdr:rowOff>169031</xdr:rowOff>
    </xdr:to>
    <xdr:sp macro="" textlink="">
      <xdr:nvSpPr>
        <xdr:cNvPr id="416" name="楕円 415"/>
        <xdr:cNvSpPr/>
      </xdr:nvSpPr>
      <xdr:spPr>
        <a:xfrm>
          <a:off x="13462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153808</xdr:rowOff>
    </xdr:from>
    <xdr:ext cx="762000" cy="259045"/>
    <xdr:sp macro="" textlink="">
      <xdr:nvSpPr>
        <xdr:cNvPr id="417" name="テキスト ボックス 416"/>
        <xdr:cNvSpPr txBox="1"/>
      </xdr:nvSpPr>
      <xdr:spPr>
        <a:xfrm>
          <a:off x="13131800" y="752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将来負担比率は４５．５％となり、前年度比３．５％の悪化となりました。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大規模事業の実施に伴い、地方債残高が増加したほか、財政調整基金の減少やモーターボート競走事業の企業会計化により充当可能基金が減少したことなどが要因と考えています。</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今後についても一定程度上昇が見込まれているため、有利な財源を活用するなど、引き続き、財政の健全化に努めます。　</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なお、平成２６年度の将来負担比率の算定において、過年度の算定に誤りがあったことが判明したことから、数値を訂正しています。正しくは、平成２５年度は５１．１％となります。</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1" name="テキスト ボックス 43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4" name="直線コネクタ 43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5" name="テキスト ボックス 43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6" name="直線コネクタ 43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7" name="テキスト ボックス 43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8" name="直線コネクタ 43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9" name="テキスト ボックス 43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0" name="直線コネクタ 43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1" name="テキスト ボックス 44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2" name="直線コネクタ 44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3" name="テキスト ボックス 44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23777</xdr:rowOff>
    </xdr:to>
    <xdr:cxnSp macro="">
      <xdr:nvCxnSpPr>
        <xdr:cNvPr id="446" name="直線コネクタ 445"/>
        <xdr:cNvCxnSpPr/>
      </xdr:nvCxnSpPr>
      <xdr:spPr>
        <a:xfrm flipV="1">
          <a:off x="17018000" y="2370667"/>
          <a:ext cx="0" cy="14250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167304</xdr:rowOff>
    </xdr:from>
    <xdr:ext cx="762000" cy="259045"/>
    <xdr:sp macro="" textlink="">
      <xdr:nvSpPr>
        <xdr:cNvPr id="447" name="将来負担の状況最小値テキスト"/>
        <xdr:cNvSpPr txBox="1"/>
      </xdr:nvSpPr>
      <xdr:spPr>
        <a:xfrm>
          <a:off x="17106900" y="376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23777</xdr:rowOff>
    </xdr:from>
    <xdr:to>
      <xdr:col>81</xdr:col>
      <xdr:colOff>133350</xdr:colOff>
      <xdr:row>22</xdr:row>
      <xdr:rowOff>23777</xdr:rowOff>
    </xdr:to>
    <xdr:cxnSp macro="">
      <xdr:nvCxnSpPr>
        <xdr:cNvPr id="448" name="直線コネクタ 447"/>
        <xdr:cNvCxnSpPr/>
      </xdr:nvCxnSpPr>
      <xdr:spPr>
        <a:xfrm>
          <a:off x="16929100" y="379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0" name="直線コネクタ 44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19050</xdr:rowOff>
    </xdr:from>
    <xdr:to>
      <xdr:col>81</xdr:col>
      <xdr:colOff>44450</xdr:colOff>
      <xdr:row>17</xdr:row>
      <xdr:rowOff>65969</xdr:rowOff>
    </xdr:to>
    <xdr:cxnSp macro="">
      <xdr:nvCxnSpPr>
        <xdr:cNvPr id="451" name="直線コネクタ 450"/>
        <xdr:cNvCxnSpPr/>
      </xdr:nvCxnSpPr>
      <xdr:spPr>
        <a:xfrm>
          <a:off x="16179800" y="2933700"/>
          <a:ext cx="838200" cy="46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169350</xdr:rowOff>
    </xdr:from>
    <xdr:ext cx="762000" cy="259045"/>
    <xdr:sp macro="" textlink="">
      <xdr:nvSpPr>
        <xdr:cNvPr id="452" name="将来負担の状況平均値テキスト"/>
        <xdr:cNvSpPr txBox="1"/>
      </xdr:nvSpPr>
      <xdr:spPr>
        <a:xfrm>
          <a:off x="17106900" y="23982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152823</xdr:rowOff>
    </xdr:from>
    <xdr:to>
      <xdr:col>81</xdr:col>
      <xdr:colOff>95250</xdr:colOff>
      <xdr:row>15</xdr:row>
      <xdr:rowOff>82973</xdr:rowOff>
    </xdr:to>
    <xdr:sp macro="" textlink="">
      <xdr:nvSpPr>
        <xdr:cNvPr id="453" name="フローチャート: 判断 452"/>
        <xdr:cNvSpPr/>
      </xdr:nvSpPr>
      <xdr:spPr>
        <a:xfrm>
          <a:off x="16967200" y="25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15028</xdr:rowOff>
    </xdr:from>
    <xdr:to>
      <xdr:col>77</xdr:col>
      <xdr:colOff>44450</xdr:colOff>
      <xdr:row>17</xdr:row>
      <xdr:rowOff>19050</xdr:rowOff>
    </xdr:to>
    <xdr:cxnSp macro="">
      <xdr:nvCxnSpPr>
        <xdr:cNvPr id="454" name="直線コネクタ 453"/>
        <xdr:cNvCxnSpPr/>
      </xdr:nvCxnSpPr>
      <xdr:spPr>
        <a:xfrm>
          <a:off x="15290800" y="2929678"/>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142099</xdr:rowOff>
    </xdr:from>
    <xdr:to>
      <xdr:col>77</xdr:col>
      <xdr:colOff>95250</xdr:colOff>
      <xdr:row>15</xdr:row>
      <xdr:rowOff>72249</xdr:rowOff>
    </xdr:to>
    <xdr:sp macro="" textlink="">
      <xdr:nvSpPr>
        <xdr:cNvPr id="455" name="フローチャート: 判断 454"/>
        <xdr:cNvSpPr/>
      </xdr:nvSpPr>
      <xdr:spPr>
        <a:xfrm>
          <a:off x="16129000" y="254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82426</xdr:rowOff>
    </xdr:from>
    <xdr:ext cx="736600" cy="259045"/>
    <xdr:sp macro="" textlink="">
      <xdr:nvSpPr>
        <xdr:cNvPr id="456" name="テキスト ボックス 455"/>
        <xdr:cNvSpPr txBox="1"/>
      </xdr:nvSpPr>
      <xdr:spPr>
        <a:xfrm>
          <a:off x="15798800" y="2311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15028</xdr:rowOff>
    </xdr:from>
    <xdr:to>
      <xdr:col>72</xdr:col>
      <xdr:colOff>203200</xdr:colOff>
      <xdr:row>17</xdr:row>
      <xdr:rowOff>59267</xdr:rowOff>
    </xdr:to>
    <xdr:cxnSp macro="">
      <xdr:nvCxnSpPr>
        <xdr:cNvPr id="457" name="直線コネクタ 456"/>
        <xdr:cNvCxnSpPr/>
      </xdr:nvCxnSpPr>
      <xdr:spPr>
        <a:xfrm flipV="1">
          <a:off x="14401800" y="2929678"/>
          <a:ext cx="8890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88618</xdr:rowOff>
    </xdr:from>
    <xdr:to>
      <xdr:col>73</xdr:col>
      <xdr:colOff>44450</xdr:colOff>
      <xdr:row>16</xdr:row>
      <xdr:rowOff>18768</xdr:rowOff>
    </xdr:to>
    <xdr:sp macro="" textlink="">
      <xdr:nvSpPr>
        <xdr:cNvPr id="458" name="フローチャート: 判断 457"/>
        <xdr:cNvSpPr/>
      </xdr:nvSpPr>
      <xdr:spPr>
        <a:xfrm>
          <a:off x="15240000" y="266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28945</xdr:rowOff>
    </xdr:from>
    <xdr:ext cx="762000" cy="259045"/>
    <xdr:sp macro="" textlink="">
      <xdr:nvSpPr>
        <xdr:cNvPr id="459" name="テキスト ボックス 458"/>
        <xdr:cNvSpPr txBox="1"/>
      </xdr:nvSpPr>
      <xdr:spPr>
        <a:xfrm>
          <a:off x="14909800" y="242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59267</xdr:rowOff>
    </xdr:from>
    <xdr:to>
      <xdr:col>68</xdr:col>
      <xdr:colOff>152400</xdr:colOff>
      <xdr:row>17</xdr:row>
      <xdr:rowOff>150425</xdr:rowOff>
    </xdr:to>
    <xdr:cxnSp macro="">
      <xdr:nvCxnSpPr>
        <xdr:cNvPr id="460" name="直線コネクタ 459"/>
        <xdr:cNvCxnSpPr/>
      </xdr:nvCxnSpPr>
      <xdr:spPr>
        <a:xfrm flipV="1">
          <a:off x="13512800" y="2973917"/>
          <a:ext cx="889000" cy="9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156986</xdr:rowOff>
    </xdr:from>
    <xdr:to>
      <xdr:col>68</xdr:col>
      <xdr:colOff>203200</xdr:colOff>
      <xdr:row>16</xdr:row>
      <xdr:rowOff>87136</xdr:rowOff>
    </xdr:to>
    <xdr:sp macro="" textlink="">
      <xdr:nvSpPr>
        <xdr:cNvPr id="461" name="フローチャート: 判断 460"/>
        <xdr:cNvSpPr/>
      </xdr:nvSpPr>
      <xdr:spPr>
        <a:xfrm>
          <a:off x="14351000" y="272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97313</xdr:rowOff>
    </xdr:from>
    <xdr:ext cx="762000" cy="259045"/>
    <xdr:sp macro="" textlink="">
      <xdr:nvSpPr>
        <xdr:cNvPr id="462" name="テキスト ボックス 461"/>
        <xdr:cNvSpPr txBox="1"/>
      </xdr:nvSpPr>
      <xdr:spPr>
        <a:xfrm>
          <a:off x="14020800" y="2497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13688</xdr:rowOff>
    </xdr:from>
    <xdr:to>
      <xdr:col>64</xdr:col>
      <xdr:colOff>152400</xdr:colOff>
      <xdr:row>16</xdr:row>
      <xdr:rowOff>115288</xdr:rowOff>
    </xdr:to>
    <xdr:sp macro="" textlink="">
      <xdr:nvSpPr>
        <xdr:cNvPr id="463" name="フローチャート: 判断 462"/>
        <xdr:cNvSpPr/>
      </xdr:nvSpPr>
      <xdr:spPr>
        <a:xfrm>
          <a:off x="13462000" y="275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125465</xdr:rowOff>
    </xdr:from>
    <xdr:ext cx="762000" cy="259045"/>
    <xdr:sp macro="" textlink="">
      <xdr:nvSpPr>
        <xdr:cNvPr id="464" name="テキスト ボックス 463"/>
        <xdr:cNvSpPr txBox="1"/>
      </xdr:nvSpPr>
      <xdr:spPr>
        <a:xfrm>
          <a:off x="13131800" y="252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15169</xdr:rowOff>
    </xdr:from>
    <xdr:to>
      <xdr:col>81</xdr:col>
      <xdr:colOff>95250</xdr:colOff>
      <xdr:row>17</xdr:row>
      <xdr:rowOff>116769</xdr:rowOff>
    </xdr:to>
    <xdr:sp macro="" textlink="">
      <xdr:nvSpPr>
        <xdr:cNvPr id="470" name="楕円 469"/>
        <xdr:cNvSpPr/>
      </xdr:nvSpPr>
      <xdr:spPr>
        <a:xfrm>
          <a:off x="16967200" y="292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158696</xdr:rowOff>
    </xdr:from>
    <xdr:ext cx="762000" cy="259045"/>
    <xdr:sp macro="" textlink="">
      <xdr:nvSpPr>
        <xdr:cNvPr id="471" name="将来負担の状況該当値テキスト"/>
        <xdr:cNvSpPr txBox="1"/>
      </xdr:nvSpPr>
      <xdr:spPr>
        <a:xfrm>
          <a:off x="17106900" y="2901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139700</xdr:rowOff>
    </xdr:from>
    <xdr:to>
      <xdr:col>77</xdr:col>
      <xdr:colOff>95250</xdr:colOff>
      <xdr:row>17</xdr:row>
      <xdr:rowOff>69850</xdr:rowOff>
    </xdr:to>
    <xdr:sp macro="" textlink="">
      <xdr:nvSpPr>
        <xdr:cNvPr id="472" name="楕円 471"/>
        <xdr:cNvSpPr/>
      </xdr:nvSpPr>
      <xdr:spPr>
        <a:xfrm>
          <a:off x="16129000" y="288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54627</xdr:rowOff>
    </xdr:from>
    <xdr:ext cx="736600" cy="259045"/>
    <xdr:sp macro="" textlink="">
      <xdr:nvSpPr>
        <xdr:cNvPr id="473" name="テキスト ボックス 472"/>
        <xdr:cNvSpPr txBox="1"/>
      </xdr:nvSpPr>
      <xdr:spPr>
        <a:xfrm>
          <a:off x="15798800" y="296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135678</xdr:rowOff>
    </xdr:from>
    <xdr:to>
      <xdr:col>73</xdr:col>
      <xdr:colOff>44450</xdr:colOff>
      <xdr:row>17</xdr:row>
      <xdr:rowOff>65828</xdr:rowOff>
    </xdr:to>
    <xdr:sp macro="" textlink="">
      <xdr:nvSpPr>
        <xdr:cNvPr id="474" name="楕円 473"/>
        <xdr:cNvSpPr/>
      </xdr:nvSpPr>
      <xdr:spPr>
        <a:xfrm>
          <a:off x="15240000" y="287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50605</xdr:rowOff>
    </xdr:from>
    <xdr:ext cx="762000" cy="259045"/>
    <xdr:sp macro="" textlink="">
      <xdr:nvSpPr>
        <xdr:cNvPr id="475" name="テキスト ボックス 474"/>
        <xdr:cNvSpPr txBox="1"/>
      </xdr:nvSpPr>
      <xdr:spPr>
        <a:xfrm>
          <a:off x="14909800" y="2965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8467</xdr:rowOff>
    </xdr:from>
    <xdr:to>
      <xdr:col>68</xdr:col>
      <xdr:colOff>203200</xdr:colOff>
      <xdr:row>17</xdr:row>
      <xdr:rowOff>110067</xdr:rowOff>
    </xdr:to>
    <xdr:sp macro="" textlink="">
      <xdr:nvSpPr>
        <xdr:cNvPr id="476" name="楕円 475"/>
        <xdr:cNvSpPr/>
      </xdr:nvSpPr>
      <xdr:spPr>
        <a:xfrm>
          <a:off x="14351000" y="292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94844</xdr:rowOff>
    </xdr:from>
    <xdr:ext cx="762000" cy="259045"/>
    <xdr:sp macro="" textlink="">
      <xdr:nvSpPr>
        <xdr:cNvPr id="477" name="テキスト ボックス 476"/>
        <xdr:cNvSpPr txBox="1"/>
      </xdr:nvSpPr>
      <xdr:spPr>
        <a:xfrm>
          <a:off x="14020800" y="300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99625</xdr:rowOff>
    </xdr:from>
    <xdr:to>
      <xdr:col>64</xdr:col>
      <xdr:colOff>152400</xdr:colOff>
      <xdr:row>18</xdr:row>
      <xdr:rowOff>29775</xdr:rowOff>
    </xdr:to>
    <xdr:sp macro="" textlink="">
      <xdr:nvSpPr>
        <xdr:cNvPr id="478" name="楕円 477"/>
        <xdr:cNvSpPr/>
      </xdr:nvSpPr>
      <xdr:spPr>
        <a:xfrm>
          <a:off x="13462000" y="301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14552</xdr:rowOff>
    </xdr:from>
    <xdr:ext cx="762000" cy="259045"/>
    <xdr:sp macro="" textlink="">
      <xdr:nvSpPr>
        <xdr:cNvPr id="479" name="テキスト ボックス 478"/>
        <xdr:cNvSpPr txBox="1"/>
      </xdr:nvSpPr>
      <xdr:spPr>
        <a:xfrm>
          <a:off x="13131800" y="310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三重県津市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281,127
272,887
711.19
112,385,196
111,815,997
120,559
66,985,751
110,149,028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45.5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本市では、合併時の総職員の定員管理の適正化に取り組み、平成２６年度には２割削減を達成しています。</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平成２９年度は、職員の年齢構成の変動などにより人件費が減額となったことから、人件費の経常収支比率は前年度比０．５ポイント下降したものの、類似団体平均に比べて高い水準となっています。</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業務量に対応した職員配置や業務改善などにより、人件費の削減に努めます。</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79375</xdr:rowOff>
    </xdr:from>
    <xdr:to>
      <xdr:col>24</xdr:col>
      <xdr:colOff>25400</xdr:colOff>
      <xdr:row>41</xdr:row>
      <xdr:rowOff>107950</xdr:rowOff>
    </xdr:to>
    <xdr:cxnSp macro="">
      <xdr:nvCxnSpPr>
        <xdr:cNvPr id="65" name="直線コネクタ 64"/>
        <xdr:cNvCxnSpPr/>
      </xdr:nvCxnSpPr>
      <xdr:spPr>
        <a:xfrm flipV="1">
          <a:off x="4826000" y="5737225"/>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80027</xdr:rowOff>
    </xdr:from>
    <xdr:ext cx="762000" cy="259045"/>
    <xdr:sp macro="" textlink="">
      <xdr:nvSpPr>
        <xdr:cNvPr id="66" name="人件費最小値テキスト"/>
        <xdr:cNvSpPr txBox="1"/>
      </xdr:nvSpPr>
      <xdr:spPr>
        <a:xfrm>
          <a:off x="49149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107950</xdr:rowOff>
    </xdr:from>
    <xdr:to>
      <xdr:col>24</xdr:col>
      <xdr:colOff>114300</xdr:colOff>
      <xdr:row>41</xdr:row>
      <xdr:rowOff>107950</xdr:rowOff>
    </xdr:to>
    <xdr:cxnSp macro="">
      <xdr:nvCxnSpPr>
        <xdr:cNvPr id="67" name="直線コネクタ 66"/>
        <xdr:cNvCxnSpPr/>
      </xdr:nvCxnSpPr>
      <xdr:spPr>
        <a:xfrm>
          <a:off x="47371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165752</xdr:rowOff>
    </xdr:from>
    <xdr:ext cx="762000" cy="259045"/>
    <xdr:sp macro="" textlink="">
      <xdr:nvSpPr>
        <xdr:cNvPr id="68" name="人件費最大値テキスト"/>
        <xdr:cNvSpPr txBox="1"/>
      </xdr:nvSpPr>
      <xdr:spPr>
        <a:xfrm>
          <a:off x="4914900" y="5480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79375</xdr:rowOff>
    </xdr:from>
    <xdr:to>
      <xdr:col>24</xdr:col>
      <xdr:colOff>114300</xdr:colOff>
      <xdr:row>33</xdr:row>
      <xdr:rowOff>79375</xdr:rowOff>
    </xdr:to>
    <xdr:cxnSp macro="">
      <xdr:nvCxnSpPr>
        <xdr:cNvPr id="69" name="直線コネクタ 68"/>
        <xdr:cNvCxnSpPr/>
      </xdr:nvCxnSpPr>
      <xdr:spPr>
        <a:xfrm>
          <a:off x="4737100" y="5737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165100</xdr:rowOff>
    </xdr:from>
    <xdr:to>
      <xdr:col>24</xdr:col>
      <xdr:colOff>25400</xdr:colOff>
      <xdr:row>39</xdr:row>
      <xdr:rowOff>41275</xdr:rowOff>
    </xdr:to>
    <xdr:cxnSp macro="">
      <xdr:nvCxnSpPr>
        <xdr:cNvPr id="70" name="直線コネクタ 69"/>
        <xdr:cNvCxnSpPr/>
      </xdr:nvCxnSpPr>
      <xdr:spPr>
        <a:xfrm flipV="1">
          <a:off x="3987800" y="668020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7002</xdr:rowOff>
    </xdr:from>
    <xdr:ext cx="762000" cy="259045"/>
    <xdr:sp macro="" textlink="">
      <xdr:nvSpPr>
        <xdr:cNvPr id="71" name="人件費平均値テキスト"/>
        <xdr:cNvSpPr txBox="1"/>
      </xdr:nvSpPr>
      <xdr:spPr>
        <a:xfrm>
          <a:off x="4914900" y="63506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161925</xdr:rowOff>
    </xdr:from>
    <xdr:to>
      <xdr:col>24</xdr:col>
      <xdr:colOff>76200</xdr:colOff>
      <xdr:row>38</xdr:row>
      <xdr:rowOff>92075</xdr:rowOff>
    </xdr:to>
    <xdr:sp macro="" textlink="">
      <xdr:nvSpPr>
        <xdr:cNvPr id="72" name="フローチャート: 判断 71"/>
        <xdr:cNvSpPr/>
      </xdr:nvSpPr>
      <xdr:spPr>
        <a:xfrm>
          <a:off x="4775200" y="650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127000</xdr:rowOff>
    </xdr:from>
    <xdr:to>
      <xdr:col>19</xdr:col>
      <xdr:colOff>187325</xdr:colOff>
      <xdr:row>39</xdr:row>
      <xdr:rowOff>41275</xdr:rowOff>
    </xdr:to>
    <xdr:cxnSp macro="">
      <xdr:nvCxnSpPr>
        <xdr:cNvPr id="73" name="直線コネクタ 72"/>
        <xdr:cNvCxnSpPr/>
      </xdr:nvCxnSpPr>
      <xdr:spPr>
        <a:xfrm>
          <a:off x="3098800" y="664210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28575</xdr:rowOff>
    </xdr:from>
    <xdr:to>
      <xdr:col>20</xdr:col>
      <xdr:colOff>38100</xdr:colOff>
      <xdr:row>38</xdr:row>
      <xdr:rowOff>130175</xdr:rowOff>
    </xdr:to>
    <xdr:sp macro="" textlink="">
      <xdr:nvSpPr>
        <xdr:cNvPr id="74" name="フローチャート: 判断 73"/>
        <xdr:cNvSpPr/>
      </xdr:nvSpPr>
      <xdr:spPr>
        <a:xfrm>
          <a:off x="3937000" y="654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140352</xdr:rowOff>
    </xdr:from>
    <xdr:ext cx="736600" cy="259045"/>
    <xdr:sp macro="" textlink="">
      <xdr:nvSpPr>
        <xdr:cNvPr id="75" name="テキスト ボックス 74"/>
        <xdr:cNvSpPr txBox="1"/>
      </xdr:nvSpPr>
      <xdr:spPr>
        <a:xfrm>
          <a:off x="3606800" y="6312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127000</xdr:rowOff>
    </xdr:from>
    <xdr:to>
      <xdr:col>15</xdr:col>
      <xdr:colOff>98425</xdr:colOff>
      <xdr:row>38</xdr:row>
      <xdr:rowOff>146050</xdr:rowOff>
    </xdr:to>
    <xdr:cxnSp macro="">
      <xdr:nvCxnSpPr>
        <xdr:cNvPr id="76" name="直線コネクタ 75"/>
        <xdr:cNvCxnSpPr/>
      </xdr:nvCxnSpPr>
      <xdr:spPr>
        <a:xfrm flipV="1">
          <a:off x="2209800" y="66421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38100</xdr:rowOff>
    </xdr:from>
    <xdr:to>
      <xdr:col>15</xdr:col>
      <xdr:colOff>149225</xdr:colOff>
      <xdr:row>38</xdr:row>
      <xdr:rowOff>139700</xdr:rowOff>
    </xdr:to>
    <xdr:sp macro="" textlink="">
      <xdr:nvSpPr>
        <xdr:cNvPr id="77" name="フローチャート: 判断 76"/>
        <xdr:cNvSpPr/>
      </xdr:nvSpPr>
      <xdr:spPr>
        <a:xfrm>
          <a:off x="30480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149877</xdr:rowOff>
    </xdr:from>
    <xdr:ext cx="762000" cy="259045"/>
    <xdr:sp macro="" textlink="">
      <xdr:nvSpPr>
        <xdr:cNvPr id="78" name="テキスト ボックス 77"/>
        <xdr:cNvSpPr txBox="1"/>
      </xdr:nvSpPr>
      <xdr:spPr>
        <a:xfrm>
          <a:off x="2717800" y="632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107950</xdr:rowOff>
    </xdr:from>
    <xdr:to>
      <xdr:col>11</xdr:col>
      <xdr:colOff>9525</xdr:colOff>
      <xdr:row>38</xdr:row>
      <xdr:rowOff>146050</xdr:rowOff>
    </xdr:to>
    <xdr:cxnSp macro="">
      <xdr:nvCxnSpPr>
        <xdr:cNvPr id="79" name="直線コネクタ 78"/>
        <xdr:cNvCxnSpPr/>
      </xdr:nvCxnSpPr>
      <xdr:spPr>
        <a:xfrm>
          <a:off x="1320800" y="66230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152400</xdr:rowOff>
    </xdr:from>
    <xdr:to>
      <xdr:col>11</xdr:col>
      <xdr:colOff>60325</xdr:colOff>
      <xdr:row>38</xdr:row>
      <xdr:rowOff>82550</xdr:rowOff>
    </xdr:to>
    <xdr:sp macro="" textlink="">
      <xdr:nvSpPr>
        <xdr:cNvPr id="80" name="フローチャート: 判断 79"/>
        <xdr:cNvSpPr/>
      </xdr:nvSpPr>
      <xdr:spPr>
        <a:xfrm>
          <a:off x="2159000" y="649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92727</xdr:rowOff>
    </xdr:from>
    <xdr:ext cx="762000" cy="259045"/>
    <xdr:sp macro="" textlink="">
      <xdr:nvSpPr>
        <xdr:cNvPr id="81" name="テキスト ボックス 80"/>
        <xdr:cNvSpPr txBox="1"/>
      </xdr:nvSpPr>
      <xdr:spPr>
        <a:xfrm>
          <a:off x="1828800" y="626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142875</xdr:rowOff>
    </xdr:from>
    <xdr:to>
      <xdr:col>6</xdr:col>
      <xdr:colOff>171450</xdr:colOff>
      <xdr:row>38</xdr:row>
      <xdr:rowOff>73025</xdr:rowOff>
    </xdr:to>
    <xdr:sp macro="" textlink="">
      <xdr:nvSpPr>
        <xdr:cNvPr id="82" name="フローチャート: 判断 81"/>
        <xdr:cNvSpPr/>
      </xdr:nvSpPr>
      <xdr:spPr>
        <a:xfrm>
          <a:off x="1270000" y="648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83202</xdr:rowOff>
    </xdr:from>
    <xdr:ext cx="762000" cy="259045"/>
    <xdr:sp macro="" textlink="">
      <xdr:nvSpPr>
        <xdr:cNvPr id="83" name="テキスト ボックス 82"/>
        <xdr:cNvSpPr txBox="1"/>
      </xdr:nvSpPr>
      <xdr:spPr>
        <a:xfrm>
          <a:off x="939800" y="625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114300</xdr:rowOff>
    </xdr:from>
    <xdr:to>
      <xdr:col>24</xdr:col>
      <xdr:colOff>76200</xdr:colOff>
      <xdr:row>39</xdr:row>
      <xdr:rowOff>44450</xdr:rowOff>
    </xdr:to>
    <xdr:sp macro="" textlink="">
      <xdr:nvSpPr>
        <xdr:cNvPr id="89" name="楕円 88"/>
        <xdr:cNvSpPr/>
      </xdr:nvSpPr>
      <xdr:spPr>
        <a:xfrm>
          <a:off x="47752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86377</xdr:rowOff>
    </xdr:from>
    <xdr:ext cx="762000" cy="259045"/>
    <xdr:sp macro="" textlink="">
      <xdr:nvSpPr>
        <xdr:cNvPr id="90" name="人件費該当値テキスト"/>
        <xdr:cNvSpPr txBox="1"/>
      </xdr:nvSpPr>
      <xdr:spPr>
        <a:xfrm>
          <a:off x="49149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161925</xdr:rowOff>
    </xdr:from>
    <xdr:to>
      <xdr:col>20</xdr:col>
      <xdr:colOff>38100</xdr:colOff>
      <xdr:row>39</xdr:row>
      <xdr:rowOff>92075</xdr:rowOff>
    </xdr:to>
    <xdr:sp macro="" textlink="">
      <xdr:nvSpPr>
        <xdr:cNvPr id="91" name="楕円 90"/>
        <xdr:cNvSpPr/>
      </xdr:nvSpPr>
      <xdr:spPr>
        <a:xfrm>
          <a:off x="3937000" y="667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76852</xdr:rowOff>
    </xdr:from>
    <xdr:ext cx="736600" cy="259045"/>
    <xdr:sp macro="" textlink="">
      <xdr:nvSpPr>
        <xdr:cNvPr id="92" name="テキスト ボックス 91"/>
        <xdr:cNvSpPr txBox="1"/>
      </xdr:nvSpPr>
      <xdr:spPr>
        <a:xfrm>
          <a:off x="3606800" y="676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76200</xdr:rowOff>
    </xdr:from>
    <xdr:to>
      <xdr:col>15</xdr:col>
      <xdr:colOff>149225</xdr:colOff>
      <xdr:row>39</xdr:row>
      <xdr:rowOff>6350</xdr:rowOff>
    </xdr:to>
    <xdr:sp macro="" textlink="">
      <xdr:nvSpPr>
        <xdr:cNvPr id="93" name="楕円 92"/>
        <xdr:cNvSpPr/>
      </xdr:nvSpPr>
      <xdr:spPr>
        <a:xfrm>
          <a:off x="3048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162577</xdr:rowOff>
    </xdr:from>
    <xdr:ext cx="762000" cy="259045"/>
    <xdr:sp macro="" textlink="">
      <xdr:nvSpPr>
        <xdr:cNvPr id="94" name="テキスト ボックス 93"/>
        <xdr:cNvSpPr txBox="1"/>
      </xdr:nvSpPr>
      <xdr:spPr>
        <a:xfrm>
          <a:off x="2717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95250</xdr:rowOff>
    </xdr:from>
    <xdr:to>
      <xdr:col>11</xdr:col>
      <xdr:colOff>60325</xdr:colOff>
      <xdr:row>39</xdr:row>
      <xdr:rowOff>25400</xdr:rowOff>
    </xdr:to>
    <xdr:sp macro="" textlink="">
      <xdr:nvSpPr>
        <xdr:cNvPr id="95" name="楕円 94"/>
        <xdr:cNvSpPr/>
      </xdr:nvSpPr>
      <xdr:spPr>
        <a:xfrm>
          <a:off x="2159000" y="661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10177</xdr:rowOff>
    </xdr:from>
    <xdr:ext cx="762000" cy="259045"/>
    <xdr:sp macro="" textlink="">
      <xdr:nvSpPr>
        <xdr:cNvPr id="96" name="テキスト ボックス 95"/>
        <xdr:cNvSpPr txBox="1"/>
      </xdr:nvSpPr>
      <xdr:spPr>
        <a:xfrm>
          <a:off x="1828800" y="669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57150</xdr:rowOff>
    </xdr:from>
    <xdr:to>
      <xdr:col>6</xdr:col>
      <xdr:colOff>171450</xdr:colOff>
      <xdr:row>38</xdr:row>
      <xdr:rowOff>158750</xdr:rowOff>
    </xdr:to>
    <xdr:sp macro="" textlink="">
      <xdr:nvSpPr>
        <xdr:cNvPr id="97" name="楕円 96"/>
        <xdr:cNvSpPr/>
      </xdr:nvSpPr>
      <xdr:spPr>
        <a:xfrm>
          <a:off x="1270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143527</xdr:rowOff>
    </xdr:from>
    <xdr:ext cx="762000" cy="259045"/>
    <xdr:sp macro="" textlink="">
      <xdr:nvSpPr>
        <xdr:cNvPr id="98" name="テキスト ボックス 97"/>
        <xdr:cNvSpPr txBox="1"/>
      </xdr:nvSpPr>
      <xdr:spPr>
        <a:xfrm>
          <a:off x="939800" y="66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物件費の経常経費充当一般財源等における比率は０．４ポイント上昇しています。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スポーツ施設の供用開始に伴う備品購入費の増などによるものです。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市町村合併等により保有する施設が多い状況ですが、公共施設の在り方を見直す中で、施設の統廃合を図り、維持管理経費の縮減につなげていきます。</a:t>
          </a:r>
        </a:p>
      </xdr:txBody>
    </xdr:sp>
    <xdr:clientData/>
  </xdr:twoCellAnchor>
  <xdr:oneCellAnchor>
    <xdr:from>
      <xdr:col>62</xdr:col>
      <xdr:colOff>6350</xdr:colOff>
      <xdr:row>9</xdr:row>
      <xdr:rowOff>107950</xdr:rowOff>
    </xdr:from>
    <xdr:ext cx="298543" cy="225703"/>
    <xdr:sp macro="" textlink="">
      <xdr:nvSpPr>
        <xdr:cNvPr id="110" name="テキスト ボックス 109"/>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3" name="直線コネクタ 112"/>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4" name="テキスト ボックス 113"/>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5" name="直線コネクタ 114"/>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6" name="テキスト ボックス 115"/>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7" name="直線コネクタ 116"/>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8" name="テキスト ボックス 117"/>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9" name="直線コネクタ 118"/>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20" name="テキスト ボックス 119"/>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101854</xdr:rowOff>
    </xdr:from>
    <xdr:to>
      <xdr:col>82</xdr:col>
      <xdr:colOff>107950</xdr:colOff>
      <xdr:row>19</xdr:row>
      <xdr:rowOff>143002</xdr:rowOff>
    </xdr:to>
    <xdr:cxnSp macro="">
      <xdr:nvCxnSpPr>
        <xdr:cNvPr id="124" name="直線コネクタ 123"/>
        <xdr:cNvCxnSpPr/>
      </xdr:nvCxnSpPr>
      <xdr:spPr>
        <a:xfrm flipV="1">
          <a:off x="16510000" y="2330704"/>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115079</xdr:rowOff>
    </xdr:from>
    <xdr:ext cx="762000" cy="259045"/>
    <xdr:sp macro="" textlink="">
      <xdr:nvSpPr>
        <xdr:cNvPr id="125" name="物件費最小値テキスト"/>
        <xdr:cNvSpPr txBox="1"/>
      </xdr:nvSpPr>
      <xdr:spPr>
        <a:xfrm>
          <a:off x="16598900" y="337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143002</xdr:rowOff>
    </xdr:from>
    <xdr:to>
      <xdr:col>82</xdr:col>
      <xdr:colOff>196850</xdr:colOff>
      <xdr:row>19</xdr:row>
      <xdr:rowOff>143002</xdr:rowOff>
    </xdr:to>
    <xdr:cxnSp macro="">
      <xdr:nvCxnSpPr>
        <xdr:cNvPr id="126" name="直線コネクタ 125"/>
        <xdr:cNvCxnSpPr/>
      </xdr:nvCxnSpPr>
      <xdr:spPr>
        <a:xfrm>
          <a:off x="16421100" y="3400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16781</xdr:rowOff>
    </xdr:from>
    <xdr:ext cx="762000" cy="259045"/>
    <xdr:sp macro="" textlink="">
      <xdr:nvSpPr>
        <xdr:cNvPr id="127" name="物件費最大値テキスト"/>
        <xdr:cNvSpPr txBox="1"/>
      </xdr:nvSpPr>
      <xdr:spPr>
        <a:xfrm>
          <a:off x="16598900" y="2074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101854</xdr:rowOff>
    </xdr:from>
    <xdr:to>
      <xdr:col>82</xdr:col>
      <xdr:colOff>196850</xdr:colOff>
      <xdr:row>13</xdr:row>
      <xdr:rowOff>101854</xdr:rowOff>
    </xdr:to>
    <xdr:cxnSp macro="">
      <xdr:nvCxnSpPr>
        <xdr:cNvPr id="128" name="直線コネクタ 127"/>
        <xdr:cNvCxnSpPr/>
      </xdr:nvCxnSpPr>
      <xdr:spPr>
        <a:xfrm>
          <a:off x="16421100" y="2330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170434</xdr:rowOff>
    </xdr:from>
    <xdr:to>
      <xdr:col>82</xdr:col>
      <xdr:colOff>107950</xdr:colOff>
      <xdr:row>16</xdr:row>
      <xdr:rowOff>17272</xdr:rowOff>
    </xdr:to>
    <xdr:cxnSp macro="">
      <xdr:nvCxnSpPr>
        <xdr:cNvPr id="129" name="直線コネクタ 128"/>
        <xdr:cNvCxnSpPr/>
      </xdr:nvCxnSpPr>
      <xdr:spPr>
        <a:xfrm>
          <a:off x="15671800" y="274218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53865</xdr:rowOff>
    </xdr:from>
    <xdr:ext cx="762000" cy="259045"/>
    <xdr:sp macro="" textlink="">
      <xdr:nvSpPr>
        <xdr:cNvPr id="130" name="物件費平均値テキスト"/>
        <xdr:cNvSpPr txBox="1"/>
      </xdr:nvSpPr>
      <xdr:spPr>
        <a:xfrm>
          <a:off x="16598900" y="2454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37338</xdr:rowOff>
    </xdr:from>
    <xdr:to>
      <xdr:col>82</xdr:col>
      <xdr:colOff>158750</xdr:colOff>
      <xdr:row>15</xdr:row>
      <xdr:rowOff>138938</xdr:rowOff>
    </xdr:to>
    <xdr:sp macro="" textlink="">
      <xdr:nvSpPr>
        <xdr:cNvPr id="131" name="フローチャート: 判断 130"/>
        <xdr:cNvSpPr/>
      </xdr:nvSpPr>
      <xdr:spPr>
        <a:xfrm>
          <a:off x="164592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161290</xdr:rowOff>
    </xdr:from>
    <xdr:to>
      <xdr:col>78</xdr:col>
      <xdr:colOff>69850</xdr:colOff>
      <xdr:row>15</xdr:row>
      <xdr:rowOff>170434</xdr:rowOff>
    </xdr:to>
    <xdr:cxnSp macro="">
      <xdr:nvCxnSpPr>
        <xdr:cNvPr id="132" name="直線コネクタ 131"/>
        <xdr:cNvCxnSpPr/>
      </xdr:nvCxnSpPr>
      <xdr:spPr>
        <a:xfrm>
          <a:off x="14782800" y="27330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37338</xdr:rowOff>
    </xdr:from>
    <xdr:to>
      <xdr:col>78</xdr:col>
      <xdr:colOff>120650</xdr:colOff>
      <xdr:row>15</xdr:row>
      <xdr:rowOff>138938</xdr:rowOff>
    </xdr:to>
    <xdr:sp macro="" textlink="">
      <xdr:nvSpPr>
        <xdr:cNvPr id="133" name="フローチャート: 判断 132"/>
        <xdr:cNvSpPr/>
      </xdr:nvSpPr>
      <xdr:spPr>
        <a:xfrm>
          <a:off x="15621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149115</xdr:rowOff>
    </xdr:from>
    <xdr:ext cx="736600" cy="259045"/>
    <xdr:sp macro="" textlink="">
      <xdr:nvSpPr>
        <xdr:cNvPr id="134" name="テキスト ボックス 133"/>
        <xdr:cNvSpPr txBox="1"/>
      </xdr:nvSpPr>
      <xdr:spPr>
        <a:xfrm>
          <a:off x="15290800" y="2377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106426</xdr:rowOff>
    </xdr:from>
    <xdr:to>
      <xdr:col>73</xdr:col>
      <xdr:colOff>180975</xdr:colOff>
      <xdr:row>15</xdr:row>
      <xdr:rowOff>161290</xdr:rowOff>
    </xdr:to>
    <xdr:cxnSp macro="">
      <xdr:nvCxnSpPr>
        <xdr:cNvPr id="135" name="直線コネクタ 134"/>
        <xdr:cNvCxnSpPr/>
      </xdr:nvCxnSpPr>
      <xdr:spPr>
        <a:xfrm>
          <a:off x="13893800" y="267817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167640</xdr:rowOff>
    </xdr:from>
    <xdr:to>
      <xdr:col>74</xdr:col>
      <xdr:colOff>31750</xdr:colOff>
      <xdr:row>15</xdr:row>
      <xdr:rowOff>97790</xdr:rowOff>
    </xdr:to>
    <xdr:sp macro="" textlink="">
      <xdr:nvSpPr>
        <xdr:cNvPr id="136" name="フローチャート: 判断 135"/>
        <xdr:cNvSpPr/>
      </xdr:nvSpPr>
      <xdr:spPr>
        <a:xfrm>
          <a:off x="14732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107967</xdr:rowOff>
    </xdr:from>
    <xdr:ext cx="762000" cy="259045"/>
    <xdr:sp macro="" textlink="">
      <xdr:nvSpPr>
        <xdr:cNvPr id="137" name="テキスト ボックス 136"/>
        <xdr:cNvSpPr txBox="1"/>
      </xdr:nvSpPr>
      <xdr:spPr>
        <a:xfrm>
          <a:off x="14401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106426</xdr:rowOff>
    </xdr:from>
    <xdr:to>
      <xdr:col>69</xdr:col>
      <xdr:colOff>92075</xdr:colOff>
      <xdr:row>15</xdr:row>
      <xdr:rowOff>115570</xdr:rowOff>
    </xdr:to>
    <xdr:cxnSp macro="">
      <xdr:nvCxnSpPr>
        <xdr:cNvPr id="138" name="直線コネクタ 137"/>
        <xdr:cNvCxnSpPr/>
      </xdr:nvCxnSpPr>
      <xdr:spPr>
        <a:xfrm flipV="1">
          <a:off x="13004800" y="26781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131064</xdr:rowOff>
    </xdr:from>
    <xdr:to>
      <xdr:col>69</xdr:col>
      <xdr:colOff>142875</xdr:colOff>
      <xdr:row>15</xdr:row>
      <xdr:rowOff>61214</xdr:rowOff>
    </xdr:to>
    <xdr:sp macro="" textlink="">
      <xdr:nvSpPr>
        <xdr:cNvPr id="139" name="フローチャート: 判断 138"/>
        <xdr:cNvSpPr/>
      </xdr:nvSpPr>
      <xdr:spPr>
        <a:xfrm>
          <a:off x="13843000" y="253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71391</xdr:rowOff>
    </xdr:from>
    <xdr:ext cx="762000" cy="259045"/>
    <xdr:sp macro="" textlink="">
      <xdr:nvSpPr>
        <xdr:cNvPr id="140" name="テキスト ボックス 139"/>
        <xdr:cNvSpPr txBox="1"/>
      </xdr:nvSpPr>
      <xdr:spPr>
        <a:xfrm>
          <a:off x="13512800" y="2300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112776</xdr:rowOff>
    </xdr:from>
    <xdr:to>
      <xdr:col>65</xdr:col>
      <xdr:colOff>53975</xdr:colOff>
      <xdr:row>15</xdr:row>
      <xdr:rowOff>42926</xdr:rowOff>
    </xdr:to>
    <xdr:sp macro="" textlink="">
      <xdr:nvSpPr>
        <xdr:cNvPr id="141" name="フローチャート: 判断 140"/>
        <xdr:cNvSpPr/>
      </xdr:nvSpPr>
      <xdr:spPr>
        <a:xfrm>
          <a:off x="12954000" y="251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53103</xdr:rowOff>
    </xdr:from>
    <xdr:ext cx="762000" cy="259045"/>
    <xdr:sp macro="" textlink="">
      <xdr:nvSpPr>
        <xdr:cNvPr id="142" name="テキスト ボックス 141"/>
        <xdr:cNvSpPr txBox="1"/>
      </xdr:nvSpPr>
      <xdr:spPr>
        <a:xfrm>
          <a:off x="12623800" y="2281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137922</xdr:rowOff>
    </xdr:from>
    <xdr:to>
      <xdr:col>82</xdr:col>
      <xdr:colOff>158750</xdr:colOff>
      <xdr:row>16</xdr:row>
      <xdr:rowOff>68072</xdr:rowOff>
    </xdr:to>
    <xdr:sp macro="" textlink="">
      <xdr:nvSpPr>
        <xdr:cNvPr id="148" name="楕円 147"/>
        <xdr:cNvSpPr/>
      </xdr:nvSpPr>
      <xdr:spPr>
        <a:xfrm>
          <a:off x="16459200" y="270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109999</xdr:rowOff>
    </xdr:from>
    <xdr:ext cx="762000" cy="259045"/>
    <xdr:sp macro="" textlink="">
      <xdr:nvSpPr>
        <xdr:cNvPr id="149" name="物件費該当値テキスト"/>
        <xdr:cNvSpPr txBox="1"/>
      </xdr:nvSpPr>
      <xdr:spPr>
        <a:xfrm>
          <a:off x="16598900" y="268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119634</xdr:rowOff>
    </xdr:from>
    <xdr:to>
      <xdr:col>78</xdr:col>
      <xdr:colOff>120650</xdr:colOff>
      <xdr:row>16</xdr:row>
      <xdr:rowOff>49784</xdr:rowOff>
    </xdr:to>
    <xdr:sp macro="" textlink="">
      <xdr:nvSpPr>
        <xdr:cNvPr id="150" name="楕円 149"/>
        <xdr:cNvSpPr/>
      </xdr:nvSpPr>
      <xdr:spPr>
        <a:xfrm>
          <a:off x="15621000" y="269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34561</xdr:rowOff>
    </xdr:from>
    <xdr:ext cx="736600" cy="259045"/>
    <xdr:sp macro="" textlink="">
      <xdr:nvSpPr>
        <xdr:cNvPr id="151" name="テキスト ボックス 150"/>
        <xdr:cNvSpPr txBox="1"/>
      </xdr:nvSpPr>
      <xdr:spPr>
        <a:xfrm>
          <a:off x="15290800" y="27777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110490</xdr:rowOff>
    </xdr:from>
    <xdr:to>
      <xdr:col>74</xdr:col>
      <xdr:colOff>31750</xdr:colOff>
      <xdr:row>16</xdr:row>
      <xdr:rowOff>40640</xdr:rowOff>
    </xdr:to>
    <xdr:sp macro="" textlink="">
      <xdr:nvSpPr>
        <xdr:cNvPr id="152" name="楕円 151"/>
        <xdr:cNvSpPr/>
      </xdr:nvSpPr>
      <xdr:spPr>
        <a:xfrm>
          <a:off x="14732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25417</xdr:rowOff>
    </xdr:from>
    <xdr:ext cx="762000" cy="259045"/>
    <xdr:sp macro="" textlink="">
      <xdr:nvSpPr>
        <xdr:cNvPr id="153" name="テキスト ボックス 152"/>
        <xdr:cNvSpPr txBox="1"/>
      </xdr:nvSpPr>
      <xdr:spPr>
        <a:xfrm>
          <a:off x="14401800" y="276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55626</xdr:rowOff>
    </xdr:from>
    <xdr:to>
      <xdr:col>69</xdr:col>
      <xdr:colOff>142875</xdr:colOff>
      <xdr:row>15</xdr:row>
      <xdr:rowOff>157226</xdr:rowOff>
    </xdr:to>
    <xdr:sp macro="" textlink="">
      <xdr:nvSpPr>
        <xdr:cNvPr id="154" name="楕円 153"/>
        <xdr:cNvSpPr/>
      </xdr:nvSpPr>
      <xdr:spPr>
        <a:xfrm>
          <a:off x="13843000" y="262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142003</xdr:rowOff>
    </xdr:from>
    <xdr:ext cx="762000" cy="259045"/>
    <xdr:sp macro="" textlink="">
      <xdr:nvSpPr>
        <xdr:cNvPr id="155" name="テキスト ボックス 154"/>
        <xdr:cNvSpPr txBox="1"/>
      </xdr:nvSpPr>
      <xdr:spPr>
        <a:xfrm>
          <a:off x="13512800" y="271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64770</xdr:rowOff>
    </xdr:from>
    <xdr:to>
      <xdr:col>65</xdr:col>
      <xdr:colOff>53975</xdr:colOff>
      <xdr:row>15</xdr:row>
      <xdr:rowOff>166370</xdr:rowOff>
    </xdr:to>
    <xdr:sp macro="" textlink="">
      <xdr:nvSpPr>
        <xdr:cNvPr id="156" name="楕円 155"/>
        <xdr:cNvSpPr/>
      </xdr:nvSpPr>
      <xdr:spPr>
        <a:xfrm>
          <a:off x="12954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151147</xdr:rowOff>
    </xdr:from>
    <xdr:ext cx="762000" cy="259045"/>
    <xdr:sp macro="" textlink="">
      <xdr:nvSpPr>
        <xdr:cNvPr id="157" name="テキスト ボックス 156"/>
        <xdr:cNvSpPr txBox="1"/>
      </xdr:nvSpPr>
      <xdr:spPr>
        <a:xfrm>
          <a:off x="12623800" y="272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扶助費の経常収支比率は１．０ポイント上昇しました。主な要因は障害者総合支援法関係事業や障害者福祉事業の増額などです。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平成２５年度以降上昇傾向にありますが、類似団体平均よりも低い水準となっています。</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45357</xdr:rowOff>
    </xdr:from>
    <xdr:to>
      <xdr:col>24</xdr:col>
      <xdr:colOff>25400</xdr:colOff>
      <xdr:row>61</xdr:row>
      <xdr:rowOff>135165</xdr:rowOff>
    </xdr:to>
    <xdr:cxnSp macro="">
      <xdr:nvCxnSpPr>
        <xdr:cNvPr id="187" name="直線コネクタ 186"/>
        <xdr:cNvCxnSpPr/>
      </xdr:nvCxnSpPr>
      <xdr:spPr>
        <a:xfrm flipV="1">
          <a:off x="4826000" y="9303657"/>
          <a:ext cx="0" cy="1289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107242</xdr:rowOff>
    </xdr:from>
    <xdr:ext cx="762000" cy="259045"/>
    <xdr:sp macro="" textlink="">
      <xdr:nvSpPr>
        <xdr:cNvPr id="188" name="扶助費最小値テキスト"/>
        <xdr:cNvSpPr txBox="1"/>
      </xdr:nvSpPr>
      <xdr:spPr>
        <a:xfrm>
          <a:off x="4914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135165</xdr:rowOff>
    </xdr:from>
    <xdr:to>
      <xdr:col>24</xdr:col>
      <xdr:colOff>114300</xdr:colOff>
      <xdr:row>61</xdr:row>
      <xdr:rowOff>135165</xdr:rowOff>
    </xdr:to>
    <xdr:cxnSp macro="">
      <xdr:nvCxnSpPr>
        <xdr:cNvPr id="189" name="直線コネクタ 188"/>
        <xdr:cNvCxnSpPr/>
      </xdr:nvCxnSpPr>
      <xdr:spPr>
        <a:xfrm>
          <a:off x="4737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131734</xdr:rowOff>
    </xdr:from>
    <xdr:ext cx="762000" cy="259045"/>
    <xdr:sp macro="" textlink="">
      <xdr:nvSpPr>
        <xdr:cNvPr id="190" name="扶助費最大値テキスト"/>
        <xdr:cNvSpPr txBox="1"/>
      </xdr:nvSpPr>
      <xdr:spPr>
        <a:xfrm>
          <a:off x="4914900" y="9047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45357</xdr:rowOff>
    </xdr:from>
    <xdr:to>
      <xdr:col>24</xdr:col>
      <xdr:colOff>114300</xdr:colOff>
      <xdr:row>54</xdr:row>
      <xdr:rowOff>45357</xdr:rowOff>
    </xdr:to>
    <xdr:cxnSp macro="">
      <xdr:nvCxnSpPr>
        <xdr:cNvPr id="191" name="直線コネクタ 190"/>
        <xdr:cNvCxnSpPr/>
      </xdr:nvCxnSpPr>
      <xdr:spPr>
        <a:xfrm>
          <a:off x="4737100" y="930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29028</xdr:rowOff>
    </xdr:from>
    <xdr:to>
      <xdr:col>24</xdr:col>
      <xdr:colOff>25400</xdr:colOff>
      <xdr:row>55</xdr:row>
      <xdr:rowOff>20865</xdr:rowOff>
    </xdr:to>
    <xdr:cxnSp macro="">
      <xdr:nvCxnSpPr>
        <xdr:cNvPr id="192" name="直線コネクタ 191"/>
        <xdr:cNvCxnSpPr/>
      </xdr:nvCxnSpPr>
      <xdr:spPr>
        <a:xfrm>
          <a:off x="3987800" y="9287328"/>
          <a:ext cx="8382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170742</xdr:rowOff>
    </xdr:from>
    <xdr:ext cx="762000" cy="259045"/>
    <xdr:sp macro="" textlink="">
      <xdr:nvSpPr>
        <xdr:cNvPr id="193" name="扶助費平均値テキスト"/>
        <xdr:cNvSpPr txBox="1"/>
      </xdr:nvSpPr>
      <xdr:spPr>
        <a:xfrm>
          <a:off x="4914900" y="99433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27215</xdr:rowOff>
    </xdr:from>
    <xdr:to>
      <xdr:col>24</xdr:col>
      <xdr:colOff>76200</xdr:colOff>
      <xdr:row>58</xdr:row>
      <xdr:rowOff>128815</xdr:rowOff>
    </xdr:to>
    <xdr:sp macro="" textlink="">
      <xdr:nvSpPr>
        <xdr:cNvPr id="194" name="フローチャート: 判断 193"/>
        <xdr:cNvSpPr/>
      </xdr:nvSpPr>
      <xdr:spPr>
        <a:xfrm>
          <a:off x="47752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135165</xdr:rowOff>
    </xdr:from>
    <xdr:to>
      <xdr:col>19</xdr:col>
      <xdr:colOff>187325</xdr:colOff>
      <xdr:row>54</xdr:row>
      <xdr:rowOff>29028</xdr:rowOff>
    </xdr:to>
    <xdr:cxnSp macro="">
      <xdr:nvCxnSpPr>
        <xdr:cNvPr id="195" name="直線コネクタ 194"/>
        <xdr:cNvCxnSpPr/>
      </xdr:nvCxnSpPr>
      <xdr:spPr>
        <a:xfrm>
          <a:off x="3098800" y="92220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149678</xdr:rowOff>
    </xdr:from>
    <xdr:to>
      <xdr:col>20</xdr:col>
      <xdr:colOff>38100</xdr:colOff>
      <xdr:row>58</xdr:row>
      <xdr:rowOff>79828</xdr:rowOff>
    </xdr:to>
    <xdr:sp macro="" textlink="">
      <xdr:nvSpPr>
        <xdr:cNvPr id="196" name="フローチャート: 判断 195"/>
        <xdr:cNvSpPr/>
      </xdr:nvSpPr>
      <xdr:spPr>
        <a:xfrm>
          <a:off x="3937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64605</xdr:rowOff>
    </xdr:from>
    <xdr:ext cx="736600" cy="259045"/>
    <xdr:sp macro="" textlink="">
      <xdr:nvSpPr>
        <xdr:cNvPr id="197" name="テキスト ボックス 196"/>
        <xdr:cNvSpPr txBox="1"/>
      </xdr:nvSpPr>
      <xdr:spPr>
        <a:xfrm>
          <a:off x="3606800" y="1000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86178</xdr:rowOff>
    </xdr:from>
    <xdr:to>
      <xdr:col>15</xdr:col>
      <xdr:colOff>98425</xdr:colOff>
      <xdr:row>53</xdr:row>
      <xdr:rowOff>135165</xdr:rowOff>
    </xdr:to>
    <xdr:cxnSp macro="">
      <xdr:nvCxnSpPr>
        <xdr:cNvPr id="198" name="直線コネクタ 197"/>
        <xdr:cNvCxnSpPr/>
      </xdr:nvCxnSpPr>
      <xdr:spPr>
        <a:xfrm>
          <a:off x="2209800" y="91730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35378</xdr:rowOff>
    </xdr:from>
    <xdr:to>
      <xdr:col>15</xdr:col>
      <xdr:colOff>149225</xdr:colOff>
      <xdr:row>57</xdr:row>
      <xdr:rowOff>136978</xdr:rowOff>
    </xdr:to>
    <xdr:sp macro="" textlink="">
      <xdr:nvSpPr>
        <xdr:cNvPr id="199" name="フローチャート: 判断 198"/>
        <xdr:cNvSpPr/>
      </xdr:nvSpPr>
      <xdr:spPr>
        <a:xfrm>
          <a:off x="3048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121755</xdr:rowOff>
    </xdr:from>
    <xdr:ext cx="762000" cy="259045"/>
    <xdr:sp macro="" textlink="">
      <xdr:nvSpPr>
        <xdr:cNvPr id="200" name="テキスト ボックス 199"/>
        <xdr:cNvSpPr txBox="1"/>
      </xdr:nvSpPr>
      <xdr:spPr>
        <a:xfrm>
          <a:off x="27178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4535</xdr:rowOff>
    </xdr:from>
    <xdr:to>
      <xdr:col>11</xdr:col>
      <xdr:colOff>9525</xdr:colOff>
      <xdr:row>53</xdr:row>
      <xdr:rowOff>86178</xdr:rowOff>
    </xdr:to>
    <xdr:cxnSp macro="">
      <xdr:nvCxnSpPr>
        <xdr:cNvPr id="201" name="直線コネクタ 200"/>
        <xdr:cNvCxnSpPr/>
      </xdr:nvCxnSpPr>
      <xdr:spPr>
        <a:xfrm>
          <a:off x="1320800" y="9091385"/>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125185</xdr:rowOff>
    </xdr:from>
    <xdr:to>
      <xdr:col>11</xdr:col>
      <xdr:colOff>60325</xdr:colOff>
      <xdr:row>57</xdr:row>
      <xdr:rowOff>55335</xdr:rowOff>
    </xdr:to>
    <xdr:sp macro="" textlink="">
      <xdr:nvSpPr>
        <xdr:cNvPr id="202" name="フローチャート: 判断 201"/>
        <xdr:cNvSpPr/>
      </xdr:nvSpPr>
      <xdr:spPr>
        <a:xfrm>
          <a:off x="2159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40112</xdr:rowOff>
    </xdr:from>
    <xdr:ext cx="762000" cy="259045"/>
    <xdr:sp macro="" textlink="">
      <xdr:nvSpPr>
        <xdr:cNvPr id="203" name="テキスト ボックス 202"/>
        <xdr:cNvSpPr txBox="1"/>
      </xdr:nvSpPr>
      <xdr:spPr>
        <a:xfrm>
          <a:off x="1828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27215</xdr:rowOff>
    </xdr:from>
    <xdr:to>
      <xdr:col>6</xdr:col>
      <xdr:colOff>171450</xdr:colOff>
      <xdr:row>56</xdr:row>
      <xdr:rowOff>128815</xdr:rowOff>
    </xdr:to>
    <xdr:sp macro="" textlink="">
      <xdr:nvSpPr>
        <xdr:cNvPr id="204" name="フローチャート: 判断 203"/>
        <xdr:cNvSpPr/>
      </xdr:nvSpPr>
      <xdr:spPr>
        <a:xfrm>
          <a:off x="1270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113592</xdr:rowOff>
    </xdr:from>
    <xdr:ext cx="762000" cy="259045"/>
    <xdr:sp macro="" textlink="">
      <xdr:nvSpPr>
        <xdr:cNvPr id="205" name="テキスト ボックス 204"/>
        <xdr:cNvSpPr txBox="1"/>
      </xdr:nvSpPr>
      <xdr:spPr>
        <a:xfrm>
          <a:off x="939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211" name="楕円 210"/>
        <xdr:cNvSpPr/>
      </xdr:nvSpPr>
      <xdr:spPr>
        <a:xfrm>
          <a:off x="47752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158042</xdr:rowOff>
    </xdr:from>
    <xdr:ext cx="762000" cy="259045"/>
    <xdr:sp macro="" textlink="">
      <xdr:nvSpPr>
        <xdr:cNvPr id="212" name="扶助費該当値テキスト"/>
        <xdr:cNvSpPr txBox="1"/>
      </xdr:nvSpPr>
      <xdr:spPr>
        <a:xfrm>
          <a:off x="49149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149678</xdr:rowOff>
    </xdr:from>
    <xdr:to>
      <xdr:col>20</xdr:col>
      <xdr:colOff>38100</xdr:colOff>
      <xdr:row>54</xdr:row>
      <xdr:rowOff>79828</xdr:rowOff>
    </xdr:to>
    <xdr:sp macro="" textlink="">
      <xdr:nvSpPr>
        <xdr:cNvPr id="213" name="楕円 212"/>
        <xdr:cNvSpPr/>
      </xdr:nvSpPr>
      <xdr:spPr>
        <a:xfrm>
          <a:off x="3937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90005</xdr:rowOff>
    </xdr:from>
    <xdr:ext cx="736600" cy="259045"/>
    <xdr:sp macro="" textlink="">
      <xdr:nvSpPr>
        <xdr:cNvPr id="214" name="テキスト ボックス 213"/>
        <xdr:cNvSpPr txBox="1"/>
      </xdr:nvSpPr>
      <xdr:spPr>
        <a:xfrm>
          <a:off x="3606800" y="9005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84365</xdr:rowOff>
    </xdr:from>
    <xdr:to>
      <xdr:col>15</xdr:col>
      <xdr:colOff>149225</xdr:colOff>
      <xdr:row>54</xdr:row>
      <xdr:rowOff>14515</xdr:rowOff>
    </xdr:to>
    <xdr:sp macro="" textlink="">
      <xdr:nvSpPr>
        <xdr:cNvPr id="215" name="楕円 214"/>
        <xdr:cNvSpPr/>
      </xdr:nvSpPr>
      <xdr:spPr>
        <a:xfrm>
          <a:off x="3048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24692</xdr:rowOff>
    </xdr:from>
    <xdr:ext cx="762000" cy="259045"/>
    <xdr:sp macro="" textlink="">
      <xdr:nvSpPr>
        <xdr:cNvPr id="216" name="テキスト ボックス 215"/>
        <xdr:cNvSpPr txBox="1"/>
      </xdr:nvSpPr>
      <xdr:spPr>
        <a:xfrm>
          <a:off x="2717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35378</xdr:rowOff>
    </xdr:from>
    <xdr:to>
      <xdr:col>11</xdr:col>
      <xdr:colOff>60325</xdr:colOff>
      <xdr:row>53</xdr:row>
      <xdr:rowOff>136978</xdr:rowOff>
    </xdr:to>
    <xdr:sp macro="" textlink="">
      <xdr:nvSpPr>
        <xdr:cNvPr id="217" name="楕円 216"/>
        <xdr:cNvSpPr/>
      </xdr:nvSpPr>
      <xdr:spPr>
        <a:xfrm>
          <a:off x="2159000" y="912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147155</xdr:rowOff>
    </xdr:from>
    <xdr:ext cx="762000" cy="259045"/>
    <xdr:sp macro="" textlink="">
      <xdr:nvSpPr>
        <xdr:cNvPr id="218" name="テキスト ボックス 217"/>
        <xdr:cNvSpPr txBox="1"/>
      </xdr:nvSpPr>
      <xdr:spPr>
        <a:xfrm>
          <a:off x="1828800" y="889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125185</xdr:rowOff>
    </xdr:from>
    <xdr:to>
      <xdr:col>6</xdr:col>
      <xdr:colOff>171450</xdr:colOff>
      <xdr:row>53</xdr:row>
      <xdr:rowOff>55335</xdr:rowOff>
    </xdr:to>
    <xdr:sp macro="" textlink="">
      <xdr:nvSpPr>
        <xdr:cNvPr id="219" name="楕円 218"/>
        <xdr:cNvSpPr/>
      </xdr:nvSpPr>
      <xdr:spPr>
        <a:xfrm>
          <a:off x="1270000" y="904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65512</xdr:rowOff>
    </xdr:from>
    <xdr:ext cx="762000" cy="259045"/>
    <xdr:sp macro="" textlink="">
      <xdr:nvSpPr>
        <xdr:cNvPr id="220" name="テキスト ボックス 219"/>
        <xdr:cNvSpPr txBox="1"/>
      </xdr:nvSpPr>
      <xdr:spPr>
        <a:xfrm>
          <a:off x="939800" y="8809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その他については０．１ポイント改善となりましたが、簡易水道事業が上水道事業に統合されたことによる繰出金の減が主な要因となっています。</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154215</xdr:rowOff>
    </xdr:from>
    <xdr:to>
      <xdr:col>82</xdr:col>
      <xdr:colOff>107950</xdr:colOff>
      <xdr:row>61</xdr:row>
      <xdr:rowOff>58965</xdr:rowOff>
    </xdr:to>
    <xdr:cxnSp macro="">
      <xdr:nvCxnSpPr>
        <xdr:cNvPr id="250" name="直線コネクタ 249"/>
        <xdr:cNvCxnSpPr/>
      </xdr:nvCxnSpPr>
      <xdr:spPr>
        <a:xfrm flipV="1">
          <a:off x="16510000" y="9069615"/>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31042</xdr:rowOff>
    </xdr:from>
    <xdr:ext cx="762000" cy="259045"/>
    <xdr:sp macro="" textlink="">
      <xdr:nvSpPr>
        <xdr:cNvPr id="251" name="その他最小値テキスト"/>
        <xdr:cNvSpPr txBox="1"/>
      </xdr:nvSpPr>
      <xdr:spPr>
        <a:xfrm>
          <a:off x="16598900" y="1048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58965</xdr:rowOff>
    </xdr:from>
    <xdr:to>
      <xdr:col>82</xdr:col>
      <xdr:colOff>196850</xdr:colOff>
      <xdr:row>61</xdr:row>
      <xdr:rowOff>58965</xdr:rowOff>
    </xdr:to>
    <xdr:cxnSp macro="">
      <xdr:nvCxnSpPr>
        <xdr:cNvPr id="252" name="直線コネクタ 251"/>
        <xdr:cNvCxnSpPr/>
      </xdr:nvCxnSpPr>
      <xdr:spPr>
        <a:xfrm>
          <a:off x="16421100" y="10517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69142</xdr:rowOff>
    </xdr:from>
    <xdr:ext cx="762000" cy="259045"/>
    <xdr:sp macro="" textlink="">
      <xdr:nvSpPr>
        <xdr:cNvPr id="253" name="その他最大値テキスト"/>
        <xdr:cNvSpPr txBox="1"/>
      </xdr:nvSpPr>
      <xdr:spPr>
        <a:xfrm>
          <a:off x="16598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154215</xdr:rowOff>
    </xdr:from>
    <xdr:to>
      <xdr:col>82</xdr:col>
      <xdr:colOff>196850</xdr:colOff>
      <xdr:row>52</xdr:row>
      <xdr:rowOff>154215</xdr:rowOff>
    </xdr:to>
    <xdr:cxnSp macro="">
      <xdr:nvCxnSpPr>
        <xdr:cNvPr id="254" name="直線コネクタ 253"/>
        <xdr:cNvCxnSpPr/>
      </xdr:nvCxnSpPr>
      <xdr:spPr>
        <a:xfrm>
          <a:off x="16421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88900</xdr:rowOff>
    </xdr:from>
    <xdr:to>
      <xdr:col>82</xdr:col>
      <xdr:colOff>107950</xdr:colOff>
      <xdr:row>56</xdr:row>
      <xdr:rowOff>99785</xdr:rowOff>
    </xdr:to>
    <xdr:cxnSp macro="">
      <xdr:nvCxnSpPr>
        <xdr:cNvPr id="255" name="直線コネクタ 254"/>
        <xdr:cNvCxnSpPr/>
      </xdr:nvCxnSpPr>
      <xdr:spPr>
        <a:xfrm flipV="1">
          <a:off x="15671800" y="9690100"/>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151692</xdr:rowOff>
    </xdr:from>
    <xdr:ext cx="762000" cy="259045"/>
    <xdr:sp macro="" textlink="">
      <xdr:nvSpPr>
        <xdr:cNvPr id="256" name="その他平均値テキスト"/>
        <xdr:cNvSpPr txBox="1"/>
      </xdr:nvSpPr>
      <xdr:spPr>
        <a:xfrm>
          <a:off x="16598900" y="9752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8165</xdr:rowOff>
    </xdr:from>
    <xdr:to>
      <xdr:col>82</xdr:col>
      <xdr:colOff>158750</xdr:colOff>
      <xdr:row>57</xdr:row>
      <xdr:rowOff>109765</xdr:rowOff>
    </xdr:to>
    <xdr:sp macro="" textlink="">
      <xdr:nvSpPr>
        <xdr:cNvPr id="257" name="フローチャート: 判断 256"/>
        <xdr:cNvSpPr/>
      </xdr:nvSpPr>
      <xdr:spPr>
        <a:xfrm>
          <a:off x="164592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xdr:rowOff>
    </xdr:from>
    <xdr:to>
      <xdr:col>78</xdr:col>
      <xdr:colOff>69850</xdr:colOff>
      <xdr:row>56</xdr:row>
      <xdr:rowOff>99785</xdr:rowOff>
    </xdr:to>
    <xdr:cxnSp macro="">
      <xdr:nvCxnSpPr>
        <xdr:cNvPr id="258" name="直線コネクタ 257"/>
        <xdr:cNvCxnSpPr/>
      </xdr:nvCxnSpPr>
      <xdr:spPr>
        <a:xfrm>
          <a:off x="14782800" y="9613900"/>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8165</xdr:rowOff>
    </xdr:from>
    <xdr:to>
      <xdr:col>78</xdr:col>
      <xdr:colOff>120650</xdr:colOff>
      <xdr:row>57</xdr:row>
      <xdr:rowOff>109765</xdr:rowOff>
    </xdr:to>
    <xdr:sp macro="" textlink="">
      <xdr:nvSpPr>
        <xdr:cNvPr id="259" name="フローチャート: 判断 258"/>
        <xdr:cNvSpPr/>
      </xdr:nvSpPr>
      <xdr:spPr>
        <a:xfrm>
          <a:off x="15621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94542</xdr:rowOff>
    </xdr:from>
    <xdr:ext cx="736600" cy="259045"/>
    <xdr:sp macro="" textlink="">
      <xdr:nvSpPr>
        <xdr:cNvPr id="260" name="テキスト ボックス 259"/>
        <xdr:cNvSpPr txBox="1"/>
      </xdr:nvSpPr>
      <xdr:spPr>
        <a:xfrm>
          <a:off x="15290800" y="9867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xdr:rowOff>
    </xdr:from>
    <xdr:to>
      <xdr:col>73</xdr:col>
      <xdr:colOff>180975</xdr:colOff>
      <xdr:row>60</xdr:row>
      <xdr:rowOff>23585</xdr:rowOff>
    </xdr:to>
    <xdr:cxnSp macro="">
      <xdr:nvCxnSpPr>
        <xdr:cNvPr id="261" name="直線コネクタ 260"/>
        <xdr:cNvCxnSpPr/>
      </xdr:nvCxnSpPr>
      <xdr:spPr>
        <a:xfrm flipV="1">
          <a:off x="13893800" y="9613900"/>
          <a:ext cx="889000" cy="696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157843</xdr:rowOff>
    </xdr:from>
    <xdr:to>
      <xdr:col>74</xdr:col>
      <xdr:colOff>31750</xdr:colOff>
      <xdr:row>57</xdr:row>
      <xdr:rowOff>87993</xdr:rowOff>
    </xdr:to>
    <xdr:sp macro="" textlink="">
      <xdr:nvSpPr>
        <xdr:cNvPr id="262" name="フローチャート: 判断 261"/>
        <xdr:cNvSpPr/>
      </xdr:nvSpPr>
      <xdr:spPr>
        <a:xfrm>
          <a:off x="14732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72770</xdr:rowOff>
    </xdr:from>
    <xdr:ext cx="762000" cy="259045"/>
    <xdr:sp macro="" textlink="">
      <xdr:nvSpPr>
        <xdr:cNvPr id="263" name="テキスト ボックス 262"/>
        <xdr:cNvSpPr txBox="1"/>
      </xdr:nvSpPr>
      <xdr:spPr>
        <a:xfrm>
          <a:off x="14401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12700</xdr:rowOff>
    </xdr:from>
    <xdr:to>
      <xdr:col>69</xdr:col>
      <xdr:colOff>92075</xdr:colOff>
      <xdr:row>60</xdr:row>
      <xdr:rowOff>23585</xdr:rowOff>
    </xdr:to>
    <xdr:cxnSp macro="">
      <xdr:nvCxnSpPr>
        <xdr:cNvPr id="264" name="直線コネクタ 263"/>
        <xdr:cNvCxnSpPr/>
      </xdr:nvCxnSpPr>
      <xdr:spPr>
        <a:xfrm>
          <a:off x="13004800" y="102997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8165</xdr:rowOff>
    </xdr:from>
    <xdr:to>
      <xdr:col>69</xdr:col>
      <xdr:colOff>142875</xdr:colOff>
      <xdr:row>57</xdr:row>
      <xdr:rowOff>109765</xdr:rowOff>
    </xdr:to>
    <xdr:sp macro="" textlink="">
      <xdr:nvSpPr>
        <xdr:cNvPr id="265" name="フローチャート: 判断 264"/>
        <xdr:cNvSpPr/>
      </xdr:nvSpPr>
      <xdr:spPr>
        <a:xfrm>
          <a:off x="13843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119942</xdr:rowOff>
    </xdr:from>
    <xdr:ext cx="762000" cy="259045"/>
    <xdr:sp macro="" textlink="">
      <xdr:nvSpPr>
        <xdr:cNvPr id="266" name="テキスト ボックス 265"/>
        <xdr:cNvSpPr txBox="1"/>
      </xdr:nvSpPr>
      <xdr:spPr>
        <a:xfrm>
          <a:off x="13512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125185</xdr:rowOff>
    </xdr:from>
    <xdr:to>
      <xdr:col>65</xdr:col>
      <xdr:colOff>53975</xdr:colOff>
      <xdr:row>57</xdr:row>
      <xdr:rowOff>55335</xdr:rowOff>
    </xdr:to>
    <xdr:sp macro="" textlink="">
      <xdr:nvSpPr>
        <xdr:cNvPr id="267" name="フローチャート: 判断 266"/>
        <xdr:cNvSpPr/>
      </xdr:nvSpPr>
      <xdr:spPr>
        <a:xfrm>
          <a:off x="12954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65512</xdr:rowOff>
    </xdr:from>
    <xdr:ext cx="762000" cy="259045"/>
    <xdr:sp macro="" textlink="">
      <xdr:nvSpPr>
        <xdr:cNvPr id="268" name="テキスト ボックス 267"/>
        <xdr:cNvSpPr txBox="1"/>
      </xdr:nvSpPr>
      <xdr:spPr>
        <a:xfrm>
          <a:off x="12623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38100</xdr:rowOff>
    </xdr:from>
    <xdr:to>
      <xdr:col>82</xdr:col>
      <xdr:colOff>158750</xdr:colOff>
      <xdr:row>56</xdr:row>
      <xdr:rowOff>139700</xdr:rowOff>
    </xdr:to>
    <xdr:sp macro="" textlink="">
      <xdr:nvSpPr>
        <xdr:cNvPr id="274" name="楕円 273"/>
        <xdr:cNvSpPr/>
      </xdr:nvSpPr>
      <xdr:spPr>
        <a:xfrm>
          <a:off x="16459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54627</xdr:rowOff>
    </xdr:from>
    <xdr:ext cx="762000" cy="259045"/>
    <xdr:sp macro="" textlink="">
      <xdr:nvSpPr>
        <xdr:cNvPr id="275" name="その他該当値テキスト"/>
        <xdr:cNvSpPr txBox="1"/>
      </xdr:nvSpPr>
      <xdr:spPr>
        <a:xfrm>
          <a:off x="165989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48985</xdr:rowOff>
    </xdr:from>
    <xdr:to>
      <xdr:col>78</xdr:col>
      <xdr:colOff>120650</xdr:colOff>
      <xdr:row>56</xdr:row>
      <xdr:rowOff>150585</xdr:rowOff>
    </xdr:to>
    <xdr:sp macro="" textlink="">
      <xdr:nvSpPr>
        <xdr:cNvPr id="276" name="楕円 275"/>
        <xdr:cNvSpPr/>
      </xdr:nvSpPr>
      <xdr:spPr>
        <a:xfrm>
          <a:off x="156210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160762</xdr:rowOff>
    </xdr:from>
    <xdr:ext cx="736600" cy="259045"/>
    <xdr:sp macro="" textlink="">
      <xdr:nvSpPr>
        <xdr:cNvPr id="277" name="テキスト ボックス 276"/>
        <xdr:cNvSpPr txBox="1"/>
      </xdr:nvSpPr>
      <xdr:spPr>
        <a:xfrm>
          <a:off x="15290800" y="9419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133350</xdr:rowOff>
    </xdr:from>
    <xdr:to>
      <xdr:col>74</xdr:col>
      <xdr:colOff>31750</xdr:colOff>
      <xdr:row>56</xdr:row>
      <xdr:rowOff>63500</xdr:rowOff>
    </xdr:to>
    <xdr:sp macro="" textlink="">
      <xdr:nvSpPr>
        <xdr:cNvPr id="278" name="楕円 277"/>
        <xdr:cNvSpPr/>
      </xdr:nvSpPr>
      <xdr:spPr>
        <a:xfrm>
          <a:off x="14732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73677</xdr:rowOff>
    </xdr:from>
    <xdr:ext cx="762000" cy="259045"/>
    <xdr:sp macro="" textlink="">
      <xdr:nvSpPr>
        <xdr:cNvPr id="279" name="テキスト ボックス 278"/>
        <xdr:cNvSpPr txBox="1"/>
      </xdr:nvSpPr>
      <xdr:spPr>
        <a:xfrm>
          <a:off x="14401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144235</xdr:rowOff>
    </xdr:from>
    <xdr:to>
      <xdr:col>69</xdr:col>
      <xdr:colOff>142875</xdr:colOff>
      <xdr:row>60</xdr:row>
      <xdr:rowOff>74385</xdr:rowOff>
    </xdr:to>
    <xdr:sp macro="" textlink="">
      <xdr:nvSpPr>
        <xdr:cNvPr id="280" name="楕円 279"/>
        <xdr:cNvSpPr/>
      </xdr:nvSpPr>
      <xdr:spPr>
        <a:xfrm>
          <a:off x="13843000" y="1025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59162</xdr:rowOff>
    </xdr:from>
    <xdr:ext cx="762000" cy="259045"/>
    <xdr:sp macro="" textlink="">
      <xdr:nvSpPr>
        <xdr:cNvPr id="281" name="テキスト ボックス 280"/>
        <xdr:cNvSpPr txBox="1"/>
      </xdr:nvSpPr>
      <xdr:spPr>
        <a:xfrm>
          <a:off x="13512800" y="10346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133350</xdr:rowOff>
    </xdr:from>
    <xdr:to>
      <xdr:col>65</xdr:col>
      <xdr:colOff>53975</xdr:colOff>
      <xdr:row>60</xdr:row>
      <xdr:rowOff>63500</xdr:rowOff>
    </xdr:to>
    <xdr:sp macro="" textlink="">
      <xdr:nvSpPr>
        <xdr:cNvPr id="282" name="楕円 281"/>
        <xdr:cNvSpPr/>
      </xdr:nvSpPr>
      <xdr:spPr>
        <a:xfrm>
          <a:off x="12954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48277</xdr:rowOff>
    </xdr:from>
    <xdr:ext cx="762000" cy="259045"/>
    <xdr:sp macro="" textlink="">
      <xdr:nvSpPr>
        <xdr:cNvPr id="283" name="テキスト ボックス 282"/>
        <xdr:cNvSpPr txBox="1"/>
      </xdr:nvSpPr>
      <xdr:spPr>
        <a:xfrm>
          <a:off x="12623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補助費等については、農業共済事業への繰出金の皆減などにより、０．２ポイント改善となりましたが、類似団体平均を２．０ポイント上回っています。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市が出資する法人等の団体への補助金等について、補助対象経費や事業内容を精査し、見直しを行うことなどにより経費縮減に努めます。</a:t>
          </a: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8" name="直線コネクタ 297"/>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9" name="テキスト ボックス 298"/>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300" name="直線コネクタ 299"/>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301" name="テキスト ボックス 300"/>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2" name="直線コネクタ 301"/>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3" name="テキスト ボックス 302"/>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4" name="直線コネクタ 303"/>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5" name="テキスト ボックス 304"/>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6" name="直線コネクタ 305"/>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7" name="テキスト ボックス 306"/>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8" name="直線コネクタ 307"/>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9" name="テキスト ボックス 308"/>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10" name="直線コネクタ 30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11" name="テキスト ボックス 31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67128</xdr:rowOff>
    </xdr:from>
    <xdr:to>
      <xdr:col>82</xdr:col>
      <xdr:colOff>107950</xdr:colOff>
      <xdr:row>41</xdr:row>
      <xdr:rowOff>113393</xdr:rowOff>
    </xdr:to>
    <xdr:cxnSp macro="">
      <xdr:nvCxnSpPr>
        <xdr:cNvPr id="313" name="直線コネクタ 312"/>
        <xdr:cNvCxnSpPr/>
      </xdr:nvCxnSpPr>
      <xdr:spPr>
        <a:xfrm flipV="1">
          <a:off x="16510000" y="5553528"/>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85470</xdr:rowOff>
    </xdr:from>
    <xdr:ext cx="762000" cy="259045"/>
    <xdr:sp macro="" textlink="">
      <xdr:nvSpPr>
        <xdr:cNvPr id="314" name="補助費等最小値テキスト"/>
        <xdr:cNvSpPr txBox="1"/>
      </xdr:nvSpPr>
      <xdr:spPr>
        <a:xfrm>
          <a:off x="16598900" y="7114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113393</xdr:rowOff>
    </xdr:from>
    <xdr:to>
      <xdr:col>82</xdr:col>
      <xdr:colOff>196850</xdr:colOff>
      <xdr:row>41</xdr:row>
      <xdr:rowOff>113393</xdr:rowOff>
    </xdr:to>
    <xdr:cxnSp macro="">
      <xdr:nvCxnSpPr>
        <xdr:cNvPr id="315" name="直線コネクタ 314"/>
        <xdr:cNvCxnSpPr/>
      </xdr:nvCxnSpPr>
      <xdr:spPr>
        <a:xfrm>
          <a:off x="16421100" y="714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153505</xdr:rowOff>
    </xdr:from>
    <xdr:ext cx="762000" cy="259045"/>
    <xdr:sp macro="" textlink="">
      <xdr:nvSpPr>
        <xdr:cNvPr id="316" name="補助費等最大値テキスト"/>
        <xdr:cNvSpPr txBox="1"/>
      </xdr:nvSpPr>
      <xdr:spPr>
        <a:xfrm>
          <a:off x="16598900" y="52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67128</xdr:rowOff>
    </xdr:from>
    <xdr:to>
      <xdr:col>82</xdr:col>
      <xdr:colOff>196850</xdr:colOff>
      <xdr:row>32</xdr:row>
      <xdr:rowOff>67128</xdr:rowOff>
    </xdr:to>
    <xdr:cxnSp macro="">
      <xdr:nvCxnSpPr>
        <xdr:cNvPr id="317" name="直線コネクタ 316"/>
        <xdr:cNvCxnSpPr/>
      </xdr:nvCxnSpPr>
      <xdr:spPr>
        <a:xfrm>
          <a:off x="16421100" y="5553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80736</xdr:rowOff>
    </xdr:from>
    <xdr:to>
      <xdr:col>82</xdr:col>
      <xdr:colOff>107950</xdr:colOff>
      <xdr:row>37</xdr:row>
      <xdr:rowOff>102507</xdr:rowOff>
    </xdr:to>
    <xdr:cxnSp macro="">
      <xdr:nvCxnSpPr>
        <xdr:cNvPr id="318" name="直線コネクタ 317"/>
        <xdr:cNvCxnSpPr/>
      </xdr:nvCxnSpPr>
      <xdr:spPr>
        <a:xfrm flipV="1">
          <a:off x="15671800" y="6424386"/>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199</xdr:rowOff>
    </xdr:from>
    <xdr:ext cx="762000" cy="259045"/>
    <xdr:sp macro="" textlink="">
      <xdr:nvSpPr>
        <xdr:cNvPr id="319" name="補助費等平均値テキスト"/>
        <xdr:cNvSpPr txBox="1"/>
      </xdr:nvSpPr>
      <xdr:spPr>
        <a:xfrm>
          <a:off x="16598900" y="60009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155122</xdr:rowOff>
    </xdr:from>
    <xdr:to>
      <xdr:col>82</xdr:col>
      <xdr:colOff>158750</xdr:colOff>
      <xdr:row>36</xdr:row>
      <xdr:rowOff>85272</xdr:rowOff>
    </xdr:to>
    <xdr:sp macro="" textlink="">
      <xdr:nvSpPr>
        <xdr:cNvPr id="320" name="フローチャート: 判断 319"/>
        <xdr:cNvSpPr/>
      </xdr:nvSpPr>
      <xdr:spPr>
        <a:xfrm>
          <a:off x="164592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80736</xdr:rowOff>
    </xdr:from>
    <xdr:to>
      <xdr:col>78</xdr:col>
      <xdr:colOff>69850</xdr:colOff>
      <xdr:row>37</xdr:row>
      <xdr:rowOff>102507</xdr:rowOff>
    </xdr:to>
    <xdr:cxnSp macro="">
      <xdr:nvCxnSpPr>
        <xdr:cNvPr id="321" name="直線コネクタ 320"/>
        <xdr:cNvCxnSpPr/>
      </xdr:nvCxnSpPr>
      <xdr:spPr>
        <a:xfrm>
          <a:off x="14782800" y="64243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166007</xdr:rowOff>
    </xdr:from>
    <xdr:to>
      <xdr:col>78</xdr:col>
      <xdr:colOff>120650</xdr:colOff>
      <xdr:row>36</xdr:row>
      <xdr:rowOff>96157</xdr:rowOff>
    </xdr:to>
    <xdr:sp macro="" textlink="">
      <xdr:nvSpPr>
        <xdr:cNvPr id="322" name="フローチャート: 判断 321"/>
        <xdr:cNvSpPr/>
      </xdr:nvSpPr>
      <xdr:spPr>
        <a:xfrm>
          <a:off x="15621000" y="616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106334</xdr:rowOff>
    </xdr:from>
    <xdr:ext cx="736600" cy="259045"/>
    <xdr:sp macro="" textlink="">
      <xdr:nvSpPr>
        <xdr:cNvPr id="323" name="テキスト ボックス 322"/>
        <xdr:cNvSpPr txBox="1"/>
      </xdr:nvSpPr>
      <xdr:spPr>
        <a:xfrm>
          <a:off x="15290800" y="5935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69850</xdr:rowOff>
    </xdr:from>
    <xdr:to>
      <xdr:col>73</xdr:col>
      <xdr:colOff>180975</xdr:colOff>
      <xdr:row>37</xdr:row>
      <xdr:rowOff>80736</xdr:rowOff>
    </xdr:to>
    <xdr:cxnSp macro="">
      <xdr:nvCxnSpPr>
        <xdr:cNvPr id="324" name="直線コネクタ 323"/>
        <xdr:cNvCxnSpPr/>
      </xdr:nvCxnSpPr>
      <xdr:spPr>
        <a:xfrm>
          <a:off x="13893800" y="5727700"/>
          <a:ext cx="889000" cy="696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57150</xdr:rowOff>
    </xdr:from>
    <xdr:to>
      <xdr:col>74</xdr:col>
      <xdr:colOff>31750</xdr:colOff>
      <xdr:row>35</xdr:row>
      <xdr:rowOff>158750</xdr:rowOff>
    </xdr:to>
    <xdr:sp macro="" textlink="">
      <xdr:nvSpPr>
        <xdr:cNvPr id="325" name="フローチャート: 判断 324"/>
        <xdr:cNvSpPr/>
      </xdr:nvSpPr>
      <xdr:spPr>
        <a:xfrm>
          <a:off x="14732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168927</xdr:rowOff>
    </xdr:from>
    <xdr:ext cx="762000" cy="259045"/>
    <xdr:sp macro="" textlink="">
      <xdr:nvSpPr>
        <xdr:cNvPr id="326" name="テキスト ボックス 325"/>
        <xdr:cNvSpPr txBox="1"/>
      </xdr:nvSpPr>
      <xdr:spPr>
        <a:xfrm>
          <a:off x="14401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26307</xdr:rowOff>
    </xdr:from>
    <xdr:to>
      <xdr:col>69</xdr:col>
      <xdr:colOff>92075</xdr:colOff>
      <xdr:row>33</xdr:row>
      <xdr:rowOff>69850</xdr:rowOff>
    </xdr:to>
    <xdr:cxnSp macro="">
      <xdr:nvCxnSpPr>
        <xdr:cNvPr id="327" name="直線コネクタ 326"/>
        <xdr:cNvCxnSpPr/>
      </xdr:nvCxnSpPr>
      <xdr:spPr>
        <a:xfrm>
          <a:off x="13004800" y="56841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133350</xdr:rowOff>
    </xdr:from>
    <xdr:to>
      <xdr:col>69</xdr:col>
      <xdr:colOff>142875</xdr:colOff>
      <xdr:row>36</xdr:row>
      <xdr:rowOff>63500</xdr:rowOff>
    </xdr:to>
    <xdr:sp macro="" textlink="">
      <xdr:nvSpPr>
        <xdr:cNvPr id="328" name="フローチャート: 判断 327"/>
        <xdr:cNvSpPr/>
      </xdr:nvSpPr>
      <xdr:spPr>
        <a:xfrm>
          <a:off x="13843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48277</xdr:rowOff>
    </xdr:from>
    <xdr:ext cx="762000" cy="259045"/>
    <xdr:sp macro="" textlink="">
      <xdr:nvSpPr>
        <xdr:cNvPr id="329" name="テキスト ボックス 328"/>
        <xdr:cNvSpPr txBox="1"/>
      </xdr:nvSpPr>
      <xdr:spPr>
        <a:xfrm>
          <a:off x="13512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155122</xdr:rowOff>
    </xdr:from>
    <xdr:to>
      <xdr:col>65</xdr:col>
      <xdr:colOff>53975</xdr:colOff>
      <xdr:row>36</xdr:row>
      <xdr:rowOff>85272</xdr:rowOff>
    </xdr:to>
    <xdr:sp macro="" textlink="">
      <xdr:nvSpPr>
        <xdr:cNvPr id="330" name="フローチャート: 判断 329"/>
        <xdr:cNvSpPr/>
      </xdr:nvSpPr>
      <xdr:spPr>
        <a:xfrm>
          <a:off x="12954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70049</xdr:rowOff>
    </xdr:from>
    <xdr:ext cx="762000" cy="259045"/>
    <xdr:sp macro="" textlink="">
      <xdr:nvSpPr>
        <xdr:cNvPr id="331" name="テキスト ボックス 330"/>
        <xdr:cNvSpPr txBox="1"/>
      </xdr:nvSpPr>
      <xdr:spPr>
        <a:xfrm>
          <a:off x="12623800" y="624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2" name="テキスト ボックス 33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3" name="テキスト ボックス 33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4" name="テキスト ボックス 33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5" name="テキスト ボックス 33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6" name="テキスト ボックス 33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29936</xdr:rowOff>
    </xdr:from>
    <xdr:to>
      <xdr:col>82</xdr:col>
      <xdr:colOff>158750</xdr:colOff>
      <xdr:row>37</xdr:row>
      <xdr:rowOff>131536</xdr:rowOff>
    </xdr:to>
    <xdr:sp macro="" textlink="">
      <xdr:nvSpPr>
        <xdr:cNvPr id="337" name="楕円 336"/>
        <xdr:cNvSpPr/>
      </xdr:nvSpPr>
      <xdr:spPr>
        <a:xfrm>
          <a:off x="16459200" y="637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2013</xdr:rowOff>
    </xdr:from>
    <xdr:ext cx="762000" cy="259045"/>
    <xdr:sp macro="" textlink="">
      <xdr:nvSpPr>
        <xdr:cNvPr id="338" name="補助費等該当値テキスト"/>
        <xdr:cNvSpPr txBox="1"/>
      </xdr:nvSpPr>
      <xdr:spPr>
        <a:xfrm>
          <a:off x="16598900" y="6345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51707</xdr:rowOff>
    </xdr:from>
    <xdr:to>
      <xdr:col>78</xdr:col>
      <xdr:colOff>120650</xdr:colOff>
      <xdr:row>37</xdr:row>
      <xdr:rowOff>153307</xdr:rowOff>
    </xdr:to>
    <xdr:sp macro="" textlink="">
      <xdr:nvSpPr>
        <xdr:cNvPr id="339" name="楕円 338"/>
        <xdr:cNvSpPr/>
      </xdr:nvSpPr>
      <xdr:spPr>
        <a:xfrm>
          <a:off x="15621000" y="639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138084</xdr:rowOff>
    </xdr:from>
    <xdr:ext cx="736600" cy="259045"/>
    <xdr:sp macro="" textlink="">
      <xdr:nvSpPr>
        <xdr:cNvPr id="340" name="テキスト ボックス 339"/>
        <xdr:cNvSpPr txBox="1"/>
      </xdr:nvSpPr>
      <xdr:spPr>
        <a:xfrm>
          <a:off x="15290800" y="6481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29936</xdr:rowOff>
    </xdr:from>
    <xdr:to>
      <xdr:col>74</xdr:col>
      <xdr:colOff>31750</xdr:colOff>
      <xdr:row>37</xdr:row>
      <xdr:rowOff>131536</xdr:rowOff>
    </xdr:to>
    <xdr:sp macro="" textlink="">
      <xdr:nvSpPr>
        <xdr:cNvPr id="341" name="楕円 340"/>
        <xdr:cNvSpPr/>
      </xdr:nvSpPr>
      <xdr:spPr>
        <a:xfrm>
          <a:off x="14732000" y="637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116312</xdr:rowOff>
    </xdr:from>
    <xdr:ext cx="762000" cy="259045"/>
    <xdr:sp macro="" textlink="">
      <xdr:nvSpPr>
        <xdr:cNvPr id="342" name="テキスト ボックス 341"/>
        <xdr:cNvSpPr txBox="1"/>
      </xdr:nvSpPr>
      <xdr:spPr>
        <a:xfrm>
          <a:off x="14401800" y="645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19050</xdr:rowOff>
    </xdr:from>
    <xdr:to>
      <xdr:col>69</xdr:col>
      <xdr:colOff>142875</xdr:colOff>
      <xdr:row>33</xdr:row>
      <xdr:rowOff>120650</xdr:rowOff>
    </xdr:to>
    <xdr:sp macro="" textlink="">
      <xdr:nvSpPr>
        <xdr:cNvPr id="343" name="楕円 342"/>
        <xdr:cNvSpPr/>
      </xdr:nvSpPr>
      <xdr:spPr>
        <a:xfrm>
          <a:off x="138430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130827</xdr:rowOff>
    </xdr:from>
    <xdr:ext cx="762000" cy="259045"/>
    <xdr:sp macro="" textlink="">
      <xdr:nvSpPr>
        <xdr:cNvPr id="344" name="テキスト ボックス 343"/>
        <xdr:cNvSpPr txBox="1"/>
      </xdr:nvSpPr>
      <xdr:spPr>
        <a:xfrm>
          <a:off x="13512800" y="544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146957</xdr:rowOff>
    </xdr:from>
    <xdr:to>
      <xdr:col>65</xdr:col>
      <xdr:colOff>53975</xdr:colOff>
      <xdr:row>33</xdr:row>
      <xdr:rowOff>77107</xdr:rowOff>
    </xdr:to>
    <xdr:sp macro="" textlink="">
      <xdr:nvSpPr>
        <xdr:cNvPr id="345" name="楕円 344"/>
        <xdr:cNvSpPr/>
      </xdr:nvSpPr>
      <xdr:spPr>
        <a:xfrm>
          <a:off x="12954000" y="563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87284</xdr:rowOff>
    </xdr:from>
    <xdr:ext cx="762000" cy="259045"/>
    <xdr:sp macro="" textlink="">
      <xdr:nvSpPr>
        <xdr:cNvPr id="346" name="テキスト ボックス 345"/>
        <xdr:cNvSpPr txBox="1"/>
      </xdr:nvSpPr>
      <xdr:spPr>
        <a:xfrm>
          <a:off x="12623800" y="540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7" name="正方形/長方形 34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8" name="正方形/長方形 34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9" name="正方形/長方形 34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50" name="正方形/長方形 34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51" name="正方形/長方形 35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2" name="正方形/長方形 35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3" name="正方形/長方形 35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正方形/長方形 35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5" name="正方形/長方形 35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6" name="正方形/長方形 35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7" name="テキスト ボックス 35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合併特例債や臨時財政特例債などの償還元金の増額により、公債費の経常収支比率は０．３ポイント増加し、類似団体平均に比べて１．６ポイント上回っています。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将来的には大規模事業の実施に伴い増加するものと見込まれますが、事業の選択により新規発行を抑制に努めます。</a:t>
          </a:r>
        </a:p>
      </xdr:txBody>
    </xdr:sp>
    <xdr:clientData/>
  </xdr:twoCellAnchor>
  <xdr:oneCellAnchor>
    <xdr:from>
      <xdr:col>3</xdr:col>
      <xdr:colOff>123825</xdr:colOff>
      <xdr:row>69</xdr:row>
      <xdr:rowOff>107950</xdr:rowOff>
    </xdr:from>
    <xdr:ext cx="298543" cy="225703"/>
    <xdr:sp macro="" textlink="">
      <xdr:nvSpPr>
        <xdr:cNvPr id="358" name="テキスト ボックス 35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9" name="直線コネクタ 35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60" name="テキスト ボックス 35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61" name="直線コネクタ 36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2" name="テキスト ボックス 36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3" name="直線コネクタ 36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4" name="テキスト ボックス 36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5" name="直線コネクタ 36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6" name="テキスト ボックス 36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7" name="直線コネクタ 36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8" name="テキスト ボックス 36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9" name="直線コネクタ 36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70" name="テキスト ボックス 36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1" name="直線コネクタ 37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2" name="テキスト ボックス 37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123190</xdr:rowOff>
    </xdr:from>
    <xdr:to>
      <xdr:col>24</xdr:col>
      <xdr:colOff>25400</xdr:colOff>
      <xdr:row>81</xdr:row>
      <xdr:rowOff>1270</xdr:rowOff>
    </xdr:to>
    <xdr:cxnSp macro="">
      <xdr:nvCxnSpPr>
        <xdr:cNvPr id="374" name="直線コネクタ 373"/>
        <xdr:cNvCxnSpPr/>
      </xdr:nvCxnSpPr>
      <xdr:spPr>
        <a:xfrm flipV="1">
          <a:off x="4826000" y="1263904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75"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76" name="直線コネクタ 375"/>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38117</xdr:rowOff>
    </xdr:from>
    <xdr:ext cx="762000" cy="259045"/>
    <xdr:sp macro="" textlink="">
      <xdr:nvSpPr>
        <xdr:cNvPr id="377" name="公債費最大値テキスト"/>
        <xdr:cNvSpPr txBox="1"/>
      </xdr:nvSpPr>
      <xdr:spPr>
        <a:xfrm>
          <a:off x="4914900" y="1238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123190</xdr:rowOff>
    </xdr:from>
    <xdr:to>
      <xdr:col>24</xdr:col>
      <xdr:colOff>114300</xdr:colOff>
      <xdr:row>73</xdr:row>
      <xdr:rowOff>123190</xdr:rowOff>
    </xdr:to>
    <xdr:cxnSp macro="">
      <xdr:nvCxnSpPr>
        <xdr:cNvPr id="378" name="直線コネクタ 377"/>
        <xdr:cNvCxnSpPr/>
      </xdr:nvCxnSpPr>
      <xdr:spPr>
        <a:xfrm>
          <a:off x="4737100" y="1263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24130</xdr:rowOff>
    </xdr:from>
    <xdr:to>
      <xdr:col>24</xdr:col>
      <xdr:colOff>25400</xdr:colOff>
      <xdr:row>77</xdr:row>
      <xdr:rowOff>46989</xdr:rowOff>
    </xdr:to>
    <xdr:cxnSp macro="">
      <xdr:nvCxnSpPr>
        <xdr:cNvPr id="379" name="直線コネクタ 378"/>
        <xdr:cNvCxnSpPr/>
      </xdr:nvCxnSpPr>
      <xdr:spPr>
        <a:xfrm>
          <a:off x="3987800" y="1322578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62247</xdr:rowOff>
    </xdr:from>
    <xdr:ext cx="762000" cy="259045"/>
    <xdr:sp macro="" textlink="">
      <xdr:nvSpPr>
        <xdr:cNvPr id="380" name="公債費平均値テキスト"/>
        <xdr:cNvSpPr txBox="1"/>
      </xdr:nvSpPr>
      <xdr:spPr>
        <a:xfrm>
          <a:off x="4914900" y="1292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81" name="フローチャート: 判断 380"/>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134620</xdr:rowOff>
    </xdr:from>
    <xdr:to>
      <xdr:col>19</xdr:col>
      <xdr:colOff>187325</xdr:colOff>
      <xdr:row>77</xdr:row>
      <xdr:rowOff>24130</xdr:rowOff>
    </xdr:to>
    <xdr:cxnSp macro="">
      <xdr:nvCxnSpPr>
        <xdr:cNvPr id="382" name="直線コネクタ 381"/>
        <xdr:cNvCxnSpPr/>
      </xdr:nvCxnSpPr>
      <xdr:spPr>
        <a:xfrm>
          <a:off x="3098800" y="131648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53339</xdr:rowOff>
    </xdr:from>
    <xdr:to>
      <xdr:col>20</xdr:col>
      <xdr:colOff>38100</xdr:colOff>
      <xdr:row>76</xdr:row>
      <xdr:rowOff>154939</xdr:rowOff>
    </xdr:to>
    <xdr:sp macro="" textlink="">
      <xdr:nvSpPr>
        <xdr:cNvPr id="383" name="フローチャート: 判断 382"/>
        <xdr:cNvSpPr/>
      </xdr:nvSpPr>
      <xdr:spPr>
        <a:xfrm>
          <a:off x="3937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165117</xdr:rowOff>
    </xdr:from>
    <xdr:ext cx="736600" cy="259045"/>
    <xdr:sp macro="" textlink="">
      <xdr:nvSpPr>
        <xdr:cNvPr id="384" name="テキスト ボックス 383"/>
        <xdr:cNvSpPr txBox="1"/>
      </xdr:nvSpPr>
      <xdr:spPr>
        <a:xfrm>
          <a:off x="3606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134620</xdr:rowOff>
    </xdr:from>
    <xdr:to>
      <xdr:col>15</xdr:col>
      <xdr:colOff>98425</xdr:colOff>
      <xdr:row>77</xdr:row>
      <xdr:rowOff>115570</xdr:rowOff>
    </xdr:to>
    <xdr:cxnSp macro="">
      <xdr:nvCxnSpPr>
        <xdr:cNvPr id="385" name="直線コネクタ 384"/>
        <xdr:cNvCxnSpPr/>
      </xdr:nvCxnSpPr>
      <xdr:spPr>
        <a:xfrm flipV="1">
          <a:off x="2209800" y="1316482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83820</xdr:rowOff>
    </xdr:from>
    <xdr:to>
      <xdr:col>15</xdr:col>
      <xdr:colOff>149225</xdr:colOff>
      <xdr:row>77</xdr:row>
      <xdr:rowOff>13970</xdr:rowOff>
    </xdr:to>
    <xdr:sp macro="" textlink="">
      <xdr:nvSpPr>
        <xdr:cNvPr id="386" name="フローチャート: 判断 385"/>
        <xdr:cNvSpPr/>
      </xdr:nvSpPr>
      <xdr:spPr>
        <a:xfrm>
          <a:off x="3048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24147</xdr:rowOff>
    </xdr:from>
    <xdr:ext cx="762000" cy="259045"/>
    <xdr:sp macro="" textlink="">
      <xdr:nvSpPr>
        <xdr:cNvPr id="387" name="テキスト ボックス 386"/>
        <xdr:cNvSpPr txBox="1"/>
      </xdr:nvSpPr>
      <xdr:spPr>
        <a:xfrm>
          <a:off x="2717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115570</xdr:rowOff>
    </xdr:from>
    <xdr:to>
      <xdr:col>11</xdr:col>
      <xdr:colOff>9525</xdr:colOff>
      <xdr:row>77</xdr:row>
      <xdr:rowOff>153670</xdr:rowOff>
    </xdr:to>
    <xdr:cxnSp macro="">
      <xdr:nvCxnSpPr>
        <xdr:cNvPr id="388" name="直線コネクタ 387"/>
        <xdr:cNvCxnSpPr/>
      </xdr:nvCxnSpPr>
      <xdr:spPr>
        <a:xfrm flipV="1">
          <a:off x="1320800" y="133172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26670</xdr:rowOff>
    </xdr:from>
    <xdr:to>
      <xdr:col>11</xdr:col>
      <xdr:colOff>60325</xdr:colOff>
      <xdr:row>77</xdr:row>
      <xdr:rowOff>128270</xdr:rowOff>
    </xdr:to>
    <xdr:sp macro="" textlink="">
      <xdr:nvSpPr>
        <xdr:cNvPr id="389" name="フローチャート: 判断 388"/>
        <xdr:cNvSpPr/>
      </xdr:nvSpPr>
      <xdr:spPr>
        <a:xfrm>
          <a:off x="2159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138447</xdr:rowOff>
    </xdr:from>
    <xdr:ext cx="762000" cy="259045"/>
    <xdr:sp macro="" textlink="">
      <xdr:nvSpPr>
        <xdr:cNvPr id="390" name="テキスト ボックス 389"/>
        <xdr:cNvSpPr txBox="1"/>
      </xdr:nvSpPr>
      <xdr:spPr>
        <a:xfrm>
          <a:off x="1828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49530</xdr:rowOff>
    </xdr:from>
    <xdr:to>
      <xdr:col>6</xdr:col>
      <xdr:colOff>171450</xdr:colOff>
      <xdr:row>77</xdr:row>
      <xdr:rowOff>151130</xdr:rowOff>
    </xdr:to>
    <xdr:sp macro="" textlink="">
      <xdr:nvSpPr>
        <xdr:cNvPr id="391" name="フローチャート: 判断 390"/>
        <xdr:cNvSpPr/>
      </xdr:nvSpPr>
      <xdr:spPr>
        <a:xfrm>
          <a:off x="1270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161307</xdr:rowOff>
    </xdr:from>
    <xdr:ext cx="762000" cy="259045"/>
    <xdr:sp macro="" textlink="">
      <xdr:nvSpPr>
        <xdr:cNvPr id="392" name="テキスト ボックス 391"/>
        <xdr:cNvSpPr txBox="1"/>
      </xdr:nvSpPr>
      <xdr:spPr>
        <a:xfrm>
          <a:off x="939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3" name="テキスト ボックス 39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4" name="テキスト ボックス 39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5" name="テキスト ボックス 39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6" name="テキスト ボックス 39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7" name="テキスト ボックス 39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167639</xdr:rowOff>
    </xdr:from>
    <xdr:to>
      <xdr:col>24</xdr:col>
      <xdr:colOff>76200</xdr:colOff>
      <xdr:row>77</xdr:row>
      <xdr:rowOff>97789</xdr:rowOff>
    </xdr:to>
    <xdr:sp macro="" textlink="">
      <xdr:nvSpPr>
        <xdr:cNvPr id="398" name="楕円 397"/>
        <xdr:cNvSpPr/>
      </xdr:nvSpPr>
      <xdr:spPr>
        <a:xfrm>
          <a:off x="47752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139716</xdr:rowOff>
    </xdr:from>
    <xdr:ext cx="762000" cy="259045"/>
    <xdr:sp macro="" textlink="">
      <xdr:nvSpPr>
        <xdr:cNvPr id="399" name="公債費該当値テキスト"/>
        <xdr:cNvSpPr txBox="1"/>
      </xdr:nvSpPr>
      <xdr:spPr>
        <a:xfrm>
          <a:off x="49149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144780</xdr:rowOff>
    </xdr:from>
    <xdr:to>
      <xdr:col>20</xdr:col>
      <xdr:colOff>38100</xdr:colOff>
      <xdr:row>77</xdr:row>
      <xdr:rowOff>74930</xdr:rowOff>
    </xdr:to>
    <xdr:sp macro="" textlink="">
      <xdr:nvSpPr>
        <xdr:cNvPr id="400" name="楕円 399"/>
        <xdr:cNvSpPr/>
      </xdr:nvSpPr>
      <xdr:spPr>
        <a:xfrm>
          <a:off x="3937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59707</xdr:rowOff>
    </xdr:from>
    <xdr:ext cx="736600" cy="259045"/>
    <xdr:sp macro="" textlink="">
      <xdr:nvSpPr>
        <xdr:cNvPr id="401" name="テキスト ボックス 400"/>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83820</xdr:rowOff>
    </xdr:from>
    <xdr:to>
      <xdr:col>15</xdr:col>
      <xdr:colOff>149225</xdr:colOff>
      <xdr:row>77</xdr:row>
      <xdr:rowOff>13970</xdr:rowOff>
    </xdr:to>
    <xdr:sp macro="" textlink="">
      <xdr:nvSpPr>
        <xdr:cNvPr id="402" name="楕円 401"/>
        <xdr:cNvSpPr/>
      </xdr:nvSpPr>
      <xdr:spPr>
        <a:xfrm>
          <a:off x="3048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170197</xdr:rowOff>
    </xdr:from>
    <xdr:ext cx="762000" cy="259045"/>
    <xdr:sp macro="" textlink="">
      <xdr:nvSpPr>
        <xdr:cNvPr id="403" name="テキスト ボックス 402"/>
        <xdr:cNvSpPr txBox="1"/>
      </xdr:nvSpPr>
      <xdr:spPr>
        <a:xfrm>
          <a:off x="27178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64770</xdr:rowOff>
    </xdr:from>
    <xdr:to>
      <xdr:col>11</xdr:col>
      <xdr:colOff>60325</xdr:colOff>
      <xdr:row>77</xdr:row>
      <xdr:rowOff>166370</xdr:rowOff>
    </xdr:to>
    <xdr:sp macro="" textlink="">
      <xdr:nvSpPr>
        <xdr:cNvPr id="404" name="楕円 403"/>
        <xdr:cNvSpPr/>
      </xdr:nvSpPr>
      <xdr:spPr>
        <a:xfrm>
          <a:off x="2159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151147</xdr:rowOff>
    </xdr:from>
    <xdr:ext cx="762000" cy="259045"/>
    <xdr:sp macro="" textlink="">
      <xdr:nvSpPr>
        <xdr:cNvPr id="405" name="テキスト ボックス 404"/>
        <xdr:cNvSpPr txBox="1"/>
      </xdr:nvSpPr>
      <xdr:spPr>
        <a:xfrm>
          <a:off x="1828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102870</xdr:rowOff>
    </xdr:from>
    <xdr:to>
      <xdr:col>6</xdr:col>
      <xdr:colOff>171450</xdr:colOff>
      <xdr:row>78</xdr:row>
      <xdr:rowOff>33020</xdr:rowOff>
    </xdr:to>
    <xdr:sp macro="" textlink="">
      <xdr:nvSpPr>
        <xdr:cNvPr id="406" name="楕円 405"/>
        <xdr:cNvSpPr/>
      </xdr:nvSpPr>
      <xdr:spPr>
        <a:xfrm>
          <a:off x="1270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17797</xdr:rowOff>
    </xdr:from>
    <xdr:ext cx="762000" cy="259045"/>
    <xdr:sp macro="" textlink="">
      <xdr:nvSpPr>
        <xdr:cNvPr id="407" name="テキスト ボックス 406"/>
        <xdr:cNvSpPr txBox="1"/>
      </xdr:nvSpPr>
      <xdr:spPr>
        <a:xfrm>
          <a:off x="939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8" name="正方形/長方形 40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9" name="正方形/長方形 40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10" name="正方形/長方形 40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1" name="正方形/長方形 41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2" name="正方形/長方形 41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3" name="正方形/長方形 41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4" name="正方形/長方形 41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5" name="正方形/長方形 41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6" name="正方形/長方形 41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7" name="正方形/長方形 41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8" name="テキスト ボックス 41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公債費以外の経常収支比率は０．５ポイント上昇しています。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人件費が減少となったものの、扶助費、物件費などの経費が上昇したことによるものです。</a:t>
          </a:r>
        </a:p>
      </xdr:txBody>
    </xdr:sp>
    <xdr:clientData/>
  </xdr:twoCellAnchor>
  <xdr:oneCellAnchor>
    <xdr:from>
      <xdr:col>62</xdr:col>
      <xdr:colOff>6350</xdr:colOff>
      <xdr:row>69</xdr:row>
      <xdr:rowOff>107950</xdr:rowOff>
    </xdr:from>
    <xdr:ext cx="298543" cy="225703"/>
    <xdr:sp macro="" textlink="">
      <xdr:nvSpPr>
        <xdr:cNvPr id="419" name="テキスト ボックス 41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20" name="直線コネクタ 41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1" name="テキスト ボックス 42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2" name="直線コネクタ 42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3" name="テキスト ボックス 42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4" name="直線コネクタ 42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5" name="テキスト ボックス 42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6" name="直線コネクタ 42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7" name="テキスト ボックス 42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8" name="直線コネクタ 42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9" name="テキスト ボックス 42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30" name="直線コネクタ 42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31" name="テキスト ボックス 43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2" name="直線コネクタ 43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3" name="テキスト ボックス 43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62230</xdr:rowOff>
    </xdr:from>
    <xdr:to>
      <xdr:col>82</xdr:col>
      <xdr:colOff>107950</xdr:colOff>
      <xdr:row>80</xdr:row>
      <xdr:rowOff>142239</xdr:rowOff>
    </xdr:to>
    <xdr:cxnSp macro="">
      <xdr:nvCxnSpPr>
        <xdr:cNvPr id="435" name="直線コネクタ 434"/>
        <xdr:cNvCxnSpPr/>
      </xdr:nvCxnSpPr>
      <xdr:spPr>
        <a:xfrm flipV="1">
          <a:off x="16510000" y="12578080"/>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114316</xdr:rowOff>
    </xdr:from>
    <xdr:ext cx="762000" cy="259045"/>
    <xdr:sp macro="" textlink="">
      <xdr:nvSpPr>
        <xdr:cNvPr id="436" name="公債費以外最小値テキスト"/>
        <xdr:cNvSpPr txBox="1"/>
      </xdr:nvSpPr>
      <xdr:spPr>
        <a:xfrm>
          <a:off x="16598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142239</xdr:rowOff>
    </xdr:from>
    <xdr:to>
      <xdr:col>82</xdr:col>
      <xdr:colOff>196850</xdr:colOff>
      <xdr:row>80</xdr:row>
      <xdr:rowOff>142239</xdr:rowOff>
    </xdr:to>
    <xdr:cxnSp macro="">
      <xdr:nvCxnSpPr>
        <xdr:cNvPr id="437" name="直線コネクタ 436"/>
        <xdr:cNvCxnSpPr/>
      </xdr:nvCxnSpPr>
      <xdr:spPr>
        <a:xfrm>
          <a:off x="16421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148607</xdr:rowOff>
    </xdr:from>
    <xdr:ext cx="762000" cy="259045"/>
    <xdr:sp macro="" textlink="">
      <xdr:nvSpPr>
        <xdr:cNvPr id="438" name="公債費以外最大値テキスト"/>
        <xdr:cNvSpPr txBox="1"/>
      </xdr:nvSpPr>
      <xdr:spPr>
        <a:xfrm>
          <a:off x="16598900" y="1232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62230</xdr:rowOff>
    </xdr:from>
    <xdr:to>
      <xdr:col>82</xdr:col>
      <xdr:colOff>196850</xdr:colOff>
      <xdr:row>73</xdr:row>
      <xdr:rowOff>62230</xdr:rowOff>
    </xdr:to>
    <xdr:cxnSp macro="">
      <xdr:nvCxnSpPr>
        <xdr:cNvPr id="439" name="直線コネクタ 438"/>
        <xdr:cNvCxnSpPr/>
      </xdr:nvCxnSpPr>
      <xdr:spPr>
        <a:xfrm>
          <a:off x="16421100" y="1257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39370</xdr:rowOff>
    </xdr:from>
    <xdr:to>
      <xdr:col>82</xdr:col>
      <xdr:colOff>107950</xdr:colOff>
      <xdr:row>77</xdr:row>
      <xdr:rowOff>85089</xdr:rowOff>
    </xdr:to>
    <xdr:cxnSp macro="">
      <xdr:nvCxnSpPr>
        <xdr:cNvPr id="440" name="直線コネクタ 439"/>
        <xdr:cNvCxnSpPr/>
      </xdr:nvCxnSpPr>
      <xdr:spPr>
        <a:xfrm>
          <a:off x="15671800" y="13241020"/>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168927</xdr:rowOff>
    </xdr:from>
    <xdr:ext cx="762000" cy="259045"/>
    <xdr:sp macro="" textlink="">
      <xdr:nvSpPr>
        <xdr:cNvPr id="441" name="公債費以外平均値テキスト"/>
        <xdr:cNvSpPr txBox="1"/>
      </xdr:nvSpPr>
      <xdr:spPr>
        <a:xfrm>
          <a:off x="16598900" y="1302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152400</xdr:rowOff>
    </xdr:from>
    <xdr:to>
      <xdr:col>82</xdr:col>
      <xdr:colOff>158750</xdr:colOff>
      <xdr:row>77</xdr:row>
      <xdr:rowOff>82550</xdr:rowOff>
    </xdr:to>
    <xdr:sp macro="" textlink="">
      <xdr:nvSpPr>
        <xdr:cNvPr id="442" name="フローチャート: 判断 441"/>
        <xdr:cNvSpPr/>
      </xdr:nvSpPr>
      <xdr:spPr>
        <a:xfrm>
          <a:off x="164592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20320</xdr:rowOff>
    </xdr:from>
    <xdr:to>
      <xdr:col>78</xdr:col>
      <xdr:colOff>69850</xdr:colOff>
      <xdr:row>77</xdr:row>
      <xdr:rowOff>39370</xdr:rowOff>
    </xdr:to>
    <xdr:cxnSp macro="">
      <xdr:nvCxnSpPr>
        <xdr:cNvPr id="443" name="直線コネクタ 442"/>
        <xdr:cNvCxnSpPr/>
      </xdr:nvCxnSpPr>
      <xdr:spPr>
        <a:xfrm>
          <a:off x="14782800" y="1305052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44" name="フローチャート: 判断 443"/>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82566</xdr:rowOff>
    </xdr:from>
    <xdr:ext cx="736600" cy="259045"/>
    <xdr:sp macro="" textlink="">
      <xdr:nvSpPr>
        <xdr:cNvPr id="445" name="テキスト ボックス 444"/>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92710</xdr:rowOff>
    </xdr:from>
    <xdr:to>
      <xdr:col>73</xdr:col>
      <xdr:colOff>180975</xdr:colOff>
      <xdr:row>76</xdr:row>
      <xdr:rowOff>20320</xdr:rowOff>
    </xdr:to>
    <xdr:cxnSp macro="">
      <xdr:nvCxnSpPr>
        <xdr:cNvPr id="446" name="直線コネクタ 445"/>
        <xdr:cNvCxnSpPr/>
      </xdr:nvCxnSpPr>
      <xdr:spPr>
        <a:xfrm>
          <a:off x="13893800" y="129514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133350</xdr:rowOff>
    </xdr:from>
    <xdr:to>
      <xdr:col>74</xdr:col>
      <xdr:colOff>31750</xdr:colOff>
      <xdr:row>76</xdr:row>
      <xdr:rowOff>63500</xdr:rowOff>
    </xdr:to>
    <xdr:sp macro="" textlink="">
      <xdr:nvSpPr>
        <xdr:cNvPr id="447" name="フローチャート: 判断 446"/>
        <xdr:cNvSpPr/>
      </xdr:nvSpPr>
      <xdr:spPr>
        <a:xfrm>
          <a:off x="14732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73677</xdr:rowOff>
    </xdr:from>
    <xdr:ext cx="762000" cy="259045"/>
    <xdr:sp macro="" textlink="">
      <xdr:nvSpPr>
        <xdr:cNvPr id="448" name="テキスト ボックス 447"/>
        <xdr:cNvSpPr txBox="1"/>
      </xdr:nvSpPr>
      <xdr:spPr>
        <a:xfrm>
          <a:off x="14401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1270</xdr:rowOff>
    </xdr:from>
    <xdr:to>
      <xdr:col>69</xdr:col>
      <xdr:colOff>92075</xdr:colOff>
      <xdr:row>75</xdr:row>
      <xdr:rowOff>92710</xdr:rowOff>
    </xdr:to>
    <xdr:cxnSp macro="">
      <xdr:nvCxnSpPr>
        <xdr:cNvPr id="449" name="直線コネクタ 448"/>
        <xdr:cNvCxnSpPr/>
      </xdr:nvCxnSpPr>
      <xdr:spPr>
        <a:xfrm>
          <a:off x="13004800" y="128600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57150</xdr:rowOff>
    </xdr:from>
    <xdr:to>
      <xdr:col>69</xdr:col>
      <xdr:colOff>142875</xdr:colOff>
      <xdr:row>75</xdr:row>
      <xdr:rowOff>158750</xdr:rowOff>
    </xdr:to>
    <xdr:sp macro="" textlink="">
      <xdr:nvSpPr>
        <xdr:cNvPr id="450" name="フローチャート: 判断 449"/>
        <xdr:cNvSpPr/>
      </xdr:nvSpPr>
      <xdr:spPr>
        <a:xfrm>
          <a:off x="13843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143527</xdr:rowOff>
    </xdr:from>
    <xdr:ext cx="762000" cy="259045"/>
    <xdr:sp macro="" textlink="">
      <xdr:nvSpPr>
        <xdr:cNvPr id="451" name="テキスト ボックス 450"/>
        <xdr:cNvSpPr txBox="1"/>
      </xdr:nvSpPr>
      <xdr:spPr>
        <a:xfrm>
          <a:off x="13512800" y="1300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121920</xdr:rowOff>
    </xdr:from>
    <xdr:to>
      <xdr:col>65</xdr:col>
      <xdr:colOff>53975</xdr:colOff>
      <xdr:row>75</xdr:row>
      <xdr:rowOff>52070</xdr:rowOff>
    </xdr:to>
    <xdr:sp macro="" textlink="">
      <xdr:nvSpPr>
        <xdr:cNvPr id="452" name="フローチャート: 判断 451"/>
        <xdr:cNvSpPr/>
      </xdr:nvSpPr>
      <xdr:spPr>
        <a:xfrm>
          <a:off x="12954000" y="1280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62247</xdr:rowOff>
    </xdr:from>
    <xdr:ext cx="762000" cy="259045"/>
    <xdr:sp macro="" textlink="">
      <xdr:nvSpPr>
        <xdr:cNvPr id="453" name="テキスト ボックス 452"/>
        <xdr:cNvSpPr txBox="1"/>
      </xdr:nvSpPr>
      <xdr:spPr>
        <a:xfrm>
          <a:off x="12623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4" name="テキスト ボックス 45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5" name="テキスト ボックス 45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6" name="テキスト ボックス 45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7" name="テキスト ボックス 45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8" name="テキスト ボックス 45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34289</xdr:rowOff>
    </xdr:from>
    <xdr:to>
      <xdr:col>82</xdr:col>
      <xdr:colOff>158750</xdr:colOff>
      <xdr:row>77</xdr:row>
      <xdr:rowOff>135889</xdr:rowOff>
    </xdr:to>
    <xdr:sp macro="" textlink="">
      <xdr:nvSpPr>
        <xdr:cNvPr id="459" name="楕円 458"/>
        <xdr:cNvSpPr/>
      </xdr:nvSpPr>
      <xdr:spPr>
        <a:xfrm>
          <a:off x="164592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6366</xdr:rowOff>
    </xdr:from>
    <xdr:ext cx="762000" cy="259045"/>
    <xdr:sp macro="" textlink="">
      <xdr:nvSpPr>
        <xdr:cNvPr id="460" name="公債費以外該当値テキスト"/>
        <xdr:cNvSpPr txBox="1"/>
      </xdr:nvSpPr>
      <xdr:spPr>
        <a:xfrm>
          <a:off x="165989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160020</xdr:rowOff>
    </xdr:from>
    <xdr:to>
      <xdr:col>78</xdr:col>
      <xdr:colOff>120650</xdr:colOff>
      <xdr:row>77</xdr:row>
      <xdr:rowOff>90170</xdr:rowOff>
    </xdr:to>
    <xdr:sp macro="" textlink="">
      <xdr:nvSpPr>
        <xdr:cNvPr id="461" name="楕円 460"/>
        <xdr:cNvSpPr/>
      </xdr:nvSpPr>
      <xdr:spPr>
        <a:xfrm>
          <a:off x="15621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100347</xdr:rowOff>
    </xdr:from>
    <xdr:ext cx="736600" cy="259045"/>
    <xdr:sp macro="" textlink="">
      <xdr:nvSpPr>
        <xdr:cNvPr id="462" name="テキスト ボックス 461"/>
        <xdr:cNvSpPr txBox="1"/>
      </xdr:nvSpPr>
      <xdr:spPr>
        <a:xfrm>
          <a:off x="15290800" y="1295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140970</xdr:rowOff>
    </xdr:from>
    <xdr:to>
      <xdr:col>74</xdr:col>
      <xdr:colOff>31750</xdr:colOff>
      <xdr:row>76</xdr:row>
      <xdr:rowOff>71120</xdr:rowOff>
    </xdr:to>
    <xdr:sp macro="" textlink="">
      <xdr:nvSpPr>
        <xdr:cNvPr id="463" name="楕円 462"/>
        <xdr:cNvSpPr/>
      </xdr:nvSpPr>
      <xdr:spPr>
        <a:xfrm>
          <a:off x="14732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55897</xdr:rowOff>
    </xdr:from>
    <xdr:ext cx="762000" cy="259045"/>
    <xdr:sp macro="" textlink="">
      <xdr:nvSpPr>
        <xdr:cNvPr id="464" name="テキスト ボックス 463"/>
        <xdr:cNvSpPr txBox="1"/>
      </xdr:nvSpPr>
      <xdr:spPr>
        <a:xfrm>
          <a:off x="14401800" y="1308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41910</xdr:rowOff>
    </xdr:from>
    <xdr:to>
      <xdr:col>69</xdr:col>
      <xdr:colOff>142875</xdr:colOff>
      <xdr:row>75</xdr:row>
      <xdr:rowOff>143510</xdr:rowOff>
    </xdr:to>
    <xdr:sp macro="" textlink="">
      <xdr:nvSpPr>
        <xdr:cNvPr id="465" name="楕円 464"/>
        <xdr:cNvSpPr/>
      </xdr:nvSpPr>
      <xdr:spPr>
        <a:xfrm>
          <a:off x="13843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153687</xdr:rowOff>
    </xdr:from>
    <xdr:ext cx="762000" cy="259045"/>
    <xdr:sp macro="" textlink="">
      <xdr:nvSpPr>
        <xdr:cNvPr id="466" name="テキスト ボックス 465"/>
        <xdr:cNvSpPr txBox="1"/>
      </xdr:nvSpPr>
      <xdr:spPr>
        <a:xfrm>
          <a:off x="13512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121920</xdr:rowOff>
    </xdr:from>
    <xdr:to>
      <xdr:col>65</xdr:col>
      <xdr:colOff>53975</xdr:colOff>
      <xdr:row>75</xdr:row>
      <xdr:rowOff>52070</xdr:rowOff>
    </xdr:to>
    <xdr:sp macro="" textlink="">
      <xdr:nvSpPr>
        <xdr:cNvPr id="467" name="楕円 466"/>
        <xdr:cNvSpPr/>
      </xdr:nvSpPr>
      <xdr:spPr>
        <a:xfrm>
          <a:off x="12954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36847</xdr:rowOff>
    </xdr:from>
    <xdr:ext cx="762000" cy="259045"/>
    <xdr:sp macro="" textlink="">
      <xdr:nvSpPr>
        <xdr:cNvPr id="468" name="テキスト ボックス 467"/>
        <xdr:cNvSpPr txBox="1"/>
      </xdr:nvSpPr>
      <xdr:spPr>
        <a:xfrm>
          <a:off x="12623800" y="1289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三重県津市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101656</xdr:rowOff>
    </xdr:from>
    <xdr:to>
      <xdr:col>29</xdr:col>
      <xdr:colOff>127000</xdr:colOff>
      <xdr:row>20</xdr:row>
      <xdr:rowOff>105085</xdr:rowOff>
    </xdr:to>
    <xdr:cxnSp macro="">
      <xdr:nvCxnSpPr>
        <xdr:cNvPr id="43" name="直線コネクタ 42"/>
        <xdr:cNvCxnSpPr/>
      </xdr:nvCxnSpPr>
      <xdr:spPr bwMode="auto">
        <a:xfrm flipV="1">
          <a:off x="5651500" y="2035231"/>
          <a:ext cx="0" cy="15464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77162</xdr:rowOff>
    </xdr:from>
    <xdr:ext cx="762000" cy="259045"/>
    <xdr:sp macro="" textlink="">
      <xdr:nvSpPr>
        <xdr:cNvPr id="44" name="人口1人当たり決算額の推移最小値テキスト130"/>
        <xdr:cNvSpPr txBox="1"/>
      </xdr:nvSpPr>
      <xdr:spPr>
        <a:xfrm>
          <a:off x="5740400" y="3553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105085</xdr:rowOff>
    </xdr:from>
    <xdr:to>
      <xdr:col>30</xdr:col>
      <xdr:colOff>25400</xdr:colOff>
      <xdr:row>20</xdr:row>
      <xdr:rowOff>105085</xdr:rowOff>
    </xdr:to>
    <xdr:cxnSp macro="">
      <xdr:nvCxnSpPr>
        <xdr:cNvPr id="45" name="直線コネクタ 44"/>
        <xdr:cNvCxnSpPr/>
      </xdr:nvCxnSpPr>
      <xdr:spPr bwMode="auto">
        <a:xfrm>
          <a:off x="5562600" y="35817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16583</xdr:rowOff>
    </xdr:from>
    <xdr:ext cx="762000" cy="259045"/>
    <xdr:sp macro="" textlink="">
      <xdr:nvSpPr>
        <xdr:cNvPr id="46" name="人口1人当たり決算額の推移最大値テキスト130"/>
        <xdr:cNvSpPr txBox="1"/>
      </xdr:nvSpPr>
      <xdr:spPr>
        <a:xfrm>
          <a:off x="5740400" y="1778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101656</xdr:rowOff>
    </xdr:from>
    <xdr:to>
      <xdr:col>30</xdr:col>
      <xdr:colOff>25400</xdr:colOff>
      <xdr:row>11</xdr:row>
      <xdr:rowOff>101656</xdr:rowOff>
    </xdr:to>
    <xdr:cxnSp macro="">
      <xdr:nvCxnSpPr>
        <xdr:cNvPr id="47" name="直線コネクタ 46"/>
        <xdr:cNvCxnSpPr/>
      </xdr:nvCxnSpPr>
      <xdr:spPr bwMode="auto">
        <a:xfrm>
          <a:off x="5562600" y="20352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84328</xdr:rowOff>
    </xdr:from>
    <xdr:to>
      <xdr:col>29</xdr:col>
      <xdr:colOff>127000</xdr:colOff>
      <xdr:row>12</xdr:row>
      <xdr:rowOff>101107</xdr:rowOff>
    </xdr:to>
    <xdr:cxnSp macro="">
      <xdr:nvCxnSpPr>
        <xdr:cNvPr id="48" name="直線コネクタ 47"/>
        <xdr:cNvCxnSpPr/>
      </xdr:nvCxnSpPr>
      <xdr:spPr bwMode="auto">
        <a:xfrm flipV="1">
          <a:off x="5003800" y="2189353"/>
          <a:ext cx="647700" cy="167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58503</xdr:rowOff>
    </xdr:from>
    <xdr:ext cx="762000" cy="259045"/>
    <xdr:sp macro="" textlink="">
      <xdr:nvSpPr>
        <xdr:cNvPr id="49" name="人口1人当たり決算額の推移平均値テキスト130"/>
        <xdr:cNvSpPr txBox="1"/>
      </xdr:nvSpPr>
      <xdr:spPr>
        <a:xfrm>
          <a:off x="5740400" y="28493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86426</xdr:rowOff>
    </xdr:from>
    <xdr:to>
      <xdr:col>29</xdr:col>
      <xdr:colOff>177800</xdr:colOff>
      <xdr:row>17</xdr:row>
      <xdr:rowOff>16576</xdr:rowOff>
    </xdr:to>
    <xdr:sp macro="" textlink="">
      <xdr:nvSpPr>
        <xdr:cNvPr id="50" name="フローチャート: 判断 49"/>
        <xdr:cNvSpPr/>
      </xdr:nvSpPr>
      <xdr:spPr bwMode="auto">
        <a:xfrm>
          <a:off x="5600700" y="2877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79482</xdr:rowOff>
    </xdr:from>
    <xdr:to>
      <xdr:col>26</xdr:col>
      <xdr:colOff>50800</xdr:colOff>
      <xdr:row>12</xdr:row>
      <xdr:rowOff>101107</xdr:rowOff>
    </xdr:to>
    <xdr:cxnSp macro="">
      <xdr:nvCxnSpPr>
        <xdr:cNvPr id="51" name="直線コネクタ 50"/>
        <xdr:cNvCxnSpPr/>
      </xdr:nvCxnSpPr>
      <xdr:spPr bwMode="auto">
        <a:xfrm>
          <a:off x="4305300" y="2184507"/>
          <a:ext cx="698500" cy="216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106177</xdr:rowOff>
    </xdr:from>
    <xdr:to>
      <xdr:col>26</xdr:col>
      <xdr:colOff>101600</xdr:colOff>
      <xdr:row>17</xdr:row>
      <xdr:rowOff>36327</xdr:rowOff>
    </xdr:to>
    <xdr:sp macro="" textlink="">
      <xdr:nvSpPr>
        <xdr:cNvPr id="52" name="フローチャート: 判断 51"/>
        <xdr:cNvSpPr/>
      </xdr:nvSpPr>
      <xdr:spPr bwMode="auto">
        <a:xfrm>
          <a:off x="4953000" y="28970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21104</xdr:rowOff>
    </xdr:from>
    <xdr:ext cx="736600" cy="259045"/>
    <xdr:sp macro="" textlink="">
      <xdr:nvSpPr>
        <xdr:cNvPr id="53" name="テキスト ボックス 52"/>
        <xdr:cNvSpPr txBox="1"/>
      </xdr:nvSpPr>
      <xdr:spPr>
        <a:xfrm>
          <a:off x="4622800" y="29833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12</xdr:row>
      <xdr:rowOff>79482</xdr:rowOff>
    </xdr:from>
    <xdr:to>
      <xdr:col>22</xdr:col>
      <xdr:colOff>114300</xdr:colOff>
      <xdr:row>12</xdr:row>
      <xdr:rowOff>142210</xdr:rowOff>
    </xdr:to>
    <xdr:cxnSp macro="">
      <xdr:nvCxnSpPr>
        <xdr:cNvPr id="54" name="直線コネクタ 53"/>
        <xdr:cNvCxnSpPr/>
      </xdr:nvCxnSpPr>
      <xdr:spPr bwMode="auto">
        <a:xfrm flipV="1">
          <a:off x="3606800" y="2184507"/>
          <a:ext cx="698500" cy="627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53416</xdr:rowOff>
    </xdr:from>
    <xdr:to>
      <xdr:col>22</xdr:col>
      <xdr:colOff>165100</xdr:colOff>
      <xdr:row>16</xdr:row>
      <xdr:rowOff>155016</xdr:rowOff>
    </xdr:to>
    <xdr:sp macro="" textlink="">
      <xdr:nvSpPr>
        <xdr:cNvPr id="55" name="フローチャート: 判断 54"/>
        <xdr:cNvSpPr/>
      </xdr:nvSpPr>
      <xdr:spPr bwMode="auto">
        <a:xfrm>
          <a:off x="4254500" y="28442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139793</xdr:rowOff>
    </xdr:from>
    <xdr:ext cx="762000" cy="259045"/>
    <xdr:sp macro="" textlink="">
      <xdr:nvSpPr>
        <xdr:cNvPr id="56" name="テキスト ボックス 55"/>
        <xdr:cNvSpPr txBox="1"/>
      </xdr:nvSpPr>
      <xdr:spPr>
        <a:xfrm>
          <a:off x="3924300" y="2930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12</xdr:row>
      <xdr:rowOff>142210</xdr:rowOff>
    </xdr:from>
    <xdr:to>
      <xdr:col>18</xdr:col>
      <xdr:colOff>177800</xdr:colOff>
      <xdr:row>13</xdr:row>
      <xdr:rowOff>64988</xdr:rowOff>
    </xdr:to>
    <xdr:cxnSp macro="">
      <xdr:nvCxnSpPr>
        <xdr:cNvPr id="57" name="直線コネクタ 56"/>
        <xdr:cNvCxnSpPr/>
      </xdr:nvCxnSpPr>
      <xdr:spPr bwMode="auto">
        <a:xfrm flipV="1">
          <a:off x="2908300" y="2247235"/>
          <a:ext cx="698500" cy="942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136489</xdr:rowOff>
    </xdr:from>
    <xdr:to>
      <xdr:col>19</xdr:col>
      <xdr:colOff>38100</xdr:colOff>
      <xdr:row>17</xdr:row>
      <xdr:rowOff>66639</xdr:rowOff>
    </xdr:to>
    <xdr:sp macro="" textlink="">
      <xdr:nvSpPr>
        <xdr:cNvPr id="58" name="フローチャート: 判断 57"/>
        <xdr:cNvSpPr/>
      </xdr:nvSpPr>
      <xdr:spPr bwMode="auto">
        <a:xfrm>
          <a:off x="3556000" y="2927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51416</xdr:rowOff>
    </xdr:from>
    <xdr:ext cx="762000" cy="259045"/>
    <xdr:sp macro="" textlink="">
      <xdr:nvSpPr>
        <xdr:cNvPr id="59" name="テキスト ボックス 58"/>
        <xdr:cNvSpPr txBox="1"/>
      </xdr:nvSpPr>
      <xdr:spPr>
        <a:xfrm>
          <a:off x="3225800" y="3013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139690</xdr:rowOff>
    </xdr:from>
    <xdr:to>
      <xdr:col>15</xdr:col>
      <xdr:colOff>101600</xdr:colOff>
      <xdr:row>17</xdr:row>
      <xdr:rowOff>69840</xdr:rowOff>
    </xdr:to>
    <xdr:sp macro="" textlink="">
      <xdr:nvSpPr>
        <xdr:cNvPr id="60" name="フローチャート: 判断 59"/>
        <xdr:cNvSpPr/>
      </xdr:nvSpPr>
      <xdr:spPr bwMode="auto">
        <a:xfrm>
          <a:off x="2857500" y="2930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54617</xdr:rowOff>
    </xdr:from>
    <xdr:ext cx="762000" cy="259045"/>
    <xdr:sp macro="" textlink="">
      <xdr:nvSpPr>
        <xdr:cNvPr id="61" name="テキスト ボックス 60"/>
        <xdr:cNvSpPr txBox="1"/>
      </xdr:nvSpPr>
      <xdr:spPr>
        <a:xfrm>
          <a:off x="2527300" y="3016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33528</xdr:rowOff>
    </xdr:from>
    <xdr:to>
      <xdr:col>29</xdr:col>
      <xdr:colOff>177800</xdr:colOff>
      <xdr:row>12</xdr:row>
      <xdr:rowOff>135128</xdr:rowOff>
    </xdr:to>
    <xdr:sp macro="" textlink="">
      <xdr:nvSpPr>
        <xdr:cNvPr id="67" name="楕円 66"/>
        <xdr:cNvSpPr/>
      </xdr:nvSpPr>
      <xdr:spPr bwMode="auto">
        <a:xfrm>
          <a:off x="5600700" y="21385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50055</xdr:rowOff>
    </xdr:from>
    <xdr:ext cx="762000" cy="259045"/>
    <xdr:sp macro="" textlink="">
      <xdr:nvSpPr>
        <xdr:cNvPr id="68" name="人口1人当たり決算額の推移該当値テキスト130"/>
        <xdr:cNvSpPr txBox="1"/>
      </xdr:nvSpPr>
      <xdr:spPr>
        <a:xfrm>
          <a:off x="5740400" y="1983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50307</xdr:rowOff>
    </xdr:from>
    <xdr:to>
      <xdr:col>26</xdr:col>
      <xdr:colOff>101600</xdr:colOff>
      <xdr:row>12</xdr:row>
      <xdr:rowOff>151907</xdr:rowOff>
    </xdr:to>
    <xdr:sp macro="" textlink="">
      <xdr:nvSpPr>
        <xdr:cNvPr id="69" name="楕円 68"/>
        <xdr:cNvSpPr/>
      </xdr:nvSpPr>
      <xdr:spPr bwMode="auto">
        <a:xfrm>
          <a:off x="4953000" y="21553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10</xdr:row>
      <xdr:rowOff>162084</xdr:rowOff>
    </xdr:from>
    <xdr:ext cx="736600" cy="259045"/>
    <xdr:sp macro="" textlink="">
      <xdr:nvSpPr>
        <xdr:cNvPr id="70" name="テキスト ボックス 69"/>
        <xdr:cNvSpPr txBox="1"/>
      </xdr:nvSpPr>
      <xdr:spPr>
        <a:xfrm>
          <a:off x="4622800" y="1924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28682</xdr:rowOff>
    </xdr:from>
    <xdr:to>
      <xdr:col>22</xdr:col>
      <xdr:colOff>165100</xdr:colOff>
      <xdr:row>12</xdr:row>
      <xdr:rowOff>130282</xdr:rowOff>
    </xdr:to>
    <xdr:sp macro="" textlink="">
      <xdr:nvSpPr>
        <xdr:cNvPr id="71" name="楕円 70"/>
        <xdr:cNvSpPr/>
      </xdr:nvSpPr>
      <xdr:spPr bwMode="auto">
        <a:xfrm>
          <a:off x="4254500" y="21337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10</xdr:row>
      <xdr:rowOff>140459</xdr:rowOff>
    </xdr:from>
    <xdr:ext cx="762000" cy="259045"/>
    <xdr:sp macro="" textlink="">
      <xdr:nvSpPr>
        <xdr:cNvPr id="72" name="テキスト ボックス 71"/>
        <xdr:cNvSpPr txBox="1"/>
      </xdr:nvSpPr>
      <xdr:spPr>
        <a:xfrm>
          <a:off x="3924300" y="1902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12</xdr:row>
      <xdr:rowOff>91410</xdr:rowOff>
    </xdr:from>
    <xdr:to>
      <xdr:col>19</xdr:col>
      <xdr:colOff>38100</xdr:colOff>
      <xdr:row>13</xdr:row>
      <xdr:rowOff>21560</xdr:rowOff>
    </xdr:to>
    <xdr:sp macro="" textlink="">
      <xdr:nvSpPr>
        <xdr:cNvPr id="73" name="楕円 72"/>
        <xdr:cNvSpPr/>
      </xdr:nvSpPr>
      <xdr:spPr bwMode="auto">
        <a:xfrm>
          <a:off x="3556000" y="21964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31737</xdr:rowOff>
    </xdr:from>
    <xdr:ext cx="762000" cy="259045"/>
    <xdr:sp macro="" textlink="">
      <xdr:nvSpPr>
        <xdr:cNvPr id="74" name="テキスト ボックス 73"/>
        <xdr:cNvSpPr txBox="1"/>
      </xdr:nvSpPr>
      <xdr:spPr>
        <a:xfrm>
          <a:off x="3225800" y="1965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14188</xdr:rowOff>
    </xdr:from>
    <xdr:to>
      <xdr:col>15</xdr:col>
      <xdr:colOff>101600</xdr:colOff>
      <xdr:row>13</xdr:row>
      <xdr:rowOff>115788</xdr:rowOff>
    </xdr:to>
    <xdr:sp macro="" textlink="">
      <xdr:nvSpPr>
        <xdr:cNvPr id="75" name="楕円 74"/>
        <xdr:cNvSpPr/>
      </xdr:nvSpPr>
      <xdr:spPr bwMode="auto">
        <a:xfrm>
          <a:off x="2857500" y="22906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125965</xdr:rowOff>
    </xdr:from>
    <xdr:ext cx="762000" cy="259045"/>
    <xdr:sp macro="" textlink="">
      <xdr:nvSpPr>
        <xdr:cNvPr id="76" name="テキスト ボックス 75"/>
        <xdr:cNvSpPr txBox="1"/>
      </xdr:nvSpPr>
      <xdr:spPr>
        <a:xfrm>
          <a:off x="2527300" y="2059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291135</xdr:rowOff>
    </xdr:from>
    <xdr:to>
      <xdr:col>29</xdr:col>
      <xdr:colOff>127000</xdr:colOff>
      <xdr:row>37</xdr:row>
      <xdr:rowOff>208458</xdr:rowOff>
    </xdr:to>
    <xdr:cxnSp macro="">
      <xdr:nvCxnSpPr>
        <xdr:cNvPr id="104" name="直線コネクタ 103"/>
        <xdr:cNvCxnSpPr/>
      </xdr:nvCxnSpPr>
      <xdr:spPr bwMode="auto">
        <a:xfrm flipV="1">
          <a:off x="5651500" y="6215685"/>
          <a:ext cx="0" cy="11174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180535</xdr:rowOff>
    </xdr:from>
    <xdr:ext cx="762000" cy="259045"/>
    <xdr:sp macro="" textlink="">
      <xdr:nvSpPr>
        <xdr:cNvPr id="105" name="人口1人当たり決算額の推移最小値テキスト445"/>
        <xdr:cNvSpPr txBox="1"/>
      </xdr:nvSpPr>
      <xdr:spPr>
        <a:xfrm>
          <a:off x="5740400" y="7305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208458</xdr:rowOff>
    </xdr:from>
    <xdr:to>
      <xdr:col>30</xdr:col>
      <xdr:colOff>25400</xdr:colOff>
      <xdr:row>37</xdr:row>
      <xdr:rowOff>208458</xdr:rowOff>
    </xdr:to>
    <xdr:cxnSp macro="">
      <xdr:nvCxnSpPr>
        <xdr:cNvPr id="106" name="直線コネクタ 105"/>
        <xdr:cNvCxnSpPr/>
      </xdr:nvCxnSpPr>
      <xdr:spPr bwMode="auto">
        <a:xfrm>
          <a:off x="5562600" y="73331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34612</xdr:rowOff>
    </xdr:from>
    <xdr:ext cx="762000" cy="259045"/>
    <xdr:sp macro="" textlink="">
      <xdr:nvSpPr>
        <xdr:cNvPr id="107" name="人口1人当たり決算額の推移最大値テキスト445"/>
        <xdr:cNvSpPr txBox="1"/>
      </xdr:nvSpPr>
      <xdr:spPr>
        <a:xfrm>
          <a:off x="5740400" y="595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291135</xdr:rowOff>
    </xdr:from>
    <xdr:to>
      <xdr:col>30</xdr:col>
      <xdr:colOff>25400</xdr:colOff>
      <xdr:row>33</xdr:row>
      <xdr:rowOff>291135</xdr:rowOff>
    </xdr:to>
    <xdr:cxnSp macro="">
      <xdr:nvCxnSpPr>
        <xdr:cNvPr id="108" name="直線コネクタ 107"/>
        <xdr:cNvCxnSpPr/>
      </xdr:nvCxnSpPr>
      <xdr:spPr bwMode="auto">
        <a:xfrm>
          <a:off x="5562600" y="62156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197904</xdr:rowOff>
    </xdr:from>
    <xdr:to>
      <xdr:col>29</xdr:col>
      <xdr:colOff>127000</xdr:colOff>
      <xdr:row>35</xdr:row>
      <xdr:rowOff>244843</xdr:rowOff>
    </xdr:to>
    <xdr:cxnSp macro="">
      <xdr:nvCxnSpPr>
        <xdr:cNvPr id="109" name="直線コネクタ 108"/>
        <xdr:cNvCxnSpPr/>
      </xdr:nvCxnSpPr>
      <xdr:spPr bwMode="auto">
        <a:xfrm>
          <a:off x="5003800" y="6808254"/>
          <a:ext cx="647700" cy="469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246625</xdr:rowOff>
    </xdr:from>
    <xdr:ext cx="762000" cy="259045"/>
    <xdr:sp macro="" textlink="">
      <xdr:nvSpPr>
        <xdr:cNvPr id="110" name="人口1人当たり決算額の推移平均値テキスト445"/>
        <xdr:cNvSpPr txBox="1"/>
      </xdr:nvSpPr>
      <xdr:spPr>
        <a:xfrm>
          <a:off x="5740400" y="68569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274548</xdr:rowOff>
    </xdr:from>
    <xdr:to>
      <xdr:col>29</xdr:col>
      <xdr:colOff>177800</xdr:colOff>
      <xdr:row>36</xdr:row>
      <xdr:rowOff>33248</xdr:rowOff>
    </xdr:to>
    <xdr:sp macro="" textlink="">
      <xdr:nvSpPr>
        <xdr:cNvPr id="111" name="フローチャート: 判断 110"/>
        <xdr:cNvSpPr/>
      </xdr:nvSpPr>
      <xdr:spPr bwMode="auto">
        <a:xfrm>
          <a:off x="5600700" y="6884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89433</xdr:rowOff>
    </xdr:from>
    <xdr:to>
      <xdr:col>26</xdr:col>
      <xdr:colOff>50800</xdr:colOff>
      <xdr:row>35</xdr:row>
      <xdr:rowOff>197904</xdr:rowOff>
    </xdr:to>
    <xdr:cxnSp macro="">
      <xdr:nvCxnSpPr>
        <xdr:cNvPr id="112" name="直線コネクタ 111"/>
        <xdr:cNvCxnSpPr/>
      </xdr:nvCxnSpPr>
      <xdr:spPr bwMode="auto">
        <a:xfrm>
          <a:off x="4305300" y="6699783"/>
          <a:ext cx="698500" cy="1084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272948</xdr:rowOff>
    </xdr:from>
    <xdr:to>
      <xdr:col>26</xdr:col>
      <xdr:colOff>101600</xdr:colOff>
      <xdr:row>36</xdr:row>
      <xdr:rowOff>31648</xdr:rowOff>
    </xdr:to>
    <xdr:sp macro="" textlink="">
      <xdr:nvSpPr>
        <xdr:cNvPr id="113" name="フローチャート: 判断 112"/>
        <xdr:cNvSpPr/>
      </xdr:nvSpPr>
      <xdr:spPr bwMode="auto">
        <a:xfrm>
          <a:off x="4953000" y="688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16425</xdr:rowOff>
    </xdr:from>
    <xdr:ext cx="736600" cy="259045"/>
    <xdr:sp macro="" textlink="">
      <xdr:nvSpPr>
        <xdr:cNvPr id="114" name="テキスト ボックス 113"/>
        <xdr:cNvSpPr txBox="1"/>
      </xdr:nvSpPr>
      <xdr:spPr>
        <a:xfrm>
          <a:off x="4622800" y="69696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79794</xdr:rowOff>
    </xdr:from>
    <xdr:to>
      <xdr:col>22</xdr:col>
      <xdr:colOff>114300</xdr:colOff>
      <xdr:row>35</xdr:row>
      <xdr:rowOff>89433</xdr:rowOff>
    </xdr:to>
    <xdr:cxnSp macro="">
      <xdr:nvCxnSpPr>
        <xdr:cNvPr id="115" name="直線コネクタ 114"/>
        <xdr:cNvCxnSpPr/>
      </xdr:nvCxnSpPr>
      <xdr:spPr bwMode="auto">
        <a:xfrm>
          <a:off x="3606800" y="6347244"/>
          <a:ext cx="698500" cy="3525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224942</xdr:rowOff>
    </xdr:from>
    <xdr:to>
      <xdr:col>22</xdr:col>
      <xdr:colOff>165100</xdr:colOff>
      <xdr:row>35</xdr:row>
      <xdr:rowOff>326542</xdr:rowOff>
    </xdr:to>
    <xdr:sp macro="" textlink="">
      <xdr:nvSpPr>
        <xdr:cNvPr id="116" name="フローチャート: 判断 115"/>
        <xdr:cNvSpPr/>
      </xdr:nvSpPr>
      <xdr:spPr bwMode="auto">
        <a:xfrm>
          <a:off x="4254500" y="68352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311319</xdr:rowOff>
    </xdr:from>
    <xdr:ext cx="762000" cy="259045"/>
    <xdr:sp macro="" textlink="">
      <xdr:nvSpPr>
        <xdr:cNvPr id="117" name="テキスト ボックス 116"/>
        <xdr:cNvSpPr txBox="1"/>
      </xdr:nvSpPr>
      <xdr:spPr>
        <a:xfrm>
          <a:off x="3924300" y="692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79794</xdr:rowOff>
    </xdr:from>
    <xdr:to>
      <xdr:col>18</xdr:col>
      <xdr:colOff>177800</xdr:colOff>
      <xdr:row>34</xdr:row>
      <xdr:rowOff>281305</xdr:rowOff>
    </xdr:to>
    <xdr:cxnSp macro="">
      <xdr:nvCxnSpPr>
        <xdr:cNvPr id="118" name="直線コネクタ 117"/>
        <xdr:cNvCxnSpPr/>
      </xdr:nvCxnSpPr>
      <xdr:spPr bwMode="auto">
        <a:xfrm flipV="1">
          <a:off x="2908300" y="6347244"/>
          <a:ext cx="698500" cy="2015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214961</xdr:rowOff>
    </xdr:from>
    <xdr:to>
      <xdr:col>19</xdr:col>
      <xdr:colOff>38100</xdr:colOff>
      <xdr:row>35</xdr:row>
      <xdr:rowOff>316561</xdr:rowOff>
    </xdr:to>
    <xdr:sp macro="" textlink="">
      <xdr:nvSpPr>
        <xdr:cNvPr id="119" name="フローチャート: 判断 118"/>
        <xdr:cNvSpPr/>
      </xdr:nvSpPr>
      <xdr:spPr bwMode="auto">
        <a:xfrm>
          <a:off x="3556000" y="6825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301338</xdr:rowOff>
    </xdr:from>
    <xdr:ext cx="762000" cy="259045"/>
    <xdr:sp macro="" textlink="">
      <xdr:nvSpPr>
        <xdr:cNvPr id="120" name="テキスト ボックス 119"/>
        <xdr:cNvSpPr txBox="1"/>
      </xdr:nvSpPr>
      <xdr:spPr>
        <a:xfrm>
          <a:off x="3225800" y="6911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160210</xdr:rowOff>
    </xdr:from>
    <xdr:to>
      <xdr:col>15</xdr:col>
      <xdr:colOff>101600</xdr:colOff>
      <xdr:row>35</xdr:row>
      <xdr:rowOff>261810</xdr:rowOff>
    </xdr:to>
    <xdr:sp macro="" textlink="">
      <xdr:nvSpPr>
        <xdr:cNvPr id="121" name="フローチャート: 判断 120"/>
        <xdr:cNvSpPr/>
      </xdr:nvSpPr>
      <xdr:spPr bwMode="auto">
        <a:xfrm>
          <a:off x="2857500" y="6770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246587</xdr:rowOff>
    </xdr:from>
    <xdr:ext cx="762000" cy="259045"/>
    <xdr:sp macro="" textlink="">
      <xdr:nvSpPr>
        <xdr:cNvPr id="122" name="テキスト ボックス 121"/>
        <xdr:cNvSpPr txBox="1"/>
      </xdr:nvSpPr>
      <xdr:spPr>
        <a:xfrm>
          <a:off x="2527300" y="6856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194043</xdr:rowOff>
    </xdr:from>
    <xdr:to>
      <xdr:col>29</xdr:col>
      <xdr:colOff>177800</xdr:colOff>
      <xdr:row>35</xdr:row>
      <xdr:rowOff>295643</xdr:rowOff>
    </xdr:to>
    <xdr:sp macro="" textlink="">
      <xdr:nvSpPr>
        <xdr:cNvPr id="128" name="楕円 127"/>
        <xdr:cNvSpPr/>
      </xdr:nvSpPr>
      <xdr:spPr bwMode="auto">
        <a:xfrm>
          <a:off x="5600700" y="68043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39120</xdr:rowOff>
    </xdr:from>
    <xdr:ext cx="762000" cy="259045"/>
    <xdr:sp macro="" textlink="">
      <xdr:nvSpPr>
        <xdr:cNvPr id="129" name="人口1人当たり決算額の推移該当値テキスト445"/>
        <xdr:cNvSpPr txBox="1"/>
      </xdr:nvSpPr>
      <xdr:spPr>
        <a:xfrm>
          <a:off x="5740400" y="6649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147104</xdr:rowOff>
    </xdr:from>
    <xdr:to>
      <xdr:col>26</xdr:col>
      <xdr:colOff>101600</xdr:colOff>
      <xdr:row>35</xdr:row>
      <xdr:rowOff>248704</xdr:rowOff>
    </xdr:to>
    <xdr:sp macro="" textlink="">
      <xdr:nvSpPr>
        <xdr:cNvPr id="130" name="楕円 129"/>
        <xdr:cNvSpPr/>
      </xdr:nvSpPr>
      <xdr:spPr bwMode="auto">
        <a:xfrm>
          <a:off x="4953000" y="67574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258881</xdr:rowOff>
    </xdr:from>
    <xdr:ext cx="736600" cy="259045"/>
    <xdr:sp macro="" textlink="">
      <xdr:nvSpPr>
        <xdr:cNvPr id="131" name="テキスト ボックス 130"/>
        <xdr:cNvSpPr txBox="1"/>
      </xdr:nvSpPr>
      <xdr:spPr>
        <a:xfrm>
          <a:off x="4622800" y="6526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38633</xdr:rowOff>
    </xdr:from>
    <xdr:to>
      <xdr:col>22</xdr:col>
      <xdr:colOff>165100</xdr:colOff>
      <xdr:row>35</xdr:row>
      <xdr:rowOff>140233</xdr:rowOff>
    </xdr:to>
    <xdr:sp macro="" textlink="">
      <xdr:nvSpPr>
        <xdr:cNvPr id="132" name="楕円 131"/>
        <xdr:cNvSpPr/>
      </xdr:nvSpPr>
      <xdr:spPr bwMode="auto">
        <a:xfrm>
          <a:off x="4254500" y="66489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150410</xdr:rowOff>
    </xdr:from>
    <xdr:ext cx="762000" cy="259045"/>
    <xdr:sp macro="" textlink="">
      <xdr:nvSpPr>
        <xdr:cNvPr id="133" name="テキスト ボックス 132"/>
        <xdr:cNvSpPr txBox="1"/>
      </xdr:nvSpPr>
      <xdr:spPr>
        <a:xfrm>
          <a:off x="3924300" y="6417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28994</xdr:rowOff>
    </xdr:from>
    <xdr:to>
      <xdr:col>19</xdr:col>
      <xdr:colOff>38100</xdr:colOff>
      <xdr:row>34</xdr:row>
      <xdr:rowOff>130594</xdr:rowOff>
    </xdr:to>
    <xdr:sp macro="" textlink="">
      <xdr:nvSpPr>
        <xdr:cNvPr id="134" name="楕円 133"/>
        <xdr:cNvSpPr/>
      </xdr:nvSpPr>
      <xdr:spPr bwMode="auto">
        <a:xfrm>
          <a:off x="3556000" y="62964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140771</xdr:rowOff>
    </xdr:from>
    <xdr:ext cx="762000" cy="259045"/>
    <xdr:sp macro="" textlink="">
      <xdr:nvSpPr>
        <xdr:cNvPr id="135" name="テキスト ボックス 134"/>
        <xdr:cNvSpPr txBox="1"/>
      </xdr:nvSpPr>
      <xdr:spPr>
        <a:xfrm>
          <a:off x="3225800" y="6065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230505</xdr:rowOff>
    </xdr:from>
    <xdr:to>
      <xdr:col>15</xdr:col>
      <xdr:colOff>101600</xdr:colOff>
      <xdr:row>34</xdr:row>
      <xdr:rowOff>332105</xdr:rowOff>
    </xdr:to>
    <xdr:sp macro="" textlink="">
      <xdr:nvSpPr>
        <xdr:cNvPr id="136" name="楕円 135"/>
        <xdr:cNvSpPr/>
      </xdr:nvSpPr>
      <xdr:spPr bwMode="auto">
        <a:xfrm>
          <a:off x="2857500" y="64979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342282</xdr:rowOff>
    </xdr:from>
    <xdr:ext cx="762000" cy="259045"/>
    <xdr:sp macro="" textlink="">
      <xdr:nvSpPr>
        <xdr:cNvPr id="137" name="テキスト ボックス 136"/>
        <xdr:cNvSpPr txBox="1"/>
      </xdr:nvSpPr>
      <xdr:spPr>
        <a:xfrm>
          <a:off x="2527300" y="6266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281,127
272,887
711.19
112,385,196
111,815,997
120,559
66,985,751
110,149,028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45.5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127317</xdr:rowOff>
    </xdr:from>
    <xdr:to>
      <xdr:col>24</xdr:col>
      <xdr:colOff>62865</xdr:colOff>
      <xdr:row>39</xdr:row>
      <xdr:rowOff>10731</xdr:rowOff>
    </xdr:to>
    <xdr:cxnSp macro="">
      <xdr:nvCxnSpPr>
        <xdr:cNvPr id="56" name="直線コネクタ 55"/>
        <xdr:cNvCxnSpPr/>
      </xdr:nvCxnSpPr>
      <xdr:spPr>
        <a:xfrm flipV="1">
          <a:off x="4633595" y="5442267"/>
          <a:ext cx="127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14558</xdr:rowOff>
    </xdr:from>
    <xdr:ext cx="534377" cy="259045"/>
    <xdr:sp macro="" textlink="">
      <xdr:nvSpPr>
        <xdr:cNvPr id="57" name="人件費最小値テキスト"/>
        <xdr:cNvSpPr txBox="1"/>
      </xdr:nvSpPr>
      <xdr:spPr>
        <a:xfrm>
          <a:off x="4686300" y="670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10731</xdr:rowOff>
    </xdr:from>
    <xdr:to>
      <xdr:col>24</xdr:col>
      <xdr:colOff>152400</xdr:colOff>
      <xdr:row>39</xdr:row>
      <xdr:rowOff>10731</xdr:rowOff>
    </xdr:to>
    <xdr:cxnSp macro="">
      <xdr:nvCxnSpPr>
        <xdr:cNvPr id="58" name="直線コネクタ 57"/>
        <xdr:cNvCxnSpPr/>
      </xdr:nvCxnSpPr>
      <xdr:spPr>
        <a:xfrm>
          <a:off x="4546600" y="6697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73994</xdr:rowOff>
    </xdr:from>
    <xdr:ext cx="534377" cy="259045"/>
    <xdr:sp macro="" textlink="">
      <xdr:nvSpPr>
        <xdr:cNvPr id="59" name="人件費最大値テキスト"/>
        <xdr:cNvSpPr txBox="1"/>
      </xdr:nvSpPr>
      <xdr:spPr>
        <a:xfrm>
          <a:off x="4686300" y="5217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127317</xdr:rowOff>
    </xdr:from>
    <xdr:to>
      <xdr:col>24</xdr:col>
      <xdr:colOff>152400</xdr:colOff>
      <xdr:row>31</xdr:row>
      <xdr:rowOff>127317</xdr:rowOff>
    </xdr:to>
    <xdr:cxnSp macro="">
      <xdr:nvCxnSpPr>
        <xdr:cNvPr id="60" name="直線コネクタ 59"/>
        <xdr:cNvCxnSpPr/>
      </xdr:nvCxnSpPr>
      <xdr:spPr>
        <a:xfrm>
          <a:off x="4546600" y="5442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116078</xdr:rowOff>
    </xdr:from>
    <xdr:to>
      <xdr:col>24</xdr:col>
      <xdr:colOff>63500</xdr:colOff>
      <xdr:row>32</xdr:row>
      <xdr:rowOff>122136</xdr:rowOff>
    </xdr:to>
    <xdr:cxnSp macro="">
      <xdr:nvCxnSpPr>
        <xdr:cNvPr id="61" name="直線コネクタ 60"/>
        <xdr:cNvCxnSpPr/>
      </xdr:nvCxnSpPr>
      <xdr:spPr>
        <a:xfrm>
          <a:off x="3797300" y="5602478"/>
          <a:ext cx="838200" cy="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43819</xdr:rowOff>
    </xdr:from>
    <xdr:ext cx="534377" cy="259045"/>
    <xdr:sp macro="" textlink="">
      <xdr:nvSpPr>
        <xdr:cNvPr id="62" name="人件費平均値テキスト"/>
        <xdr:cNvSpPr txBox="1"/>
      </xdr:nvSpPr>
      <xdr:spPr>
        <a:xfrm>
          <a:off x="4686300" y="60445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65392</xdr:rowOff>
    </xdr:from>
    <xdr:to>
      <xdr:col>24</xdr:col>
      <xdr:colOff>114300</xdr:colOff>
      <xdr:row>35</xdr:row>
      <xdr:rowOff>166992</xdr:rowOff>
    </xdr:to>
    <xdr:sp macro="" textlink="">
      <xdr:nvSpPr>
        <xdr:cNvPr id="63" name="フローチャート: 判断 62"/>
        <xdr:cNvSpPr/>
      </xdr:nvSpPr>
      <xdr:spPr>
        <a:xfrm>
          <a:off x="4584700" y="606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97409</xdr:rowOff>
    </xdr:from>
    <xdr:to>
      <xdr:col>19</xdr:col>
      <xdr:colOff>177800</xdr:colOff>
      <xdr:row>32</xdr:row>
      <xdr:rowOff>116078</xdr:rowOff>
    </xdr:to>
    <xdr:cxnSp macro="">
      <xdr:nvCxnSpPr>
        <xdr:cNvPr id="64" name="直線コネクタ 63"/>
        <xdr:cNvCxnSpPr/>
      </xdr:nvCxnSpPr>
      <xdr:spPr>
        <a:xfrm>
          <a:off x="2908300" y="5583809"/>
          <a:ext cx="889000" cy="1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62763</xdr:rowOff>
    </xdr:from>
    <xdr:to>
      <xdr:col>20</xdr:col>
      <xdr:colOff>38100</xdr:colOff>
      <xdr:row>35</xdr:row>
      <xdr:rowOff>164363</xdr:rowOff>
    </xdr:to>
    <xdr:sp macro="" textlink="">
      <xdr:nvSpPr>
        <xdr:cNvPr id="65" name="フローチャート: 判断 64"/>
        <xdr:cNvSpPr/>
      </xdr:nvSpPr>
      <xdr:spPr>
        <a:xfrm>
          <a:off x="3746500" y="606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155490</xdr:rowOff>
    </xdr:from>
    <xdr:ext cx="534377" cy="259045"/>
    <xdr:sp macro="" textlink="">
      <xdr:nvSpPr>
        <xdr:cNvPr id="66" name="テキスト ボックス 65"/>
        <xdr:cNvSpPr txBox="1"/>
      </xdr:nvSpPr>
      <xdr:spPr>
        <a:xfrm>
          <a:off x="3530111" y="615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97409</xdr:rowOff>
    </xdr:from>
    <xdr:to>
      <xdr:col>15</xdr:col>
      <xdr:colOff>50800</xdr:colOff>
      <xdr:row>32</xdr:row>
      <xdr:rowOff>147434</xdr:rowOff>
    </xdr:to>
    <xdr:cxnSp macro="">
      <xdr:nvCxnSpPr>
        <xdr:cNvPr id="67" name="直線コネクタ 66"/>
        <xdr:cNvCxnSpPr/>
      </xdr:nvCxnSpPr>
      <xdr:spPr>
        <a:xfrm flipV="1">
          <a:off x="2019300" y="5583809"/>
          <a:ext cx="889000" cy="5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12624</xdr:rowOff>
    </xdr:from>
    <xdr:to>
      <xdr:col>15</xdr:col>
      <xdr:colOff>101600</xdr:colOff>
      <xdr:row>35</xdr:row>
      <xdr:rowOff>114224</xdr:rowOff>
    </xdr:to>
    <xdr:sp macro="" textlink="">
      <xdr:nvSpPr>
        <xdr:cNvPr id="68" name="フローチャート: 判断 67"/>
        <xdr:cNvSpPr/>
      </xdr:nvSpPr>
      <xdr:spPr>
        <a:xfrm>
          <a:off x="2857500" y="601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105351</xdr:rowOff>
    </xdr:from>
    <xdr:ext cx="534377" cy="259045"/>
    <xdr:sp macro="" textlink="">
      <xdr:nvSpPr>
        <xdr:cNvPr id="69" name="テキスト ボックス 68"/>
        <xdr:cNvSpPr txBox="1"/>
      </xdr:nvSpPr>
      <xdr:spPr>
        <a:xfrm>
          <a:off x="2641111" y="6106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147434</xdr:rowOff>
    </xdr:from>
    <xdr:to>
      <xdr:col>10</xdr:col>
      <xdr:colOff>114300</xdr:colOff>
      <xdr:row>33</xdr:row>
      <xdr:rowOff>27991</xdr:rowOff>
    </xdr:to>
    <xdr:cxnSp macro="">
      <xdr:nvCxnSpPr>
        <xdr:cNvPr id="70" name="直線コネクタ 69"/>
        <xdr:cNvCxnSpPr/>
      </xdr:nvCxnSpPr>
      <xdr:spPr>
        <a:xfrm flipV="1">
          <a:off x="1130300" y="5633834"/>
          <a:ext cx="889000" cy="52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31407</xdr:rowOff>
    </xdr:from>
    <xdr:to>
      <xdr:col>10</xdr:col>
      <xdr:colOff>165100</xdr:colOff>
      <xdr:row>35</xdr:row>
      <xdr:rowOff>133007</xdr:rowOff>
    </xdr:to>
    <xdr:sp macro="" textlink="">
      <xdr:nvSpPr>
        <xdr:cNvPr id="71" name="フローチャート: 判断 70"/>
        <xdr:cNvSpPr/>
      </xdr:nvSpPr>
      <xdr:spPr>
        <a:xfrm>
          <a:off x="1968500" y="603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124134</xdr:rowOff>
    </xdr:from>
    <xdr:ext cx="534377" cy="259045"/>
    <xdr:sp macro="" textlink="">
      <xdr:nvSpPr>
        <xdr:cNvPr id="72" name="テキスト ボックス 71"/>
        <xdr:cNvSpPr txBox="1"/>
      </xdr:nvSpPr>
      <xdr:spPr>
        <a:xfrm>
          <a:off x="1752111" y="612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20549</xdr:rowOff>
    </xdr:from>
    <xdr:to>
      <xdr:col>6</xdr:col>
      <xdr:colOff>38100</xdr:colOff>
      <xdr:row>35</xdr:row>
      <xdr:rowOff>122149</xdr:rowOff>
    </xdr:to>
    <xdr:sp macro="" textlink="">
      <xdr:nvSpPr>
        <xdr:cNvPr id="73" name="フローチャート: 判断 72"/>
        <xdr:cNvSpPr/>
      </xdr:nvSpPr>
      <xdr:spPr>
        <a:xfrm>
          <a:off x="1079500" y="602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113276</xdr:rowOff>
    </xdr:from>
    <xdr:ext cx="534377" cy="259045"/>
    <xdr:sp macro="" textlink="">
      <xdr:nvSpPr>
        <xdr:cNvPr id="74" name="テキスト ボックス 73"/>
        <xdr:cNvSpPr txBox="1"/>
      </xdr:nvSpPr>
      <xdr:spPr>
        <a:xfrm>
          <a:off x="863111" y="611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71336</xdr:rowOff>
    </xdr:from>
    <xdr:to>
      <xdr:col>24</xdr:col>
      <xdr:colOff>114300</xdr:colOff>
      <xdr:row>33</xdr:row>
      <xdr:rowOff>1486</xdr:rowOff>
    </xdr:to>
    <xdr:sp macro="" textlink="">
      <xdr:nvSpPr>
        <xdr:cNvPr id="80" name="楕円 79"/>
        <xdr:cNvSpPr/>
      </xdr:nvSpPr>
      <xdr:spPr>
        <a:xfrm>
          <a:off x="4584700" y="5557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94213</xdr:rowOff>
    </xdr:from>
    <xdr:ext cx="534377" cy="259045"/>
    <xdr:sp macro="" textlink="">
      <xdr:nvSpPr>
        <xdr:cNvPr id="81" name="人件費該当値テキスト"/>
        <xdr:cNvSpPr txBox="1"/>
      </xdr:nvSpPr>
      <xdr:spPr>
        <a:xfrm>
          <a:off x="4686300" y="540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65278</xdr:rowOff>
    </xdr:from>
    <xdr:to>
      <xdr:col>20</xdr:col>
      <xdr:colOff>38100</xdr:colOff>
      <xdr:row>32</xdr:row>
      <xdr:rowOff>166878</xdr:rowOff>
    </xdr:to>
    <xdr:sp macro="" textlink="">
      <xdr:nvSpPr>
        <xdr:cNvPr id="82" name="楕円 81"/>
        <xdr:cNvSpPr/>
      </xdr:nvSpPr>
      <xdr:spPr>
        <a:xfrm>
          <a:off x="3746500" y="555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11955</xdr:rowOff>
    </xdr:from>
    <xdr:ext cx="534377" cy="259045"/>
    <xdr:sp macro="" textlink="">
      <xdr:nvSpPr>
        <xdr:cNvPr id="83" name="テキスト ボックス 82"/>
        <xdr:cNvSpPr txBox="1"/>
      </xdr:nvSpPr>
      <xdr:spPr>
        <a:xfrm>
          <a:off x="3530111" y="532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46609</xdr:rowOff>
    </xdr:from>
    <xdr:to>
      <xdr:col>15</xdr:col>
      <xdr:colOff>101600</xdr:colOff>
      <xdr:row>32</xdr:row>
      <xdr:rowOff>148209</xdr:rowOff>
    </xdr:to>
    <xdr:sp macro="" textlink="">
      <xdr:nvSpPr>
        <xdr:cNvPr id="84" name="楕円 83"/>
        <xdr:cNvSpPr/>
      </xdr:nvSpPr>
      <xdr:spPr>
        <a:xfrm>
          <a:off x="2857500" y="553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30</xdr:row>
      <xdr:rowOff>164736</xdr:rowOff>
    </xdr:from>
    <xdr:ext cx="534377" cy="259045"/>
    <xdr:sp macro="" textlink="">
      <xdr:nvSpPr>
        <xdr:cNvPr id="85" name="テキスト ボックス 84"/>
        <xdr:cNvSpPr txBox="1"/>
      </xdr:nvSpPr>
      <xdr:spPr>
        <a:xfrm>
          <a:off x="2641111" y="5308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96634</xdr:rowOff>
    </xdr:from>
    <xdr:to>
      <xdr:col>10</xdr:col>
      <xdr:colOff>165100</xdr:colOff>
      <xdr:row>33</xdr:row>
      <xdr:rowOff>26784</xdr:rowOff>
    </xdr:to>
    <xdr:sp macro="" textlink="">
      <xdr:nvSpPr>
        <xdr:cNvPr id="86" name="楕円 85"/>
        <xdr:cNvSpPr/>
      </xdr:nvSpPr>
      <xdr:spPr>
        <a:xfrm>
          <a:off x="1968500" y="558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43311</xdr:rowOff>
    </xdr:from>
    <xdr:ext cx="534377" cy="259045"/>
    <xdr:sp macro="" textlink="">
      <xdr:nvSpPr>
        <xdr:cNvPr id="87" name="テキスト ボックス 86"/>
        <xdr:cNvSpPr txBox="1"/>
      </xdr:nvSpPr>
      <xdr:spPr>
        <a:xfrm>
          <a:off x="1752111" y="535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148641</xdr:rowOff>
    </xdr:from>
    <xdr:to>
      <xdr:col>6</xdr:col>
      <xdr:colOff>38100</xdr:colOff>
      <xdr:row>33</xdr:row>
      <xdr:rowOff>78791</xdr:rowOff>
    </xdr:to>
    <xdr:sp macro="" textlink="">
      <xdr:nvSpPr>
        <xdr:cNvPr id="88" name="楕円 87"/>
        <xdr:cNvSpPr/>
      </xdr:nvSpPr>
      <xdr:spPr>
        <a:xfrm>
          <a:off x="1079500" y="5635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95318</xdr:rowOff>
    </xdr:from>
    <xdr:ext cx="534377" cy="259045"/>
    <xdr:sp macro="" textlink="">
      <xdr:nvSpPr>
        <xdr:cNvPr id="89" name="テキスト ボックス 88"/>
        <xdr:cNvSpPr txBox="1"/>
      </xdr:nvSpPr>
      <xdr:spPr>
        <a:xfrm>
          <a:off x="863111" y="541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4597</xdr:rowOff>
    </xdr:from>
    <xdr:to>
      <xdr:col>24</xdr:col>
      <xdr:colOff>62865</xdr:colOff>
      <xdr:row>59</xdr:row>
      <xdr:rowOff>30950</xdr:rowOff>
    </xdr:to>
    <xdr:cxnSp macro="">
      <xdr:nvCxnSpPr>
        <xdr:cNvPr id="114" name="直線コネクタ 113"/>
        <xdr:cNvCxnSpPr/>
      </xdr:nvCxnSpPr>
      <xdr:spPr>
        <a:xfrm flipV="1">
          <a:off x="4633595" y="8577097"/>
          <a:ext cx="1270" cy="1569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34777</xdr:rowOff>
    </xdr:from>
    <xdr:ext cx="534377" cy="259045"/>
    <xdr:sp macro="" textlink="">
      <xdr:nvSpPr>
        <xdr:cNvPr id="115" name="物件費最小値テキスト"/>
        <xdr:cNvSpPr txBox="1"/>
      </xdr:nvSpPr>
      <xdr:spPr>
        <a:xfrm>
          <a:off x="4686300" y="1015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30950</xdr:rowOff>
    </xdr:from>
    <xdr:to>
      <xdr:col>24</xdr:col>
      <xdr:colOff>152400</xdr:colOff>
      <xdr:row>59</xdr:row>
      <xdr:rowOff>30950</xdr:rowOff>
    </xdr:to>
    <xdr:cxnSp macro="">
      <xdr:nvCxnSpPr>
        <xdr:cNvPr id="116" name="直線コネクタ 115"/>
        <xdr:cNvCxnSpPr/>
      </xdr:nvCxnSpPr>
      <xdr:spPr>
        <a:xfrm>
          <a:off x="4546600" y="101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122724</xdr:rowOff>
    </xdr:from>
    <xdr:ext cx="599010" cy="259045"/>
    <xdr:sp macro="" textlink="">
      <xdr:nvSpPr>
        <xdr:cNvPr id="117" name="物件費最大値テキスト"/>
        <xdr:cNvSpPr txBox="1"/>
      </xdr:nvSpPr>
      <xdr:spPr>
        <a:xfrm>
          <a:off x="4686300" y="8352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4597</xdr:rowOff>
    </xdr:from>
    <xdr:to>
      <xdr:col>24</xdr:col>
      <xdr:colOff>152400</xdr:colOff>
      <xdr:row>50</xdr:row>
      <xdr:rowOff>4597</xdr:rowOff>
    </xdr:to>
    <xdr:cxnSp macro="">
      <xdr:nvCxnSpPr>
        <xdr:cNvPr id="118" name="直線コネクタ 117"/>
        <xdr:cNvCxnSpPr/>
      </xdr:nvCxnSpPr>
      <xdr:spPr>
        <a:xfrm>
          <a:off x="4546600" y="857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117666</xdr:rowOff>
    </xdr:from>
    <xdr:to>
      <xdr:col>24</xdr:col>
      <xdr:colOff>63500</xdr:colOff>
      <xdr:row>56</xdr:row>
      <xdr:rowOff>121730</xdr:rowOff>
    </xdr:to>
    <xdr:cxnSp macro="">
      <xdr:nvCxnSpPr>
        <xdr:cNvPr id="119" name="直線コネクタ 118"/>
        <xdr:cNvCxnSpPr/>
      </xdr:nvCxnSpPr>
      <xdr:spPr>
        <a:xfrm flipV="1">
          <a:off x="3797300" y="9718866"/>
          <a:ext cx="838200" cy="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164482</xdr:rowOff>
    </xdr:from>
    <xdr:ext cx="534377" cy="259045"/>
    <xdr:sp macro="" textlink="">
      <xdr:nvSpPr>
        <xdr:cNvPr id="120" name="物件費平均値テキスト"/>
        <xdr:cNvSpPr txBox="1"/>
      </xdr:nvSpPr>
      <xdr:spPr>
        <a:xfrm>
          <a:off x="4686300" y="97656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14605</xdr:rowOff>
    </xdr:from>
    <xdr:to>
      <xdr:col>24</xdr:col>
      <xdr:colOff>114300</xdr:colOff>
      <xdr:row>57</xdr:row>
      <xdr:rowOff>116205</xdr:rowOff>
    </xdr:to>
    <xdr:sp macro="" textlink="">
      <xdr:nvSpPr>
        <xdr:cNvPr id="121" name="フローチャート: 判断 120"/>
        <xdr:cNvSpPr/>
      </xdr:nvSpPr>
      <xdr:spPr>
        <a:xfrm>
          <a:off x="4584700" y="978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121730</xdr:rowOff>
    </xdr:from>
    <xdr:to>
      <xdr:col>19</xdr:col>
      <xdr:colOff>177800</xdr:colOff>
      <xdr:row>56</xdr:row>
      <xdr:rowOff>125464</xdr:rowOff>
    </xdr:to>
    <xdr:cxnSp macro="">
      <xdr:nvCxnSpPr>
        <xdr:cNvPr id="122" name="直線コネクタ 121"/>
        <xdr:cNvCxnSpPr/>
      </xdr:nvCxnSpPr>
      <xdr:spPr>
        <a:xfrm flipV="1">
          <a:off x="2908300" y="9722930"/>
          <a:ext cx="889000" cy="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97498</xdr:rowOff>
    </xdr:from>
    <xdr:to>
      <xdr:col>20</xdr:col>
      <xdr:colOff>38100</xdr:colOff>
      <xdr:row>57</xdr:row>
      <xdr:rowOff>27648</xdr:rowOff>
    </xdr:to>
    <xdr:sp macro="" textlink="">
      <xdr:nvSpPr>
        <xdr:cNvPr id="123" name="フローチャート: 判断 122"/>
        <xdr:cNvSpPr/>
      </xdr:nvSpPr>
      <xdr:spPr>
        <a:xfrm>
          <a:off x="3746500" y="9698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18775</xdr:rowOff>
    </xdr:from>
    <xdr:ext cx="534377" cy="259045"/>
    <xdr:sp macro="" textlink="">
      <xdr:nvSpPr>
        <xdr:cNvPr id="124" name="テキスト ボックス 123"/>
        <xdr:cNvSpPr txBox="1"/>
      </xdr:nvSpPr>
      <xdr:spPr>
        <a:xfrm>
          <a:off x="3530111" y="9791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125464</xdr:rowOff>
    </xdr:from>
    <xdr:to>
      <xdr:col>15</xdr:col>
      <xdr:colOff>50800</xdr:colOff>
      <xdr:row>57</xdr:row>
      <xdr:rowOff>41605</xdr:rowOff>
    </xdr:to>
    <xdr:cxnSp macro="">
      <xdr:nvCxnSpPr>
        <xdr:cNvPr id="125" name="直線コネクタ 124"/>
        <xdr:cNvCxnSpPr/>
      </xdr:nvCxnSpPr>
      <xdr:spPr>
        <a:xfrm flipV="1">
          <a:off x="2019300" y="9726664"/>
          <a:ext cx="889000" cy="87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82576</xdr:rowOff>
    </xdr:from>
    <xdr:to>
      <xdr:col>15</xdr:col>
      <xdr:colOff>101600</xdr:colOff>
      <xdr:row>57</xdr:row>
      <xdr:rowOff>12726</xdr:rowOff>
    </xdr:to>
    <xdr:sp macro="" textlink="">
      <xdr:nvSpPr>
        <xdr:cNvPr id="126" name="フローチャート: 判断 125"/>
        <xdr:cNvSpPr/>
      </xdr:nvSpPr>
      <xdr:spPr>
        <a:xfrm>
          <a:off x="2857500" y="968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3853</xdr:rowOff>
    </xdr:from>
    <xdr:ext cx="534377" cy="259045"/>
    <xdr:sp macro="" textlink="">
      <xdr:nvSpPr>
        <xdr:cNvPr id="127" name="テキスト ボックス 126"/>
        <xdr:cNvSpPr txBox="1"/>
      </xdr:nvSpPr>
      <xdr:spPr>
        <a:xfrm>
          <a:off x="2641111" y="9776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22784</xdr:rowOff>
    </xdr:from>
    <xdr:to>
      <xdr:col>10</xdr:col>
      <xdr:colOff>114300</xdr:colOff>
      <xdr:row>57</xdr:row>
      <xdr:rowOff>41605</xdr:rowOff>
    </xdr:to>
    <xdr:cxnSp macro="">
      <xdr:nvCxnSpPr>
        <xdr:cNvPr id="128" name="直線コネクタ 127"/>
        <xdr:cNvCxnSpPr/>
      </xdr:nvCxnSpPr>
      <xdr:spPr>
        <a:xfrm>
          <a:off x="1130300" y="9795434"/>
          <a:ext cx="889000" cy="18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16967</xdr:rowOff>
    </xdr:from>
    <xdr:to>
      <xdr:col>10</xdr:col>
      <xdr:colOff>165100</xdr:colOff>
      <xdr:row>57</xdr:row>
      <xdr:rowOff>118567</xdr:rowOff>
    </xdr:to>
    <xdr:sp macro="" textlink="">
      <xdr:nvSpPr>
        <xdr:cNvPr id="129" name="フローチャート: 判断 128"/>
        <xdr:cNvSpPr/>
      </xdr:nvSpPr>
      <xdr:spPr>
        <a:xfrm>
          <a:off x="1968500" y="978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109694</xdr:rowOff>
    </xdr:from>
    <xdr:ext cx="534377" cy="259045"/>
    <xdr:sp macro="" textlink="">
      <xdr:nvSpPr>
        <xdr:cNvPr id="130" name="テキスト ボックス 129"/>
        <xdr:cNvSpPr txBox="1"/>
      </xdr:nvSpPr>
      <xdr:spPr>
        <a:xfrm>
          <a:off x="1752111" y="988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59093</xdr:rowOff>
    </xdr:from>
    <xdr:to>
      <xdr:col>6</xdr:col>
      <xdr:colOff>38100</xdr:colOff>
      <xdr:row>57</xdr:row>
      <xdr:rowOff>160693</xdr:rowOff>
    </xdr:to>
    <xdr:sp macro="" textlink="">
      <xdr:nvSpPr>
        <xdr:cNvPr id="131" name="フローチャート: 判断 130"/>
        <xdr:cNvSpPr/>
      </xdr:nvSpPr>
      <xdr:spPr>
        <a:xfrm>
          <a:off x="1079500" y="983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151820</xdr:rowOff>
    </xdr:from>
    <xdr:ext cx="534377" cy="259045"/>
    <xdr:sp macro="" textlink="">
      <xdr:nvSpPr>
        <xdr:cNvPr id="132" name="テキスト ボックス 131"/>
        <xdr:cNvSpPr txBox="1"/>
      </xdr:nvSpPr>
      <xdr:spPr>
        <a:xfrm>
          <a:off x="863111" y="9924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66866</xdr:rowOff>
    </xdr:from>
    <xdr:to>
      <xdr:col>24</xdr:col>
      <xdr:colOff>114300</xdr:colOff>
      <xdr:row>56</xdr:row>
      <xdr:rowOff>168466</xdr:rowOff>
    </xdr:to>
    <xdr:sp macro="" textlink="">
      <xdr:nvSpPr>
        <xdr:cNvPr id="138" name="楕円 137"/>
        <xdr:cNvSpPr/>
      </xdr:nvSpPr>
      <xdr:spPr>
        <a:xfrm>
          <a:off x="4584700" y="966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89743</xdr:rowOff>
    </xdr:from>
    <xdr:ext cx="534377" cy="259045"/>
    <xdr:sp macro="" textlink="">
      <xdr:nvSpPr>
        <xdr:cNvPr id="139" name="物件費該当値テキスト"/>
        <xdr:cNvSpPr txBox="1"/>
      </xdr:nvSpPr>
      <xdr:spPr>
        <a:xfrm>
          <a:off x="4686300" y="9519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70930</xdr:rowOff>
    </xdr:from>
    <xdr:to>
      <xdr:col>20</xdr:col>
      <xdr:colOff>38100</xdr:colOff>
      <xdr:row>57</xdr:row>
      <xdr:rowOff>1080</xdr:rowOff>
    </xdr:to>
    <xdr:sp macro="" textlink="">
      <xdr:nvSpPr>
        <xdr:cNvPr id="140" name="楕円 139"/>
        <xdr:cNvSpPr/>
      </xdr:nvSpPr>
      <xdr:spPr>
        <a:xfrm>
          <a:off x="3746500" y="967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17607</xdr:rowOff>
    </xdr:from>
    <xdr:ext cx="534377" cy="259045"/>
    <xdr:sp macro="" textlink="">
      <xdr:nvSpPr>
        <xdr:cNvPr id="141" name="テキスト ボックス 140"/>
        <xdr:cNvSpPr txBox="1"/>
      </xdr:nvSpPr>
      <xdr:spPr>
        <a:xfrm>
          <a:off x="3530111" y="9447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74664</xdr:rowOff>
    </xdr:from>
    <xdr:to>
      <xdr:col>15</xdr:col>
      <xdr:colOff>101600</xdr:colOff>
      <xdr:row>57</xdr:row>
      <xdr:rowOff>4814</xdr:rowOff>
    </xdr:to>
    <xdr:sp macro="" textlink="">
      <xdr:nvSpPr>
        <xdr:cNvPr id="142" name="楕円 141"/>
        <xdr:cNvSpPr/>
      </xdr:nvSpPr>
      <xdr:spPr>
        <a:xfrm>
          <a:off x="2857500" y="967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21341</xdr:rowOff>
    </xdr:from>
    <xdr:ext cx="534377" cy="259045"/>
    <xdr:sp macro="" textlink="">
      <xdr:nvSpPr>
        <xdr:cNvPr id="143" name="テキスト ボックス 142"/>
        <xdr:cNvSpPr txBox="1"/>
      </xdr:nvSpPr>
      <xdr:spPr>
        <a:xfrm>
          <a:off x="2641111" y="9451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162255</xdr:rowOff>
    </xdr:from>
    <xdr:to>
      <xdr:col>10</xdr:col>
      <xdr:colOff>165100</xdr:colOff>
      <xdr:row>57</xdr:row>
      <xdr:rowOff>92405</xdr:rowOff>
    </xdr:to>
    <xdr:sp macro="" textlink="">
      <xdr:nvSpPr>
        <xdr:cNvPr id="144" name="楕円 143"/>
        <xdr:cNvSpPr/>
      </xdr:nvSpPr>
      <xdr:spPr>
        <a:xfrm>
          <a:off x="1968500" y="9763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108932</xdr:rowOff>
    </xdr:from>
    <xdr:ext cx="534377" cy="259045"/>
    <xdr:sp macro="" textlink="">
      <xdr:nvSpPr>
        <xdr:cNvPr id="145" name="テキスト ボックス 144"/>
        <xdr:cNvSpPr txBox="1"/>
      </xdr:nvSpPr>
      <xdr:spPr>
        <a:xfrm>
          <a:off x="1752111" y="953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143434</xdr:rowOff>
    </xdr:from>
    <xdr:to>
      <xdr:col>6</xdr:col>
      <xdr:colOff>38100</xdr:colOff>
      <xdr:row>57</xdr:row>
      <xdr:rowOff>73584</xdr:rowOff>
    </xdr:to>
    <xdr:sp macro="" textlink="">
      <xdr:nvSpPr>
        <xdr:cNvPr id="146" name="楕円 145"/>
        <xdr:cNvSpPr/>
      </xdr:nvSpPr>
      <xdr:spPr>
        <a:xfrm>
          <a:off x="1079500" y="974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90111</xdr:rowOff>
    </xdr:from>
    <xdr:ext cx="534377" cy="259045"/>
    <xdr:sp macro="" textlink="">
      <xdr:nvSpPr>
        <xdr:cNvPr id="147" name="テキスト ボックス 146"/>
        <xdr:cNvSpPr txBox="1"/>
      </xdr:nvSpPr>
      <xdr:spPr>
        <a:xfrm>
          <a:off x="863111" y="9519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12881</xdr:rowOff>
    </xdr:from>
    <xdr:to>
      <xdr:col>24</xdr:col>
      <xdr:colOff>62865</xdr:colOff>
      <xdr:row>79</xdr:row>
      <xdr:rowOff>36612</xdr:rowOff>
    </xdr:to>
    <xdr:cxnSp macro="">
      <xdr:nvCxnSpPr>
        <xdr:cNvPr id="173" name="直線コネクタ 172"/>
        <xdr:cNvCxnSpPr/>
      </xdr:nvCxnSpPr>
      <xdr:spPr>
        <a:xfrm flipV="1">
          <a:off x="4633595" y="12185831"/>
          <a:ext cx="1270" cy="1395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40439</xdr:rowOff>
    </xdr:from>
    <xdr:ext cx="378565" cy="259045"/>
    <xdr:sp macro="" textlink="">
      <xdr:nvSpPr>
        <xdr:cNvPr id="174" name="維持補修費最小値テキスト"/>
        <xdr:cNvSpPr txBox="1"/>
      </xdr:nvSpPr>
      <xdr:spPr>
        <a:xfrm>
          <a:off x="4686300" y="13584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36612</xdr:rowOff>
    </xdr:from>
    <xdr:to>
      <xdr:col>24</xdr:col>
      <xdr:colOff>152400</xdr:colOff>
      <xdr:row>79</xdr:row>
      <xdr:rowOff>36612</xdr:rowOff>
    </xdr:to>
    <xdr:cxnSp macro="">
      <xdr:nvCxnSpPr>
        <xdr:cNvPr id="175" name="直線コネクタ 174"/>
        <xdr:cNvCxnSpPr/>
      </xdr:nvCxnSpPr>
      <xdr:spPr>
        <a:xfrm>
          <a:off x="4546600" y="13581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131008</xdr:rowOff>
    </xdr:from>
    <xdr:ext cx="534377" cy="259045"/>
    <xdr:sp macro="" textlink="">
      <xdr:nvSpPr>
        <xdr:cNvPr id="176" name="維持補修費最大値テキスト"/>
        <xdr:cNvSpPr txBox="1"/>
      </xdr:nvSpPr>
      <xdr:spPr>
        <a:xfrm>
          <a:off x="4686300" y="11961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12881</xdr:rowOff>
    </xdr:from>
    <xdr:to>
      <xdr:col>24</xdr:col>
      <xdr:colOff>152400</xdr:colOff>
      <xdr:row>71</xdr:row>
      <xdr:rowOff>12881</xdr:rowOff>
    </xdr:to>
    <xdr:cxnSp macro="">
      <xdr:nvCxnSpPr>
        <xdr:cNvPr id="177" name="直線コネクタ 176"/>
        <xdr:cNvCxnSpPr/>
      </xdr:nvCxnSpPr>
      <xdr:spPr>
        <a:xfrm>
          <a:off x="4546600" y="12185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71120</xdr:rowOff>
    </xdr:from>
    <xdr:to>
      <xdr:col>24</xdr:col>
      <xdr:colOff>63500</xdr:colOff>
      <xdr:row>77</xdr:row>
      <xdr:rowOff>78414</xdr:rowOff>
    </xdr:to>
    <xdr:cxnSp macro="">
      <xdr:nvCxnSpPr>
        <xdr:cNvPr id="178" name="直線コネクタ 177"/>
        <xdr:cNvCxnSpPr/>
      </xdr:nvCxnSpPr>
      <xdr:spPr>
        <a:xfrm flipV="1">
          <a:off x="3797300" y="13272770"/>
          <a:ext cx="838200" cy="7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28683</xdr:rowOff>
    </xdr:from>
    <xdr:ext cx="469744" cy="259045"/>
    <xdr:sp macro="" textlink="">
      <xdr:nvSpPr>
        <xdr:cNvPr id="179" name="維持補修費平均値テキスト"/>
        <xdr:cNvSpPr txBox="1"/>
      </xdr:nvSpPr>
      <xdr:spPr>
        <a:xfrm>
          <a:off x="4686300" y="13230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50256</xdr:rowOff>
    </xdr:from>
    <xdr:to>
      <xdr:col>24</xdr:col>
      <xdr:colOff>114300</xdr:colOff>
      <xdr:row>77</xdr:row>
      <xdr:rowOff>151856</xdr:rowOff>
    </xdr:to>
    <xdr:sp macro="" textlink="">
      <xdr:nvSpPr>
        <xdr:cNvPr id="180" name="フローチャート: 判断 179"/>
        <xdr:cNvSpPr/>
      </xdr:nvSpPr>
      <xdr:spPr>
        <a:xfrm>
          <a:off x="4584700" y="1325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78414</xdr:rowOff>
    </xdr:from>
    <xdr:to>
      <xdr:col>19</xdr:col>
      <xdr:colOff>177800</xdr:colOff>
      <xdr:row>77</xdr:row>
      <xdr:rowOff>78739</xdr:rowOff>
    </xdr:to>
    <xdr:cxnSp macro="">
      <xdr:nvCxnSpPr>
        <xdr:cNvPr id="181" name="直線コネクタ 180"/>
        <xdr:cNvCxnSpPr/>
      </xdr:nvCxnSpPr>
      <xdr:spPr>
        <a:xfrm flipV="1">
          <a:off x="2908300" y="13280064"/>
          <a:ext cx="889000" cy="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35561</xdr:rowOff>
    </xdr:from>
    <xdr:to>
      <xdr:col>20</xdr:col>
      <xdr:colOff>38100</xdr:colOff>
      <xdr:row>77</xdr:row>
      <xdr:rowOff>137161</xdr:rowOff>
    </xdr:to>
    <xdr:sp macro="" textlink="">
      <xdr:nvSpPr>
        <xdr:cNvPr id="182" name="フローチャート: 判断 181"/>
        <xdr:cNvSpPr/>
      </xdr:nvSpPr>
      <xdr:spPr>
        <a:xfrm>
          <a:off x="3746500" y="1323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128288</xdr:rowOff>
    </xdr:from>
    <xdr:ext cx="469744" cy="259045"/>
    <xdr:sp macro="" textlink="">
      <xdr:nvSpPr>
        <xdr:cNvPr id="183" name="テキスト ボックス 182"/>
        <xdr:cNvSpPr txBox="1"/>
      </xdr:nvSpPr>
      <xdr:spPr>
        <a:xfrm>
          <a:off x="3562428" y="1332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78739</xdr:rowOff>
    </xdr:from>
    <xdr:to>
      <xdr:col>15</xdr:col>
      <xdr:colOff>50800</xdr:colOff>
      <xdr:row>77</xdr:row>
      <xdr:rowOff>88864</xdr:rowOff>
    </xdr:to>
    <xdr:cxnSp macro="">
      <xdr:nvCxnSpPr>
        <xdr:cNvPr id="184" name="直線コネクタ 183"/>
        <xdr:cNvCxnSpPr/>
      </xdr:nvCxnSpPr>
      <xdr:spPr>
        <a:xfrm flipV="1">
          <a:off x="2019300" y="13280389"/>
          <a:ext cx="889000" cy="10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52760</xdr:rowOff>
    </xdr:from>
    <xdr:to>
      <xdr:col>15</xdr:col>
      <xdr:colOff>101600</xdr:colOff>
      <xdr:row>77</xdr:row>
      <xdr:rowOff>154360</xdr:rowOff>
    </xdr:to>
    <xdr:sp macro="" textlink="">
      <xdr:nvSpPr>
        <xdr:cNvPr id="185" name="フローチャート: 判断 184"/>
        <xdr:cNvSpPr/>
      </xdr:nvSpPr>
      <xdr:spPr>
        <a:xfrm>
          <a:off x="2857500" y="132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145487</xdr:rowOff>
    </xdr:from>
    <xdr:ext cx="469744" cy="259045"/>
    <xdr:sp macro="" textlink="">
      <xdr:nvSpPr>
        <xdr:cNvPr id="186" name="テキスト ボックス 185"/>
        <xdr:cNvSpPr txBox="1"/>
      </xdr:nvSpPr>
      <xdr:spPr>
        <a:xfrm>
          <a:off x="2673428" y="1334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61759</xdr:rowOff>
    </xdr:from>
    <xdr:to>
      <xdr:col>10</xdr:col>
      <xdr:colOff>114300</xdr:colOff>
      <xdr:row>77</xdr:row>
      <xdr:rowOff>88864</xdr:rowOff>
    </xdr:to>
    <xdr:cxnSp macro="">
      <xdr:nvCxnSpPr>
        <xdr:cNvPr id="187" name="直線コネクタ 186"/>
        <xdr:cNvCxnSpPr/>
      </xdr:nvCxnSpPr>
      <xdr:spPr>
        <a:xfrm>
          <a:off x="1130300" y="13263409"/>
          <a:ext cx="889000" cy="27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13788</xdr:rowOff>
    </xdr:from>
    <xdr:to>
      <xdr:col>10</xdr:col>
      <xdr:colOff>165100</xdr:colOff>
      <xdr:row>77</xdr:row>
      <xdr:rowOff>115388</xdr:rowOff>
    </xdr:to>
    <xdr:sp macro="" textlink="">
      <xdr:nvSpPr>
        <xdr:cNvPr id="188" name="フローチャート: 判断 187"/>
        <xdr:cNvSpPr/>
      </xdr:nvSpPr>
      <xdr:spPr>
        <a:xfrm>
          <a:off x="1968500" y="1321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131915</xdr:rowOff>
    </xdr:from>
    <xdr:ext cx="469744" cy="259045"/>
    <xdr:sp macro="" textlink="">
      <xdr:nvSpPr>
        <xdr:cNvPr id="189" name="テキスト ボックス 188"/>
        <xdr:cNvSpPr txBox="1"/>
      </xdr:nvSpPr>
      <xdr:spPr>
        <a:xfrm>
          <a:off x="1784428" y="1299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19558</xdr:rowOff>
    </xdr:from>
    <xdr:to>
      <xdr:col>6</xdr:col>
      <xdr:colOff>38100</xdr:colOff>
      <xdr:row>77</xdr:row>
      <xdr:rowOff>121158</xdr:rowOff>
    </xdr:to>
    <xdr:sp macro="" textlink="">
      <xdr:nvSpPr>
        <xdr:cNvPr id="190" name="フローチャート: 判断 189"/>
        <xdr:cNvSpPr/>
      </xdr:nvSpPr>
      <xdr:spPr>
        <a:xfrm>
          <a:off x="1079500" y="1322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112285</xdr:rowOff>
    </xdr:from>
    <xdr:ext cx="469744" cy="259045"/>
    <xdr:sp macro="" textlink="">
      <xdr:nvSpPr>
        <xdr:cNvPr id="191" name="テキスト ボックス 190"/>
        <xdr:cNvSpPr txBox="1"/>
      </xdr:nvSpPr>
      <xdr:spPr>
        <a:xfrm>
          <a:off x="895428" y="13313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20320</xdr:rowOff>
    </xdr:from>
    <xdr:to>
      <xdr:col>24</xdr:col>
      <xdr:colOff>114300</xdr:colOff>
      <xdr:row>77</xdr:row>
      <xdr:rowOff>121920</xdr:rowOff>
    </xdr:to>
    <xdr:sp macro="" textlink="">
      <xdr:nvSpPr>
        <xdr:cNvPr id="197" name="楕円 196"/>
        <xdr:cNvSpPr/>
      </xdr:nvSpPr>
      <xdr:spPr>
        <a:xfrm>
          <a:off x="4584700" y="1322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43197</xdr:rowOff>
    </xdr:from>
    <xdr:ext cx="469744" cy="259045"/>
    <xdr:sp macro="" textlink="">
      <xdr:nvSpPr>
        <xdr:cNvPr id="198" name="維持補修費該当値テキスト"/>
        <xdr:cNvSpPr txBox="1"/>
      </xdr:nvSpPr>
      <xdr:spPr>
        <a:xfrm>
          <a:off x="4686300" y="1307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27614</xdr:rowOff>
    </xdr:from>
    <xdr:to>
      <xdr:col>20</xdr:col>
      <xdr:colOff>38100</xdr:colOff>
      <xdr:row>77</xdr:row>
      <xdr:rowOff>129214</xdr:rowOff>
    </xdr:to>
    <xdr:sp macro="" textlink="">
      <xdr:nvSpPr>
        <xdr:cNvPr id="199" name="楕円 198"/>
        <xdr:cNvSpPr/>
      </xdr:nvSpPr>
      <xdr:spPr>
        <a:xfrm>
          <a:off x="3746500" y="1322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145741</xdr:rowOff>
    </xdr:from>
    <xdr:ext cx="469744" cy="259045"/>
    <xdr:sp macro="" textlink="">
      <xdr:nvSpPr>
        <xdr:cNvPr id="200" name="テキスト ボックス 199"/>
        <xdr:cNvSpPr txBox="1"/>
      </xdr:nvSpPr>
      <xdr:spPr>
        <a:xfrm>
          <a:off x="3562428" y="13004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27939</xdr:rowOff>
    </xdr:from>
    <xdr:to>
      <xdr:col>15</xdr:col>
      <xdr:colOff>101600</xdr:colOff>
      <xdr:row>77</xdr:row>
      <xdr:rowOff>129539</xdr:rowOff>
    </xdr:to>
    <xdr:sp macro="" textlink="">
      <xdr:nvSpPr>
        <xdr:cNvPr id="201" name="楕円 200"/>
        <xdr:cNvSpPr/>
      </xdr:nvSpPr>
      <xdr:spPr>
        <a:xfrm>
          <a:off x="2857500" y="1322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146066</xdr:rowOff>
    </xdr:from>
    <xdr:ext cx="469744" cy="259045"/>
    <xdr:sp macro="" textlink="">
      <xdr:nvSpPr>
        <xdr:cNvPr id="202" name="テキスト ボックス 201"/>
        <xdr:cNvSpPr txBox="1"/>
      </xdr:nvSpPr>
      <xdr:spPr>
        <a:xfrm>
          <a:off x="2673428" y="13004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38064</xdr:rowOff>
    </xdr:from>
    <xdr:to>
      <xdr:col>10</xdr:col>
      <xdr:colOff>165100</xdr:colOff>
      <xdr:row>77</xdr:row>
      <xdr:rowOff>139664</xdr:rowOff>
    </xdr:to>
    <xdr:sp macro="" textlink="">
      <xdr:nvSpPr>
        <xdr:cNvPr id="203" name="楕円 202"/>
        <xdr:cNvSpPr/>
      </xdr:nvSpPr>
      <xdr:spPr>
        <a:xfrm>
          <a:off x="1968500" y="1323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130791</xdr:rowOff>
    </xdr:from>
    <xdr:ext cx="469744" cy="259045"/>
    <xdr:sp macro="" textlink="">
      <xdr:nvSpPr>
        <xdr:cNvPr id="204" name="テキスト ボックス 203"/>
        <xdr:cNvSpPr txBox="1"/>
      </xdr:nvSpPr>
      <xdr:spPr>
        <a:xfrm>
          <a:off x="1784428" y="1333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10959</xdr:rowOff>
    </xdr:from>
    <xdr:to>
      <xdr:col>6</xdr:col>
      <xdr:colOff>38100</xdr:colOff>
      <xdr:row>77</xdr:row>
      <xdr:rowOff>112559</xdr:rowOff>
    </xdr:to>
    <xdr:sp macro="" textlink="">
      <xdr:nvSpPr>
        <xdr:cNvPr id="205" name="楕円 204"/>
        <xdr:cNvSpPr/>
      </xdr:nvSpPr>
      <xdr:spPr>
        <a:xfrm>
          <a:off x="1079500" y="1321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129086</xdr:rowOff>
    </xdr:from>
    <xdr:ext cx="469744" cy="259045"/>
    <xdr:sp macro="" textlink="">
      <xdr:nvSpPr>
        <xdr:cNvPr id="206" name="テキスト ボックス 205"/>
        <xdr:cNvSpPr txBox="1"/>
      </xdr:nvSpPr>
      <xdr:spPr>
        <a:xfrm>
          <a:off x="895428" y="1298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142362</xdr:rowOff>
    </xdr:from>
    <xdr:to>
      <xdr:col>24</xdr:col>
      <xdr:colOff>62865</xdr:colOff>
      <xdr:row>99</xdr:row>
      <xdr:rowOff>7423</xdr:rowOff>
    </xdr:to>
    <xdr:cxnSp macro="">
      <xdr:nvCxnSpPr>
        <xdr:cNvPr id="233" name="直線コネクタ 232"/>
        <xdr:cNvCxnSpPr/>
      </xdr:nvCxnSpPr>
      <xdr:spPr>
        <a:xfrm flipV="1">
          <a:off x="4633595" y="15401412"/>
          <a:ext cx="1270" cy="1579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11250</xdr:rowOff>
    </xdr:from>
    <xdr:ext cx="534377" cy="259045"/>
    <xdr:sp macro="" textlink="">
      <xdr:nvSpPr>
        <xdr:cNvPr id="234" name="扶助費最小値テキスト"/>
        <xdr:cNvSpPr txBox="1"/>
      </xdr:nvSpPr>
      <xdr:spPr>
        <a:xfrm>
          <a:off x="4686300" y="16984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7423</xdr:rowOff>
    </xdr:from>
    <xdr:to>
      <xdr:col>24</xdr:col>
      <xdr:colOff>152400</xdr:colOff>
      <xdr:row>99</xdr:row>
      <xdr:rowOff>7423</xdr:rowOff>
    </xdr:to>
    <xdr:cxnSp macro="">
      <xdr:nvCxnSpPr>
        <xdr:cNvPr id="235" name="直線コネクタ 234"/>
        <xdr:cNvCxnSpPr/>
      </xdr:nvCxnSpPr>
      <xdr:spPr>
        <a:xfrm>
          <a:off x="4546600" y="16980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89039</xdr:rowOff>
    </xdr:from>
    <xdr:ext cx="599010" cy="259045"/>
    <xdr:sp macro="" textlink="">
      <xdr:nvSpPr>
        <xdr:cNvPr id="236" name="扶助費最大値テキスト"/>
        <xdr:cNvSpPr txBox="1"/>
      </xdr:nvSpPr>
      <xdr:spPr>
        <a:xfrm>
          <a:off x="4686300" y="15176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142362</xdr:rowOff>
    </xdr:from>
    <xdr:to>
      <xdr:col>24</xdr:col>
      <xdr:colOff>152400</xdr:colOff>
      <xdr:row>89</xdr:row>
      <xdr:rowOff>142362</xdr:rowOff>
    </xdr:to>
    <xdr:cxnSp macro="">
      <xdr:nvCxnSpPr>
        <xdr:cNvPr id="237" name="直線コネクタ 236"/>
        <xdr:cNvCxnSpPr/>
      </xdr:nvCxnSpPr>
      <xdr:spPr>
        <a:xfrm>
          <a:off x="4546600" y="15401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9023</xdr:rowOff>
    </xdr:from>
    <xdr:to>
      <xdr:col>24</xdr:col>
      <xdr:colOff>63500</xdr:colOff>
      <xdr:row>97</xdr:row>
      <xdr:rowOff>69830</xdr:rowOff>
    </xdr:to>
    <xdr:cxnSp macro="">
      <xdr:nvCxnSpPr>
        <xdr:cNvPr id="238" name="直線コネクタ 237"/>
        <xdr:cNvCxnSpPr/>
      </xdr:nvCxnSpPr>
      <xdr:spPr>
        <a:xfrm flipV="1">
          <a:off x="3797300" y="16639673"/>
          <a:ext cx="838200" cy="60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4646</xdr:rowOff>
    </xdr:from>
    <xdr:ext cx="534377" cy="259045"/>
    <xdr:sp macro="" textlink="">
      <xdr:nvSpPr>
        <xdr:cNvPr id="239" name="扶助費平均値テキスト"/>
        <xdr:cNvSpPr txBox="1"/>
      </xdr:nvSpPr>
      <xdr:spPr>
        <a:xfrm>
          <a:off x="4686300" y="162923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153219</xdr:rowOff>
    </xdr:from>
    <xdr:to>
      <xdr:col>24</xdr:col>
      <xdr:colOff>114300</xdr:colOff>
      <xdr:row>96</xdr:row>
      <xdr:rowOff>83369</xdr:rowOff>
    </xdr:to>
    <xdr:sp macro="" textlink="">
      <xdr:nvSpPr>
        <xdr:cNvPr id="240" name="フローチャート: 判断 239"/>
        <xdr:cNvSpPr/>
      </xdr:nvSpPr>
      <xdr:spPr>
        <a:xfrm>
          <a:off x="4584700" y="16440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69830</xdr:rowOff>
    </xdr:from>
    <xdr:to>
      <xdr:col>19</xdr:col>
      <xdr:colOff>177800</xdr:colOff>
      <xdr:row>97</xdr:row>
      <xdr:rowOff>134409</xdr:rowOff>
    </xdr:to>
    <xdr:cxnSp macro="">
      <xdr:nvCxnSpPr>
        <xdr:cNvPr id="241" name="直線コネクタ 240"/>
        <xdr:cNvCxnSpPr/>
      </xdr:nvCxnSpPr>
      <xdr:spPr>
        <a:xfrm flipV="1">
          <a:off x="2908300" y="16700480"/>
          <a:ext cx="889000" cy="64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28288</xdr:rowOff>
    </xdr:from>
    <xdr:to>
      <xdr:col>20</xdr:col>
      <xdr:colOff>38100</xdr:colOff>
      <xdr:row>96</xdr:row>
      <xdr:rowOff>129888</xdr:rowOff>
    </xdr:to>
    <xdr:sp macro="" textlink="">
      <xdr:nvSpPr>
        <xdr:cNvPr id="242" name="フローチャート: 判断 241"/>
        <xdr:cNvSpPr/>
      </xdr:nvSpPr>
      <xdr:spPr>
        <a:xfrm>
          <a:off x="3746500" y="1648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146415</xdr:rowOff>
    </xdr:from>
    <xdr:ext cx="534377" cy="259045"/>
    <xdr:sp macro="" textlink="">
      <xdr:nvSpPr>
        <xdr:cNvPr id="243" name="テキスト ボックス 242"/>
        <xdr:cNvSpPr txBox="1"/>
      </xdr:nvSpPr>
      <xdr:spPr>
        <a:xfrm>
          <a:off x="3530111" y="16262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134409</xdr:rowOff>
    </xdr:from>
    <xdr:to>
      <xdr:col>15</xdr:col>
      <xdr:colOff>50800</xdr:colOff>
      <xdr:row>97</xdr:row>
      <xdr:rowOff>160502</xdr:rowOff>
    </xdr:to>
    <xdr:cxnSp macro="">
      <xdr:nvCxnSpPr>
        <xdr:cNvPr id="244" name="直線コネクタ 243"/>
        <xdr:cNvCxnSpPr/>
      </xdr:nvCxnSpPr>
      <xdr:spPr>
        <a:xfrm flipV="1">
          <a:off x="2019300" y="16765059"/>
          <a:ext cx="889000" cy="26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153479</xdr:rowOff>
    </xdr:from>
    <xdr:to>
      <xdr:col>15</xdr:col>
      <xdr:colOff>101600</xdr:colOff>
      <xdr:row>97</xdr:row>
      <xdr:rowOff>83629</xdr:rowOff>
    </xdr:to>
    <xdr:sp macro="" textlink="">
      <xdr:nvSpPr>
        <xdr:cNvPr id="245" name="フローチャート: 判断 244"/>
        <xdr:cNvSpPr/>
      </xdr:nvSpPr>
      <xdr:spPr>
        <a:xfrm>
          <a:off x="2857500" y="1661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100156</xdr:rowOff>
    </xdr:from>
    <xdr:ext cx="534377" cy="259045"/>
    <xdr:sp macro="" textlink="">
      <xdr:nvSpPr>
        <xdr:cNvPr id="246" name="テキスト ボックス 245"/>
        <xdr:cNvSpPr txBox="1"/>
      </xdr:nvSpPr>
      <xdr:spPr>
        <a:xfrm>
          <a:off x="2641111" y="1638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160502</xdr:rowOff>
    </xdr:from>
    <xdr:to>
      <xdr:col>10</xdr:col>
      <xdr:colOff>114300</xdr:colOff>
      <xdr:row>98</xdr:row>
      <xdr:rowOff>67300</xdr:rowOff>
    </xdr:to>
    <xdr:cxnSp macro="">
      <xdr:nvCxnSpPr>
        <xdr:cNvPr id="247" name="直線コネクタ 246"/>
        <xdr:cNvCxnSpPr/>
      </xdr:nvCxnSpPr>
      <xdr:spPr>
        <a:xfrm flipV="1">
          <a:off x="1130300" y="16791152"/>
          <a:ext cx="889000" cy="78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107531</xdr:rowOff>
    </xdr:from>
    <xdr:to>
      <xdr:col>10</xdr:col>
      <xdr:colOff>165100</xdr:colOff>
      <xdr:row>97</xdr:row>
      <xdr:rowOff>37681</xdr:rowOff>
    </xdr:to>
    <xdr:sp macro="" textlink="">
      <xdr:nvSpPr>
        <xdr:cNvPr id="248" name="フローチャート: 判断 247"/>
        <xdr:cNvSpPr/>
      </xdr:nvSpPr>
      <xdr:spPr>
        <a:xfrm>
          <a:off x="1968500" y="1656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54208</xdr:rowOff>
    </xdr:from>
    <xdr:ext cx="534377" cy="259045"/>
    <xdr:sp macro="" textlink="">
      <xdr:nvSpPr>
        <xdr:cNvPr id="249" name="テキスト ボックス 248"/>
        <xdr:cNvSpPr txBox="1"/>
      </xdr:nvSpPr>
      <xdr:spPr>
        <a:xfrm>
          <a:off x="1752111" y="16341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22051</xdr:rowOff>
    </xdr:from>
    <xdr:to>
      <xdr:col>6</xdr:col>
      <xdr:colOff>38100</xdr:colOff>
      <xdr:row>97</xdr:row>
      <xdr:rowOff>123651</xdr:rowOff>
    </xdr:to>
    <xdr:sp macro="" textlink="">
      <xdr:nvSpPr>
        <xdr:cNvPr id="250" name="フローチャート: 判断 249"/>
        <xdr:cNvSpPr/>
      </xdr:nvSpPr>
      <xdr:spPr>
        <a:xfrm>
          <a:off x="1079500" y="1665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140178</xdr:rowOff>
    </xdr:from>
    <xdr:ext cx="534377" cy="259045"/>
    <xdr:sp macro="" textlink="">
      <xdr:nvSpPr>
        <xdr:cNvPr id="251" name="テキスト ボックス 250"/>
        <xdr:cNvSpPr txBox="1"/>
      </xdr:nvSpPr>
      <xdr:spPr>
        <a:xfrm>
          <a:off x="863111" y="16427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129673</xdr:rowOff>
    </xdr:from>
    <xdr:to>
      <xdr:col>24</xdr:col>
      <xdr:colOff>114300</xdr:colOff>
      <xdr:row>97</xdr:row>
      <xdr:rowOff>59823</xdr:rowOff>
    </xdr:to>
    <xdr:sp macro="" textlink="">
      <xdr:nvSpPr>
        <xdr:cNvPr id="257" name="楕円 256"/>
        <xdr:cNvSpPr/>
      </xdr:nvSpPr>
      <xdr:spPr>
        <a:xfrm>
          <a:off x="4584700" y="16588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108100</xdr:rowOff>
    </xdr:from>
    <xdr:ext cx="534377" cy="259045"/>
    <xdr:sp macro="" textlink="">
      <xdr:nvSpPr>
        <xdr:cNvPr id="258" name="扶助費該当値テキスト"/>
        <xdr:cNvSpPr txBox="1"/>
      </xdr:nvSpPr>
      <xdr:spPr>
        <a:xfrm>
          <a:off x="4686300" y="16567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19030</xdr:rowOff>
    </xdr:from>
    <xdr:to>
      <xdr:col>20</xdr:col>
      <xdr:colOff>38100</xdr:colOff>
      <xdr:row>97</xdr:row>
      <xdr:rowOff>120630</xdr:rowOff>
    </xdr:to>
    <xdr:sp macro="" textlink="">
      <xdr:nvSpPr>
        <xdr:cNvPr id="259" name="楕円 258"/>
        <xdr:cNvSpPr/>
      </xdr:nvSpPr>
      <xdr:spPr>
        <a:xfrm>
          <a:off x="3746500" y="1664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111757</xdr:rowOff>
    </xdr:from>
    <xdr:ext cx="534377" cy="259045"/>
    <xdr:sp macro="" textlink="">
      <xdr:nvSpPr>
        <xdr:cNvPr id="260" name="テキスト ボックス 259"/>
        <xdr:cNvSpPr txBox="1"/>
      </xdr:nvSpPr>
      <xdr:spPr>
        <a:xfrm>
          <a:off x="3530111" y="16742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83609</xdr:rowOff>
    </xdr:from>
    <xdr:to>
      <xdr:col>15</xdr:col>
      <xdr:colOff>101600</xdr:colOff>
      <xdr:row>98</xdr:row>
      <xdr:rowOff>13759</xdr:rowOff>
    </xdr:to>
    <xdr:sp macro="" textlink="">
      <xdr:nvSpPr>
        <xdr:cNvPr id="261" name="楕円 260"/>
        <xdr:cNvSpPr/>
      </xdr:nvSpPr>
      <xdr:spPr>
        <a:xfrm>
          <a:off x="2857500" y="16714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4886</xdr:rowOff>
    </xdr:from>
    <xdr:ext cx="534377" cy="259045"/>
    <xdr:sp macro="" textlink="">
      <xdr:nvSpPr>
        <xdr:cNvPr id="262" name="テキスト ボックス 261"/>
        <xdr:cNvSpPr txBox="1"/>
      </xdr:nvSpPr>
      <xdr:spPr>
        <a:xfrm>
          <a:off x="2641111" y="16806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109702</xdr:rowOff>
    </xdr:from>
    <xdr:to>
      <xdr:col>10</xdr:col>
      <xdr:colOff>165100</xdr:colOff>
      <xdr:row>98</xdr:row>
      <xdr:rowOff>39852</xdr:rowOff>
    </xdr:to>
    <xdr:sp macro="" textlink="">
      <xdr:nvSpPr>
        <xdr:cNvPr id="263" name="楕円 262"/>
        <xdr:cNvSpPr/>
      </xdr:nvSpPr>
      <xdr:spPr>
        <a:xfrm>
          <a:off x="1968500" y="1674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30979</xdr:rowOff>
    </xdr:from>
    <xdr:ext cx="534377" cy="259045"/>
    <xdr:sp macro="" textlink="">
      <xdr:nvSpPr>
        <xdr:cNvPr id="264" name="テキスト ボックス 263"/>
        <xdr:cNvSpPr txBox="1"/>
      </xdr:nvSpPr>
      <xdr:spPr>
        <a:xfrm>
          <a:off x="1752111" y="16833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16500</xdr:rowOff>
    </xdr:from>
    <xdr:to>
      <xdr:col>6</xdr:col>
      <xdr:colOff>38100</xdr:colOff>
      <xdr:row>98</xdr:row>
      <xdr:rowOff>118100</xdr:rowOff>
    </xdr:to>
    <xdr:sp macro="" textlink="">
      <xdr:nvSpPr>
        <xdr:cNvPr id="265" name="楕円 264"/>
        <xdr:cNvSpPr/>
      </xdr:nvSpPr>
      <xdr:spPr>
        <a:xfrm>
          <a:off x="1079500" y="1681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109227</xdr:rowOff>
    </xdr:from>
    <xdr:ext cx="534377" cy="259045"/>
    <xdr:sp macro="" textlink="">
      <xdr:nvSpPr>
        <xdr:cNvPr id="266" name="テキスト ボックス 265"/>
        <xdr:cNvSpPr txBox="1"/>
      </xdr:nvSpPr>
      <xdr:spPr>
        <a:xfrm>
          <a:off x="863111" y="1691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9" name="テキスト ボックス 278"/>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1" name="テキスト ボックス 28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3" name="テキスト ボックス 28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5" name="テキスト ボックス 284"/>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7" name="テキスト ボックス 286"/>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171209</xdr:rowOff>
    </xdr:from>
    <xdr:to>
      <xdr:col>54</xdr:col>
      <xdr:colOff>189865</xdr:colOff>
      <xdr:row>39</xdr:row>
      <xdr:rowOff>70510</xdr:rowOff>
    </xdr:to>
    <xdr:cxnSp macro="">
      <xdr:nvCxnSpPr>
        <xdr:cNvPr id="291" name="直線コネクタ 290"/>
        <xdr:cNvCxnSpPr/>
      </xdr:nvCxnSpPr>
      <xdr:spPr>
        <a:xfrm flipV="1">
          <a:off x="10475595" y="5143259"/>
          <a:ext cx="1270" cy="1613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74337</xdr:rowOff>
    </xdr:from>
    <xdr:ext cx="469744" cy="259045"/>
    <xdr:sp macro="" textlink="">
      <xdr:nvSpPr>
        <xdr:cNvPr id="292" name="補助費等最小値テキスト"/>
        <xdr:cNvSpPr txBox="1"/>
      </xdr:nvSpPr>
      <xdr:spPr>
        <a:xfrm>
          <a:off x="10528300" y="67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70510</xdr:rowOff>
    </xdr:from>
    <xdr:to>
      <xdr:col>55</xdr:col>
      <xdr:colOff>88900</xdr:colOff>
      <xdr:row>39</xdr:row>
      <xdr:rowOff>70510</xdr:rowOff>
    </xdr:to>
    <xdr:cxnSp macro="">
      <xdr:nvCxnSpPr>
        <xdr:cNvPr id="293" name="直線コネクタ 292"/>
        <xdr:cNvCxnSpPr/>
      </xdr:nvCxnSpPr>
      <xdr:spPr>
        <a:xfrm>
          <a:off x="10388600" y="675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117886</xdr:rowOff>
    </xdr:from>
    <xdr:ext cx="534377" cy="259045"/>
    <xdr:sp macro="" textlink="">
      <xdr:nvSpPr>
        <xdr:cNvPr id="294" name="補助費等最大値テキスト"/>
        <xdr:cNvSpPr txBox="1"/>
      </xdr:nvSpPr>
      <xdr:spPr>
        <a:xfrm>
          <a:off x="10528300" y="4918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171209</xdr:rowOff>
    </xdr:from>
    <xdr:to>
      <xdr:col>55</xdr:col>
      <xdr:colOff>88900</xdr:colOff>
      <xdr:row>29</xdr:row>
      <xdr:rowOff>171209</xdr:rowOff>
    </xdr:to>
    <xdr:cxnSp macro="">
      <xdr:nvCxnSpPr>
        <xdr:cNvPr id="295" name="直線コネクタ 294"/>
        <xdr:cNvCxnSpPr/>
      </xdr:nvCxnSpPr>
      <xdr:spPr>
        <a:xfrm>
          <a:off x="10388600" y="5143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136576</xdr:rowOff>
    </xdr:from>
    <xdr:to>
      <xdr:col>55</xdr:col>
      <xdr:colOff>0</xdr:colOff>
      <xdr:row>32</xdr:row>
      <xdr:rowOff>143129</xdr:rowOff>
    </xdr:to>
    <xdr:cxnSp macro="">
      <xdr:nvCxnSpPr>
        <xdr:cNvPr id="296" name="直線コネクタ 295"/>
        <xdr:cNvCxnSpPr/>
      </xdr:nvCxnSpPr>
      <xdr:spPr>
        <a:xfrm flipV="1">
          <a:off x="9639300" y="5622976"/>
          <a:ext cx="838200" cy="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13720</xdr:rowOff>
    </xdr:from>
    <xdr:ext cx="534377" cy="259045"/>
    <xdr:sp macro="" textlink="">
      <xdr:nvSpPr>
        <xdr:cNvPr id="297" name="補助費等平均値テキスト"/>
        <xdr:cNvSpPr txBox="1"/>
      </xdr:nvSpPr>
      <xdr:spPr>
        <a:xfrm>
          <a:off x="10528300" y="60144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35293</xdr:rowOff>
    </xdr:from>
    <xdr:to>
      <xdr:col>55</xdr:col>
      <xdr:colOff>50800</xdr:colOff>
      <xdr:row>35</xdr:row>
      <xdr:rowOff>136893</xdr:rowOff>
    </xdr:to>
    <xdr:sp macro="" textlink="">
      <xdr:nvSpPr>
        <xdr:cNvPr id="298" name="フローチャート: 判断 297"/>
        <xdr:cNvSpPr/>
      </xdr:nvSpPr>
      <xdr:spPr>
        <a:xfrm>
          <a:off x="10426700" y="603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98742</xdr:rowOff>
    </xdr:from>
    <xdr:to>
      <xdr:col>50</xdr:col>
      <xdr:colOff>114300</xdr:colOff>
      <xdr:row>32</xdr:row>
      <xdr:rowOff>143129</xdr:rowOff>
    </xdr:to>
    <xdr:cxnSp macro="">
      <xdr:nvCxnSpPr>
        <xdr:cNvPr id="299" name="直線コネクタ 298"/>
        <xdr:cNvCxnSpPr/>
      </xdr:nvCxnSpPr>
      <xdr:spPr>
        <a:xfrm>
          <a:off x="8750300" y="5585142"/>
          <a:ext cx="889000" cy="44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56934</xdr:rowOff>
    </xdr:from>
    <xdr:to>
      <xdr:col>50</xdr:col>
      <xdr:colOff>165100</xdr:colOff>
      <xdr:row>35</xdr:row>
      <xdr:rowOff>158534</xdr:rowOff>
    </xdr:to>
    <xdr:sp macro="" textlink="">
      <xdr:nvSpPr>
        <xdr:cNvPr id="300" name="フローチャート: 判断 299"/>
        <xdr:cNvSpPr/>
      </xdr:nvSpPr>
      <xdr:spPr>
        <a:xfrm>
          <a:off x="9588500" y="6057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149661</xdr:rowOff>
    </xdr:from>
    <xdr:ext cx="534377" cy="259045"/>
    <xdr:sp macro="" textlink="">
      <xdr:nvSpPr>
        <xdr:cNvPr id="301" name="テキスト ボックス 300"/>
        <xdr:cNvSpPr txBox="1"/>
      </xdr:nvSpPr>
      <xdr:spPr>
        <a:xfrm>
          <a:off x="9372111" y="6150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98742</xdr:rowOff>
    </xdr:from>
    <xdr:to>
      <xdr:col>45</xdr:col>
      <xdr:colOff>177800</xdr:colOff>
      <xdr:row>37</xdr:row>
      <xdr:rowOff>125260</xdr:rowOff>
    </xdr:to>
    <xdr:cxnSp macro="">
      <xdr:nvCxnSpPr>
        <xdr:cNvPr id="302" name="直線コネクタ 301"/>
        <xdr:cNvCxnSpPr/>
      </xdr:nvCxnSpPr>
      <xdr:spPr>
        <a:xfrm flipV="1">
          <a:off x="7861300" y="5585142"/>
          <a:ext cx="889000" cy="883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122009</xdr:rowOff>
    </xdr:from>
    <xdr:to>
      <xdr:col>46</xdr:col>
      <xdr:colOff>38100</xdr:colOff>
      <xdr:row>36</xdr:row>
      <xdr:rowOff>52159</xdr:rowOff>
    </xdr:to>
    <xdr:sp macro="" textlink="">
      <xdr:nvSpPr>
        <xdr:cNvPr id="303" name="フローチャート: 判断 302"/>
        <xdr:cNvSpPr/>
      </xdr:nvSpPr>
      <xdr:spPr>
        <a:xfrm>
          <a:off x="8699500" y="6122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43286</xdr:rowOff>
    </xdr:from>
    <xdr:ext cx="534377" cy="259045"/>
    <xdr:sp macro="" textlink="">
      <xdr:nvSpPr>
        <xdr:cNvPr id="304" name="テキスト ボックス 303"/>
        <xdr:cNvSpPr txBox="1"/>
      </xdr:nvSpPr>
      <xdr:spPr>
        <a:xfrm>
          <a:off x="8483111" y="6215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125260</xdr:rowOff>
    </xdr:from>
    <xdr:to>
      <xdr:col>41</xdr:col>
      <xdr:colOff>50800</xdr:colOff>
      <xdr:row>38</xdr:row>
      <xdr:rowOff>71654</xdr:rowOff>
    </xdr:to>
    <xdr:cxnSp macro="">
      <xdr:nvCxnSpPr>
        <xdr:cNvPr id="305" name="直線コネクタ 304"/>
        <xdr:cNvCxnSpPr/>
      </xdr:nvCxnSpPr>
      <xdr:spPr>
        <a:xfrm flipV="1">
          <a:off x="6972300" y="6468910"/>
          <a:ext cx="889000" cy="117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26988</xdr:rowOff>
    </xdr:from>
    <xdr:to>
      <xdr:col>41</xdr:col>
      <xdr:colOff>101600</xdr:colOff>
      <xdr:row>35</xdr:row>
      <xdr:rowOff>128588</xdr:rowOff>
    </xdr:to>
    <xdr:sp macro="" textlink="">
      <xdr:nvSpPr>
        <xdr:cNvPr id="306" name="フローチャート: 判断 305"/>
        <xdr:cNvSpPr/>
      </xdr:nvSpPr>
      <xdr:spPr>
        <a:xfrm>
          <a:off x="7810500" y="602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145115</xdr:rowOff>
    </xdr:from>
    <xdr:ext cx="534377" cy="259045"/>
    <xdr:sp macro="" textlink="">
      <xdr:nvSpPr>
        <xdr:cNvPr id="307" name="テキスト ボックス 306"/>
        <xdr:cNvSpPr txBox="1"/>
      </xdr:nvSpPr>
      <xdr:spPr>
        <a:xfrm>
          <a:off x="7594111" y="5802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118694</xdr:rowOff>
    </xdr:from>
    <xdr:to>
      <xdr:col>36</xdr:col>
      <xdr:colOff>165100</xdr:colOff>
      <xdr:row>34</xdr:row>
      <xdr:rowOff>48844</xdr:rowOff>
    </xdr:to>
    <xdr:sp macro="" textlink="">
      <xdr:nvSpPr>
        <xdr:cNvPr id="308" name="フローチャート: 判断 307"/>
        <xdr:cNvSpPr/>
      </xdr:nvSpPr>
      <xdr:spPr>
        <a:xfrm>
          <a:off x="6921500" y="577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32</xdr:row>
      <xdr:rowOff>65371</xdr:rowOff>
    </xdr:from>
    <xdr:ext cx="534377" cy="259045"/>
    <xdr:sp macro="" textlink="">
      <xdr:nvSpPr>
        <xdr:cNvPr id="309" name="テキスト ボックス 308"/>
        <xdr:cNvSpPr txBox="1"/>
      </xdr:nvSpPr>
      <xdr:spPr>
        <a:xfrm>
          <a:off x="6705111" y="5551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85776</xdr:rowOff>
    </xdr:from>
    <xdr:to>
      <xdr:col>55</xdr:col>
      <xdr:colOff>50800</xdr:colOff>
      <xdr:row>33</xdr:row>
      <xdr:rowOff>15926</xdr:rowOff>
    </xdr:to>
    <xdr:sp macro="" textlink="">
      <xdr:nvSpPr>
        <xdr:cNvPr id="315" name="楕円 314"/>
        <xdr:cNvSpPr/>
      </xdr:nvSpPr>
      <xdr:spPr>
        <a:xfrm>
          <a:off x="10426700" y="557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108653</xdr:rowOff>
    </xdr:from>
    <xdr:ext cx="534377" cy="259045"/>
    <xdr:sp macro="" textlink="">
      <xdr:nvSpPr>
        <xdr:cNvPr id="316" name="補助費等該当値テキスト"/>
        <xdr:cNvSpPr txBox="1"/>
      </xdr:nvSpPr>
      <xdr:spPr>
        <a:xfrm>
          <a:off x="10528300" y="542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92329</xdr:rowOff>
    </xdr:from>
    <xdr:to>
      <xdr:col>50</xdr:col>
      <xdr:colOff>165100</xdr:colOff>
      <xdr:row>33</xdr:row>
      <xdr:rowOff>22479</xdr:rowOff>
    </xdr:to>
    <xdr:sp macro="" textlink="">
      <xdr:nvSpPr>
        <xdr:cNvPr id="317" name="楕円 316"/>
        <xdr:cNvSpPr/>
      </xdr:nvSpPr>
      <xdr:spPr>
        <a:xfrm>
          <a:off x="9588500" y="5578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31</xdr:row>
      <xdr:rowOff>39006</xdr:rowOff>
    </xdr:from>
    <xdr:ext cx="534377" cy="259045"/>
    <xdr:sp macro="" textlink="">
      <xdr:nvSpPr>
        <xdr:cNvPr id="318" name="テキスト ボックス 317"/>
        <xdr:cNvSpPr txBox="1"/>
      </xdr:nvSpPr>
      <xdr:spPr>
        <a:xfrm>
          <a:off x="9372111" y="5353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47942</xdr:rowOff>
    </xdr:from>
    <xdr:to>
      <xdr:col>46</xdr:col>
      <xdr:colOff>38100</xdr:colOff>
      <xdr:row>32</xdr:row>
      <xdr:rowOff>149542</xdr:rowOff>
    </xdr:to>
    <xdr:sp macro="" textlink="">
      <xdr:nvSpPr>
        <xdr:cNvPr id="319" name="楕円 318"/>
        <xdr:cNvSpPr/>
      </xdr:nvSpPr>
      <xdr:spPr>
        <a:xfrm>
          <a:off x="8699500" y="5534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30</xdr:row>
      <xdr:rowOff>166069</xdr:rowOff>
    </xdr:from>
    <xdr:ext cx="534377" cy="259045"/>
    <xdr:sp macro="" textlink="">
      <xdr:nvSpPr>
        <xdr:cNvPr id="320" name="テキスト ボックス 319"/>
        <xdr:cNvSpPr txBox="1"/>
      </xdr:nvSpPr>
      <xdr:spPr>
        <a:xfrm>
          <a:off x="8483111" y="530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74460</xdr:rowOff>
    </xdr:from>
    <xdr:to>
      <xdr:col>41</xdr:col>
      <xdr:colOff>101600</xdr:colOff>
      <xdr:row>38</xdr:row>
      <xdr:rowOff>4611</xdr:rowOff>
    </xdr:to>
    <xdr:sp macro="" textlink="">
      <xdr:nvSpPr>
        <xdr:cNvPr id="321" name="楕円 320"/>
        <xdr:cNvSpPr/>
      </xdr:nvSpPr>
      <xdr:spPr>
        <a:xfrm>
          <a:off x="7810500" y="64181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167187</xdr:rowOff>
    </xdr:from>
    <xdr:ext cx="534377" cy="259045"/>
    <xdr:sp macro="" textlink="">
      <xdr:nvSpPr>
        <xdr:cNvPr id="322" name="テキスト ボックス 321"/>
        <xdr:cNvSpPr txBox="1"/>
      </xdr:nvSpPr>
      <xdr:spPr>
        <a:xfrm>
          <a:off x="7594111" y="6510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20854</xdr:rowOff>
    </xdr:from>
    <xdr:to>
      <xdr:col>36</xdr:col>
      <xdr:colOff>165100</xdr:colOff>
      <xdr:row>38</xdr:row>
      <xdr:rowOff>122454</xdr:rowOff>
    </xdr:to>
    <xdr:sp macro="" textlink="">
      <xdr:nvSpPr>
        <xdr:cNvPr id="323" name="楕円 322"/>
        <xdr:cNvSpPr/>
      </xdr:nvSpPr>
      <xdr:spPr>
        <a:xfrm>
          <a:off x="6921500" y="653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113581</xdr:rowOff>
    </xdr:from>
    <xdr:ext cx="534377" cy="259045"/>
    <xdr:sp macro="" textlink="">
      <xdr:nvSpPr>
        <xdr:cNvPr id="324" name="テキスト ボックス 323"/>
        <xdr:cNvSpPr txBox="1"/>
      </xdr:nvSpPr>
      <xdr:spPr>
        <a:xfrm>
          <a:off x="6705111" y="662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0" name="テキスト ボックス 33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2" name="テキスト ボックス 34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4" name="テキスト ボックス 343"/>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125126</xdr:rowOff>
    </xdr:from>
    <xdr:to>
      <xdr:col>54</xdr:col>
      <xdr:colOff>189865</xdr:colOff>
      <xdr:row>57</xdr:row>
      <xdr:rowOff>128556</xdr:rowOff>
    </xdr:to>
    <xdr:cxnSp macro="">
      <xdr:nvCxnSpPr>
        <xdr:cNvPr id="348" name="直線コネクタ 347"/>
        <xdr:cNvCxnSpPr/>
      </xdr:nvCxnSpPr>
      <xdr:spPr>
        <a:xfrm flipV="1">
          <a:off x="10475595" y="8697626"/>
          <a:ext cx="1270" cy="1203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132383</xdr:rowOff>
    </xdr:from>
    <xdr:ext cx="534377" cy="259045"/>
    <xdr:sp macro="" textlink="">
      <xdr:nvSpPr>
        <xdr:cNvPr id="349" name="普通建設事業費最小値テキスト"/>
        <xdr:cNvSpPr txBox="1"/>
      </xdr:nvSpPr>
      <xdr:spPr>
        <a:xfrm>
          <a:off x="10528300" y="990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128556</xdr:rowOff>
    </xdr:from>
    <xdr:to>
      <xdr:col>55</xdr:col>
      <xdr:colOff>88900</xdr:colOff>
      <xdr:row>57</xdr:row>
      <xdr:rowOff>128556</xdr:rowOff>
    </xdr:to>
    <xdr:cxnSp macro="">
      <xdr:nvCxnSpPr>
        <xdr:cNvPr id="350" name="直線コネクタ 349"/>
        <xdr:cNvCxnSpPr/>
      </xdr:nvCxnSpPr>
      <xdr:spPr>
        <a:xfrm>
          <a:off x="10388600" y="9901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71803</xdr:rowOff>
    </xdr:from>
    <xdr:ext cx="534377" cy="259045"/>
    <xdr:sp macro="" textlink="">
      <xdr:nvSpPr>
        <xdr:cNvPr id="351" name="普通建設事業費最大値テキスト"/>
        <xdr:cNvSpPr txBox="1"/>
      </xdr:nvSpPr>
      <xdr:spPr>
        <a:xfrm>
          <a:off x="10528300" y="847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125126</xdr:rowOff>
    </xdr:from>
    <xdr:to>
      <xdr:col>55</xdr:col>
      <xdr:colOff>88900</xdr:colOff>
      <xdr:row>50</xdr:row>
      <xdr:rowOff>125126</xdr:rowOff>
    </xdr:to>
    <xdr:cxnSp macro="">
      <xdr:nvCxnSpPr>
        <xdr:cNvPr id="352" name="直線コネクタ 351"/>
        <xdr:cNvCxnSpPr/>
      </xdr:nvCxnSpPr>
      <xdr:spPr>
        <a:xfrm>
          <a:off x="10388600" y="869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91560</xdr:rowOff>
    </xdr:from>
    <xdr:to>
      <xdr:col>55</xdr:col>
      <xdr:colOff>0</xdr:colOff>
      <xdr:row>53</xdr:row>
      <xdr:rowOff>5912</xdr:rowOff>
    </xdr:to>
    <xdr:cxnSp macro="">
      <xdr:nvCxnSpPr>
        <xdr:cNvPr id="353" name="直線コネクタ 352"/>
        <xdr:cNvCxnSpPr/>
      </xdr:nvCxnSpPr>
      <xdr:spPr>
        <a:xfrm flipV="1">
          <a:off x="9639300" y="9006960"/>
          <a:ext cx="838200" cy="85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46753</xdr:rowOff>
    </xdr:from>
    <xdr:ext cx="534377" cy="259045"/>
    <xdr:sp macro="" textlink="">
      <xdr:nvSpPr>
        <xdr:cNvPr id="354" name="普通建設事業費平均値テキスト"/>
        <xdr:cNvSpPr txBox="1"/>
      </xdr:nvSpPr>
      <xdr:spPr>
        <a:xfrm>
          <a:off x="10528300" y="9305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68326</xdr:rowOff>
    </xdr:from>
    <xdr:to>
      <xdr:col>55</xdr:col>
      <xdr:colOff>50800</xdr:colOff>
      <xdr:row>54</xdr:row>
      <xdr:rowOff>169926</xdr:rowOff>
    </xdr:to>
    <xdr:sp macro="" textlink="">
      <xdr:nvSpPr>
        <xdr:cNvPr id="355" name="フローチャート: 判断 354"/>
        <xdr:cNvSpPr/>
      </xdr:nvSpPr>
      <xdr:spPr>
        <a:xfrm>
          <a:off x="10426700" y="932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92742</xdr:rowOff>
    </xdr:from>
    <xdr:to>
      <xdr:col>50</xdr:col>
      <xdr:colOff>114300</xdr:colOff>
      <xdr:row>53</xdr:row>
      <xdr:rowOff>5912</xdr:rowOff>
    </xdr:to>
    <xdr:cxnSp macro="">
      <xdr:nvCxnSpPr>
        <xdr:cNvPr id="356" name="直線コネクタ 355"/>
        <xdr:cNvCxnSpPr/>
      </xdr:nvCxnSpPr>
      <xdr:spPr>
        <a:xfrm>
          <a:off x="8750300" y="8836692"/>
          <a:ext cx="889000" cy="256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90939</xdr:rowOff>
    </xdr:from>
    <xdr:to>
      <xdr:col>50</xdr:col>
      <xdr:colOff>165100</xdr:colOff>
      <xdr:row>55</xdr:row>
      <xdr:rowOff>21089</xdr:rowOff>
    </xdr:to>
    <xdr:sp macro="" textlink="">
      <xdr:nvSpPr>
        <xdr:cNvPr id="357" name="フローチャート: 判断 356"/>
        <xdr:cNvSpPr/>
      </xdr:nvSpPr>
      <xdr:spPr>
        <a:xfrm>
          <a:off x="9588500" y="9349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12216</xdr:rowOff>
    </xdr:from>
    <xdr:ext cx="534377" cy="259045"/>
    <xdr:sp macro="" textlink="">
      <xdr:nvSpPr>
        <xdr:cNvPr id="358" name="テキスト ボックス 357"/>
        <xdr:cNvSpPr txBox="1"/>
      </xdr:nvSpPr>
      <xdr:spPr>
        <a:xfrm>
          <a:off x="9372111" y="944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92742</xdr:rowOff>
    </xdr:from>
    <xdr:to>
      <xdr:col>45</xdr:col>
      <xdr:colOff>177800</xdr:colOff>
      <xdr:row>52</xdr:row>
      <xdr:rowOff>25419</xdr:rowOff>
    </xdr:to>
    <xdr:cxnSp macro="">
      <xdr:nvCxnSpPr>
        <xdr:cNvPr id="359" name="直線コネクタ 358"/>
        <xdr:cNvCxnSpPr/>
      </xdr:nvCxnSpPr>
      <xdr:spPr>
        <a:xfrm flipV="1">
          <a:off x="7861300" y="8836692"/>
          <a:ext cx="889000" cy="104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89833</xdr:rowOff>
    </xdr:from>
    <xdr:to>
      <xdr:col>46</xdr:col>
      <xdr:colOff>38100</xdr:colOff>
      <xdr:row>55</xdr:row>
      <xdr:rowOff>19983</xdr:rowOff>
    </xdr:to>
    <xdr:sp macro="" textlink="">
      <xdr:nvSpPr>
        <xdr:cNvPr id="360" name="フローチャート: 判断 359"/>
        <xdr:cNvSpPr/>
      </xdr:nvSpPr>
      <xdr:spPr>
        <a:xfrm>
          <a:off x="8699500" y="9348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11110</xdr:rowOff>
    </xdr:from>
    <xdr:ext cx="534377" cy="259045"/>
    <xdr:sp macro="" textlink="">
      <xdr:nvSpPr>
        <xdr:cNvPr id="361" name="テキスト ボックス 360"/>
        <xdr:cNvSpPr txBox="1"/>
      </xdr:nvSpPr>
      <xdr:spPr>
        <a:xfrm>
          <a:off x="8483111" y="9440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25419</xdr:rowOff>
    </xdr:from>
    <xdr:to>
      <xdr:col>41</xdr:col>
      <xdr:colOff>50800</xdr:colOff>
      <xdr:row>53</xdr:row>
      <xdr:rowOff>49555</xdr:rowOff>
    </xdr:to>
    <xdr:cxnSp macro="">
      <xdr:nvCxnSpPr>
        <xdr:cNvPr id="362" name="直線コネクタ 361"/>
        <xdr:cNvCxnSpPr/>
      </xdr:nvCxnSpPr>
      <xdr:spPr>
        <a:xfrm flipV="1">
          <a:off x="6972300" y="8940819"/>
          <a:ext cx="889000" cy="195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162871</xdr:rowOff>
    </xdr:from>
    <xdr:to>
      <xdr:col>41</xdr:col>
      <xdr:colOff>101600</xdr:colOff>
      <xdr:row>54</xdr:row>
      <xdr:rowOff>93021</xdr:rowOff>
    </xdr:to>
    <xdr:sp macro="" textlink="">
      <xdr:nvSpPr>
        <xdr:cNvPr id="363" name="フローチャート: 判断 362"/>
        <xdr:cNvSpPr/>
      </xdr:nvSpPr>
      <xdr:spPr>
        <a:xfrm>
          <a:off x="7810500" y="924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84148</xdr:rowOff>
    </xdr:from>
    <xdr:ext cx="534377" cy="259045"/>
    <xdr:sp macro="" textlink="">
      <xdr:nvSpPr>
        <xdr:cNvPr id="364" name="テキスト ボックス 363"/>
        <xdr:cNvSpPr txBox="1"/>
      </xdr:nvSpPr>
      <xdr:spPr>
        <a:xfrm>
          <a:off x="7594111" y="934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29064</xdr:rowOff>
    </xdr:from>
    <xdr:to>
      <xdr:col>36</xdr:col>
      <xdr:colOff>165100</xdr:colOff>
      <xdr:row>54</xdr:row>
      <xdr:rowOff>130664</xdr:rowOff>
    </xdr:to>
    <xdr:sp macro="" textlink="">
      <xdr:nvSpPr>
        <xdr:cNvPr id="365" name="フローチャート: 判断 364"/>
        <xdr:cNvSpPr/>
      </xdr:nvSpPr>
      <xdr:spPr>
        <a:xfrm>
          <a:off x="6921500" y="92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121791</xdr:rowOff>
    </xdr:from>
    <xdr:ext cx="534377" cy="259045"/>
    <xdr:sp macro="" textlink="">
      <xdr:nvSpPr>
        <xdr:cNvPr id="366" name="テキスト ボックス 365"/>
        <xdr:cNvSpPr txBox="1"/>
      </xdr:nvSpPr>
      <xdr:spPr>
        <a:xfrm>
          <a:off x="6705111" y="9380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40760</xdr:rowOff>
    </xdr:from>
    <xdr:to>
      <xdr:col>55</xdr:col>
      <xdr:colOff>50800</xdr:colOff>
      <xdr:row>52</xdr:row>
      <xdr:rowOff>142360</xdr:rowOff>
    </xdr:to>
    <xdr:sp macro="" textlink="">
      <xdr:nvSpPr>
        <xdr:cNvPr id="372" name="楕円 371"/>
        <xdr:cNvSpPr/>
      </xdr:nvSpPr>
      <xdr:spPr>
        <a:xfrm>
          <a:off x="10426700" y="895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63637</xdr:rowOff>
    </xdr:from>
    <xdr:ext cx="534377" cy="259045"/>
    <xdr:sp macro="" textlink="">
      <xdr:nvSpPr>
        <xdr:cNvPr id="373" name="普通建設事業費該当値テキスト"/>
        <xdr:cNvSpPr txBox="1"/>
      </xdr:nvSpPr>
      <xdr:spPr>
        <a:xfrm>
          <a:off x="10528300" y="8807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126562</xdr:rowOff>
    </xdr:from>
    <xdr:to>
      <xdr:col>50</xdr:col>
      <xdr:colOff>165100</xdr:colOff>
      <xdr:row>53</xdr:row>
      <xdr:rowOff>56712</xdr:rowOff>
    </xdr:to>
    <xdr:sp macro="" textlink="">
      <xdr:nvSpPr>
        <xdr:cNvPr id="374" name="楕円 373"/>
        <xdr:cNvSpPr/>
      </xdr:nvSpPr>
      <xdr:spPr>
        <a:xfrm>
          <a:off x="9588500" y="9041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73239</xdr:rowOff>
    </xdr:from>
    <xdr:ext cx="534377" cy="259045"/>
    <xdr:sp macro="" textlink="">
      <xdr:nvSpPr>
        <xdr:cNvPr id="375" name="テキスト ボックス 374"/>
        <xdr:cNvSpPr txBox="1"/>
      </xdr:nvSpPr>
      <xdr:spPr>
        <a:xfrm>
          <a:off x="9372111" y="8817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41942</xdr:rowOff>
    </xdr:from>
    <xdr:to>
      <xdr:col>46</xdr:col>
      <xdr:colOff>38100</xdr:colOff>
      <xdr:row>51</xdr:row>
      <xdr:rowOff>143542</xdr:rowOff>
    </xdr:to>
    <xdr:sp macro="" textlink="">
      <xdr:nvSpPr>
        <xdr:cNvPr id="376" name="楕円 375"/>
        <xdr:cNvSpPr/>
      </xdr:nvSpPr>
      <xdr:spPr>
        <a:xfrm>
          <a:off x="8699500" y="878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49</xdr:row>
      <xdr:rowOff>160069</xdr:rowOff>
    </xdr:from>
    <xdr:ext cx="534377" cy="259045"/>
    <xdr:sp macro="" textlink="">
      <xdr:nvSpPr>
        <xdr:cNvPr id="377" name="テキスト ボックス 376"/>
        <xdr:cNvSpPr txBox="1"/>
      </xdr:nvSpPr>
      <xdr:spPr>
        <a:xfrm>
          <a:off x="8483111" y="856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146069</xdr:rowOff>
    </xdr:from>
    <xdr:to>
      <xdr:col>41</xdr:col>
      <xdr:colOff>101600</xdr:colOff>
      <xdr:row>52</xdr:row>
      <xdr:rowOff>76219</xdr:rowOff>
    </xdr:to>
    <xdr:sp macro="" textlink="">
      <xdr:nvSpPr>
        <xdr:cNvPr id="378" name="楕円 377"/>
        <xdr:cNvSpPr/>
      </xdr:nvSpPr>
      <xdr:spPr>
        <a:xfrm>
          <a:off x="7810500" y="8890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50</xdr:row>
      <xdr:rowOff>92746</xdr:rowOff>
    </xdr:from>
    <xdr:ext cx="534377" cy="259045"/>
    <xdr:sp macro="" textlink="">
      <xdr:nvSpPr>
        <xdr:cNvPr id="379" name="テキスト ボックス 378"/>
        <xdr:cNvSpPr txBox="1"/>
      </xdr:nvSpPr>
      <xdr:spPr>
        <a:xfrm>
          <a:off x="7594111" y="866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170205</xdr:rowOff>
    </xdr:from>
    <xdr:to>
      <xdr:col>36</xdr:col>
      <xdr:colOff>165100</xdr:colOff>
      <xdr:row>53</xdr:row>
      <xdr:rowOff>100355</xdr:rowOff>
    </xdr:to>
    <xdr:sp macro="" textlink="">
      <xdr:nvSpPr>
        <xdr:cNvPr id="380" name="楕円 379"/>
        <xdr:cNvSpPr/>
      </xdr:nvSpPr>
      <xdr:spPr>
        <a:xfrm>
          <a:off x="6921500" y="908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116882</xdr:rowOff>
    </xdr:from>
    <xdr:ext cx="534377" cy="259045"/>
    <xdr:sp macro="" textlink="">
      <xdr:nvSpPr>
        <xdr:cNvPr id="381" name="テキスト ボックス 380"/>
        <xdr:cNvSpPr txBox="1"/>
      </xdr:nvSpPr>
      <xdr:spPr>
        <a:xfrm>
          <a:off x="6705111" y="886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1" name="テキスト ボックス 400"/>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3" name="テキスト ボックス 402"/>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5" name="テキスト ボックス 40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73</xdr:row>
      <xdr:rowOff>13513</xdr:rowOff>
    </xdr:from>
    <xdr:to>
      <xdr:col>54</xdr:col>
      <xdr:colOff>189865</xdr:colOff>
      <xdr:row>79</xdr:row>
      <xdr:rowOff>88199</xdr:rowOff>
    </xdr:to>
    <xdr:cxnSp macro="">
      <xdr:nvCxnSpPr>
        <xdr:cNvPr id="407" name="直線コネクタ 406"/>
        <xdr:cNvCxnSpPr/>
      </xdr:nvCxnSpPr>
      <xdr:spPr>
        <a:xfrm flipV="1">
          <a:off x="10475595" y="12529363"/>
          <a:ext cx="1270" cy="11033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92026</xdr:rowOff>
    </xdr:from>
    <xdr:ext cx="378565" cy="259045"/>
    <xdr:sp macro="" textlink="">
      <xdr:nvSpPr>
        <xdr:cNvPr id="408" name="普通建設事業費 （ うち新規整備　）最小値テキスト"/>
        <xdr:cNvSpPr txBox="1"/>
      </xdr:nvSpPr>
      <xdr:spPr>
        <a:xfrm>
          <a:off x="10528300" y="136365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88199</xdr:rowOff>
    </xdr:from>
    <xdr:to>
      <xdr:col>55</xdr:col>
      <xdr:colOff>88900</xdr:colOff>
      <xdr:row>79</xdr:row>
      <xdr:rowOff>88199</xdr:rowOff>
    </xdr:to>
    <xdr:cxnSp macro="">
      <xdr:nvCxnSpPr>
        <xdr:cNvPr id="409" name="直線コネクタ 408"/>
        <xdr:cNvCxnSpPr/>
      </xdr:nvCxnSpPr>
      <xdr:spPr>
        <a:xfrm>
          <a:off x="10388600" y="13632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131640</xdr:rowOff>
    </xdr:from>
    <xdr:ext cx="534377" cy="259045"/>
    <xdr:sp macro="" textlink="">
      <xdr:nvSpPr>
        <xdr:cNvPr id="410" name="普通建設事業費 （ うち新規整備　）最大値テキスト"/>
        <xdr:cNvSpPr txBox="1"/>
      </xdr:nvSpPr>
      <xdr:spPr>
        <a:xfrm>
          <a:off x="10528300" y="12304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73</xdr:row>
      <xdr:rowOff>13513</xdr:rowOff>
    </xdr:from>
    <xdr:to>
      <xdr:col>55</xdr:col>
      <xdr:colOff>88900</xdr:colOff>
      <xdr:row>73</xdr:row>
      <xdr:rowOff>13513</xdr:rowOff>
    </xdr:to>
    <xdr:cxnSp macro="">
      <xdr:nvCxnSpPr>
        <xdr:cNvPr id="411" name="直線コネクタ 410"/>
        <xdr:cNvCxnSpPr/>
      </xdr:nvCxnSpPr>
      <xdr:spPr>
        <a:xfrm>
          <a:off x="10388600" y="12529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167198</xdr:rowOff>
    </xdr:from>
    <xdr:to>
      <xdr:col>55</xdr:col>
      <xdr:colOff>0</xdr:colOff>
      <xdr:row>73</xdr:row>
      <xdr:rowOff>13513</xdr:rowOff>
    </xdr:to>
    <xdr:cxnSp macro="">
      <xdr:nvCxnSpPr>
        <xdr:cNvPr id="412" name="直線コネクタ 411"/>
        <xdr:cNvCxnSpPr/>
      </xdr:nvCxnSpPr>
      <xdr:spPr>
        <a:xfrm>
          <a:off x="9639300" y="12511598"/>
          <a:ext cx="838200" cy="17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27649</xdr:rowOff>
    </xdr:from>
    <xdr:ext cx="534377" cy="259045"/>
    <xdr:sp macro="" textlink="">
      <xdr:nvSpPr>
        <xdr:cNvPr id="413" name="普通建設事業費 （ うち新規整備　）平均値テキスト"/>
        <xdr:cNvSpPr txBox="1"/>
      </xdr:nvSpPr>
      <xdr:spPr>
        <a:xfrm>
          <a:off x="10528300" y="132292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49222</xdr:rowOff>
    </xdr:from>
    <xdr:to>
      <xdr:col>55</xdr:col>
      <xdr:colOff>50800</xdr:colOff>
      <xdr:row>77</xdr:row>
      <xdr:rowOff>150822</xdr:rowOff>
    </xdr:to>
    <xdr:sp macro="" textlink="">
      <xdr:nvSpPr>
        <xdr:cNvPr id="414" name="フローチャート: 判断 413"/>
        <xdr:cNvSpPr/>
      </xdr:nvSpPr>
      <xdr:spPr>
        <a:xfrm>
          <a:off x="10426700" y="13250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483</xdr:rowOff>
    </xdr:from>
    <xdr:to>
      <xdr:col>50</xdr:col>
      <xdr:colOff>114300</xdr:colOff>
      <xdr:row>72</xdr:row>
      <xdr:rowOff>167198</xdr:rowOff>
    </xdr:to>
    <xdr:cxnSp macro="">
      <xdr:nvCxnSpPr>
        <xdr:cNvPr id="415" name="直線コネクタ 414"/>
        <xdr:cNvCxnSpPr/>
      </xdr:nvCxnSpPr>
      <xdr:spPr>
        <a:xfrm>
          <a:off x="8750300" y="12001983"/>
          <a:ext cx="889000" cy="50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78612</xdr:rowOff>
    </xdr:from>
    <xdr:to>
      <xdr:col>50</xdr:col>
      <xdr:colOff>165100</xdr:colOff>
      <xdr:row>78</xdr:row>
      <xdr:rowOff>8762</xdr:rowOff>
    </xdr:to>
    <xdr:sp macro="" textlink="">
      <xdr:nvSpPr>
        <xdr:cNvPr id="416" name="フローチャート: 判断 415"/>
        <xdr:cNvSpPr/>
      </xdr:nvSpPr>
      <xdr:spPr>
        <a:xfrm>
          <a:off x="9588500" y="13280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171339</xdr:rowOff>
    </xdr:from>
    <xdr:ext cx="469744" cy="259045"/>
    <xdr:sp macro="" textlink="">
      <xdr:nvSpPr>
        <xdr:cNvPr id="417" name="テキスト ボックス 416"/>
        <xdr:cNvSpPr txBox="1"/>
      </xdr:nvSpPr>
      <xdr:spPr>
        <a:xfrm>
          <a:off x="9404428" y="13372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483</xdr:rowOff>
    </xdr:from>
    <xdr:to>
      <xdr:col>45</xdr:col>
      <xdr:colOff>177800</xdr:colOff>
      <xdr:row>72</xdr:row>
      <xdr:rowOff>159425</xdr:rowOff>
    </xdr:to>
    <xdr:cxnSp macro="">
      <xdr:nvCxnSpPr>
        <xdr:cNvPr id="418" name="直線コネクタ 417"/>
        <xdr:cNvCxnSpPr/>
      </xdr:nvCxnSpPr>
      <xdr:spPr>
        <a:xfrm flipV="1">
          <a:off x="7861300" y="12001983"/>
          <a:ext cx="889000" cy="501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83544</xdr:rowOff>
    </xdr:from>
    <xdr:to>
      <xdr:col>46</xdr:col>
      <xdr:colOff>38100</xdr:colOff>
      <xdr:row>77</xdr:row>
      <xdr:rowOff>13694</xdr:rowOff>
    </xdr:to>
    <xdr:sp macro="" textlink="">
      <xdr:nvSpPr>
        <xdr:cNvPr id="419" name="フローチャート: 判断 418"/>
        <xdr:cNvSpPr/>
      </xdr:nvSpPr>
      <xdr:spPr>
        <a:xfrm>
          <a:off x="8699500" y="1311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4821</xdr:rowOff>
    </xdr:from>
    <xdr:ext cx="534377" cy="259045"/>
    <xdr:sp macro="" textlink="">
      <xdr:nvSpPr>
        <xdr:cNvPr id="420" name="テキスト ボックス 419"/>
        <xdr:cNvSpPr txBox="1"/>
      </xdr:nvSpPr>
      <xdr:spPr>
        <a:xfrm>
          <a:off x="8483111" y="13206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45008</xdr:rowOff>
    </xdr:from>
    <xdr:to>
      <xdr:col>41</xdr:col>
      <xdr:colOff>101600</xdr:colOff>
      <xdr:row>76</xdr:row>
      <xdr:rowOff>146608</xdr:rowOff>
    </xdr:to>
    <xdr:sp macro="" textlink="">
      <xdr:nvSpPr>
        <xdr:cNvPr id="421" name="フローチャート: 判断 420"/>
        <xdr:cNvSpPr/>
      </xdr:nvSpPr>
      <xdr:spPr>
        <a:xfrm>
          <a:off x="7810500" y="1307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137735</xdr:rowOff>
    </xdr:from>
    <xdr:ext cx="534377" cy="259045"/>
    <xdr:sp macro="" textlink="">
      <xdr:nvSpPr>
        <xdr:cNvPr id="422" name="テキスト ボックス 421"/>
        <xdr:cNvSpPr txBox="1"/>
      </xdr:nvSpPr>
      <xdr:spPr>
        <a:xfrm>
          <a:off x="7594111" y="1316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134163</xdr:rowOff>
    </xdr:from>
    <xdr:to>
      <xdr:col>55</xdr:col>
      <xdr:colOff>50800</xdr:colOff>
      <xdr:row>73</xdr:row>
      <xdr:rowOff>64313</xdr:rowOff>
    </xdr:to>
    <xdr:sp macro="" textlink="">
      <xdr:nvSpPr>
        <xdr:cNvPr id="428" name="楕円 427"/>
        <xdr:cNvSpPr/>
      </xdr:nvSpPr>
      <xdr:spPr>
        <a:xfrm>
          <a:off x="10426700" y="12478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87190</xdr:rowOff>
    </xdr:from>
    <xdr:ext cx="534377" cy="259045"/>
    <xdr:sp macro="" textlink="">
      <xdr:nvSpPr>
        <xdr:cNvPr id="429" name="普通建設事業費 （ うち新規整備　）該当値テキスト"/>
        <xdr:cNvSpPr txBox="1"/>
      </xdr:nvSpPr>
      <xdr:spPr>
        <a:xfrm>
          <a:off x="10528300" y="1243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116398</xdr:rowOff>
    </xdr:from>
    <xdr:to>
      <xdr:col>50</xdr:col>
      <xdr:colOff>165100</xdr:colOff>
      <xdr:row>73</xdr:row>
      <xdr:rowOff>46548</xdr:rowOff>
    </xdr:to>
    <xdr:sp macro="" textlink="">
      <xdr:nvSpPr>
        <xdr:cNvPr id="430" name="楕円 429"/>
        <xdr:cNvSpPr/>
      </xdr:nvSpPr>
      <xdr:spPr>
        <a:xfrm>
          <a:off x="9588500" y="1246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63075</xdr:rowOff>
    </xdr:from>
    <xdr:ext cx="534377" cy="259045"/>
    <xdr:sp macro="" textlink="">
      <xdr:nvSpPr>
        <xdr:cNvPr id="431" name="テキスト ボックス 430"/>
        <xdr:cNvSpPr txBox="1"/>
      </xdr:nvSpPr>
      <xdr:spPr>
        <a:xfrm>
          <a:off x="9372111" y="12236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69</xdr:row>
      <xdr:rowOff>121133</xdr:rowOff>
    </xdr:from>
    <xdr:to>
      <xdr:col>46</xdr:col>
      <xdr:colOff>38100</xdr:colOff>
      <xdr:row>70</xdr:row>
      <xdr:rowOff>51283</xdr:rowOff>
    </xdr:to>
    <xdr:sp macro="" textlink="">
      <xdr:nvSpPr>
        <xdr:cNvPr id="432" name="楕円 431"/>
        <xdr:cNvSpPr/>
      </xdr:nvSpPr>
      <xdr:spPr>
        <a:xfrm>
          <a:off x="8699500" y="11951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68</xdr:row>
      <xdr:rowOff>67810</xdr:rowOff>
    </xdr:from>
    <xdr:ext cx="534377" cy="259045"/>
    <xdr:sp macro="" textlink="">
      <xdr:nvSpPr>
        <xdr:cNvPr id="433" name="テキスト ボックス 432"/>
        <xdr:cNvSpPr txBox="1"/>
      </xdr:nvSpPr>
      <xdr:spPr>
        <a:xfrm>
          <a:off x="8483111" y="1172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108625</xdr:rowOff>
    </xdr:from>
    <xdr:to>
      <xdr:col>41</xdr:col>
      <xdr:colOff>101600</xdr:colOff>
      <xdr:row>73</xdr:row>
      <xdr:rowOff>38775</xdr:rowOff>
    </xdr:to>
    <xdr:sp macro="" textlink="">
      <xdr:nvSpPr>
        <xdr:cNvPr id="434" name="楕円 433"/>
        <xdr:cNvSpPr/>
      </xdr:nvSpPr>
      <xdr:spPr>
        <a:xfrm>
          <a:off x="7810500" y="1245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55302</xdr:rowOff>
    </xdr:from>
    <xdr:ext cx="534377" cy="259045"/>
    <xdr:sp macro="" textlink="">
      <xdr:nvSpPr>
        <xdr:cNvPr id="435" name="テキスト ボックス 434"/>
        <xdr:cNvSpPr txBox="1"/>
      </xdr:nvSpPr>
      <xdr:spPr>
        <a:xfrm>
          <a:off x="7594111" y="12228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9" name="テキスト ボックス 448"/>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1" name="テキスト ボックス 450"/>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3" name="テキスト ボックス 452"/>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5" name="テキスト ボックス 454"/>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91557</xdr:rowOff>
    </xdr:from>
    <xdr:to>
      <xdr:col>54</xdr:col>
      <xdr:colOff>189865</xdr:colOff>
      <xdr:row>98</xdr:row>
      <xdr:rowOff>61908</xdr:rowOff>
    </xdr:to>
    <xdr:cxnSp macro="">
      <xdr:nvCxnSpPr>
        <xdr:cNvPr id="457" name="直線コネクタ 456"/>
        <xdr:cNvCxnSpPr/>
      </xdr:nvCxnSpPr>
      <xdr:spPr>
        <a:xfrm flipV="1">
          <a:off x="10475595" y="15693507"/>
          <a:ext cx="1270" cy="117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65735</xdr:rowOff>
    </xdr:from>
    <xdr:ext cx="469744" cy="259045"/>
    <xdr:sp macro="" textlink="">
      <xdr:nvSpPr>
        <xdr:cNvPr id="458" name="普通建設事業費 （ うち更新整備　）最小値テキスト"/>
        <xdr:cNvSpPr txBox="1"/>
      </xdr:nvSpPr>
      <xdr:spPr>
        <a:xfrm>
          <a:off x="10528300" y="16867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61908</xdr:rowOff>
    </xdr:from>
    <xdr:to>
      <xdr:col>55</xdr:col>
      <xdr:colOff>88900</xdr:colOff>
      <xdr:row>98</xdr:row>
      <xdr:rowOff>61908</xdr:rowOff>
    </xdr:to>
    <xdr:cxnSp macro="">
      <xdr:nvCxnSpPr>
        <xdr:cNvPr id="459" name="直線コネクタ 458"/>
        <xdr:cNvCxnSpPr/>
      </xdr:nvCxnSpPr>
      <xdr:spPr>
        <a:xfrm>
          <a:off x="10388600" y="16864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38234</xdr:rowOff>
    </xdr:from>
    <xdr:ext cx="534377" cy="259045"/>
    <xdr:sp macro="" textlink="">
      <xdr:nvSpPr>
        <xdr:cNvPr id="460" name="普通建設事業費 （ うち更新整備　）最大値テキスト"/>
        <xdr:cNvSpPr txBox="1"/>
      </xdr:nvSpPr>
      <xdr:spPr>
        <a:xfrm>
          <a:off x="10528300" y="1546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91557</xdr:rowOff>
    </xdr:from>
    <xdr:to>
      <xdr:col>55</xdr:col>
      <xdr:colOff>88900</xdr:colOff>
      <xdr:row>91</xdr:row>
      <xdr:rowOff>91557</xdr:rowOff>
    </xdr:to>
    <xdr:cxnSp macro="">
      <xdr:nvCxnSpPr>
        <xdr:cNvPr id="461" name="直線コネクタ 460"/>
        <xdr:cNvCxnSpPr/>
      </xdr:nvCxnSpPr>
      <xdr:spPr>
        <a:xfrm>
          <a:off x="10388600" y="15693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25743</xdr:rowOff>
    </xdr:from>
    <xdr:to>
      <xdr:col>55</xdr:col>
      <xdr:colOff>0</xdr:colOff>
      <xdr:row>96</xdr:row>
      <xdr:rowOff>105411</xdr:rowOff>
    </xdr:to>
    <xdr:cxnSp macro="">
      <xdr:nvCxnSpPr>
        <xdr:cNvPr id="462" name="直線コネクタ 461"/>
        <xdr:cNvCxnSpPr/>
      </xdr:nvCxnSpPr>
      <xdr:spPr>
        <a:xfrm flipV="1">
          <a:off x="9639300" y="16484943"/>
          <a:ext cx="838200" cy="79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118932</xdr:rowOff>
    </xdr:from>
    <xdr:ext cx="534377" cy="259045"/>
    <xdr:sp macro="" textlink="">
      <xdr:nvSpPr>
        <xdr:cNvPr id="463" name="普通建設事業費 （ うち更新整備　）平均値テキスト"/>
        <xdr:cNvSpPr txBox="1"/>
      </xdr:nvSpPr>
      <xdr:spPr>
        <a:xfrm>
          <a:off x="10528300" y="162352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96055</xdr:rowOff>
    </xdr:from>
    <xdr:to>
      <xdr:col>55</xdr:col>
      <xdr:colOff>50800</xdr:colOff>
      <xdr:row>96</xdr:row>
      <xdr:rowOff>26205</xdr:rowOff>
    </xdr:to>
    <xdr:sp macro="" textlink="">
      <xdr:nvSpPr>
        <xdr:cNvPr id="464" name="フローチャート: 判断 463"/>
        <xdr:cNvSpPr/>
      </xdr:nvSpPr>
      <xdr:spPr>
        <a:xfrm>
          <a:off x="10426700" y="1638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105411</xdr:rowOff>
    </xdr:from>
    <xdr:to>
      <xdr:col>50</xdr:col>
      <xdr:colOff>114300</xdr:colOff>
      <xdr:row>96</xdr:row>
      <xdr:rowOff>151518</xdr:rowOff>
    </xdr:to>
    <xdr:cxnSp macro="">
      <xdr:nvCxnSpPr>
        <xdr:cNvPr id="465" name="直線コネクタ 464"/>
        <xdr:cNvCxnSpPr/>
      </xdr:nvCxnSpPr>
      <xdr:spPr>
        <a:xfrm flipV="1">
          <a:off x="8750300" y="16564611"/>
          <a:ext cx="889000" cy="46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123281</xdr:rowOff>
    </xdr:from>
    <xdr:to>
      <xdr:col>50</xdr:col>
      <xdr:colOff>165100</xdr:colOff>
      <xdr:row>96</xdr:row>
      <xdr:rowOff>53431</xdr:rowOff>
    </xdr:to>
    <xdr:sp macro="" textlink="">
      <xdr:nvSpPr>
        <xdr:cNvPr id="466" name="フローチャート: 判断 465"/>
        <xdr:cNvSpPr/>
      </xdr:nvSpPr>
      <xdr:spPr>
        <a:xfrm>
          <a:off x="9588500" y="1641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69958</xdr:rowOff>
    </xdr:from>
    <xdr:ext cx="534377" cy="259045"/>
    <xdr:sp macro="" textlink="">
      <xdr:nvSpPr>
        <xdr:cNvPr id="467" name="テキスト ボックス 466"/>
        <xdr:cNvSpPr txBox="1"/>
      </xdr:nvSpPr>
      <xdr:spPr>
        <a:xfrm>
          <a:off x="9372111" y="16186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101135</xdr:rowOff>
    </xdr:from>
    <xdr:to>
      <xdr:col>45</xdr:col>
      <xdr:colOff>177800</xdr:colOff>
      <xdr:row>96</xdr:row>
      <xdr:rowOff>151518</xdr:rowOff>
    </xdr:to>
    <xdr:cxnSp macro="">
      <xdr:nvCxnSpPr>
        <xdr:cNvPr id="468" name="直線コネクタ 467"/>
        <xdr:cNvCxnSpPr/>
      </xdr:nvCxnSpPr>
      <xdr:spPr>
        <a:xfrm>
          <a:off x="7861300" y="16388885"/>
          <a:ext cx="889000" cy="221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15999</xdr:rowOff>
    </xdr:from>
    <xdr:to>
      <xdr:col>46</xdr:col>
      <xdr:colOff>38100</xdr:colOff>
      <xdr:row>96</xdr:row>
      <xdr:rowOff>117599</xdr:rowOff>
    </xdr:to>
    <xdr:sp macro="" textlink="">
      <xdr:nvSpPr>
        <xdr:cNvPr id="469" name="フローチャート: 判断 468"/>
        <xdr:cNvSpPr/>
      </xdr:nvSpPr>
      <xdr:spPr>
        <a:xfrm>
          <a:off x="8699500" y="16475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134126</xdr:rowOff>
    </xdr:from>
    <xdr:ext cx="534377" cy="259045"/>
    <xdr:sp macro="" textlink="">
      <xdr:nvSpPr>
        <xdr:cNvPr id="470" name="テキスト ボックス 469"/>
        <xdr:cNvSpPr txBox="1"/>
      </xdr:nvSpPr>
      <xdr:spPr>
        <a:xfrm>
          <a:off x="8483111" y="16250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161297</xdr:rowOff>
    </xdr:from>
    <xdr:to>
      <xdr:col>41</xdr:col>
      <xdr:colOff>101600</xdr:colOff>
      <xdr:row>96</xdr:row>
      <xdr:rowOff>91447</xdr:rowOff>
    </xdr:to>
    <xdr:sp macro="" textlink="">
      <xdr:nvSpPr>
        <xdr:cNvPr id="471" name="フローチャート: 判断 470"/>
        <xdr:cNvSpPr/>
      </xdr:nvSpPr>
      <xdr:spPr>
        <a:xfrm>
          <a:off x="7810500" y="1644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82574</xdr:rowOff>
    </xdr:from>
    <xdr:ext cx="534377" cy="259045"/>
    <xdr:sp macro="" textlink="">
      <xdr:nvSpPr>
        <xdr:cNvPr id="472" name="テキスト ボックス 471"/>
        <xdr:cNvSpPr txBox="1"/>
      </xdr:nvSpPr>
      <xdr:spPr>
        <a:xfrm>
          <a:off x="7594111" y="16541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146393</xdr:rowOff>
    </xdr:from>
    <xdr:to>
      <xdr:col>55</xdr:col>
      <xdr:colOff>50800</xdr:colOff>
      <xdr:row>96</xdr:row>
      <xdr:rowOff>76543</xdr:rowOff>
    </xdr:to>
    <xdr:sp macro="" textlink="">
      <xdr:nvSpPr>
        <xdr:cNvPr id="478" name="楕円 477"/>
        <xdr:cNvSpPr/>
      </xdr:nvSpPr>
      <xdr:spPr>
        <a:xfrm>
          <a:off x="10426700" y="16434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124820</xdr:rowOff>
    </xdr:from>
    <xdr:ext cx="534377" cy="259045"/>
    <xdr:sp macro="" textlink="">
      <xdr:nvSpPr>
        <xdr:cNvPr id="479" name="普通建設事業費 （ うち更新整備　）該当値テキスト"/>
        <xdr:cNvSpPr txBox="1"/>
      </xdr:nvSpPr>
      <xdr:spPr>
        <a:xfrm>
          <a:off x="10528300" y="1641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54611</xdr:rowOff>
    </xdr:from>
    <xdr:to>
      <xdr:col>50</xdr:col>
      <xdr:colOff>165100</xdr:colOff>
      <xdr:row>96</xdr:row>
      <xdr:rowOff>156211</xdr:rowOff>
    </xdr:to>
    <xdr:sp macro="" textlink="">
      <xdr:nvSpPr>
        <xdr:cNvPr id="480" name="楕円 479"/>
        <xdr:cNvSpPr/>
      </xdr:nvSpPr>
      <xdr:spPr>
        <a:xfrm>
          <a:off x="9588500" y="1651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147338</xdr:rowOff>
    </xdr:from>
    <xdr:ext cx="534377" cy="259045"/>
    <xdr:sp macro="" textlink="">
      <xdr:nvSpPr>
        <xdr:cNvPr id="481" name="テキスト ボックス 480"/>
        <xdr:cNvSpPr txBox="1"/>
      </xdr:nvSpPr>
      <xdr:spPr>
        <a:xfrm>
          <a:off x="9372111" y="1660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100718</xdr:rowOff>
    </xdr:from>
    <xdr:to>
      <xdr:col>46</xdr:col>
      <xdr:colOff>38100</xdr:colOff>
      <xdr:row>97</xdr:row>
      <xdr:rowOff>30868</xdr:rowOff>
    </xdr:to>
    <xdr:sp macro="" textlink="">
      <xdr:nvSpPr>
        <xdr:cNvPr id="482" name="楕円 481"/>
        <xdr:cNvSpPr/>
      </xdr:nvSpPr>
      <xdr:spPr>
        <a:xfrm>
          <a:off x="8699500" y="1655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21995</xdr:rowOff>
    </xdr:from>
    <xdr:ext cx="534377" cy="259045"/>
    <xdr:sp macro="" textlink="">
      <xdr:nvSpPr>
        <xdr:cNvPr id="483" name="テキスト ボックス 482"/>
        <xdr:cNvSpPr txBox="1"/>
      </xdr:nvSpPr>
      <xdr:spPr>
        <a:xfrm>
          <a:off x="8483111" y="16652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50335</xdr:rowOff>
    </xdr:from>
    <xdr:to>
      <xdr:col>41</xdr:col>
      <xdr:colOff>101600</xdr:colOff>
      <xdr:row>95</xdr:row>
      <xdr:rowOff>151935</xdr:rowOff>
    </xdr:to>
    <xdr:sp macro="" textlink="">
      <xdr:nvSpPr>
        <xdr:cNvPr id="484" name="楕円 483"/>
        <xdr:cNvSpPr/>
      </xdr:nvSpPr>
      <xdr:spPr>
        <a:xfrm>
          <a:off x="7810500" y="1633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168462</xdr:rowOff>
    </xdr:from>
    <xdr:ext cx="534377" cy="259045"/>
    <xdr:sp macro="" textlink="">
      <xdr:nvSpPr>
        <xdr:cNvPr id="485" name="テキスト ボックス 484"/>
        <xdr:cNvSpPr txBox="1"/>
      </xdr:nvSpPr>
      <xdr:spPr>
        <a:xfrm>
          <a:off x="7594111" y="16113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9" name="テキスト ボックス 49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1" name="テキスト ボックス 50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3" name="テキスト ボックス 50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21651</xdr:rowOff>
    </xdr:from>
    <xdr:to>
      <xdr:col>85</xdr:col>
      <xdr:colOff>126364</xdr:colOff>
      <xdr:row>38</xdr:row>
      <xdr:rowOff>139700</xdr:rowOff>
    </xdr:to>
    <xdr:cxnSp macro="">
      <xdr:nvCxnSpPr>
        <xdr:cNvPr id="507" name="直線コネクタ 506"/>
        <xdr:cNvCxnSpPr/>
      </xdr:nvCxnSpPr>
      <xdr:spPr>
        <a:xfrm flipV="1">
          <a:off x="16317595" y="5336601"/>
          <a:ext cx="1269" cy="1318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8"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9" name="直線コネクタ 508"/>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139778</xdr:rowOff>
    </xdr:from>
    <xdr:ext cx="534377" cy="259045"/>
    <xdr:sp macro="" textlink="">
      <xdr:nvSpPr>
        <xdr:cNvPr id="510" name="災害復旧事業費最大値テキスト"/>
        <xdr:cNvSpPr txBox="1"/>
      </xdr:nvSpPr>
      <xdr:spPr>
        <a:xfrm>
          <a:off x="16370300" y="5111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21651</xdr:rowOff>
    </xdr:from>
    <xdr:to>
      <xdr:col>86</xdr:col>
      <xdr:colOff>25400</xdr:colOff>
      <xdr:row>31</xdr:row>
      <xdr:rowOff>21651</xdr:rowOff>
    </xdr:to>
    <xdr:cxnSp macro="">
      <xdr:nvCxnSpPr>
        <xdr:cNvPr id="511" name="直線コネクタ 510"/>
        <xdr:cNvCxnSpPr/>
      </xdr:nvCxnSpPr>
      <xdr:spPr>
        <a:xfrm>
          <a:off x="16230600" y="5336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87396</xdr:rowOff>
    </xdr:from>
    <xdr:to>
      <xdr:col>85</xdr:col>
      <xdr:colOff>127000</xdr:colOff>
      <xdr:row>38</xdr:row>
      <xdr:rowOff>89911</xdr:rowOff>
    </xdr:to>
    <xdr:cxnSp macro="">
      <xdr:nvCxnSpPr>
        <xdr:cNvPr id="512" name="直線コネクタ 511"/>
        <xdr:cNvCxnSpPr/>
      </xdr:nvCxnSpPr>
      <xdr:spPr>
        <a:xfrm>
          <a:off x="15481300" y="6602496"/>
          <a:ext cx="8382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32819</xdr:rowOff>
    </xdr:from>
    <xdr:ext cx="469744" cy="259045"/>
    <xdr:sp macro="" textlink="">
      <xdr:nvSpPr>
        <xdr:cNvPr id="513" name="災害復旧事業費平均値テキスト"/>
        <xdr:cNvSpPr txBox="1"/>
      </xdr:nvSpPr>
      <xdr:spPr>
        <a:xfrm>
          <a:off x="16370300" y="6376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9941</xdr:rowOff>
    </xdr:from>
    <xdr:to>
      <xdr:col>85</xdr:col>
      <xdr:colOff>177800</xdr:colOff>
      <xdr:row>38</xdr:row>
      <xdr:rowOff>111541</xdr:rowOff>
    </xdr:to>
    <xdr:sp macro="" textlink="">
      <xdr:nvSpPr>
        <xdr:cNvPr id="514" name="フローチャート: 判断 513"/>
        <xdr:cNvSpPr/>
      </xdr:nvSpPr>
      <xdr:spPr>
        <a:xfrm>
          <a:off x="16268700" y="652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76743</xdr:rowOff>
    </xdr:from>
    <xdr:to>
      <xdr:col>81</xdr:col>
      <xdr:colOff>50800</xdr:colOff>
      <xdr:row>38</xdr:row>
      <xdr:rowOff>87396</xdr:rowOff>
    </xdr:to>
    <xdr:cxnSp macro="">
      <xdr:nvCxnSpPr>
        <xdr:cNvPr id="515" name="直線コネクタ 514"/>
        <xdr:cNvCxnSpPr/>
      </xdr:nvCxnSpPr>
      <xdr:spPr>
        <a:xfrm>
          <a:off x="14592300" y="6420393"/>
          <a:ext cx="889000" cy="18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128128</xdr:rowOff>
    </xdr:from>
    <xdr:to>
      <xdr:col>81</xdr:col>
      <xdr:colOff>101600</xdr:colOff>
      <xdr:row>38</xdr:row>
      <xdr:rowOff>58278</xdr:rowOff>
    </xdr:to>
    <xdr:sp macro="" textlink="">
      <xdr:nvSpPr>
        <xdr:cNvPr id="516" name="フローチャート: 判断 515"/>
        <xdr:cNvSpPr/>
      </xdr:nvSpPr>
      <xdr:spPr>
        <a:xfrm>
          <a:off x="15430500" y="647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74805</xdr:rowOff>
    </xdr:from>
    <xdr:ext cx="469744" cy="259045"/>
    <xdr:sp macro="" textlink="">
      <xdr:nvSpPr>
        <xdr:cNvPr id="517" name="テキスト ボックス 516"/>
        <xdr:cNvSpPr txBox="1"/>
      </xdr:nvSpPr>
      <xdr:spPr>
        <a:xfrm>
          <a:off x="15246428" y="624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76743</xdr:rowOff>
    </xdr:from>
    <xdr:to>
      <xdr:col>76</xdr:col>
      <xdr:colOff>114300</xdr:colOff>
      <xdr:row>37</xdr:row>
      <xdr:rowOff>89317</xdr:rowOff>
    </xdr:to>
    <xdr:cxnSp macro="">
      <xdr:nvCxnSpPr>
        <xdr:cNvPr id="518" name="直線コネクタ 517"/>
        <xdr:cNvCxnSpPr/>
      </xdr:nvCxnSpPr>
      <xdr:spPr>
        <a:xfrm flipV="1">
          <a:off x="13703300" y="6420393"/>
          <a:ext cx="889000" cy="12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103668</xdr:rowOff>
    </xdr:from>
    <xdr:to>
      <xdr:col>76</xdr:col>
      <xdr:colOff>165100</xdr:colOff>
      <xdr:row>38</xdr:row>
      <xdr:rowOff>33818</xdr:rowOff>
    </xdr:to>
    <xdr:sp macro="" textlink="">
      <xdr:nvSpPr>
        <xdr:cNvPr id="519" name="フローチャート: 判断 518"/>
        <xdr:cNvSpPr/>
      </xdr:nvSpPr>
      <xdr:spPr>
        <a:xfrm>
          <a:off x="14541500" y="644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24944</xdr:rowOff>
    </xdr:from>
    <xdr:ext cx="469744" cy="259045"/>
    <xdr:sp macro="" textlink="">
      <xdr:nvSpPr>
        <xdr:cNvPr id="520" name="テキスト ボックス 519"/>
        <xdr:cNvSpPr txBox="1"/>
      </xdr:nvSpPr>
      <xdr:spPr>
        <a:xfrm>
          <a:off x="14357428" y="654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89317</xdr:rowOff>
    </xdr:from>
    <xdr:to>
      <xdr:col>71</xdr:col>
      <xdr:colOff>177800</xdr:colOff>
      <xdr:row>38</xdr:row>
      <xdr:rowOff>35321</xdr:rowOff>
    </xdr:to>
    <xdr:cxnSp macro="">
      <xdr:nvCxnSpPr>
        <xdr:cNvPr id="521" name="直線コネクタ 520"/>
        <xdr:cNvCxnSpPr/>
      </xdr:nvCxnSpPr>
      <xdr:spPr>
        <a:xfrm flipV="1">
          <a:off x="12814300" y="6432967"/>
          <a:ext cx="889000" cy="117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3495</xdr:rowOff>
    </xdr:from>
    <xdr:to>
      <xdr:col>72</xdr:col>
      <xdr:colOff>38100</xdr:colOff>
      <xdr:row>38</xdr:row>
      <xdr:rowOff>105095</xdr:rowOff>
    </xdr:to>
    <xdr:sp macro="" textlink="">
      <xdr:nvSpPr>
        <xdr:cNvPr id="522" name="フローチャート: 判断 521"/>
        <xdr:cNvSpPr/>
      </xdr:nvSpPr>
      <xdr:spPr>
        <a:xfrm>
          <a:off x="13652500" y="651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96222</xdr:rowOff>
    </xdr:from>
    <xdr:ext cx="469744" cy="259045"/>
    <xdr:sp macro="" textlink="">
      <xdr:nvSpPr>
        <xdr:cNvPr id="523" name="テキスト ボックス 522"/>
        <xdr:cNvSpPr txBox="1"/>
      </xdr:nvSpPr>
      <xdr:spPr>
        <a:xfrm>
          <a:off x="13468428" y="6611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114686</xdr:rowOff>
    </xdr:from>
    <xdr:to>
      <xdr:col>67</xdr:col>
      <xdr:colOff>101600</xdr:colOff>
      <xdr:row>38</xdr:row>
      <xdr:rowOff>44836</xdr:rowOff>
    </xdr:to>
    <xdr:sp macro="" textlink="">
      <xdr:nvSpPr>
        <xdr:cNvPr id="524" name="フローチャート: 判断 523"/>
        <xdr:cNvSpPr/>
      </xdr:nvSpPr>
      <xdr:spPr>
        <a:xfrm>
          <a:off x="12763500" y="645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61363</xdr:rowOff>
    </xdr:from>
    <xdr:ext cx="469744" cy="259045"/>
    <xdr:sp macro="" textlink="">
      <xdr:nvSpPr>
        <xdr:cNvPr id="525" name="テキスト ボックス 524"/>
        <xdr:cNvSpPr txBox="1"/>
      </xdr:nvSpPr>
      <xdr:spPr>
        <a:xfrm>
          <a:off x="12579428" y="6233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39111</xdr:rowOff>
    </xdr:from>
    <xdr:to>
      <xdr:col>85</xdr:col>
      <xdr:colOff>177800</xdr:colOff>
      <xdr:row>38</xdr:row>
      <xdr:rowOff>140711</xdr:rowOff>
    </xdr:to>
    <xdr:sp macro="" textlink="">
      <xdr:nvSpPr>
        <xdr:cNvPr id="531" name="楕円 530"/>
        <xdr:cNvSpPr/>
      </xdr:nvSpPr>
      <xdr:spPr>
        <a:xfrm>
          <a:off x="16268700" y="655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159819</xdr:rowOff>
    </xdr:from>
    <xdr:ext cx="469744" cy="259045"/>
    <xdr:sp macro="" textlink="">
      <xdr:nvSpPr>
        <xdr:cNvPr id="532" name="災害復旧事業費該当値テキスト"/>
        <xdr:cNvSpPr txBox="1"/>
      </xdr:nvSpPr>
      <xdr:spPr>
        <a:xfrm>
          <a:off x="16370300" y="6503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36596</xdr:rowOff>
    </xdr:from>
    <xdr:to>
      <xdr:col>81</xdr:col>
      <xdr:colOff>101600</xdr:colOff>
      <xdr:row>38</xdr:row>
      <xdr:rowOff>138196</xdr:rowOff>
    </xdr:to>
    <xdr:sp macro="" textlink="">
      <xdr:nvSpPr>
        <xdr:cNvPr id="533" name="楕円 532"/>
        <xdr:cNvSpPr/>
      </xdr:nvSpPr>
      <xdr:spPr>
        <a:xfrm>
          <a:off x="15430500" y="655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129323</xdr:rowOff>
    </xdr:from>
    <xdr:ext cx="469744" cy="259045"/>
    <xdr:sp macro="" textlink="">
      <xdr:nvSpPr>
        <xdr:cNvPr id="534" name="テキスト ボックス 533"/>
        <xdr:cNvSpPr txBox="1"/>
      </xdr:nvSpPr>
      <xdr:spPr>
        <a:xfrm>
          <a:off x="15246428" y="664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25943</xdr:rowOff>
    </xdr:from>
    <xdr:to>
      <xdr:col>76</xdr:col>
      <xdr:colOff>165100</xdr:colOff>
      <xdr:row>37</xdr:row>
      <xdr:rowOff>127543</xdr:rowOff>
    </xdr:to>
    <xdr:sp macro="" textlink="">
      <xdr:nvSpPr>
        <xdr:cNvPr id="535" name="楕円 534"/>
        <xdr:cNvSpPr/>
      </xdr:nvSpPr>
      <xdr:spPr>
        <a:xfrm>
          <a:off x="14541500" y="6369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144070</xdr:rowOff>
    </xdr:from>
    <xdr:ext cx="469744" cy="259045"/>
    <xdr:sp macro="" textlink="">
      <xdr:nvSpPr>
        <xdr:cNvPr id="536" name="テキスト ボックス 535"/>
        <xdr:cNvSpPr txBox="1"/>
      </xdr:nvSpPr>
      <xdr:spPr>
        <a:xfrm>
          <a:off x="14357428" y="6144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38517</xdr:rowOff>
    </xdr:from>
    <xdr:to>
      <xdr:col>72</xdr:col>
      <xdr:colOff>38100</xdr:colOff>
      <xdr:row>37</xdr:row>
      <xdr:rowOff>140117</xdr:rowOff>
    </xdr:to>
    <xdr:sp macro="" textlink="">
      <xdr:nvSpPr>
        <xdr:cNvPr id="537" name="楕円 536"/>
        <xdr:cNvSpPr/>
      </xdr:nvSpPr>
      <xdr:spPr>
        <a:xfrm>
          <a:off x="13652500" y="6382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156644</xdr:rowOff>
    </xdr:from>
    <xdr:ext cx="469744" cy="259045"/>
    <xdr:sp macro="" textlink="">
      <xdr:nvSpPr>
        <xdr:cNvPr id="538" name="テキスト ボックス 537"/>
        <xdr:cNvSpPr txBox="1"/>
      </xdr:nvSpPr>
      <xdr:spPr>
        <a:xfrm>
          <a:off x="13468428" y="6157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155971</xdr:rowOff>
    </xdr:from>
    <xdr:to>
      <xdr:col>67</xdr:col>
      <xdr:colOff>101600</xdr:colOff>
      <xdr:row>38</xdr:row>
      <xdr:rowOff>86121</xdr:rowOff>
    </xdr:to>
    <xdr:sp macro="" textlink="">
      <xdr:nvSpPr>
        <xdr:cNvPr id="539" name="楕円 538"/>
        <xdr:cNvSpPr/>
      </xdr:nvSpPr>
      <xdr:spPr>
        <a:xfrm>
          <a:off x="12763500" y="649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77248</xdr:rowOff>
    </xdr:from>
    <xdr:ext cx="469744" cy="259045"/>
    <xdr:sp macro="" textlink="">
      <xdr:nvSpPr>
        <xdr:cNvPr id="540" name="テキスト ボックス 539"/>
        <xdr:cNvSpPr txBox="1"/>
      </xdr:nvSpPr>
      <xdr:spPr>
        <a:xfrm>
          <a:off x="12579428" y="6592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2" name="テキスト ボックス 55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4" name="テキスト ボックス 55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6" name="直線コネクタ 55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1" name="直線コネクタ 56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3" name="フローチャート: 判断 56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4" name="直線コネクタ 56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5" name="フローチャート: 判断 56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6" name="テキスト ボックス 56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7" name="直線コネクタ 56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8" name="フローチャート: 判断 56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9" name="テキスト ボックス 56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0" name="直線コネクタ 56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1" name="フローチャート: 判断 57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2" name="テキスト ボックス 57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3" name="フローチャート: 判断 57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4" name="テキスト ボックス 57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楕円 57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2" name="楕円 58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3" name="テキスト ボックス 58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4" name="楕円 58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5" name="テキスト ボックス 58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6" name="楕円 58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7" name="テキスト ボックス 58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楕円 58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9" name="テキスト ボックス 58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0" name="テキスト ボックス 599"/>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01" name="直線コネクタ 60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02" name="テキスト ボックス 601"/>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3" name="直線コネクタ 60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4" name="テキスト ボックス 603"/>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5" name="直線コネクタ 60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06" name="テキスト ボックス 605"/>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7" name="直線コネクタ 60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08" name="テキスト ボックス 607"/>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0" name="テキスト ボックス 60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141574</xdr:rowOff>
    </xdr:from>
    <xdr:to>
      <xdr:col>85</xdr:col>
      <xdr:colOff>126364</xdr:colOff>
      <xdr:row>79</xdr:row>
      <xdr:rowOff>82184</xdr:rowOff>
    </xdr:to>
    <xdr:cxnSp macro="">
      <xdr:nvCxnSpPr>
        <xdr:cNvPr id="612" name="直線コネクタ 611"/>
        <xdr:cNvCxnSpPr/>
      </xdr:nvCxnSpPr>
      <xdr:spPr>
        <a:xfrm flipV="1">
          <a:off x="16317595" y="12314524"/>
          <a:ext cx="1269" cy="1312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86011</xdr:rowOff>
    </xdr:from>
    <xdr:ext cx="534377" cy="259045"/>
    <xdr:sp macro="" textlink="">
      <xdr:nvSpPr>
        <xdr:cNvPr id="613" name="公債費最小値テキスト"/>
        <xdr:cNvSpPr txBox="1"/>
      </xdr:nvSpPr>
      <xdr:spPr>
        <a:xfrm>
          <a:off x="16370300" y="1363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82184</xdr:rowOff>
    </xdr:from>
    <xdr:to>
      <xdr:col>86</xdr:col>
      <xdr:colOff>25400</xdr:colOff>
      <xdr:row>79</xdr:row>
      <xdr:rowOff>82184</xdr:rowOff>
    </xdr:to>
    <xdr:cxnSp macro="">
      <xdr:nvCxnSpPr>
        <xdr:cNvPr id="614" name="直線コネクタ 613"/>
        <xdr:cNvCxnSpPr/>
      </xdr:nvCxnSpPr>
      <xdr:spPr>
        <a:xfrm>
          <a:off x="16230600" y="1362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88251</xdr:rowOff>
    </xdr:from>
    <xdr:ext cx="534377" cy="259045"/>
    <xdr:sp macro="" textlink="">
      <xdr:nvSpPr>
        <xdr:cNvPr id="615" name="公債費最大値テキスト"/>
        <xdr:cNvSpPr txBox="1"/>
      </xdr:nvSpPr>
      <xdr:spPr>
        <a:xfrm>
          <a:off x="16370300" y="1208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141574</xdr:rowOff>
    </xdr:from>
    <xdr:to>
      <xdr:col>86</xdr:col>
      <xdr:colOff>25400</xdr:colOff>
      <xdr:row>71</xdr:row>
      <xdr:rowOff>141574</xdr:rowOff>
    </xdr:to>
    <xdr:cxnSp macro="">
      <xdr:nvCxnSpPr>
        <xdr:cNvPr id="616" name="直線コネクタ 615"/>
        <xdr:cNvCxnSpPr/>
      </xdr:nvCxnSpPr>
      <xdr:spPr>
        <a:xfrm>
          <a:off x="16230600" y="12314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120909</xdr:rowOff>
    </xdr:from>
    <xdr:to>
      <xdr:col>85</xdr:col>
      <xdr:colOff>127000</xdr:colOff>
      <xdr:row>76</xdr:row>
      <xdr:rowOff>144021</xdr:rowOff>
    </xdr:to>
    <xdr:cxnSp macro="">
      <xdr:nvCxnSpPr>
        <xdr:cNvPr id="617" name="直線コネクタ 616"/>
        <xdr:cNvCxnSpPr/>
      </xdr:nvCxnSpPr>
      <xdr:spPr>
        <a:xfrm flipV="1">
          <a:off x="15481300" y="13151109"/>
          <a:ext cx="838200" cy="23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79053</xdr:rowOff>
    </xdr:from>
    <xdr:ext cx="534377" cy="259045"/>
    <xdr:sp macro="" textlink="">
      <xdr:nvSpPr>
        <xdr:cNvPr id="618" name="公債費平均値テキスト"/>
        <xdr:cNvSpPr txBox="1"/>
      </xdr:nvSpPr>
      <xdr:spPr>
        <a:xfrm>
          <a:off x="16370300" y="132807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100626</xdr:rowOff>
    </xdr:from>
    <xdr:to>
      <xdr:col>85</xdr:col>
      <xdr:colOff>177800</xdr:colOff>
      <xdr:row>78</xdr:row>
      <xdr:rowOff>30776</xdr:rowOff>
    </xdr:to>
    <xdr:sp macro="" textlink="">
      <xdr:nvSpPr>
        <xdr:cNvPr id="619" name="フローチャート: 判断 618"/>
        <xdr:cNvSpPr/>
      </xdr:nvSpPr>
      <xdr:spPr>
        <a:xfrm>
          <a:off x="16268700" y="1330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144021</xdr:rowOff>
    </xdr:from>
    <xdr:to>
      <xdr:col>81</xdr:col>
      <xdr:colOff>50800</xdr:colOff>
      <xdr:row>76</xdr:row>
      <xdr:rowOff>164937</xdr:rowOff>
    </xdr:to>
    <xdr:cxnSp macro="">
      <xdr:nvCxnSpPr>
        <xdr:cNvPr id="620" name="直線コネクタ 619"/>
        <xdr:cNvCxnSpPr/>
      </xdr:nvCxnSpPr>
      <xdr:spPr>
        <a:xfrm flipV="1">
          <a:off x="14592300" y="13174221"/>
          <a:ext cx="889000" cy="20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101564</xdr:rowOff>
    </xdr:from>
    <xdr:to>
      <xdr:col>81</xdr:col>
      <xdr:colOff>101600</xdr:colOff>
      <xdr:row>78</xdr:row>
      <xdr:rowOff>31714</xdr:rowOff>
    </xdr:to>
    <xdr:sp macro="" textlink="">
      <xdr:nvSpPr>
        <xdr:cNvPr id="621" name="フローチャート: 判断 620"/>
        <xdr:cNvSpPr/>
      </xdr:nvSpPr>
      <xdr:spPr>
        <a:xfrm>
          <a:off x="15430500" y="1330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22841</xdr:rowOff>
    </xdr:from>
    <xdr:ext cx="534377" cy="259045"/>
    <xdr:sp macro="" textlink="">
      <xdr:nvSpPr>
        <xdr:cNvPr id="622" name="テキスト ボックス 621"/>
        <xdr:cNvSpPr txBox="1"/>
      </xdr:nvSpPr>
      <xdr:spPr>
        <a:xfrm>
          <a:off x="15214111" y="1339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79053</xdr:rowOff>
    </xdr:from>
    <xdr:to>
      <xdr:col>76</xdr:col>
      <xdr:colOff>114300</xdr:colOff>
      <xdr:row>76</xdr:row>
      <xdr:rowOff>164937</xdr:rowOff>
    </xdr:to>
    <xdr:cxnSp macro="">
      <xdr:nvCxnSpPr>
        <xdr:cNvPr id="623" name="直線コネクタ 622"/>
        <xdr:cNvCxnSpPr/>
      </xdr:nvCxnSpPr>
      <xdr:spPr>
        <a:xfrm>
          <a:off x="13703300" y="13109253"/>
          <a:ext cx="889000" cy="85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64852</xdr:rowOff>
    </xdr:from>
    <xdr:to>
      <xdr:col>76</xdr:col>
      <xdr:colOff>165100</xdr:colOff>
      <xdr:row>77</xdr:row>
      <xdr:rowOff>166452</xdr:rowOff>
    </xdr:to>
    <xdr:sp macro="" textlink="">
      <xdr:nvSpPr>
        <xdr:cNvPr id="624" name="フローチャート: 判断 623"/>
        <xdr:cNvSpPr/>
      </xdr:nvSpPr>
      <xdr:spPr>
        <a:xfrm>
          <a:off x="14541500" y="1326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157579</xdr:rowOff>
    </xdr:from>
    <xdr:ext cx="534377" cy="259045"/>
    <xdr:sp macro="" textlink="">
      <xdr:nvSpPr>
        <xdr:cNvPr id="625" name="テキスト ボックス 624"/>
        <xdr:cNvSpPr txBox="1"/>
      </xdr:nvSpPr>
      <xdr:spPr>
        <a:xfrm>
          <a:off x="14325111" y="1335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30931</xdr:rowOff>
    </xdr:from>
    <xdr:to>
      <xdr:col>71</xdr:col>
      <xdr:colOff>177800</xdr:colOff>
      <xdr:row>76</xdr:row>
      <xdr:rowOff>79053</xdr:rowOff>
    </xdr:to>
    <xdr:cxnSp macro="">
      <xdr:nvCxnSpPr>
        <xdr:cNvPr id="626" name="直線コネクタ 625"/>
        <xdr:cNvCxnSpPr/>
      </xdr:nvCxnSpPr>
      <xdr:spPr>
        <a:xfrm>
          <a:off x="12814300" y="13061131"/>
          <a:ext cx="889000" cy="48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151194</xdr:rowOff>
    </xdr:from>
    <xdr:to>
      <xdr:col>72</xdr:col>
      <xdr:colOff>38100</xdr:colOff>
      <xdr:row>77</xdr:row>
      <xdr:rowOff>81344</xdr:rowOff>
    </xdr:to>
    <xdr:sp macro="" textlink="">
      <xdr:nvSpPr>
        <xdr:cNvPr id="627" name="フローチャート: 判断 626"/>
        <xdr:cNvSpPr/>
      </xdr:nvSpPr>
      <xdr:spPr>
        <a:xfrm>
          <a:off x="13652500" y="1318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72471</xdr:rowOff>
    </xdr:from>
    <xdr:ext cx="534377" cy="259045"/>
    <xdr:sp macro="" textlink="">
      <xdr:nvSpPr>
        <xdr:cNvPr id="628" name="テキスト ボックス 627"/>
        <xdr:cNvSpPr txBox="1"/>
      </xdr:nvSpPr>
      <xdr:spPr>
        <a:xfrm>
          <a:off x="13436111" y="13274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130986</xdr:rowOff>
    </xdr:from>
    <xdr:to>
      <xdr:col>67</xdr:col>
      <xdr:colOff>101600</xdr:colOff>
      <xdr:row>77</xdr:row>
      <xdr:rowOff>61136</xdr:rowOff>
    </xdr:to>
    <xdr:sp macro="" textlink="">
      <xdr:nvSpPr>
        <xdr:cNvPr id="629" name="フローチャート: 判断 628"/>
        <xdr:cNvSpPr/>
      </xdr:nvSpPr>
      <xdr:spPr>
        <a:xfrm>
          <a:off x="12763500" y="1316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52263</xdr:rowOff>
    </xdr:from>
    <xdr:ext cx="534377" cy="259045"/>
    <xdr:sp macro="" textlink="">
      <xdr:nvSpPr>
        <xdr:cNvPr id="630" name="テキスト ボックス 629"/>
        <xdr:cNvSpPr txBox="1"/>
      </xdr:nvSpPr>
      <xdr:spPr>
        <a:xfrm>
          <a:off x="12547111" y="13253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70109</xdr:rowOff>
    </xdr:from>
    <xdr:to>
      <xdr:col>85</xdr:col>
      <xdr:colOff>177800</xdr:colOff>
      <xdr:row>77</xdr:row>
      <xdr:rowOff>259</xdr:rowOff>
    </xdr:to>
    <xdr:sp macro="" textlink="">
      <xdr:nvSpPr>
        <xdr:cNvPr id="636" name="楕円 635"/>
        <xdr:cNvSpPr/>
      </xdr:nvSpPr>
      <xdr:spPr>
        <a:xfrm>
          <a:off x="16268700" y="13100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92986</xdr:rowOff>
    </xdr:from>
    <xdr:ext cx="534377" cy="259045"/>
    <xdr:sp macro="" textlink="">
      <xdr:nvSpPr>
        <xdr:cNvPr id="637" name="公債費該当値テキスト"/>
        <xdr:cNvSpPr txBox="1"/>
      </xdr:nvSpPr>
      <xdr:spPr>
        <a:xfrm>
          <a:off x="16370300" y="12951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93221</xdr:rowOff>
    </xdr:from>
    <xdr:to>
      <xdr:col>81</xdr:col>
      <xdr:colOff>101600</xdr:colOff>
      <xdr:row>77</xdr:row>
      <xdr:rowOff>23371</xdr:rowOff>
    </xdr:to>
    <xdr:sp macro="" textlink="">
      <xdr:nvSpPr>
        <xdr:cNvPr id="638" name="楕円 637"/>
        <xdr:cNvSpPr/>
      </xdr:nvSpPr>
      <xdr:spPr>
        <a:xfrm>
          <a:off x="15430500" y="13123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39898</xdr:rowOff>
    </xdr:from>
    <xdr:ext cx="534377" cy="259045"/>
    <xdr:sp macro="" textlink="">
      <xdr:nvSpPr>
        <xdr:cNvPr id="639" name="テキスト ボックス 638"/>
        <xdr:cNvSpPr txBox="1"/>
      </xdr:nvSpPr>
      <xdr:spPr>
        <a:xfrm>
          <a:off x="15214111" y="1289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114137</xdr:rowOff>
    </xdr:from>
    <xdr:to>
      <xdr:col>76</xdr:col>
      <xdr:colOff>165100</xdr:colOff>
      <xdr:row>77</xdr:row>
      <xdr:rowOff>44287</xdr:rowOff>
    </xdr:to>
    <xdr:sp macro="" textlink="">
      <xdr:nvSpPr>
        <xdr:cNvPr id="640" name="楕円 639"/>
        <xdr:cNvSpPr/>
      </xdr:nvSpPr>
      <xdr:spPr>
        <a:xfrm>
          <a:off x="14541500" y="13144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60814</xdr:rowOff>
    </xdr:from>
    <xdr:ext cx="534377" cy="259045"/>
    <xdr:sp macro="" textlink="">
      <xdr:nvSpPr>
        <xdr:cNvPr id="641" name="テキスト ボックス 640"/>
        <xdr:cNvSpPr txBox="1"/>
      </xdr:nvSpPr>
      <xdr:spPr>
        <a:xfrm>
          <a:off x="14325111" y="12919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28253</xdr:rowOff>
    </xdr:from>
    <xdr:to>
      <xdr:col>72</xdr:col>
      <xdr:colOff>38100</xdr:colOff>
      <xdr:row>76</xdr:row>
      <xdr:rowOff>129853</xdr:rowOff>
    </xdr:to>
    <xdr:sp macro="" textlink="">
      <xdr:nvSpPr>
        <xdr:cNvPr id="642" name="楕円 641"/>
        <xdr:cNvSpPr/>
      </xdr:nvSpPr>
      <xdr:spPr>
        <a:xfrm>
          <a:off x="13652500" y="13058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146380</xdr:rowOff>
    </xdr:from>
    <xdr:ext cx="534377" cy="259045"/>
    <xdr:sp macro="" textlink="">
      <xdr:nvSpPr>
        <xdr:cNvPr id="643" name="テキスト ボックス 642"/>
        <xdr:cNvSpPr txBox="1"/>
      </xdr:nvSpPr>
      <xdr:spPr>
        <a:xfrm>
          <a:off x="13436111" y="1283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151581</xdr:rowOff>
    </xdr:from>
    <xdr:to>
      <xdr:col>67</xdr:col>
      <xdr:colOff>101600</xdr:colOff>
      <xdr:row>76</xdr:row>
      <xdr:rowOff>81731</xdr:rowOff>
    </xdr:to>
    <xdr:sp macro="" textlink="">
      <xdr:nvSpPr>
        <xdr:cNvPr id="644" name="楕円 643"/>
        <xdr:cNvSpPr/>
      </xdr:nvSpPr>
      <xdr:spPr>
        <a:xfrm>
          <a:off x="12763500" y="13010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98259</xdr:rowOff>
    </xdr:from>
    <xdr:ext cx="534377" cy="259045"/>
    <xdr:sp macro="" textlink="">
      <xdr:nvSpPr>
        <xdr:cNvPr id="645" name="テキスト ボックス 644"/>
        <xdr:cNvSpPr txBox="1"/>
      </xdr:nvSpPr>
      <xdr:spPr>
        <a:xfrm>
          <a:off x="12547111" y="1278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6" name="直線コネクタ 65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7" name="テキスト ボックス 65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8" name="直線コネクタ 65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59" name="テキスト ボックス 65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0" name="直線コネクタ 65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1" name="テキスト ボックス 66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2" name="直線コネクタ 66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3" name="テキスト ボックス 66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4" name="直線コネクタ 66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65" name="テキスト ボックス 66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6" name="直線コネクタ 66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67" name="テキスト ボックス 666"/>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9" name="テキスト ボックス 66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36700</xdr:rowOff>
    </xdr:from>
    <xdr:to>
      <xdr:col>85</xdr:col>
      <xdr:colOff>126364</xdr:colOff>
      <xdr:row>99</xdr:row>
      <xdr:rowOff>97115</xdr:rowOff>
    </xdr:to>
    <xdr:cxnSp macro="">
      <xdr:nvCxnSpPr>
        <xdr:cNvPr id="671" name="直線コネクタ 670"/>
        <xdr:cNvCxnSpPr/>
      </xdr:nvCxnSpPr>
      <xdr:spPr>
        <a:xfrm flipV="1">
          <a:off x="16317595" y="15467200"/>
          <a:ext cx="1269" cy="1603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100942</xdr:rowOff>
    </xdr:from>
    <xdr:ext cx="313932" cy="259045"/>
    <xdr:sp macro="" textlink="">
      <xdr:nvSpPr>
        <xdr:cNvPr id="672" name="積立金最小値テキスト"/>
        <xdr:cNvSpPr txBox="1"/>
      </xdr:nvSpPr>
      <xdr:spPr>
        <a:xfrm>
          <a:off x="16370300" y="170744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97115</xdr:rowOff>
    </xdr:from>
    <xdr:to>
      <xdr:col>86</xdr:col>
      <xdr:colOff>25400</xdr:colOff>
      <xdr:row>99</xdr:row>
      <xdr:rowOff>97115</xdr:rowOff>
    </xdr:to>
    <xdr:cxnSp macro="">
      <xdr:nvCxnSpPr>
        <xdr:cNvPr id="673" name="直線コネクタ 672"/>
        <xdr:cNvCxnSpPr/>
      </xdr:nvCxnSpPr>
      <xdr:spPr>
        <a:xfrm>
          <a:off x="16230600" y="17070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154827</xdr:rowOff>
    </xdr:from>
    <xdr:ext cx="534377" cy="259045"/>
    <xdr:sp macro="" textlink="">
      <xdr:nvSpPr>
        <xdr:cNvPr id="674" name="積立金最大値テキスト"/>
        <xdr:cNvSpPr txBox="1"/>
      </xdr:nvSpPr>
      <xdr:spPr>
        <a:xfrm>
          <a:off x="16370300" y="1524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36700</xdr:rowOff>
    </xdr:from>
    <xdr:to>
      <xdr:col>86</xdr:col>
      <xdr:colOff>25400</xdr:colOff>
      <xdr:row>90</xdr:row>
      <xdr:rowOff>36700</xdr:rowOff>
    </xdr:to>
    <xdr:cxnSp macro="">
      <xdr:nvCxnSpPr>
        <xdr:cNvPr id="675" name="直線コネクタ 674"/>
        <xdr:cNvCxnSpPr/>
      </xdr:nvCxnSpPr>
      <xdr:spPr>
        <a:xfrm>
          <a:off x="16230600" y="1546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56555</xdr:rowOff>
    </xdr:from>
    <xdr:to>
      <xdr:col>85</xdr:col>
      <xdr:colOff>127000</xdr:colOff>
      <xdr:row>99</xdr:row>
      <xdr:rowOff>57730</xdr:rowOff>
    </xdr:to>
    <xdr:cxnSp macro="">
      <xdr:nvCxnSpPr>
        <xdr:cNvPr id="676" name="直線コネクタ 675"/>
        <xdr:cNvCxnSpPr/>
      </xdr:nvCxnSpPr>
      <xdr:spPr>
        <a:xfrm>
          <a:off x="15481300" y="17030105"/>
          <a:ext cx="838200" cy="1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125069</xdr:rowOff>
    </xdr:from>
    <xdr:ext cx="469744" cy="259045"/>
    <xdr:sp macro="" textlink="">
      <xdr:nvSpPr>
        <xdr:cNvPr id="677" name="積立金平均値テキスト"/>
        <xdr:cNvSpPr txBox="1"/>
      </xdr:nvSpPr>
      <xdr:spPr>
        <a:xfrm>
          <a:off x="16370300" y="165842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102192</xdr:rowOff>
    </xdr:from>
    <xdr:to>
      <xdr:col>85</xdr:col>
      <xdr:colOff>177800</xdr:colOff>
      <xdr:row>98</xdr:row>
      <xdr:rowOff>32342</xdr:rowOff>
    </xdr:to>
    <xdr:sp macro="" textlink="">
      <xdr:nvSpPr>
        <xdr:cNvPr id="678" name="フローチャート: 判断 677"/>
        <xdr:cNvSpPr/>
      </xdr:nvSpPr>
      <xdr:spPr>
        <a:xfrm>
          <a:off x="16268700" y="1673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25662</xdr:rowOff>
    </xdr:from>
    <xdr:to>
      <xdr:col>81</xdr:col>
      <xdr:colOff>50800</xdr:colOff>
      <xdr:row>99</xdr:row>
      <xdr:rowOff>56555</xdr:rowOff>
    </xdr:to>
    <xdr:cxnSp macro="">
      <xdr:nvCxnSpPr>
        <xdr:cNvPr id="679" name="直線コネクタ 678"/>
        <xdr:cNvCxnSpPr/>
      </xdr:nvCxnSpPr>
      <xdr:spPr>
        <a:xfrm>
          <a:off x="14592300" y="16999212"/>
          <a:ext cx="889000" cy="30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150981</xdr:rowOff>
    </xdr:from>
    <xdr:to>
      <xdr:col>81</xdr:col>
      <xdr:colOff>101600</xdr:colOff>
      <xdr:row>98</xdr:row>
      <xdr:rowOff>81131</xdr:rowOff>
    </xdr:to>
    <xdr:sp macro="" textlink="">
      <xdr:nvSpPr>
        <xdr:cNvPr id="680" name="フローチャート: 判断 679"/>
        <xdr:cNvSpPr/>
      </xdr:nvSpPr>
      <xdr:spPr>
        <a:xfrm>
          <a:off x="15430500" y="1678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97658</xdr:rowOff>
    </xdr:from>
    <xdr:ext cx="469744" cy="259045"/>
    <xdr:sp macro="" textlink="">
      <xdr:nvSpPr>
        <xdr:cNvPr id="681" name="テキスト ボックス 680"/>
        <xdr:cNvSpPr txBox="1"/>
      </xdr:nvSpPr>
      <xdr:spPr>
        <a:xfrm>
          <a:off x="15246428" y="16556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154820</xdr:rowOff>
    </xdr:from>
    <xdr:to>
      <xdr:col>76</xdr:col>
      <xdr:colOff>114300</xdr:colOff>
      <xdr:row>99</xdr:row>
      <xdr:rowOff>25662</xdr:rowOff>
    </xdr:to>
    <xdr:cxnSp macro="">
      <xdr:nvCxnSpPr>
        <xdr:cNvPr id="682" name="直線コネクタ 681"/>
        <xdr:cNvCxnSpPr/>
      </xdr:nvCxnSpPr>
      <xdr:spPr>
        <a:xfrm>
          <a:off x="13703300" y="16956920"/>
          <a:ext cx="889000" cy="42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140171</xdr:rowOff>
    </xdr:from>
    <xdr:to>
      <xdr:col>76</xdr:col>
      <xdr:colOff>165100</xdr:colOff>
      <xdr:row>98</xdr:row>
      <xdr:rowOff>70321</xdr:rowOff>
    </xdr:to>
    <xdr:sp macro="" textlink="">
      <xdr:nvSpPr>
        <xdr:cNvPr id="683" name="フローチャート: 判断 682"/>
        <xdr:cNvSpPr/>
      </xdr:nvSpPr>
      <xdr:spPr>
        <a:xfrm>
          <a:off x="14541500" y="1677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86848</xdr:rowOff>
    </xdr:from>
    <xdr:ext cx="469744" cy="259045"/>
    <xdr:sp macro="" textlink="">
      <xdr:nvSpPr>
        <xdr:cNvPr id="684" name="テキスト ボックス 683"/>
        <xdr:cNvSpPr txBox="1"/>
      </xdr:nvSpPr>
      <xdr:spPr>
        <a:xfrm>
          <a:off x="14357428" y="16546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50873</xdr:rowOff>
    </xdr:from>
    <xdr:to>
      <xdr:col>71</xdr:col>
      <xdr:colOff>177800</xdr:colOff>
      <xdr:row>98</xdr:row>
      <xdr:rowOff>154820</xdr:rowOff>
    </xdr:to>
    <xdr:cxnSp macro="">
      <xdr:nvCxnSpPr>
        <xdr:cNvPr id="685" name="直線コネクタ 684"/>
        <xdr:cNvCxnSpPr/>
      </xdr:nvCxnSpPr>
      <xdr:spPr>
        <a:xfrm>
          <a:off x="12814300" y="16852973"/>
          <a:ext cx="889000" cy="103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103825</xdr:rowOff>
    </xdr:from>
    <xdr:to>
      <xdr:col>72</xdr:col>
      <xdr:colOff>38100</xdr:colOff>
      <xdr:row>98</xdr:row>
      <xdr:rowOff>33975</xdr:rowOff>
    </xdr:to>
    <xdr:sp macro="" textlink="">
      <xdr:nvSpPr>
        <xdr:cNvPr id="686" name="フローチャート: 判断 685"/>
        <xdr:cNvSpPr/>
      </xdr:nvSpPr>
      <xdr:spPr>
        <a:xfrm>
          <a:off x="13652500" y="1673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50502</xdr:rowOff>
    </xdr:from>
    <xdr:ext cx="469744" cy="259045"/>
    <xdr:sp macro="" textlink="">
      <xdr:nvSpPr>
        <xdr:cNvPr id="687" name="テキスト ボックス 686"/>
        <xdr:cNvSpPr txBox="1"/>
      </xdr:nvSpPr>
      <xdr:spPr>
        <a:xfrm>
          <a:off x="13468428" y="16509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54806</xdr:rowOff>
    </xdr:from>
    <xdr:to>
      <xdr:col>67</xdr:col>
      <xdr:colOff>101600</xdr:colOff>
      <xdr:row>96</xdr:row>
      <xdr:rowOff>156406</xdr:rowOff>
    </xdr:to>
    <xdr:sp macro="" textlink="">
      <xdr:nvSpPr>
        <xdr:cNvPr id="688" name="フローチャート: 判断 687"/>
        <xdr:cNvSpPr/>
      </xdr:nvSpPr>
      <xdr:spPr>
        <a:xfrm>
          <a:off x="12763500" y="16514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1483</xdr:rowOff>
    </xdr:from>
    <xdr:ext cx="534377" cy="259045"/>
    <xdr:sp macro="" textlink="">
      <xdr:nvSpPr>
        <xdr:cNvPr id="689" name="テキスト ボックス 688"/>
        <xdr:cNvSpPr txBox="1"/>
      </xdr:nvSpPr>
      <xdr:spPr>
        <a:xfrm>
          <a:off x="12547111" y="16289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6930</xdr:rowOff>
    </xdr:from>
    <xdr:to>
      <xdr:col>85</xdr:col>
      <xdr:colOff>177800</xdr:colOff>
      <xdr:row>99</xdr:row>
      <xdr:rowOff>108530</xdr:rowOff>
    </xdr:to>
    <xdr:sp macro="" textlink="">
      <xdr:nvSpPr>
        <xdr:cNvPr id="695" name="楕円 694"/>
        <xdr:cNvSpPr/>
      </xdr:nvSpPr>
      <xdr:spPr>
        <a:xfrm>
          <a:off x="16268700" y="169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93307</xdr:rowOff>
    </xdr:from>
    <xdr:ext cx="469744" cy="259045"/>
    <xdr:sp macro="" textlink="">
      <xdr:nvSpPr>
        <xdr:cNvPr id="696" name="積立金該当値テキスト"/>
        <xdr:cNvSpPr txBox="1"/>
      </xdr:nvSpPr>
      <xdr:spPr>
        <a:xfrm>
          <a:off x="16370300" y="16895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5755</xdr:rowOff>
    </xdr:from>
    <xdr:to>
      <xdr:col>81</xdr:col>
      <xdr:colOff>101600</xdr:colOff>
      <xdr:row>99</xdr:row>
      <xdr:rowOff>107355</xdr:rowOff>
    </xdr:to>
    <xdr:sp macro="" textlink="">
      <xdr:nvSpPr>
        <xdr:cNvPr id="697" name="楕円 696"/>
        <xdr:cNvSpPr/>
      </xdr:nvSpPr>
      <xdr:spPr>
        <a:xfrm>
          <a:off x="15430500" y="1697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98482</xdr:rowOff>
    </xdr:from>
    <xdr:ext cx="469744" cy="259045"/>
    <xdr:sp macro="" textlink="">
      <xdr:nvSpPr>
        <xdr:cNvPr id="698" name="テキスト ボックス 697"/>
        <xdr:cNvSpPr txBox="1"/>
      </xdr:nvSpPr>
      <xdr:spPr>
        <a:xfrm>
          <a:off x="15246428" y="17072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146312</xdr:rowOff>
    </xdr:from>
    <xdr:to>
      <xdr:col>76</xdr:col>
      <xdr:colOff>165100</xdr:colOff>
      <xdr:row>99</xdr:row>
      <xdr:rowOff>76462</xdr:rowOff>
    </xdr:to>
    <xdr:sp macro="" textlink="">
      <xdr:nvSpPr>
        <xdr:cNvPr id="699" name="楕円 698"/>
        <xdr:cNvSpPr/>
      </xdr:nvSpPr>
      <xdr:spPr>
        <a:xfrm>
          <a:off x="14541500" y="1694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67589</xdr:rowOff>
    </xdr:from>
    <xdr:ext cx="469744" cy="259045"/>
    <xdr:sp macro="" textlink="">
      <xdr:nvSpPr>
        <xdr:cNvPr id="700" name="テキスト ボックス 699"/>
        <xdr:cNvSpPr txBox="1"/>
      </xdr:nvSpPr>
      <xdr:spPr>
        <a:xfrm>
          <a:off x="14357428" y="17041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104020</xdr:rowOff>
    </xdr:from>
    <xdr:to>
      <xdr:col>72</xdr:col>
      <xdr:colOff>38100</xdr:colOff>
      <xdr:row>99</xdr:row>
      <xdr:rowOff>34170</xdr:rowOff>
    </xdr:to>
    <xdr:sp macro="" textlink="">
      <xdr:nvSpPr>
        <xdr:cNvPr id="701" name="楕円 700"/>
        <xdr:cNvSpPr/>
      </xdr:nvSpPr>
      <xdr:spPr>
        <a:xfrm>
          <a:off x="13652500" y="1690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25297</xdr:rowOff>
    </xdr:from>
    <xdr:ext cx="469744" cy="259045"/>
    <xdr:sp macro="" textlink="">
      <xdr:nvSpPr>
        <xdr:cNvPr id="702" name="テキスト ボックス 701"/>
        <xdr:cNvSpPr txBox="1"/>
      </xdr:nvSpPr>
      <xdr:spPr>
        <a:xfrm>
          <a:off x="13468428" y="16998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73</xdr:rowOff>
    </xdr:from>
    <xdr:to>
      <xdr:col>67</xdr:col>
      <xdr:colOff>101600</xdr:colOff>
      <xdr:row>98</xdr:row>
      <xdr:rowOff>101673</xdr:rowOff>
    </xdr:to>
    <xdr:sp macro="" textlink="">
      <xdr:nvSpPr>
        <xdr:cNvPr id="703" name="楕円 702"/>
        <xdr:cNvSpPr/>
      </xdr:nvSpPr>
      <xdr:spPr>
        <a:xfrm>
          <a:off x="12763500" y="1680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92800</xdr:rowOff>
    </xdr:from>
    <xdr:ext cx="469744" cy="259045"/>
    <xdr:sp macro="" textlink="">
      <xdr:nvSpPr>
        <xdr:cNvPr id="704" name="テキスト ボックス 703"/>
        <xdr:cNvSpPr txBox="1"/>
      </xdr:nvSpPr>
      <xdr:spPr>
        <a:xfrm>
          <a:off x="12579428" y="16894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8" name="テキスト ボックス 71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0" name="テキスト ボックス 71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2" name="テキスト ボックス 72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4" name="テキスト ボックス 72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6" name="テキスト ボックス 72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125984</xdr:rowOff>
    </xdr:from>
    <xdr:to>
      <xdr:col>116</xdr:col>
      <xdr:colOff>62864</xdr:colOff>
      <xdr:row>39</xdr:row>
      <xdr:rowOff>44450</xdr:rowOff>
    </xdr:to>
    <xdr:cxnSp macro="">
      <xdr:nvCxnSpPr>
        <xdr:cNvPr id="728" name="直線コネクタ 727"/>
        <xdr:cNvCxnSpPr/>
      </xdr:nvCxnSpPr>
      <xdr:spPr>
        <a:xfrm flipV="1">
          <a:off x="22159595" y="5440934"/>
          <a:ext cx="1269" cy="1290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72661</xdr:rowOff>
    </xdr:from>
    <xdr:ext cx="469744" cy="259045"/>
    <xdr:sp macro="" textlink="">
      <xdr:nvSpPr>
        <xdr:cNvPr id="731" name="投資及び出資金最大値テキスト"/>
        <xdr:cNvSpPr txBox="1"/>
      </xdr:nvSpPr>
      <xdr:spPr>
        <a:xfrm>
          <a:off x="22212300" y="5216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125984</xdr:rowOff>
    </xdr:from>
    <xdr:to>
      <xdr:col>116</xdr:col>
      <xdr:colOff>152400</xdr:colOff>
      <xdr:row>31</xdr:row>
      <xdr:rowOff>125984</xdr:rowOff>
    </xdr:to>
    <xdr:cxnSp macro="">
      <xdr:nvCxnSpPr>
        <xdr:cNvPr id="732" name="直線コネクタ 731"/>
        <xdr:cNvCxnSpPr/>
      </xdr:nvCxnSpPr>
      <xdr:spPr>
        <a:xfrm>
          <a:off x="22072600" y="5440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117221</xdr:rowOff>
    </xdr:from>
    <xdr:to>
      <xdr:col>116</xdr:col>
      <xdr:colOff>63500</xdr:colOff>
      <xdr:row>39</xdr:row>
      <xdr:rowOff>34544</xdr:rowOff>
    </xdr:to>
    <xdr:cxnSp macro="">
      <xdr:nvCxnSpPr>
        <xdr:cNvPr id="733" name="直線コネクタ 732"/>
        <xdr:cNvCxnSpPr/>
      </xdr:nvCxnSpPr>
      <xdr:spPr>
        <a:xfrm flipV="1">
          <a:off x="21323300" y="6632321"/>
          <a:ext cx="838200" cy="88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155592</xdr:rowOff>
    </xdr:from>
    <xdr:ext cx="378565" cy="259045"/>
    <xdr:sp macro="" textlink="">
      <xdr:nvSpPr>
        <xdr:cNvPr id="734" name="投資及び出資金平均値テキスト"/>
        <xdr:cNvSpPr txBox="1"/>
      </xdr:nvSpPr>
      <xdr:spPr>
        <a:xfrm>
          <a:off x="22212300" y="632779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132715</xdr:rowOff>
    </xdr:from>
    <xdr:to>
      <xdr:col>116</xdr:col>
      <xdr:colOff>114300</xdr:colOff>
      <xdr:row>38</xdr:row>
      <xdr:rowOff>62865</xdr:rowOff>
    </xdr:to>
    <xdr:sp macro="" textlink="">
      <xdr:nvSpPr>
        <xdr:cNvPr id="735" name="フローチャート: 判断 734"/>
        <xdr:cNvSpPr/>
      </xdr:nvSpPr>
      <xdr:spPr>
        <a:xfrm>
          <a:off x="22110700" y="6476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5588</xdr:rowOff>
    </xdr:from>
    <xdr:to>
      <xdr:col>111</xdr:col>
      <xdr:colOff>177800</xdr:colOff>
      <xdr:row>39</xdr:row>
      <xdr:rowOff>34544</xdr:rowOff>
    </xdr:to>
    <xdr:cxnSp macro="">
      <xdr:nvCxnSpPr>
        <xdr:cNvPr id="736" name="直線コネクタ 735"/>
        <xdr:cNvCxnSpPr/>
      </xdr:nvCxnSpPr>
      <xdr:spPr>
        <a:xfrm>
          <a:off x="20434300" y="669213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136906</xdr:rowOff>
    </xdr:from>
    <xdr:to>
      <xdr:col>112</xdr:col>
      <xdr:colOff>38100</xdr:colOff>
      <xdr:row>38</xdr:row>
      <xdr:rowOff>67056</xdr:rowOff>
    </xdr:to>
    <xdr:sp macro="" textlink="">
      <xdr:nvSpPr>
        <xdr:cNvPr id="737" name="フローチャート: 判断 736"/>
        <xdr:cNvSpPr/>
      </xdr:nvSpPr>
      <xdr:spPr>
        <a:xfrm>
          <a:off x="21272500" y="648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83583</xdr:rowOff>
    </xdr:from>
    <xdr:ext cx="378565" cy="259045"/>
    <xdr:sp macro="" textlink="">
      <xdr:nvSpPr>
        <xdr:cNvPr id="738" name="テキスト ボックス 737"/>
        <xdr:cNvSpPr txBox="1"/>
      </xdr:nvSpPr>
      <xdr:spPr>
        <a:xfrm>
          <a:off x="21134017" y="6255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5207</xdr:rowOff>
    </xdr:from>
    <xdr:to>
      <xdr:col>107</xdr:col>
      <xdr:colOff>50800</xdr:colOff>
      <xdr:row>39</xdr:row>
      <xdr:rowOff>5588</xdr:rowOff>
    </xdr:to>
    <xdr:cxnSp macro="">
      <xdr:nvCxnSpPr>
        <xdr:cNvPr id="739" name="直線コネクタ 738"/>
        <xdr:cNvCxnSpPr/>
      </xdr:nvCxnSpPr>
      <xdr:spPr>
        <a:xfrm>
          <a:off x="19545300" y="6691757"/>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92329</xdr:rowOff>
    </xdr:from>
    <xdr:to>
      <xdr:col>107</xdr:col>
      <xdr:colOff>101600</xdr:colOff>
      <xdr:row>38</xdr:row>
      <xdr:rowOff>22479</xdr:rowOff>
    </xdr:to>
    <xdr:sp macro="" textlink="">
      <xdr:nvSpPr>
        <xdr:cNvPr id="740" name="フローチャート: 判断 739"/>
        <xdr:cNvSpPr/>
      </xdr:nvSpPr>
      <xdr:spPr>
        <a:xfrm>
          <a:off x="20383500" y="643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39006</xdr:rowOff>
    </xdr:from>
    <xdr:ext cx="378565" cy="259045"/>
    <xdr:sp macro="" textlink="">
      <xdr:nvSpPr>
        <xdr:cNvPr id="741" name="テキスト ボックス 740"/>
        <xdr:cNvSpPr txBox="1"/>
      </xdr:nvSpPr>
      <xdr:spPr>
        <a:xfrm>
          <a:off x="20245017" y="6211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160274</xdr:rowOff>
    </xdr:from>
    <xdr:to>
      <xdr:col>102</xdr:col>
      <xdr:colOff>114300</xdr:colOff>
      <xdr:row>39</xdr:row>
      <xdr:rowOff>5207</xdr:rowOff>
    </xdr:to>
    <xdr:cxnSp macro="">
      <xdr:nvCxnSpPr>
        <xdr:cNvPr id="742" name="直線コネクタ 741"/>
        <xdr:cNvCxnSpPr/>
      </xdr:nvCxnSpPr>
      <xdr:spPr>
        <a:xfrm>
          <a:off x="18656300" y="6675374"/>
          <a:ext cx="889000" cy="1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125095</xdr:rowOff>
    </xdr:from>
    <xdr:to>
      <xdr:col>102</xdr:col>
      <xdr:colOff>165100</xdr:colOff>
      <xdr:row>38</xdr:row>
      <xdr:rowOff>55245</xdr:rowOff>
    </xdr:to>
    <xdr:sp macro="" textlink="">
      <xdr:nvSpPr>
        <xdr:cNvPr id="743" name="フローチャート: 判断 742"/>
        <xdr:cNvSpPr/>
      </xdr:nvSpPr>
      <xdr:spPr>
        <a:xfrm>
          <a:off x="19494500" y="646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71772</xdr:rowOff>
    </xdr:from>
    <xdr:ext cx="378565" cy="259045"/>
    <xdr:sp macro="" textlink="">
      <xdr:nvSpPr>
        <xdr:cNvPr id="744" name="テキスト ボックス 743"/>
        <xdr:cNvSpPr txBox="1"/>
      </xdr:nvSpPr>
      <xdr:spPr>
        <a:xfrm>
          <a:off x="19356017" y="62439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127762</xdr:rowOff>
    </xdr:from>
    <xdr:to>
      <xdr:col>98</xdr:col>
      <xdr:colOff>38100</xdr:colOff>
      <xdr:row>38</xdr:row>
      <xdr:rowOff>57912</xdr:rowOff>
    </xdr:to>
    <xdr:sp macro="" textlink="">
      <xdr:nvSpPr>
        <xdr:cNvPr id="745" name="フローチャート: 判断 744"/>
        <xdr:cNvSpPr/>
      </xdr:nvSpPr>
      <xdr:spPr>
        <a:xfrm>
          <a:off x="18605500" y="647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74439</xdr:rowOff>
    </xdr:from>
    <xdr:ext cx="378565" cy="259045"/>
    <xdr:sp macro="" textlink="">
      <xdr:nvSpPr>
        <xdr:cNvPr id="746" name="テキスト ボックス 745"/>
        <xdr:cNvSpPr txBox="1"/>
      </xdr:nvSpPr>
      <xdr:spPr>
        <a:xfrm>
          <a:off x="18467017" y="6246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66421</xdr:rowOff>
    </xdr:from>
    <xdr:to>
      <xdr:col>116</xdr:col>
      <xdr:colOff>114300</xdr:colOff>
      <xdr:row>38</xdr:row>
      <xdr:rowOff>168021</xdr:rowOff>
    </xdr:to>
    <xdr:sp macro="" textlink="">
      <xdr:nvSpPr>
        <xdr:cNvPr id="752" name="楕円 751"/>
        <xdr:cNvSpPr/>
      </xdr:nvSpPr>
      <xdr:spPr>
        <a:xfrm>
          <a:off x="22110700" y="658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152798</xdr:rowOff>
    </xdr:from>
    <xdr:ext cx="378565" cy="259045"/>
    <xdr:sp macro="" textlink="">
      <xdr:nvSpPr>
        <xdr:cNvPr id="753" name="投資及び出資金該当値テキスト"/>
        <xdr:cNvSpPr txBox="1"/>
      </xdr:nvSpPr>
      <xdr:spPr>
        <a:xfrm>
          <a:off x="22212300" y="64964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155194</xdr:rowOff>
    </xdr:from>
    <xdr:to>
      <xdr:col>112</xdr:col>
      <xdr:colOff>38100</xdr:colOff>
      <xdr:row>39</xdr:row>
      <xdr:rowOff>85344</xdr:rowOff>
    </xdr:to>
    <xdr:sp macro="" textlink="">
      <xdr:nvSpPr>
        <xdr:cNvPr id="754" name="楕円 753"/>
        <xdr:cNvSpPr/>
      </xdr:nvSpPr>
      <xdr:spPr>
        <a:xfrm>
          <a:off x="21272500" y="667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76471</xdr:rowOff>
    </xdr:from>
    <xdr:ext cx="313932" cy="259045"/>
    <xdr:sp macro="" textlink="">
      <xdr:nvSpPr>
        <xdr:cNvPr id="755" name="テキスト ボックス 754"/>
        <xdr:cNvSpPr txBox="1"/>
      </xdr:nvSpPr>
      <xdr:spPr>
        <a:xfrm>
          <a:off x="21166333" y="67630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126238</xdr:rowOff>
    </xdr:from>
    <xdr:to>
      <xdr:col>107</xdr:col>
      <xdr:colOff>101600</xdr:colOff>
      <xdr:row>39</xdr:row>
      <xdr:rowOff>56388</xdr:rowOff>
    </xdr:to>
    <xdr:sp macro="" textlink="">
      <xdr:nvSpPr>
        <xdr:cNvPr id="756" name="楕円 755"/>
        <xdr:cNvSpPr/>
      </xdr:nvSpPr>
      <xdr:spPr>
        <a:xfrm>
          <a:off x="20383500" y="6641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47515</xdr:rowOff>
    </xdr:from>
    <xdr:ext cx="378565" cy="259045"/>
    <xdr:sp macro="" textlink="">
      <xdr:nvSpPr>
        <xdr:cNvPr id="757" name="テキスト ボックス 756"/>
        <xdr:cNvSpPr txBox="1"/>
      </xdr:nvSpPr>
      <xdr:spPr>
        <a:xfrm>
          <a:off x="20245017" y="6734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125857</xdr:rowOff>
    </xdr:from>
    <xdr:to>
      <xdr:col>102</xdr:col>
      <xdr:colOff>165100</xdr:colOff>
      <xdr:row>39</xdr:row>
      <xdr:rowOff>56007</xdr:rowOff>
    </xdr:to>
    <xdr:sp macro="" textlink="">
      <xdr:nvSpPr>
        <xdr:cNvPr id="758" name="楕円 757"/>
        <xdr:cNvSpPr/>
      </xdr:nvSpPr>
      <xdr:spPr>
        <a:xfrm>
          <a:off x="19494500" y="664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47134</xdr:rowOff>
    </xdr:from>
    <xdr:ext cx="378565" cy="259045"/>
    <xdr:sp macro="" textlink="">
      <xdr:nvSpPr>
        <xdr:cNvPr id="759" name="テキスト ボックス 758"/>
        <xdr:cNvSpPr txBox="1"/>
      </xdr:nvSpPr>
      <xdr:spPr>
        <a:xfrm>
          <a:off x="19356017" y="6733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109474</xdr:rowOff>
    </xdr:from>
    <xdr:to>
      <xdr:col>98</xdr:col>
      <xdr:colOff>38100</xdr:colOff>
      <xdr:row>39</xdr:row>
      <xdr:rowOff>39624</xdr:rowOff>
    </xdr:to>
    <xdr:sp macro="" textlink="">
      <xdr:nvSpPr>
        <xdr:cNvPr id="760" name="楕円 759"/>
        <xdr:cNvSpPr/>
      </xdr:nvSpPr>
      <xdr:spPr>
        <a:xfrm>
          <a:off x="18605500" y="662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30751</xdr:rowOff>
    </xdr:from>
    <xdr:ext cx="378565" cy="259045"/>
    <xdr:sp macro="" textlink="">
      <xdr:nvSpPr>
        <xdr:cNvPr id="761" name="テキスト ボックス 760"/>
        <xdr:cNvSpPr txBox="1"/>
      </xdr:nvSpPr>
      <xdr:spPr>
        <a:xfrm>
          <a:off x="18467017" y="6717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2" name="直線コネクタ 77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3" name="テキスト ボックス 77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4" name="直線コネクタ 77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5" name="テキスト ボックス 774"/>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6" name="直線コネクタ 77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7" name="テキスト ボックス 77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8" name="直線コネクタ 77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9" name="テキスト ボックス 77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1" name="テキスト ボックス 78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64399</xdr:rowOff>
    </xdr:from>
    <xdr:to>
      <xdr:col>116</xdr:col>
      <xdr:colOff>62864</xdr:colOff>
      <xdr:row>58</xdr:row>
      <xdr:rowOff>139700</xdr:rowOff>
    </xdr:to>
    <xdr:cxnSp macro="">
      <xdr:nvCxnSpPr>
        <xdr:cNvPr id="783" name="直線コネクタ 782"/>
        <xdr:cNvCxnSpPr/>
      </xdr:nvCxnSpPr>
      <xdr:spPr>
        <a:xfrm flipV="1">
          <a:off x="22159595" y="8808349"/>
          <a:ext cx="1269" cy="1275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4"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5" name="直線コネクタ 78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11076</xdr:rowOff>
    </xdr:from>
    <xdr:ext cx="534377" cy="259045"/>
    <xdr:sp macro="" textlink="">
      <xdr:nvSpPr>
        <xdr:cNvPr id="786" name="貸付金最大値テキスト"/>
        <xdr:cNvSpPr txBox="1"/>
      </xdr:nvSpPr>
      <xdr:spPr>
        <a:xfrm>
          <a:off x="22212300" y="858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64399</xdr:rowOff>
    </xdr:from>
    <xdr:to>
      <xdr:col>116</xdr:col>
      <xdr:colOff>152400</xdr:colOff>
      <xdr:row>51</xdr:row>
      <xdr:rowOff>64399</xdr:rowOff>
    </xdr:to>
    <xdr:cxnSp macro="">
      <xdr:nvCxnSpPr>
        <xdr:cNvPr id="787" name="直線コネクタ 786"/>
        <xdr:cNvCxnSpPr/>
      </xdr:nvCxnSpPr>
      <xdr:spPr>
        <a:xfrm>
          <a:off x="22072600" y="880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126258</xdr:rowOff>
    </xdr:from>
    <xdr:to>
      <xdr:col>116</xdr:col>
      <xdr:colOff>63500</xdr:colOff>
      <xdr:row>58</xdr:row>
      <xdr:rowOff>135174</xdr:rowOff>
    </xdr:to>
    <xdr:cxnSp macro="">
      <xdr:nvCxnSpPr>
        <xdr:cNvPr id="788" name="直線コネクタ 787"/>
        <xdr:cNvCxnSpPr/>
      </xdr:nvCxnSpPr>
      <xdr:spPr>
        <a:xfrm>
          <a:off x="21323300" y="10070358"/>
          <a:ext cx="838200" cy="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142318</xdr:rowOff>
    </xdr:from>
    <xdr:ext cx="469744" cy="259045"/>
    <xdr:sp macro="" textlink="">
      <xdr:nvSpPr>
        <xdr:cNvPr id="789" name="貸付金平均値テキスト"/>
        <xdr:cNvSpPr txBox="1"/>
      </xdr:nvSpPr>
      <xdr:spPr>
        <a:xfrm>
          <a:off x="22212300" y="9743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119441</xdr:rowOff>
    </xdr:from>
    <xdr:to>
      <xdr:col>116</xdr:col>
      <xdr:colOff>114300</xdr:colOff>
      <xdr:row>58</xdr:row>
      <xdr:rowOff>49591</xdr:rowOff>
    </xdr:to>
    <xdr:sp macro="" textlink="">
      <xdr:nvSpPr>
        <xdr:cNvPr id="790" name="フローチャート: 判断 789"/>
        <xdr:cNvSpPr/>
      </xdr:nvSpPr>
      <xdr:spPr>
        <a:xfrm>
          <a:off x="22110700" y="989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126258</xdr:rowOff>
    </xdr:from>
    <xdr:to>
      <xdr:col>111</xdr:col>
      <xdr:colOff>177800</xdr:colOff>
      <xdr:row>58</xdr:row>
      <xdr:rowOff>126258</xdr:rowOff>
    </xdr:to>
    <xdr:cxnSp macro="">
      <xdr:nvCxnSpPr>
        <xdr:cNvPr id="791" name="直線コネクタ 790"/>
        <xdr:cNvCxnSpPr/>
      </xdr:nvCxnSpPr>
      <xdr:spPr>
        <a:xfrm>
          <a:off x="20434300" y="100703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109062</xdr:rowOff>
    </xdr:from>
    <xdr:to>
      <xdr:col>112</xdr:col>
      <xdr:colOff>38100</xdr:colOff>
      <xdr:row>58</xdr:row>
      <xdr:rowOff>39212</xdr:rowOff>
    </xdr:to>
    <xdr:sp macro="" textlink="">
      <xdr:nvSpPr>
        <xdr:cNvPr id="792" name="フローチャート: 判断 791"/>
        <xdr:cNvSpPr/>
      </xdr:nvSpPr>
      <xdr:spPr>
        <a:xfrm>
          <a:off x="21272500" y="98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55739</xdr:rowOff>
    </xdr:from>
    <xdr:ext cx="469744" cy="259045"/>
    <xdr:sp macro="" textlink="">
      <xdr:nvSpPr>
        <xdr:cNvPr id="793" name="テキスト ボックス 792"/>
        <xdr:cNvSpPr txBox="1"/>
      </xdr:nvSpPr>
      <xdr:spPr>
        <a:xfrm>
          <a:off x="21088428" y="965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126258</xdr:rowOff>
    </xdr:from>
    <xdr:to>
      <xdr:col>107</xdr:col>
      <xdr:colOff>50800</xdr:colOff>
      <xdr:row>58</xdr:row>
      <xdr:rowOff>126258</xdr:rowOff>
    </xdr:to>
    <xdr:cxnSp macro="">
      <xdr:nvCxnSpPr>
        <xdr:cNvPr id="794" name="直線コネクタ 793"/>
        <xdr:cNvCxnSpPr/>
      </xdr:nvCxnSpPr>
      <xdr:spPr>
        <a:xfrm>
          <a:off x="19545300" y="100703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64485</xdr:rowOff>
    </xdr:from>
    <xdr:to>
      <xdr:col>107</xdr:col>
      <xdr:colOff>101600</xdr:colOff>
      <xdr:row>57</xdr:row>
      <xdr:rowOff>166085</xdr:rowOff>
    </xdr:to>
    <xdr:sp macro="" textlink="">
      <xdr:nvSpPr>
        <xdr:cNvPr id="795" name="フローチャート: 判断 794"/>
        <xdr:cNvSpPr/>
      </xdr:nvSpPr>
      <xdr:spPr>
        <a:xfrm>
          <a:off x="20383500" y="983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11162</xdr:rowOff>
    </xdr:from>
    <xdr:ext cx="469744" cy="259045"/>
    <xdr:sp macro="" textlink="">
      <xdr:nvSpPr>
        <xdr:cNvPr id="796" name="テキスト ボックス 795"/>
        <xdr:cNvSpPr txBox="1"/>
      </xdr:nvSpPr>
      <xdr:spPr>
        <a:xfrm>
          <a:off x="20199428" y="9612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84150</xdr:rowOff>
    </xdr:from>
    <xdr:to>
      <xdr:col>102</xdr:col>
      <xdr:colOff>114300</xdr:colOff>
      <xdr:row>58</xdr:row>
      <xdr:rowOff>126258</xdr:rowOff>
    </xdr:to>
    <xdr:cxnSp macro="">
      <xdr:nvCxnSpPr>
        <xdr:cNvPr id="797" name="直線コネクタ 796"/>
        <xdr:cNvCxnSpPr/>
      </xdr:nvCxnSpPr>
      <xdr:spPr>
        <a:xfrm>
          <a:off x="18656300" y="10028250"/>
          <a:ext cx="889000" cy="42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136449</xdr:rowOff>
    </xdr:from>
    <xdr:to>
      <xdr:col>102</xdr:col>
      <xdr:colOff>165100</xdr:colOff>
      <xdr:row>57</xdr:row>
      <xdr:rowOff>66599</xdr:rowOff>
    </xdr:to>
    <xdr:sp macro="" textlink="">
      <xdr:nvSpPr>
        <xdr:cNvPr id="798" name="フローチャート: 判断 797"/>
        <xdr:cNvSpPr/>
      </xdr:nvSpPr>
      <xdr:spPr>
        <a:xfrm>
          <a:off x="19494500" y="973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83126</xdr:rowOff>
    </xdr:from>
    <xdr:ext cx="469744" cy="259045"/>
    <xdr:sp macro="" textlink="">
      <xdr:nvSpPr>
        <xdr:cNvPr id="799" name="テキスト ボックス 798"/>
        <xdr:cNvSpPr txBox="1"/>
      </xdr:nvSpPr>
      <xdr:spPr>
        <a:xfrm>
          <a:off x="19310428" y="9512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160224</xdr:rowOff>
    </xdr:from>
    <xdr:to>
      <xdr:col>98</xdr:col>
      <xdr:colOff>38100</xdr:colOff>
      <xdr:row>57</xdr:row>
      <xdr:rowOff>90374</xdr:rowOff>
    </xdr:to>
    <xdr:sp macro="" textlink="">
      <xdr:nvSpPr>
        <xdr:cNvPr id="800" name="フローチャート: 判断 799"/>
        <xdr:cNvSpPr/>
      </xdr:nvSpPr>
      <xdr:spPr>
        <a:xfrm>
          <a:off x="18605500" y="976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106901</xdr:rowOff>
    </xdr:from>
    <xdr:ext cx="469744" cy="259045"/>
    <xdr:sp macro="" textlink="">
      <xdr:nvSpPr>
        <xdr:cNvPr id="801" name="テキスト ボックス 800"/>
        <xdr:cNvSpPr txBox="1"/>
      </xdr:nvSpPr>
      <xdr:spPr>
        <a:xfrm>
          <a:off x="18421428" y="9536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84374</xdr:rowOff>
    </xdr:from>
    <xdr:to>
      <xdr:col>116</xdr:col>
      <xdr:colOff>114300</xdr:colOff>
      <xdr:row>59</xdr:row>
      <xdr:rowOff>14524</xdr:rowOff>
    </xdr:to>
    <xdr:sp macro="" textlink="">
      <xdr:nvSpPr>
        <xdr:cNvPr id="807" name="楕円 806"/>
        <xdr:cNvSpPr/>
      </xdr:nvSpPr>
      <xdr:spPr>
        <a:xfrm>
          <a:off x="22110700" y="1002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170751</xdr:rowOff>
    </xdr:from>
    <xdr:ext cx="313932" cy="259045"/>
    <xdr:sp macro="" textlink="">
      <xdr:nvSpPr>
        <xdr:cNvPr id="808" name="貸付金該当値テキスト"/>
        <xdr:cNvSpPr txBox="1"/>
      </xdr:nvSpPr>
      <xdr:spPr>
        <a:xfrm>
          <a:off x="22212300" y="99434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75458</xdr:rowOff>
    </xdr:from>
    <xdr:to>
      <xdr:col>112</xdr:col>
      <xdr:colOff>38100</xdr:colOff>
      <xdr:row>59</xdr:row>
      <xdr:rowOff>5608</xdr:rowOff>
    </xdr:to>
    <xdr:sp macro="" textlink="">
      <xdr:nvSpPr>
        <xdr:cNvPr id="809" name="楕円 808"/>
        <xdr:cNvSpPr/>
      </xdr:nvSpPr>
      <xdr:spPr>
        <a:xfrm>
          <a:off x="21272500" y="1001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168185</xdr:rowOff>
    </xdr:from>
    <xdr:ext cx="378565" cy="259045"/>
    <xdr:sp macro="" textlink="">
      <xdr:nvSpPr>
        <xdr:cNvPr id="810" name="テキスト ボックス 809"/>
        <xdr:cNvSpPr txBox="1"/>
      </xdr:nvSpPr>
      <xdr:spPr>
        <a:xfrm>
          <a:off x="21134017" y="10112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75458</xdr:rowOff>
    </xdr:from>
    <xdr:to>
      <xdr:col>107</xdr:col>
      <xdr:colOff>101600</xdr:colOff>
      <xdr:row>59</xdr:row>
      <xdr:rowOff>5608</xdr:rowOff>
    </xdr:to>
    <xdr:sp macro="" textlink="">
      <xdr:nvSpPr>
        <xdr:cNvPr id="811" name="楕円 810"/>
        <xdr:cNvSpPr/>
      </xdr:nvSpPr>
      <xdr:spPr>
        <a:xfrm>
          <a:off x="20383500" y="1001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168185</xdr:rowOff>
    </xdr:from>
    <xdr:ext cx="378565" cy="259045"/>
    <xdr:sp macro="" textlink="">
      <xdr:nvSpPr>
        <xdr:cNvPr id="812" name="テキスト ボックス 811"/>
        <xdr:cNvSpPr txBox="1"/>
      </xdr:nvSpPr>
      <xdr:spPr>
        <a:xfrm>
          <a:off x="20245017" y="10112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75458</xdr:rowOff>
    </xdr:from>
    <xdr:to>
      <xdr:col>102</xdr:col>
      <xdr:colOff>165100</xdr:colOff>
      <xdr:row>59</xdr:row>
      <xdr:rowOff>5608</xdr:rowOff>
    </xdr:to>
    <xdr:sp macro="" textlink="">
      <xdr:nvSpPr>
        <xdr:cNvPr id="813" name="楕円 812"/>
        <xdr:cNvSpPr/>
      </xdr:nvSpPr>
      <xdr:spPr>
        <a:xfrm>
          <a:off x="19494500" y="1001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168185</xdr:rowOff>
    </xdr:from>
    <xdr:ext cx="378565" cy="259045"/>
    <xdr:sp macro="" textlink="">
      <xdr:nvSpPr>
        <xdr:cNvPr id="814" name="テキスト ボックス 813"/>
        <xdr:cNvSpPr txBox="1"/>
      </xdr:nvSpPr>
      <xdr:spPr>
        <a:xfrm>
          <a:off x="19356017" y="10112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33350</xdr:rowOff>
    </xdr:from>
    <xdr:to>
      <xdr:col>98</xdr:col>
      <xdr:colOff>38100</xdr:colOff>
      <xdr:row>58</xdr:row>
      <xdr:rowOff>134950</xdr:rowOff>
    </xdr:to>
    <xdr:sp macro="" textlink="">
      <xdr:nvSpPr>
        <xdr:cNvPr id="815" name="楕円 814"/>
        <xdr:cNvSpPr/>
      </xdr:nvSpPr>
      <xdr:spPr>
        <a:xfrm>
          <a:off x="18605500" y="99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126077</xdr:rowOff>
    </xdr:from>
    <xdr:ext cx="469744" cy="259045"/>
    <xdr:sp macro="" textlink="">
      <xdr:nvSpPr>
        <xdr:cNvPr id="816" name="テキスト ボックス 815"/>
        <xdr:cNvSpPr txBox="1"/>
      </xdr:nvSpPr>
      <xdr:spPr>
        <a:xfrm>
          <a:off x="18421428" y="1007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7" name="テキスト ボックス 826"/>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8" name="直線コネクタ 827"/>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9" name="テキスト ボックス 828"/>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0" name="直線コネクタ 829"/>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1" name="テキスト ボックス 830"/>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2" name="直線コネクタ 831"/>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3" name="テキスト ボックス 832"/>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4" name="直線コネクタ 833"/>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5" name="テキスト ボックス 834"/>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7" name="テキスト ボックス 836"/>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11684</xdr:rowOff>
    </xdr:from>
    <xdr:to>
      <xdr:col>116</xdr:col>
      <xdr:colOff>62864</xdr:colOff>
      <xdr:row>78</xdr:row>
      <xdr:rowOff>4415</xdr:rowOff>
    </xdr:to>
    <xdr:cxnSp macro="">
      <xdr:nvCxnSpPr>
        <xdr:cNvPr id="839" name="直線コネクタ 838"/>
        <xdr:cNvCxnSpPr/>
      </xdr:nvCxnSpPr>
      <xdr:spPr>
        <a:xfrm flipV="1">
          <a:off x="22159595" y="12184634"/>
          <a:ext cx="1269" cy="1192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8242</xdr:rowOff>
    </xdr:from>
    <xdr:ext cx="534377" cy="259045"/>
    <xdr:sp macro="" textlink="">
      <xdr:nvSpPr>
        <xdr:cNvPr id="840" name="繰出金最小値テキスト"/>
        <xdr:cNvSpPr txBox="1"/>
      </xdr:nvSpPr>
      <xdr:spPr>
        <a:xfrm>
          <a:off x="22212300" y="1338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4415</xdr:rowOff>
    </xdr:from>
    <xdr:to>
      <xdr:col>116</xdr:col>
      <xdr:colOff>152400</xdr:colOff>
      <xdr:row>78</xdr:row>
      <xdr:rowOff>4415</xdr:rowOff>
    </xdr:to>
    <xdr:cxnSp macro="">
      <xdr:nvCxnSpPr>
        <xdr:cNvPr id="841" name="直線コネクタ 840"/>
        <xdr:cNvCxnSpPr/>
      </xdr:nvCxnSpPr>
      <xdr:spPr>
        <a:xfrm>
          <a:off x="22072600" y="13377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129811</xdr:rowOff>
    </xdr:from>
    <xdr:ext cx="534377" cy="259045"/>
    <xdr:sp macro="" textlink="">
      <xdr:nvSpPr>
        <xdr:cNvPr id="842" name="繰出金最大値テキスト"/>
        <xdr:cNvSpPr txBox="1"/>
      </xdr:nvSpPr>
      <xdr:spPr>
        <a:xfrm>
          <a:off x="22212300" y="11959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11684</xdr:rowOff>
    </xdr:from>
    <xdr:to>
      <xdr:col>116</xdr:col>
      <xdr:colOff>152400</xdr:colOff>
      <xdr:row>71</xdr:row>
      <xdr:rowOff>11684</xdr:rowOff>
    </xdr:to>
    <xdr:cxnSp macro="">
      <xdr:nvCxnSpPr>
        <xdr:cNvPr id="843" name="直線コネクタ 842"/>
        <xdr:cNvCxnSpPr/>
      </xdr:nvCxnSpPr>
      <xdr:spPr>
        <a:xfrm>
          <a:off x="22072600" y="12184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80996</xdr:rowOff>
    </xdr:from>
    <xdr:to>
      <xdr:col>116</xdr:col>
      <xdr:colOff>63500</xdr:colOff>
      <xdr:row>74</xdr:row>
      <xdr:rowOff>116886</xdr:rowOff>
    </xdr:to>
    <xdr:cxnSp macro="">
      <xdr:nvCxnSpPr>
        <xdr:cNvPr id="844" name="直線コネクタ 843"/>
        <xdr:cNvCxnSpPr/>
      </xdr:nvCxnSpPr>
      <xdr:spPr>
        <a:xfrm>
          <a:off x="21323300" y="12768296"/>
          <a:ext cx="838200" cy="35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125117</xdr:rowOff>
    </xdr:from>
    <xdr:ext cx="534377" cy="259045"/>
    <xdr:sp macro="" textlink="">
      <xdr:nvSpPr>
        <xdr:cNvPr id="845" name="繰出金平均値テキスト"/>
        <xdr:cNvSpPr txBox="1"/>
      </xdr:nvSpPr>
      <xdr:spPr>
        <a:xfrm>
          <a:off x="22212300" y="12812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146690</xdr:rowOff>
    </xdr:from>
    <xdr:to>
      <xdr:col>116</xdr:col>
      <xdr:colOff>114300</xdr:colOff>
      <xdr:row>75</xdr:row>
      <xdr:rowOff>76840</xdr:rowOff>
    </xdr:to>
    <xdr:sp macro="" textlink="">
      <xdr:nvSpPr>
        <xdr:cNvPr id="846" name="フローチャート: 判断 845"/>
        <xdr:cNvSpPr/>
      </xdr:nvSpPr>
      <xdr:spPr>
        <a:xfrm>
          <a:off x="22110700" y="128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39574</xdr:rowOff>
    </xdr:from>
    <xdr:to>
      <xdr:col>111</xdr:col>
      <xdr:colOff>177800</xdr:colOff>
      <xdr:row>74</xdr:row>
      <xdr:rowOff>80996</xdr:rowOff>
    </xdr:to>
    <xdr:cxnSp macro="">
      <xdr:nvCxnSpPr>
        <xdr:cNvPr id="847" name="直線コネクタ 846"/>
        <xdr:cNvCxnSpPr/>
      </xdr:nvCxnSpPr>
      <xdr:spPr>
        <a:xfrm>
          <a:off x="20434300" y="12726874"/>
          <a:ext cx="889000" cy="41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138735</xdr:rowOff>
    </xdr:from>
    <xdr:to>
      <xdr:col>112</xdr:col>
      <xdr:colOff>38100</xdr:colOff>
      <xdr:row>75</xdr:row>
      <xdr:rowOff>68885</xdr:rowOff>
    </xdr:to>
    <xdr:sp macro="" textlink="">
      <xdr:nvSpPr>
        <xdr:cNvPr id="848" name="フローチャート: 判断 847"/>
        <xdr:cNvSpPr/>
      </xdr:nvSpPr>
      <xdr:spPr>
        <a:xfrm>
          <a:off x="21272500" y="1282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60012</xdr:rowOff>
    </xdr:from>
    <xdr:ext cx="534377" cy="259045"/>
    <xdr:sp macro="" textlink="">
      <xdr:nvSpPr>
        <xdr:cNvPr id="849" name="テキスト ボックス 848"/>
        <xdr:cNvSpPr txBox="1"/>
      </xdr:nvSpPr>
      <xdr:spPr>
        <a:xfrm>
          <a:off x="21056111" y="1291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70</xdr:row>
      <xdr:rowOff>29835</xdr:rowOff>
    </xdr:from>
    <xdr:to>
      <xdr:col>107</xdr:col>
      <xdr:colOff>50800</xdr:colOff>
      <xdr:row>74</xdr:row>
      <xdr:rowOff>39574</xdr:rowOff>
    </xdr:to>
    <xdr:cxnSp macro="">
      <xdr:nvCxnSpPr>
        <xdr:cNvPr id="850" name="直線コネクタ 849"/>
        <xdr:cNvCxnSpPr/>
      </xdr:nvCxnSpPr>
      <xdr:spPr>
        <a:xfrm>
          <a:off x="19545300" y="12031335"/>
          <a:ext cx="889000" cy="695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136495</xdr:rowOff>
    </xdr:from>
    <xdr:to>
      <xdr:col>107</xdr:col>
      <xdr:colOff>101600</xdr:colOff>
      <xdr:row>75</xdr:row>
      <xdr:rowOff>66645</xdr:rowOff>
    </xdr:to>
    <xdr:sp macro="" textlink="">
      <xdr:nvSpPr>
        <xdr:cNvPr id="851" name="フローチャート: 判断 850"/>
        <xdr:cNvSpPr/>
      </xdr:nvSpPr>
      <xdr:spPr>
        <a:xfrm>
          <a:off x="20383500" y="1282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57772</xdr:rowOff>
    </xdr:from>
    <xdr:ext cx="534377" cy="259045"/>
    <xdr:sp macro="" textlink="">
      <xdr:nvSpPr>
        <xdr:cNvPr id="852" name="テキスト ボックス 851"/>
        <xdr:cNvSpPr txBox="1"/>
      </xdr:nvSpPr>
      <xdr:spPr>
        <a:xfrm>
          <a:off x="20167111" y="1291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70</xdr:row>
      <xdr:rowOff>29835</xdr:rowOff>
    </xdr:from>
    <xdr:to>
      <xdr:col>102</xdr:col>
      <xdr:colOff>114300</xdr:colOff>
      <xdr:row>71</xdr:row>
      <xdr:rowOff>18359</xdr:rowOff>
    </xdr:to>
    <xdr:cxnSp macro="">
      <xdr:nvCxnSpPr>
        <xdr:cNvPr id="853" name="直線コネクタ 852"/>
        <xdr:cNvCxnSpPr/>
      </xdr:nvCxnSpPr>
      <xdr:spPr>
        <a:xfrm flipV="1">
          <a:off x="18656300" y="12031335"/>
          <a:ext cx="889000" cy="159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56256</xdr:rowOff>
    </xdr:from>
    <xdr:to>
      <xdr:col>102</xdr:col>
      <xdr:colOff>165100</xdr:colOff>
      <xdr:row>74</xdr:row>
      <xdr:rowOff>157856</xdr:rowOff>
    </xdr:to>
    <xdr:sp macro="" textlink="">
      <xdr:nvSpPr>
        <xdr:cNvPr id="854" name="フローチャート: 判断 853"/>
        <xdr:cNvSpPr/>
      </xdr:nvSpPr>
      <xdr:spPr>
        <a:xfrm>
          <a:off x="19494500" y="1274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148983</xdr:rowOff>
    </xdr:from>
    <xdr:ext cx="534377" cy="259045"/>
    <xdr:sp macro="" textlink="">
      <xdr:nvSpPr>
        <xdr:cNvPr id="855" name="テキスト ボックス 854"/>
        <xdr:cNvSpPr txBox="1"/>
      </xdr:nvSpPr>
      <xdr:spPr>
        <a:xfrm>
          <a:off x="19278111" y="1283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99187</xdr:rowOff>
    </xdr:from>
    <xdr:to>
      <xdr:col>98</xdr:col>
      <xdr:colOff>38100</xdr:colOff>
      <xdr:row>75</xdr:row>
      <xdr:rowOff>29337</xdr:rowOff>
    </xdr:to>
    <xdr:sp macro="" textlink="">
      <xdr:nvSpPr>
        <xdr:cNvPr id="856" name="フローチャート: 判断 855"/>
        <xdr:cNvSpPr/>
      </xdr:nvSpPr>
      <xdr:spPr>
        <a:xfrm>
          <a:off x="18605500" y="12786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20464</xdr:rowOff>
    </xdr:from>
    <xdr:ext cx="534377" cy="259045"/>
    <xdr:sp macro="" textlink="">
      <xdr:nvSpPr>
        <xdr:cNvPr id="857" name="テキスト ボックス 856"/>
        <xdr:cNvSpPr txBox="1"/>
      </xdr:nvSpPr>
      <xdr:spPr>
        <a:xfrm>
          <a:off x="18389111" y="1287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66086</xdr:rowOff>
    </xdr:from>
    <xdr:to>
      <xdr:col>116</xdr:col>
      <xdr:colOff>114300</xdr:colOff>
      <xdr:row>74</xdr:row>
      <xdr:rowOff>167686</xdr:rowOff>
    </xdr:to>
    <xdr:sp macro="" textlink="">
      <xdr:nvSpPr>
        <xdr:cNvPr id="863" name="楕円 862"/>
        <xdr:cNvSpPr/>
      </xdr:nvSpPr>
      <xdr:spPr>
        <a:xfrm>
          <a:off x="22110700" y="1275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88963</xdr:rowOff>
    </xdr:from>
    <xdr:ext cx="534377" cy="259045"/>
    <xdr:sp macro="" textlink="">
      <xdr:nvSpPr>
        <xdr:cNvPr id="864" name="繰出金該当値テキスト"/>
        <xdr:cNvSpPr txBox="1"/>
      </xdr:nvSpPr>
      <xdr:spPr>
        <a:xfrm>
          <a:off x="22212300" y="1260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30196</xdr:rowOff>
    </xdr:from>
    <xdr:to>
      <xdr:col>112</xdr:col>
      <xdr:colOff>38100</xdr:colOff>
      <xdr:row>74</xdr:row>
      <xdr:rowOff>131796</xdr:rowOff>
    </xdr:to>
    <xdr:sp macro="" textlink="">
      <xdr:nvSpPr>
        <xdr:cNvPr id="865" name="楕円 864"/>
        <xdr:cNvSpPr/>
      </xdr:nvSpPr>
      <xdr:spPr>
        <a:xfrm>
          <a:off x="21272500" y="1271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148323</xdr:rowOff>
    </xdr:from>
    <xdr:ext cx="534377" cy="259045"/>
    <xdr:sp macro="" textlink="">
      <xdr:nvSpPr>
        <xdr:cNvPr id="866" name="テキスト ボックス 865"/>
        <xdr:cNvSpPr txBox="1"/>
      </xdr:nvSpPr>
      <xdr:spPr>
        <a:xfrm>
          <a:off x="21056111" y="1249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160224</xdr:rowOff>
    </xdr:from>
    <xdr:to>
      <xdr:col>107</xdr:col>
      <xdr:colOff>101600</xdr:colOff>
      <xdr:row>74</xdr:row>
      <xdr:rowOff>90374</xdr:rowOff>
    </xdr:to>
    <xdr:sp macro="" textlink="">
      <xdr:nvSpPr>
        <xdr:cNvPr id="867" name="楕円 866"/>
        <xdr:cNvSpPr/>
      </xdr:nvSpPr>
      <xdr:spPr>
        <a:xfrm>
          <a:off x="20383500" y="12676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106901</xdr:rowOff>
    </xdr:from>
    <xdr:ext cx="534377" cy="259045"/>
    <xdr:sp macro="" textlink="">
      <xdr:nvSpPr>
        <xdr:cNvPr id="868" name="テキスト ボックス 867"/>
        <xdr:cNvSpPr txBox="1"/>
      </xdr:nvSpPr>
      <xdr:spPr>
        <a:xfrm>
          <a:off x="20167111" y="1245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69</xdr:row>
      <xdr:rowOff>150485</xdr:rowOff>
    </xdr:from>
    <xdr:to>
      <xdr:col>102</xdr:col>
      <xdr:colOff>165100</xdr:colOff>
      <xdr:row>70</xdr:row>
      <xdr:rowOff>80635</xdr:rowOff>
    </xdr:to>
    <xdr:sp macro="" textlink="">
      <xdr:nvSpPr>
        <xdr:cNvPr id="869" name="楕円 868"/>
        <xdr:cNvSpPr/>
      </xdr:nvSpPr>
      <xdr:spPr>
        <a:xfrm>
          <a:off x="19494500" y="1198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68</xdr:row>
      <xdr:rowOff>97162</xdr:rowOff>
    </xdr:from>
    <xdr:ext cx="534377" cy="259045"/>
    <xdr:sp macro="" textlink="">
      <xdr:nvSpPr>
        <xdr:cNvPr id="870" name="テキスト ボックス 869"/>
        <xdr:cNvSpPr txBox="1"/>
      </xdr:nvSpPr>
      <xdr:spPr>
        <a:xfrm>
          <a:off x="19278111" y="11755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70</xdr:row>
      <xdr:rowOff>139009</xdr:rowOff>
    </xdr:from>
    <xdr:to>
      <xdr:col>98</xdr:col>
      <xdr:colOff>38100</xdr:colOff>
      <xdr:row>71</xdr:row>
      <xdr:rowOff>69159</xdr:rowOff>
    </xdr:to>
    <xdr:sp macro="" textlink="">
      <xdr:nvSpPr>
        <xdr:cNvPr id="871" name="楕円 870"/>
        <xdr:cNvSpPr/>
      </xdr:nvSpPr>
      <xdr:spPr>
        <a:xfrm>
          <a:off x="18605500" y="12140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69</xdr:row>
      <xdr:rowOff>85686</xdr:rowOff>
    </xdr:from>
    <xdr:ext cx="534377" cy="259045"/>
    <xdr:sp macro="" textlink="">
      <xdr:nvSpPr>
        <xdr:cNvPr id="872" name="テキスト ボックス 871"/>
        <xdr:cNvSpPr txBox="1"/>
      </xdr:nvSpPr>
      <xdr:spPr>
        <a:xfrm>
          <a:off x="18389111" y="1191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人件費は、市町村合併以降取り組んできた職員数の削減の当初の目標を平成２６年度で達成し、平成２７年度以降低下をしていますが、類似団体と比較すると依然として高い水準にあります。</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また、市町村合併後に、一体的なまちづくりの推進を目的に大型の建設事業に取り組んできたため、普通建設事業費（うち新規整備）が類似団体と比較すると高い水準にあります。</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今後については、予定される大型事業が終了するまでは、高い水準となることが予想され、公債費の増加も見込まれる中で健全な財政運営を行っていく必要があります。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281,127
272,887
711.19
112,385,196
111,815,997
120,559
66,985,751
110,149,028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45.5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133169</xdr:rowOff>
    </xdr:from>
    <xdr:to>
      <xdr:col>24</xdr:col>
      <xdr:colOff>62865</xdr:colOff>
      <xdr:row>39</xdr:row>
      <xdr:rowOff>106499</xdr:rowOff>
    </xdr:to>
    <xdr:cxnSp macro="">
      <xdr:nvCxnSpPr>
        <xdr:cNvPr id="58" name="直線コネクタ 57"/>
        <xdr:cNvCxnSpPr/>
      </xdr:nvCxnSpPr>
      <xdr:spPr>
        <a:xfrm flipV="1">
          <a:off x="4633595" y="5276669"/>
          <a:ext cx="127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110326</xdr:rowOff>
    </xdr:from>
    <xdr:ext cx="469744" cy="259045"/>
    <xdr:sp macro="" textlink="">
      <xdr:nvSpPr>
        <xdr:cNvPr id="59" name="議会費最小値テキスト"/>
        <xdr:cNvSpPr txBox="1"/>
      </xdr:nvSpPr>
      <xdr:spPr>
        <a:xfrm>
          <a:off x="4686300" y="6796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106499</xdr:rowOff>
    </xdr:from>
    <xdr:to>
      <xdr:col>24</xdr:col>
      <xdr:colOff>152400</xdr:colOff>
      <xdr:row>39</xdr:row>
      <xdr:rowOff>106499</xdr:rowOff>
    </xdr:to>
    <xdr:cxnSp macro="">
      <xdr:nvCxnSpPr>
        <xdr:cNvPr id="60" name="直線コネクタ 59"/>
        <xdr:cNvCxnSpPr/>
      </xdr:nvCxnSpPr>
      <xdr:spPr>
        <a:xfrm>
          <a:off x="4546600" y="6793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79846</xdr:rowOff>
    </xdr:from>
    <xdr:ext cx="469744" cy="259045"/>
    <xdr:sp macro="" textlink="">
      <xdr:nvSpPr>
        <xdr:cNvPr id="61" name="議会費最大値テキスト"/>
        <xdr:cNvSpPr txBox="1"/>
      </xdr:nvSpPr>
      <xdr:spPr>
        <a:xfrm>
          <a:off x="4686300" y="5051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133169</xdr:rowOff>
    </xdr:from>
    <xdr:to>
      <xdr:col>24</xdr:col>
      <xdr:colOff>152400</xdr:colOff>
      <xdr:row>30</xdr:row>
      <xdr:rowOff>133169</xdr:rowOff>
    </xdr:to>
    <xdr:cxnSp macro="">
      <xdr:nvCxnSpPr>
        <xdr:cNvPr id="62" name="直線コネクタ 61"/>
        <xdr:cNvCxnSpPr/>
      </xdr:nvCxnSpPr>
      <xdr:spPr>
        <a:xfrm>
          <a:off x="4546600" y="5276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12881</xdr:rowOff>
    </xdr:from>
    <xdr:to>
      <xdr:col>24</xdr:col>
      <xdr:colOff>63500</xdr:colOff>
      <xdr:row>35</xdr:row>
      <xdr:rowOff>35742</xdr:rowOff>
    </xdr:to>
    <xdr:cxnSp macro="">
      <xdr:nvCxnSpPr>
        <xdr:cNvPr id="63" name="直線コネクタ 62"/>
        <xdr:cNvCxnSpPr/>
      </xdr:nvCxnSpPr>
      <xdr:spPr>
        <a:xfrm flipV="1">
          <a:off x="3797300" y="6013631"/>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85288</xdr:rowOff>
    </xdr:from>
    <xdr:ext cx="469744" cy="259045"/>
    <xdr:sp macro="" textlink="">
      <xdr:nvSpPr>
        <xdr:cNvPr id="64" name="議会費平均値テキスト"/>
        <xdr:cNvSpPr txBox="1"/>
      </xdr:nvSpPr>
      <xdr:spPr>
        <a:xfrm>
          <a:off x="4686300" y="60860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106861</xdr:rowOff>
    </xdr:from>
    <xdr:to>
      <xdr:col>24</xdr:col>
      <xdr:colOff>114300</xdr:colOff>
      <xdr:row>36</xdr:row>
      <xdr:rowOff>37011</xdr:rowOff>
    </xdr:to>
    <xdr:sp macro="" textlink="">
      <xdr:nvSpPr>
        <xdr:cNvPr id="65" name="フローチャート: 判断 64"/>
        <xdr:cNvSpPr/>
      </xdr:nvSpPr>
      <xdr:spPr>
        <a:xfrm>
          <a:off x="4584700" y="610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122283</xdr:rowOff>
    </xdr:from>
    <xdr:to>
      <xdr:col>19</xdr:col>
      <xdr:colOff>177800</xdr:colOff>
      <xdr:row>35</xdr:row>
      <xdr:rowOff>35742</xdr:rowOff>
    </xdr:to>
    <xdr:cxnSp macro="">
      <xdr:nvCxnSpPr>
        <xdr:cNvPr id="66" name="直線コネクタ 65"/>
        <xdr:cNvCxnSpPr/>
      </xdr:nvCxnSpPr>
      <xdr:spPr>
        <a:xfrm>
          <a:off x="2908300" y="5951583"/>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98153</xdr:rowOff>
    </xdr:from>
    <xdr:to>
      <xdr:col>20</xdr:col>
      <xdr:colOff>38100</xdr:colOff>
      <xdr:row>36</xdr:row>
      <xdr:rowOff>28303</xdr:rowOff>
    </xdr:to>
    <xdr:sp macro="" textlink="">
      <xdr:nvSpPr>
        <xdr:cNvPr id="67" name="フローチャート: 判断 66"/>
        <xdr:cNvSpPr/>
      </xdr:nvSpPr>
      <xdr:spPr>
        <a:xfrm>
          <a:off x="3746500" y="609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19430</xdr:rowOff>
    </xdr:from>
    <xdr:ext cx="469744" cy="259045"/>
    <xdr:sp macro="" textlink="">
      <xdr:nvSpPr>
        <xdr:cNvPr id="68" name="テキスト ボックス 67"/>
        <xdr:cNvSpPr txBox="1"/>
      </xdr:nvSpPr>
      <xdr:spPr>
        <a:xfrm>
          <a:off x="3562428" y="6191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122283</xdr:rowOff>
    </xdr:from>
    <xdr:to>
      <xdr:col>15</xdr:col>
      <xdr:colOff>50800</xdr:colOff>
      <xdr:row>35</xdr:row>
      <xdr:rowOff>46627</xdr:rowOff>
    </xdr:to>
    <xdr:cxnSp macro="">
      <xdr:nvCxnSpPr>
        <xdr:cNvPr id="69" name="直線コネクタ 68"/>
        <xdr:cNvCxnSpPr/>
      </xdr:nvCxnSpPr>
      <xdr:spPr>
        <a:xfrm flipV="1">
          <a:off x="2019300" y="5951583"/>
          <a:ext cx="889000" cy="95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92166</xdr:rowOff>
    </xdr:from>
    <xdr:to>
      <xdr:col>15</xdr:col>
      <xdr:colOff>101600</xdr:colOff>
      <xdr:row>35</xdr:row>
      <xdr:rowOff>22316</xdr:rowOff>
    </xdr:to>
    <xdr:sp macro="" textlink="">
      <xdr:nvSpPr>
        <xdr:cNvPr id="70" name="フローチャート: 判断 69"/>
        <xdr:cNvSpPr/>
      </xdr:nvSpPr>
      <xdr:spPr>
        <a:xfrm>
          <a:off x="2857500" y="5921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13443</xdr:rowOff>
    </xdr:from>
    <xdr:ext cx="469744" cy="259045"/>
    <xdr:sp macro="" textlink="">
      <xdr:nvSpPr>
        <xdr:cNvPr id="71" name="テキスト ボックス 70"/>
        <xdr:cNvSpPr txBox="1"/>
      </xdr:nvSpPr>
      <xdr:spPr>
        <a:xfrm>
          <a:off x="2673428" y="601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46627</xdr:rowOff>
    </xdr:from>
    <xdr:to>
      <xdr:col>10</xdr:col>
      <xdr:colOff>114300</xdr:colOff>
      <xdr:row>35</xdr:row>
      <xdr:rowOff>145687</xdr:rowOff>
    </xdr:to>
    <xdr:cxnSp macro="">
      <xdr:nvCxnSpPr>
        <xdr:cNvPr id="72" name="直線コネクタ 71"/>
        <xdr:cNvCxnSpPr/>
      </xdr:nvCxnSpPr>
      <xdr:spPr>
        <a:xfrm flipV="1">
          <a:off x="1130300" y="6047377"/>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113937</xdr:rowOff>
    </xdr:from>
    <xdr:to>
      <xdr:col>10</xdr:col>
      <xdr:colOff>165100</xdr:colOff>
      <xdr:row>35</xdr:row>
      <xdr:rowOff>44087</xdr:rowOff>
    </xdr:to>
    <xdr:sp macro="" textlink="">
      <xdr:nvSpPr>
        <xdr:cNvPr id="73" name="フローチャート: 判断 72"/>
        <xdr:cNvSpPr/>
      </xdr:nvSpPr>
      <xdr:spPr>
        <a:xfrm>
          <a:off x="1968500" y="594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60614</xdr:rowOff>
    </xdr:from>
    <xdr:ext cx="469744" cy="259045"/>
    <xdr:sp macro="" textlink="">
      <xdr:nvSpPr>
        <xdr:cNvPr id="74" name="テキスト ボックス 73"/>
        <xdr:cNvSpPr txBox="1"/>
      </xdr:nvSpPr>
      <xdr:spPr>
        <a:xfrm>
          <a:off x="1784428" y="5718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132443</xdr:rowOff>
    </xdr:from>
    <xdr:to>
      <xdr:col>6</xdr:col>
      <xdr:colOff>38100</xdr:colOff>
      <xdr:row>35</xdr:row>
      <xdr:rowOff>62593</xdr:rowOff>
    </xdr:to>
    <xdr:sp macro="" textlink="">
      <xdr:nvSpPr>
        <xdr:cNvPr id="75" name="フローチャート: 判断 74"/>
        <xdr:cNvSpPr/>
      </xdr:nvSpPr>
      <xdr:spPr>
        <a:xfrm>
          <a:off x="1079500" y="596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79120</xdr:rowOff>
    </xdr:from>
    <xdr:ext cx="469744" cy="259045"/>
    <xdr:sp macro="" textlink="">
      <xdr:nvSpPr>
        <xdr:cNvPr id="76" name="テキスト ボックス 75"/>
        <xdr:cNvSpPr txBox="1"/>
      </xdr:nvSpPr>
      <xdr:spPr>
        <a:xfrm>
          <a:off x="895428" y="5736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133531</xdr:rowOff>
    </xdr:from>
    <xdr:to>
      <xdr:col>24</xdr:col>
      <xdr:colOff>114300</xdr:colOff>
      <xdr:row>35</xdr:row>
      <xdr:rowOff>63681</xdr:rowOff>
    </xdr:to>
    <xdr:sp macro="" textlink="">
      <xdr:nvSpPr>
        <xdr:cNvPr id="82" name="楕円 81"/>
        <xdr:cNvSpPr/>
      </xdr:nvSpPr>
      <xdr:spPr>
        <a:xfrm>
          <a:off x="4584700" y="596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156408</xdr:rowOff>
    </xdr:from>
    <xdr:ext cx="469744" cy="259045"/>
    <xdr:sp macro="" textlink="">
      <xdr:nvSpPr>
        <xdr:cNvPr id="83" name="議会費該当値テキスト"/>
        <xdr:cNvSpPr txBox="1"/>
      </xdr:nvSpPr>
      <xdr:spPr>
        <a:xfrm>
          <a:off x="4686300" y="5814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156392</xdr:rowOff>
    </xdr:from>
    <xdr:to>
      <xdr:col>20</xdr:col>
      <xdr:colOff>38100</xdr:colOff>
      <xdr:row>35</xdr:row>
      <xdr:rowOff>86542</xdr:rowOff>
    </xdr:to>
    <xdr:sp macro="" textlink="">
      <xdr:nvSpPr>
        <xdr:cNvPr id="84" name="楕円 83"/>
        <xdr:cNvSpPr/>
      </xdr:nvSpPr>
      <xdr:spPr>
        <a:xfrm>
          <a:off x="3746500" y="5985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103069</xdr:rowOff>
    </xdr:from>
    <xdr:ext cx="469744" cy="259045"/>
    <xdr:sp macro="" textlink="">
      <xdr:nvSpPr>
        <xdr:cNvPr id="85" name="テキスト ボックス 84"/>
        <xdr:cNvSpPr txBox="1"/>
      </xdr:nvSpPr>
      <xdr:spPr>
        <a:xfrm>
          <a:off x="3562428" y="5760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71483</xdr:rowOff>
    </xdr:from>
    <xdr:to>
      <xdr:col>15</xdr:col>
      <xdr:colOff>101600</xdr:colOff>
      <xdr:row>35</xdr:row>
      <xdr:rowOff>1633</xdr:rowOff>
    </xdr:to>
    <xdr:sp macro="" textlink="">
      <xdr:nvSpPr>
        <xdr:cNvPr id="86" name="楕円 85"/>
        <xdr:cNvSpPr/>
      </xdr:nvSpPr>
      <xdr:spPr>
        <a:xfrm>
          <a:off x="2857500" y="590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18160</xdr:rowOff>
    </xdr:from>
    <xdr:ext cx="469744" cy="259045"/>
    <xdr:sp macro="" textlink="">
      <xdr:nvSpPr>
        <xdr:cNvPr id="87" name="テキスト ボックス 86"/>
        <xdr:cNvSpPr txBox="1"/>
      </xdr:nvSpPr>
      <xdr:spPr>
        <a:xfrm>
          <a:off x="2673428" y="5676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167277</xdr:rowOff>
    </xdr:from>
    <xdr:to>
      <xdr:col>10</xdr:col>
      <xdr:colOff>165100</xdr:colOff>
      <xdr:row>35</xdr:row>
      <xdr:rowOff>97427</xdr:rowOff>
    </xdr:to>
    <xdr:sp macro="" textlink="">
      <xdr:nvSpPr>
        <xdr:cNvPr id="88" name="楕円 87"/>
        <xdr:cNvSpPr/>
      </xdr:nvSpPr>
      <xdr:spPr>
        <a:xfrm>
          <a:off x="1968500" y="599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88554</xdr:rowOff>
    </xdr:from>
    <xdr:ext cx="469744" cy="259045"/>
    <xdr:sp macro="" textlink="">
      <xdr:nvSpPr>
        <xdr:cNvPr id="89" name="テキスト ボックス 88"/>
        <xdr:cNvSpPr txBox="1"/>
      </xdr:nvSpPr>
      <xdr:spPr>
        <a:xfrm>
          <a:off x="1784428" y="6089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94887</xdr:rowOff>
    </xdr:from>
    <xdr:to>
      <xdr:col>6</xdr:col>
      <xdr:colOff>38100</xdr:colOff>
      <xdr:row>36</xdr:row>
      <xdr:rowOff>25037</xdr:rowOff>
    </xdr:to>
    <xdr:sp macro="" textlink="">
      <xdr:nvSpPr>
        <xdr:cNvPr id="90" name="楕円 89"/>
        <xdr:cNvSpPr/>
      </xdr:nvSpPr>
      <xdr:spPr>
        <a:xfrm>
          <a:off x="1079500" y="609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16164</xdr:rowOff>
    </xdr:from>
    <xdr:ext cx="469744" cy="259045"/>
    <xdr:sp macro="" textlink="">
      <xdr:nvSpPr>
        <xdr:cNvPr id="91" name="テキスト ボックス 90"/>
        <xdr:cNvSpPr txBox="1"/>
      </xdr:nvSpPr>
      <xdr:spPr>
        <a:xfrm>
          <a:off x="895428" y="618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25971</xdr:rowOff>
    </xdr:from>
    <xdr:to>
      <xdr:col>24</xdr:col>
      <xdr:colOff>62865</xdr:colOff>
      <xdr:row>59</xdr:row>
      <xdr:rowOff>9913</xdr:rowOff>
    </xdr:to>
    <xdr:cxnSp macro="">
      <xdr:nvCxnSpPr>
        <xdr:cNvPr id="116" name="直線コネクタ 115"/>
        <xdr:cNvCxnSpPr/>
      </xdr:nvCxnSpPr>
      <xdr:spPr>
        <a:xfrm flipV="1">
          <a:off x="4633595" y="8598471"/>
          <a:ext cx="1270" cy="1526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13740</xdr:rowOff>
    </xdr:from>
    <xdr:ext cx="534377" cy="259045"/>
    <xdr:sp macro="" textlink="">
      <xdr:nvSpPr>
        <xdr:cNvPr id="117" name="総務費最小値テキスト"/>
        <xdr:cNvSpPr txBox="1"/>
      </xdr:nvSpPr>
      <xdr:spPr>
        <a:xfrm>
          <a:off x="4686300" y="1012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9913</xdr:rowOff>
    </xdr:from>
    <xdr:to>
      <xdr:col>24</xdr:col>
      <xdr:colOff>152400</xdr:colOff>
      <xdr:row>59</xdr:row>
      <xdr:rowOff>9913</xdr:rowOff>
    </xdr:to>
    <xdr:cxnSp macro="">
      <xdr:nvCxnSpPr>
        <xdr:cNvPr id="118" name="直線コネクタ 117"/>
        <xdr:cNvCxnSpPr/>
      </xdr:nvCxnSpPr>
      <xdr:spPr>
        <a:xfrm>
          <a:off x="4546600" y="10125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144098</xdr:rowOff>
    </xdr:from>
    <xdr:ext cx="599010" cy="259045"/>
    <xdr:sp macro="" textlink="">
      <xdr:nvSpPr>
        <xdr:cNvPr id="119" name="総務費最大値テキスト"/>
        <xdr:cNvSpPr txBox="1"/>
      </xdr:nvSpPr>
      <xdr:spPr>
        <a:xfrm>
          <a:off x="4686300" y="8373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101,970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25971</xdr:rowOff>
    </xdr:from>
    <xdr:to>
      <xdr:col>24</xdr:col>
      <xdr:colOff>152400</xdr:colOff>
      <xdr:row>50</xdr:row>
      <xdr:rowOff>25971</xdr:rowOff>
    </xdr:to>
    <xdr:cxnSp macro="">
      <xdr:nvCxnSpPr>
        <xdr:cNvPr id="120" name="直線コネクタ 119"/>
        <xdr:cNvCxnSpPr/>
      </xdr:nvCxnSpPr>
      <xdr:spPr>
        <a:xfrm>
          <a:off x="4546600" y="8598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99676</xdr:rowOff>
    </xdr:from>
    <xdr:to>
      <xdr:col>24</xdr:col>
      <xdr:colOff>63500</xdr:colOff>
      <xdr:row>57</xdr:row>
      <xdr:rowOff>3169</xdr:rowOff>
    </xdr:to>
    <xdr:cxnSp macro="">
      <xdr:nvCxnSpPr>
        <xdr:cNvPr id="121" name="直線コネクタ 120"/>
        <xdr:cNvCxnSpPr/>
      </xdr:nvCxnSpPr>
      <xdr:spPr>
        <a:xfrm>
          <a:off x="3797300" y="9700876"/>
          <a:ext cx="838200" cy="7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122731</xdr:rowOff>
    </xdr:from>
    <xdr:ext cx="534377" cy="259045"/>
    <xdr:sp macro="" textlink="">
      <xdr:nvSpPr>
        <xdr:cNvPr id="122" name="総務費平均値テキスト"/>
        <xdr:cNvSpPr txBox="1"/>
      </xdr:nvSpPr>
      <xdr:spPr>
        <a:xfrm>
          <a:off x="4686300" y="95524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99854</xdr:rowOff>
    </xdr:from>
    <xdr:to>
      <xdr:col>24</xdr:col>
      <xdr:colOff>114300</xdr:colOff>
      <xdr:row>57</xdr:row>
      <xdr:rowOff>30004</xdr:rowOff>
    </xdr:to>
    <xdr:sp macro="" textlink="">
      <xdr:nvSpPr>
        <xdr:cNvPr id="123" name="フローチャート: 判断 122"/>
        <xdr:cNvSpPr/>
      </xdr:nvSpPr>
      <xdr:spPr>
        <a:xfrm>
          <a:off x="4584700" y="9701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91237</xdr:rowOff>
    </xdr:from>
    <xdr:to>
      <xdr:col>19</xdr:col>
      <xdr:colOff>177800</xdr:colOff>
      <xdr:row>56</xdr:row>
      <xdr:rowOff>99676</xdr:rowOff>
    </xdr:to>
    <xdr:cxnSp macro="">
      <xdr:nvCxnSpPr>
        <xdr:cNvPr id="124" name="直線コネクタ 123"/>
        <xdr:cNvCxnSpPr/>
      </xdr:nvCxnSpPr>
      <xdr:spPr>
        <a:xfrm>
          <a:off x="2908300" y="9692437"/>
          <a:ext cx="889000" cy="8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151117</xdr:rowOff>
    </xdr:from>
    <xdr:to>
      <xdr:col>20</xdr:col>
      <xdr:colOff>38100</xdr:colOff>
      <xdr:row>57</xdr:row>
      <xdr:rowOff>81267</xdr:rowOff>
    </xdr:to>
    <xdr:sp macro="" textlink="">
      <xdr:nvSpPr>
        <xdr:cNvPr id="125" name="フローチャート: 判断 124"/>
        <xdr:cNvSpPr/>
      </xdr:nvSpPr>
      <xdr:spPr>
        <a:xfrm>
          <a:off x="3746500" y="975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72394</xdr:rowOff>
    </xdr:from>
    <xdr:ext cx="534377" cy="259045"/>
    <xdr:sp macro="" textlink="">
      <xdr:nvSpPr>
        <xdr:cNvPr id="126" name="テキスト ボックス 125"/>
        <xdr:cNvSpPr txBox="1"/>
      </xdr:nvSpPr>
      <xdr:spPr>
        <a:xfrm>
          <a:off x="3530111" y="984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91237</xdr:rowOff>
    </xdr:from>
    <xdr:to>
      <xdr:col>15</xdr:col>
      <xdr:colOff>50800</xdr:colOff>
      <xdr:row>56</xdr:row>
      <xdr:rowOff>126879</xdr:rowOff>
    </xdr:to>
    <xdr:cxnSp macro="">
      <xdr:nvCxnSpPr>
        <xdr:cNvPr id="127" name="直線コネクタ 126"/>
        <xdr:cNvCxnSpPr/>
      </xdr:nvCxnSpPr>
      <xdr:spPr>
        <a:xfrm flipV="1">
          <a:off x="2019300" y="9692437"/>
          <a:ext cx="889000" cy="35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169291</xdr:rowOff>
    </xdr:from>
    <xdr:to>
      <xdr:col>15</xdr:col>
      <xdr:colOff>101600</xdr:colOff>
      <xdr:row>57</xdr:row>
      <xdr:rowOff>99441</xdr:rowOff>
    </xdr:to>
    <xdr:sp macro="" textlink="">
      <xdr:nvSpPr>
        <xdr:cNvPr id="128" name="フローチャート: 判断 127"/>
        <xdr:cNvSpPr/>
      </xdr:nvSpPr>
      <xdr:spPr>
        <a:xfrm>
          <a:off x="2857500" y="977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90568</xdr:rowOff>
    </xdr:from>
    <xdr:ext cx="534377" cy="259045"/>
    <xdr:sp macro="" textlink="">
      <xdr:nvSpPr>
        <xdr:cNvPr id="129" name="テキスト ボックス 128"/>
        <xdr:cNvSpPr txBox="1"/>
      </xdr:nvSpPr>
      <xdr:spPr>
        <a:xfrm>
          <a:off x="2641111" y="986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4711</xdr:rowOff>
    </xdr:from>
    <xdr:to>
      <xdr:col>10</xdr:col>
      <xdr:colOff>114300</xdr:colOff>
      <xdr:row>56</xdr:row>
      <xdr:rowOff>126879</xdr:rowOff>
    </xdr:to>
    <xdr:cxnSp macro="">
      <xdr:nvCxnSpPr>
        <xdr:cNvPr id="130" name="直線コネクタ 129"/>
        <xdr:cNvCxnSpPr/>
      </xdr:nvCxnSpPr>
      <xdr:spPr>
        <a:xfrm>
          <a:off x="1130300" y="9605911"/>
          <a:ext cx="889000" cy="122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146565</xdr:rowOff>
    </xdr:from>
    <xdr:to>
      <xdr:col>10</xdr:col>
      <xdr:colOff>165100</xdr:colOff>
      <xdr:row>57</xdr:row>
      <xdr:rowOff>76715</xdr:rowOff>
    </xdr:to>
    <xdr:sp macro="" textlink="">
      <xdr:nvSpPr>
        <xdr:cNvPr id="131" name="フローチャート: 判断 130"/>
        <xdr:cNvSpPr/>
      </xdr:nvSpPr>
      <xdr:spPr>
        <a:xfrm>
          <a:off x="1968500" y="97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67842</xdr:rowOff>
    </xdr:from>
    <xdr:ext cx="534377" cy="259045"/>
    <xdr:sp macro="" textlink="">
      <xdr:nvSpPr>
        <xdr:cNvPr id="132" name="テキスト ボックス 131"/>
        <xdr:cNvSpPr txBox="1"/>
      </xdr:nvSpPr>
      <xdr:spPr>
        <a:xfrm>
          <a:off x="1752111" y="98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140812</xdr:rowOff>
    </xdr:from>
    <xdr:to>
      <xdr:col>6</xdr:col>
      <xdr:colOff>38100</xdr:colOff>
      <xdr:row>56</xdr:row>
      <xdr:rowOff>70962</xdr:rowOff>
    </xdr:to>
    <xdr:sp macro="" textlink="">
      <xdr:nvSpPr>
        <xdr:cNvPr id="133" name="フローチャート: 判断 132"/>
        <xdr:cNvSpPr/>
      </xdr:nvSpPr>
      <xdr:spPr>
        <a:xfrm>
          <a:off x="1079500" y="957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62089</xdr:rowOff>
    </xdr:from>
    <xdr:ext cx="534377" cy="259045"/>
    <xdr:sp macro="" textlink="">
      <xdr:nvSpPr>
        <xdr:cNvPr id="134" name="テキスト ボックス 133"/>
        <xdr:cNvSpPr txBox="1"/>
      </xdr:nvSpPr>
      <xdr:spPr>
        <a:xfrm>
          <a:off x="863111" y="966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123819</xdr:rowOff>
    </xdr:from>
    <xdr:to>
      <xdr:col>24</xdr:col>
      <xdr:colOff>114300</xdr:colOff>
      <xdr:row>57</xdr:row>
      <xdr:rowOff>53969</xdr:rowOff>
    </xdr:to>
    <xdr:sp macro="" textlink="">
      <xdr:nvSpPr>
        <xdr:cNvPr id="140" name="楕円 139"/>
        <xdr:cNvSpPr/>
      </xdr:nvSpPr>
      <xdr:spPr>
        <a:xfrm>
          <a:off x="4584700" y="972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102246</xdr:rowOff>
    </xdr:from>
    <xdr:ext cx="534377" cy="259045"/>
    <xdr:sp macro="" textlink="">
      <xdr:nvSpPr>
        <xdr:cNvPr id="141" name="総務費該当値テキスト"/>
        <xdr:cNvSpPr txBox="1"/>
      </xdr:nvSpPr>
      <xdr:spPr>
        <a:xfrm>
          <a:off x="4686300" y="970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48876</xdr:rowOff>
    </xdr:from>
    <xdr:to>
      <xdr:col>20</xdr:col>
      <xdr:colOff>38100</xdr:colOff>
      <xdr:row>56</xdr:row>
      <xdr:rowOff>150476</xdr:rowOff>
    </xdr:to>
    <xdr:sp macro="" textlink="">
      <xdr:nvSpPr>
        <xdr:cNvPr id="142" name="楕円 141"/>
        <xdr:cNvSpPr/>
      </xdr:nvSpPr>
      <xdr:spPr>
        <a:xfrm>
          <a:off x="3746500" y="965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167003</xdr:rowOff>
    </xdr:from>
    <xdr:ext cx="534377" cy="259045"/>
    <xdr:sp macro="" textlink="">
      <xdr:nvSpPr>
        <xdr:cNvPr id="143" name="テキスト ボックス 142"/>
        <xdr:cNvSpPr txBox="1"/>
      </xdr:nvSpPr>
      <xdr:spPr>
        <a:xfrm>
          <a:off x="3530111" y="942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40437</xdr:rowOff>
    </xdr:from>
    <xdr:to>
      <xdr:col>15</xdr:col>
      <xdr:colOff>101600</xdr:colOff>
      <xdr:row>56</xdr:row>
      <xdr:rowOff>142037</xdr:rowOff>
    </xdr:to>
    <xdr:sp macro="" textlink="">
      <xdr:nvSpPr>
        <xdr:cNvPr id="144" name="楕円 143"/>
        <xdr:cNvSpPr/>
      </xdr:nvSpPr>
      <xdr:spPr>
        <a:xfrm>
          <a:off x="2857500" y="964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158564</xdr:rowOff>
    </xdr:from>
    <xdr:ext cx="534377" cy="259045"/>
    <xdr:sp macro="" textlink="">
      <xdr:nvSpPr>
        <xdr:cNvPr id="145" name="テキスト ボックス 144"/>
        <xdr:cNvSpPr txBox="1"/>
      </xdr:nvSpPr>
      <xdr:spPr>
        <a:xfrm>
          <a:off x="2641111" y="941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76079</xdr:rowOff>
    </xdr:from>
    <xdr:to>
      <xdr:col>10</xdr:col>
      <xdr:colOff>165100</xdr:colOff>
      <xdr:row>57</xdr:row>
      <xdr:rowOff>6229</xdr:rowOff>
    </xdr:to>
    <xdr:sp macro="" textlink="">
      <xdr:nvSpPr>
        <xdr:cNvPr id="146" name="楕円 145"/>
        <xdr:cNvSpPr/>
      </xdr:nvSpPr>
      <xdr:spPr>
        <a:xfrm>
          <a:off x="1968500" y="9677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22756</xdr:rowOff>
    </xdr:from>
    <xdr:ext cx="534377" cy="259045"/>
    <xdr:sp macro="" textlink="">
      <xdr:nvSpPr>
        <xdr:cNvPr id="147" name="テキスト ボックス 146"/>
        <xdr:cNvSpPr txBox="1"/>
      </xdr:nvSpPr>
      <xdr:spPr>
        <a:xfrm>
          <a:off x="1752111" y="945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125361</xdr:rowOff>
    </xdr:from>
    <xdr:to>
      <xdr:col>6</xdr:col>
      <xdr:colOff>38100</xdr:colOff>
      <xdr:row>56</xdr:row>
      <xdr:rowOff>55511</xdr:rowOff>
    </xdr:to>
    <xdr:sp macro="" textlink="">
      <xdr:nvSpPr>
        <xdr:cNvPr id="148" name="楕円 147"/>
        <xdr:cNvSpPr/>
      </xdr:nvSpPr>
      <xdr:spPr>
        <a:xfrm>
          <a:off x="1079500" y="9555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72038</xdr:rowOff>
    </xdr:from>
    <xdr:ext cx="534377" cy="259045"/>
    <xdr:sp macro="" textlink="">
      <xdr:nvSpPr>
        <xdr:cNvPr id="149" name="テキスト ボックス 148"/>
        <xdr:cNvSpPr txBox="1"/>
      </xdr:nvSpPr>
      <xdr:spPr>
        <a:xfrm>
          <a:off x="863111" y="933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2" name="テキスト ボックス 161"/>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87503</xdr:rowOff>
    </xdr:from>
    <xdr:to>
      <xdr:col>24</xdr:col>
      <xdr:colOff>62865</xdr:colOff>
      <xdr:row>78</xdr:row>
      <xdr:rowOff>82550</xdr:rowOff>
    </xdr:to>
    <xdr:cxnSp macro="">
      <xdr:nvCxnSpPr>
        <xdr:cNvPr id="176" name="直線コネクタ 175"/>
        <xdr:cNvCxnSpPr/>
      </xdr:nvCxnSpPr>
      <xdr:spPr>
        <a:xfrm flipV="1">
          <a:off x="4633595" y="12089003"/>
          <a:ext cx="1270" cy="1366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86377</xdr:rowOff>
    </xdr:from>
    <xdr:ext cx="599010" cy="259045"/>
    <xdr:sp macro="" textlink="">
      <xdr:nvSpPr>
        <xdr:cNvPr id="177" name="民生費最小値テキスト"/>
        <xdr:cNvSpPr txBox="1"/>
      </xdr:nvSpPr>
      <xdr:spPr>
        <a:xfrm>
          <a:off x="4686300" y="13459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82550</xdr:rowOff>
    </xdr:from>
    <xdr:to>
      <xdr:col>24</xdr:col>
      <xdr:colOff>152400</xdr:colOff>
      <xdr:row>78</xdr:row>
      <xdr:rowOff>82550</xdr:rowOff>
    </xdr:to>
    <xdr:cxnSp macro="">
      <xdr:nvCxnSpPr>
        <xdr:cNvPr id="178" name="直線コネクタ 177"/>
        <xdr:cNvCxnSpPr/>
      </xdr:nvCxnSpPr>
      <xdr:spPr>
        <a:xfrm>
          <a:off x="4546600" y="1345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34180</xdr:rowOff>
    </xdr:from>
    <xdr:ext cx="599010" cy="259045"/>
    <xdr:sp macro="" textlink="">
      <xdr:nvSpPr>
        <xdr:cNvPr id="179" name="民生費最大値テキスト"/>
        <xdr:cNvSpPr txBox="1"/>
      </xdr:nvSpPr>
      <xdr:spPr>
        <a:xfrm>
          <a:off x="4686300" y="11864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232,795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87503</xdr:rowOff>
    </xdr:from>
    <xdr:to>
      <xdr:col>24</xdr:col>
      <xdr:colOff>152400</xdr:colOff>
      <xdr:row>70</xdr:row>
      <xdr:rowOff>87503</xdr:rowOff>
    </xdr:to>
    <xdr:cxnSp macro="">
      <xdr:nvCxnSpPr>
        <xdr:cNvPr id="180" name="直線コネクタ 179"/>
        <xdr:cNvCxnSpPr/>
      </xdr:nvCxnSpPr>
      <xdr:spPr>
        <a:xfrm>
          <a:off x="4546600" y="12089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24203</xdr:rowOff>
    </xdr:from>
    <xdr:to>
      <xdr:col>24</xdr:col>
      <xdr:colOff>63500</xdr:colOff>
      <xdr:row>76</xdr:row>
      <xdr:rowOff>75223</xdr:rowOff>
    </xdr:to>
    <xdr:cxnSp macro="">
      <xdr:nvCxnSpPr>
        <xdr:cNvPr id="181" name="直線コネクタ 180"/>
        <xdr:cNvCxnSpPr/>
      </xdr:nvCxnSpPr>
      <xdr:spPr>
        <a:xfrm flipV="1">
          <a:off x="3797300" y="13054403"/>
          <a:ext cx="838200" cy="51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51002</xdr:rowOff>
    </xdr:from>
    <xdr:ext cx="599010" cy="259045"/>
    <xdr:sp macro="" textlink="">
      <xdr:nvSpPr>
        <xdr:cNvPr id="182" name="民生費平均値テキスト"/>
        <xdr:cNvSpPr txBox="1"/>
      </xdr:nvSpPr>
      <xdr:spPr>
        <a:xfrm>
          <a:off x="4686300" y="127383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28125</xdr:rowOff>
    </xdr:from>
    <xdr:to>
      <xdr:col>24</xdr:col>
      <xdr:colOff>114300</xdr:colOff>
      <xdr:row>75</xdr:row>
      <xdr:rowOff>129725</xdr:rowOff>
    </xdr:to>
    <xdr:sp macro="" textlink="">
      <xdr:nvSpPr>
        <xdr:cNvPr id="183" name="フローチャート: 判断 182"/>
        <xdr:cNvSpPr/>
      </xdr:nvSpPr>
      <xdr:spPr>
        <a:xfrm>
          <a:off x="4584700" y="1288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75223</xdr:rowOff>
    </xdr:from>
    <xdr:to>
      <xdr:col>19</xdr:col>
      <xdr:colOff>177800</xdr:colOff>
      <xdr:row>76</xdr:row>
      <xdr:rowOff>117700</xdr:rowOff>
    </xdr:to>
    <xdr:cxnSp macro="">
      <xdr:nvCxnSpPr>
        <xdr:cNvPr id="184" name="直線コネクタ 183"/>
        <xdr:cNvCxnSpPr/>
      </xdr:nvCxnSpPr>
      <xdr:spPr>
        <a:xfrm flipV="1">
          <a:off x="2908300" y="13105423"/>
          <a:ext cx="889000" cy="4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148630</xdr:rowOff>
    </xdr:from>
    <xdr:to>
      <xdr:col>20</xdr:col>
      <xdr:colOff>38100</xdr:colOff>
      <xdr:row>75</xdr:row>
      <xdr:rowOff>78780</xdr:rowOff>
    </xdr:to>
    <xdr:sp macro="" textlink="">
      <xdr:nvSpPr>
        <xdr:cNvPr id="185" name="フローチャート: 判断 184"/>
        <xdr:cNvSpPr/>
      </xdr:nvSpPr>
      <xdr:spPr>
        <a:xfrm>
          <a:off x="3746500" y="1283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95307</xdr:rowOff>
    </xdr:from>
    <xdr:ext cx="599010" cy="259045"/>
    <xdr:sp macro="" textlink="">
      <xdr:nvSpPr>
        <xdr:cNvPr id="186" name="テキスト ボックス 185"/>
        <xdr:cNvSpPr txBox="1"/>
      </xdr:nvSpPr>
      <xdr:spPr>
        <a:xfrm>
          <a:off x="3497795" y="12611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117700</xdr:rowOff>
    </xdr:from>
    <xdr:to>
      <xdr:col>15</xdr:col>
      <xdr:colOff>50800</xdr:colOff>
      <xdr:row>76</xdr:row>
      <xdr:rowOff>167012</xdr:rowOff>
    </xdr:to>
    <xdr:cxnSp macro="">
      <xdr:nvCxnSpPr>
        <xdr:cNvPr id="187" name="直線コネクタ 186"/>
        <xdr:cNvCxnSpPr/>
      </xdr:nvCxnSpPr>
      <xdr:spPr>
        <a:xfrm flipV="1">
          <a:off x="2019300" y="13147900"/>
          <a:ext cx="889000" cy="49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75445</xdr:rowOff>
    </xdr:from>
    <xdr:to>
      <xdr:col>15</xdr:col>
      <xdr:colOff>101600</xdr:colOff>
      <xdr:row>76</xdr:row>
      <xdr:rowOff>5595</xdr:rowOff>
    </xdr:to>
    <xdr:sp macro="" textlink="">
      <xdr:nvSpPr>
        <xdr:cNvPr id="188" name="フローチャート: 判断 187"/>
        <xdr:cNvSpPr/>
      </xdr:nvSpPr>
      <xdr:spPr>
        <a:xfrm>
          <a:off x="2857500" y="1293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22122</xdr:rowOff>
    </xdr:from>
    <xdr:ext cx="599010" cy="259045"/>
    <xdr:sp macro="" textlink="">
      <xdr:nvSpPr>
        <xdr:cNvPr id="189" name="テキスト ボックス 188"/>
        <xdr:cNvSpPr txBox="1"/>
      </xdr:nvSpPr>
      <xdr:spPr>
        <a:xfrm>
          <a:off x="2608795" y="12709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167012</xdr:rowOff>
    </xdr:from>
    <xdr:to>
      <xdr:col>10</xdr:col>
      <xdr:colOff>114300</xdr:colOff>
      <xdr:row>77</xdr:row>
      <xdr:rowOff>93458</xdr:rowOff>
    </xdr:to>
    <xdr:cxnSp macro="">
      <xdr:nvCxnSpPr>
        <xdr:cNvPr id="190" name="直線コネクタ 189"/>
        <xdr:cNvCxnSpPr/>
      </xdr:nvCxnSpPr>
      <xdr:spPr>
        <a:xfrm flipV="1">
          <a:off x="1130300" y="13197212"/>
          <a:ext cx="889000" cy="97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90228</xdr:rowOff>
    </xdr:from>
    <xdr:to>
      <xdr:col>10</xdr:col>
      <xdr:colOff>165100</xdr:colOff>
      <xdr:row>76</xdr:row>
      <xdr:rowOff>20377</xdr:rowOff>
    </xdr:to>
    <xdr:sp macro="" textlink="">
      <xdr:nvSpPr>
        <xdr:cNvPr id="191" name="フローチャート: 判断 190"/>
        <xdr:cNvSpPr/>
      </xdr:nvSpPr>
      <xdr:spPr>
        <a:xfrm>
          <a:off x="1968500" y="1294897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36905</xdr:rowOff>
    </xdr:from>
    <xdr:ext cx="599010" cy="259045"/>
    <xdr:sp macro="" textlink="">
      <xdr:nvSpPr>
        <xdr:cNvPr id="192" name="テキスト ボックス 191"/>
        <xdr:cNvSpPr txBox="1"/>
      </xdr:nvSpPr>
      <xdr:spPr>
        <a:xfrm>
          <a:off x="1719795" y="12724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151754</xdr:rowOff>
    </xdr:from>
    <xdr:to>
      <xdr:col>6</xdr:col>
      <xdr:colOff>38100</xdr:colOff>
      <xdr:row>76</xdr:row>
      <xdr:rowOff>81904</xdr:rowOff>
    </xdr:to>
    <xdr:sp macro="" textlink="">
      <xdr:nvSpPr>
        <xdr:cNvPr id="193" name="フローチャート: 判断 192"/>
        <xdr:cNvSpPr/>
      </xdr:nvSpPr>
      <xdr:spPr>
        <a:xfrm>
          <a:off x="1079500" y="130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98431</xdr:rowOff>
    </xdr:from>
    <xdr:ext cx="599010" cy="259045"/>
    <xdr:sp macro="" textlink="">
      <xdr:nvSpPr>
        <xdr:cNvPr id="194" name="テキスト ボックス 193"/>
        <xdr:cNvSpPr txBox="1"/>
      </xdr:nvSpPr>
      <xdr:spPr>
        <a:xfrm>
          <a:off x="830795" y="12785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144852</xdr:rowOff>
    </xdr:from>
    <xdr:to>
      <xdr:col>24</xdr:col>
      <xdr:colOff>114300</xdr:colOff>
      <xdr:row>76</xdr:row>
      <xdr:rowOff>75003</xdr:rowOff>
    </xdr:to>
    <xdr:sp macro="" textlink="">
      <xdr:nvSpPr>
        <xdr:cNvPr id="200" name="楕円 199"/>
        <xdr:cNvSpPr/>
      </xdr:nvSpPr>
      <xdr:spPr>
        <a:xfrm>
          <a:off x="4584700" y="1300360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123280</xdr:rowOff>
    </xdr:from>
    <xdr:ext cx="599010" cy="259045"/>
    <xdr:sp macro="" textlink="">
      <xdr:nvSpPr>
        <xdr:cNvPr id="201" name="民生費該当値テキスト"/>
        <xdr:cNvSpPr txBox="1"/>
      </xdr:nvSpPr>
      <xdr:spPr>
        <a:xfrm>
          <a:off x="4686300" y="12982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24423</xdr:rowOff>
    </xdr:from>
    <xdr:to>
      <xdr:col>20</xdr:col>
      <xdr:colOff>38100</xdr:colOff>
      <xdr:row>76</xdr:row>
      <xdr:rowOff>126023</xdr:rowOff>
    </xdr:to>
    <xdr:sp macro="" textlink="">
      <xdr:nvSpPr>
        <xdr:cNvPr id="202" name="楕円 201"/>
        <xdr:cNvSpPr/>
      </xdr:nvSpPr>
      <xdr:spPr>
        <a:xfrm>
          <a:off x="3746500" y="13054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117150</xdr:rowOff>
    </xdr:from>
    <xdr:ext cx="599010" cy="259045"/>
    <xdr:sp macro="" textlink="">
      <xdr:nvSpPr>
        <xdr:cNvPr id="203" name="テキスト ボックス 202"/>
        <xdr:cNvSpPr txBox="1"/>
      </xdr:nvSpPr>
      <xdr:spPr>
        <a:xfrm>
          <a:off x="3497795" y="13147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66900</xdr:rowOff>
    </xdr:from>
    <xdr:to>
      <xdr:col>15</xdr:col>
      <xdr:colOff>101600</xdr:colOff>
      <xdr:row>76</xdr:row>
      <xdr:rowOff>168500</xdr:rowOff>
    </xdr:to>
    <xdr:sp macro="" textlink="">
      <xdr:nvSpPr>
        <xdr:cNvPr id="204" name="楕円 203"/>
        <xdr:cNvSpPr/>
      </xdr:nvSpPr>
      <xdr:spPr>
        <a:xfrm>
          <a:off x="2857500" y="1309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159627</xdr:rowOff>
    </xdr:from>
    <xdr:ext cx="599010" cy="259045"/>
    <xdr:sp macro="" textlink="">
      <xdr:nvSpPr>
        <xdr:cNvPr id="205" name="テキスト ボックス 204"/>
        <xdr:cNvSpPr txBox="1"/>
      </xdr:nvSpPr>
      <xdr:spPr>
        <a:xfrm>
          <a:off x="2608795" y="13189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116212</xdr:rowOff>
    </xdr:from>
    <xdr:to>
      <xdr:col>10</xdr:col>
      <xdr:colOff>165100</xdr:colOff>
      <xdr:row>77</xdr:row>
      <xdr:rowOff>46362</xdr:rowOff>
    </xdr:to>
    <xdr:sp macro="" textlink="">
      <xdr:nvSpPr>
        <xdr:cNvPr id="206" name="楕円 205"/>
        <xdr:cNvSpPr/>
      </xdr:nvSpPr>
      <xdr:spPr>
        <a:xfrm>
          <a:off x="1968500" y="13146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37489</xdr:rowOff>
    </xdr:from>
    <xdr:ext cx="599010" cy="259045"/>
    <xdr:sp macro="" textlink="">
      <xdr:nvSpPr>
        <xdr:cNvPr id="207" name="テキスト ボックス 206"/>
        <xdr:cNvSpPr txBox="1"/>
      </xdr:nvSpPr>
      <xdr:spPr>
        <a:xfrm>
          <a:off x="1719795" y="13239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42658</xdr:rowOff>
    </xdr:from>
    <xdr:to>
      <xdr:col>6</xdr:col>
      <xdr:colOff>38100</xdr:colOff>
      <xdr:row>77</xdr:row>
      <xdr:rowOff>144258</xdr:rowOff>
    </xdr:to>
    <xdr:sp macro="" textlink="">
      <xdr:nvSpPr>
        <xdr:cNvPr id="208" name="楕円 207"/>
        <xdr:cNvSpPr/>
      </xdr:nvSpPr>
      <xdr:spPr>
        <a:xfrm>
          <a:off x="1079500" y="1324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135385</xdr:rowOff>
    </xdr:from>
    <xdr:ext cx="599010" cy="259045"/>
    <xdr:sp macro="" textlink="">
      <xdr:nvSpPr>
        <xdr:cNvPr id="209" name="テキスト ボックス 208"/>
        <xdr:cNvSpPr txBox="1"/>
      </xdr:nvSpPr>
      <xdr:spPr>
        <a:xfrm>
          <a:off x="830795" y="13337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6" name="テキスト ボックス 22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8" name="テキスト ボックス 22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30" name="テキスト ボックス 229"/>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32" name="テキスト ボックス 231"/>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4" name="テキスト ボックス 233"/>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12108</xdr:rowOff>
    </xdr:from>
    <xdr:to>
      <xdr:col>24</xdr:col>
      <xdr:colOff>62865</xdr:colOff>
      <xdr:row>98</xdr:row>
      <xdr:rowOff>41370</xdr:rowOff>
    </xdr:to>
    <xdr:cxnSp macro="">
      <xdr:nvCxnSpPr>
        <xdr:cNvPr id="236" name="直線コネクタ 235"/>
        <xdr:cNvCxnSpPr/>
      </xdr:nvCxnSpPr>
      <xdr:spPr>
        <a:xfrm flipV="1">
          <a:off x="4633595" y="15614058"/>
          <a:ext cx="1270" cy="1229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45197</xdr:rowOff>
    </xdr:from>
    <xdr:ext cx="534377" cy="259045"/>
    <xdr:sp macro="" textlink="">
      <xdr:nvSpPr>
        <xdr:cNvPr id="237" name="衛生費最小値テキスト"/>
        <xdr:cNvSpPr txBox="1"/>
      </xdr:nvSpPr>
      <xdr:spPr>
        <a:xfrm>
          <a:off x="4686300" y="1684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41370</xdr:rowOff>
    </xdr:from>
    <xdr:to>
      <xdr:col>24</xdr:col>
      <xdr:colOff>152400</xdr:colOff>
      <xdr:row>98</xdr:row>
      <xdr:rowOff>41370</xdr:rowOff>
    </xdr:to>
    <xdr:cxnSp macro="">
      <xdr:nvCxnSpPr>
        <xdr:cNvPr id="238" name="直線コネクタ 237"/>
        <xdr:cNvCxnSpPr/>
      </xdr:nvCxnSpPr>
      <xdr:spPr>
        <a:xfrm>
          <a:off x="4546600" y="1684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130235</xdr:rowOff>
    </xdr:from>
    <xdr:ext cx="534377" cy="259045"/>
    <xdr:sp macro="" textlink="">
      <xdr:nvSpPr>
        <xdr:cNvPr id="239" name="衛生費最大値テキスト"/>
        <xdr:cNvSpPr txBox="1"/>
      </xdr:nvSpPr>
      <xdr:spPr>
        <a:xfrm>
          <a:off x="4686300" y="1538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54,657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12108</xdr:rowOff>
    </xdr:from>
    <xdr:to>
      <xdr:col>24</xdr:col>
      <xdr:colOff>152400</xdr:colOff>
      <xdr:row>91</xdr:row>
      <xdr:rowOff>12108</xdr:rowOff>
    </xdr:to>
    <xdr:cxnSp macro="">
      <xdr:nvCxnSpPr>
        <xdr:cNvPr id="240" name="直線コネクタ 239"/>
        <xdr:cNvCxnSpPr/>
      </xdr:nvCxnSpPr>
      <xdr:spPr>
        <a:xfrm>
          <a:off x="4546600" y="15614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23800</xdr:rowOff>
    </xdr:from>
    <xdr:to>
      <xdr:col>24</xdr:col>
      <xdr:colOff>63500</xdr:colOff>
      <xdr:row>95</xdr:row>
      <xdr:rowOff>25890</xdr:rowOff>
    </xdr:to>
    <xdr:cxnSp macro="">
      <xdr:nvCxnSpPr>
        <xdr:cNvPr id="241" name="直線コネクタ 240"/>
        <xdr:cNvCxnSpPr/>
      </xdr:nvCxnSpPr>
      <xdr:spPr>
        <a:xfrm flipV="1">
          <a:off x="3797300" y="16311550"/>
          <a:ext cx="838200" cy="2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65008</xdr:rowOff>
    </xdr:from>
    <xdr:ext cx="534377" cy="259045"/>
    <xdr:sp macro="" textlink="">
      <xdr:nvSpPr>
        <xdr:cNvPr id="242" name="衛生費平均値テキスト"/>
        <xdr:cNvSpPr txBox="1"/>
      </xdr:nvSpPr>
      <xdr:spPr>
        <a:xfrm>
          <a:off x="4686300" y="163527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86581</xdr:rowOff>
    </xdr:from>
    <xdr:to>
      <xdr:col>24</xdr:col>
      <xdr:colOff>114300</xdr:colOff>
      <xdr:row>96</xdr:row>
      <xdr:rowOff>16731</xdr:rowOff>
    </xdr:to>
    <xdr:sp macro="" textlink="">
      <xdr:nvSpPr>
        <xdr:cNvPr id="243" name="フローチャート: 判断 242"/>
        <xdr:cNvSpPr/>
      </xdr:nvSpPr>
      <xdr:spPr>
        <a:xfrm>
          <a:off x="4584700" y="1637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120301</xdr:rowOff>
    </xdr:from>
    <xdr:to>
      <xdr:col>19</xdr:col>
      <xdr:colOff>177800</xdr:colOff>
      <xdr:row>95</xdr:row>
      <xdr:rowOff>25890</xdr:rowOff>
    </xdr:to>
    <xdr:cxnSp macro="">
      <xdr:nvCxnSpPr>
        <xdr:cNvPr id="244" name="直線コネクタ 243"/>
        <xdr:cNvCxnSpPr/>
      </xdr:nvCxnSpPr>
      <xdr:spPr>
        <a:xfrm>
          <a:off x="2908300" y="15550801"/>
          <a:ext cx="889000" cy="762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96541</xdr:rowOff>
    </xdr:from>
    <xdr:to>
      <xdr:col>20</xdr:col>
      <xdr:colOff>38100</xdr:colOff>
      <xdr:row>96</xdr:row>
      <xdr:rowOff>26691</xdr:rowOff>
    </xdr:to>
    <xdr:sp macro="" textlink="">
      <xdr:nvSpPr>
        <xdr:cNvPr id="245" name="フローチャート: 判断 244"/>
        <xdr:cNvSpPr/>
      </xdr:nvSpPr>
      <xdr:spPr>
        <a:xfrm>
          <a:off x="3746500" y="1638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17818</xdr:rowOff>
    </xdr:from>
    <xdr:ext cx="534377" cy="259045"/>
    <xdr:sp macro="" textlink="">
      <xdr:nvSpPr>
        <xdr:cNvPr id="246" name="テキスト ボックス 245"/>
        <xdr:cNvSpPr txBox="1"/>
      </xdr:nvSpPr>
      <xdr:spPr>
        <a:xfrm>
          <a:off x="3530111" y="1647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90</xdr:row>
      <xdr:rowOff>120301</xdr:rowOff>
    </xdr:from>
    <xdr:to>
      <xdr:col>15</xdr:col>
      <xdr:colOff>50800</xdr:colOff>
      <xdr:row>92</xdr:row>
      <xdr:rowOff>2442</xdr:rowOff>
    </xdr:to>
    <xdr:cxnSp macro="">
      <xdr:nvCxnSpPr>
        <xdr:cNvPr id="247" name="直線コネクタ 246"/>
        <xdr:cNvCxnSpPr/>
      </xdr:nvCxnSpPr>
      <xdr:spPr>
        <a:xfrm flipV="1">
          <a:off x="2019300" y="15550801"/>
          <a:ext cx="889000" cy="225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75315</xdr:rowOff>
    </xdr:from>
    <xdr:to>
      <xdr:col>15</xdr:col>
      <xdr:colOff>101600</xdr:colOff>
      <xdr:row>96</xdr:row>
      <xdr:rowOff>5465</xdr:rowOff>
    </xdr:to>
    <xdr:sp macro="" textlink="">
      <xdr:nvSpPr>
        <xdr:cNvPr id="248" name="フローチャート: 判断 247"/>
        <xdr:cNvSpPr/>
      </xdr:nvSpPr>
      <xdr:spPr>
        <a:xfrm>
          <a:off x="2857500" y="1636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168042</xdr:rowOff>
    </xdr:from>
    <xdr:ext cx="534377" cy="259045"/>
    <xdr:sp macro="" textlink="">
      <xdr:nvSpPr>
        <xdr:cNvPr id="249" name="テキスト ボックス 248"/>
        <xdr:cNvSpPr txBox="1"/>
      </xdr:nvSpPr>
      <xdr:spPr>
        <a:xfrm>
          <a:off x="2641111" y="16455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2442</xdr:rowOff>
    </xdr:from>
    <xdr:to>
      <xdr:col>10</xdr:col>
      <xdr:colOff>114300</xdr:colOff>
      <xdr:row>94</xdr:row>
      <xdr:rowOff>160502</xdr:rowOff>
    </xdr:to>
    <xdr:cxnSp macro="">
      <xdr:nvCxnSpPr>
        <xdr:cNvPr id="250" name="直線コネクタ 249"/>
        <xdr:cNvCxnSpPr/>
      </xdr:nvCxnSpPr>
      <xdr:spPr>
        <a:xfrm flipV="1">
          <a:off x="1130300" y="15775842"/>
          <a:ext cx="889000" cy="50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65191</xdr:rowOff>
    </xdr:from>
    <xdr:to>
      <xdr:col>10</xdr:col>
      <xdr:colOff>165100</xdr:colOff>
      <xdr:row>95</xdr:row>
      <xdr:rowOff>166791</xdr:rowOff>
    </xdr:to>
    <xdr:sp macro="" textlink="">
      <xdr:nvSpPr>
        <xdr:cNvPr id="251" name="フローチャート: 判断 250"/>
        <xdr:cNvSpPr/>
      </xdr:nvSpPr>
      <xdr:spPr>
        <a:xfrm>
          <a:off x="1968500" y="1635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157918</xdr:rowOff>
    </xdr:from>
    <xdr:ext cx="534377" cy="259045"/>
    <xdr:sp macro="" textlink="">
      <xdr:nvSpPr>
        <xdr:cNvPr id="252" name="テキスト ボックス 251"/>
        <xdr:cNvSpPr txBox="1"/>
      </xdr:nvSpPr>
      <xdr:spPr>
        <a:xfrm>
          <a:off x="1752111" y="1644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105392</xdr:rowOff>
    </xdr:from>
    <xdr:to>
      <xdr:col>6</xdr:col>
      <xdr:colOff>38100</xdr:colOff>
      <xdr:row>96</xdr:row>
      <xdr:rowOff>35542</xdr:rowOff>
    </xdr:to>
    <xdr:sp macro="" textlink="">
      <xdr:nvSpPr>
        <xdr:cNvPr id="253" name="フローチャート: 判断 252"/>
        <xdr:cNvSpPr/>
      </xdr:nvSpPr>
      <xdr:spPr>
        <a:xfrm>
          <a:off x="1079500" y="1639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26669</xdr:rowOff>
    </xdr:from>
    <xdr:ext cx="534377" cy="259045"/>
    <xdr:sp macro="" textlink="">
      <xdr:nvSpPr>
        <xdr:cNvPr id="254" name="テキスト ボックス 253"/>
        <xdr:cNvSpPr txBox="1"/>
      </xdr:nvSpPr>
      <xdr:spPr>
        <a:xfrm>
          <a:off x="863111" y="16485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144450</xdr:rowOff>
    </xdr:from>
    <xdr:to>
      <xdr:col>24</xdr:col>
      <xdr:colOff>114300</xdr:colOff>
      <xdr:row>95</xdr:row>
      <xdr:rowOff>74600</xdr:rowOff>
    </xdr:to>
    <xdr:sp macro="" textlink="">
      <xdr:nvSpPr>
        <xdr:cNvPr id="260" name="楕円 259"/>
        <xdr:cNvSpPr/>
      </xdr:nvSpPr>
      <xdr:spPr>
        <a:xfrm>
          <a:off x="4584700" y="1626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167327</xdr:rowOff>
    </xdr:from>
    <xdr:ext cx="534377" cy="259045"/>
    <xdr:sp macro="" textlink="">
      <xdr:nvSpPr>
        <xdr:cNvPr id="261" name="衛生費該当値テキスト"/>
        <xdr:cNvSpPr txBox="1"/>
      </xdr:nvSpPr>
      <xdr:spPr>
        <a:xfrm>
          <a:off x="4686300" y="1611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146540</xdr:rowOff>
    </xdr:from>
    <xdr:to>
      <xdr:col>20</xdr:col>
      <xdr:colOff>38100</xdr:colOff>
      <xdr:row>95</xdr:row>
      <xdr:rowOff>76690</xdr:rowOff>
    </xdr:to>
    <xdr:sp macro="" textlink="">
      <xdr:nvSpPr>
        <xdr:cNvPr id="262" name="楕円 261"/>
        <xdr:cNvSpPr/>
      </xdr:nvSpPr>
      <xdr:spPr>
        <a:xfrm>
          <a:off x="3746500" y="1626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93217</xdr:rowOff>
    </xdr:from>
    <xdr:ext cx="534377" cy="259045"/>
    <xdr:sp macro="" textlink="">
      <xdr:nvSpPr>
        <xdr:cNvPr id="263" name="テキスト ボックス 262"/>
        <xdr:cNvSpPr txBox="1"/>
      </xdr:nvSpPr>
      <xdr:spPr>
        <a:xfrm>
          <a:off x="3530111" y="1603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90</xdr:row>
      <xdr:rowOff>69501</xdr:rowOff>
    </xdr:from>
    <xdr:to>
      <xdr:col>15</xdr:col>
      <xdr:colOff>101600</xdr:colOff>
      <xdr:row>90</xdr:row>
      <xdr:rowOff>171101</xdr:rowOff>
    </xdr:to>
    <xdr:sp macro="" textlink="">
      <xdr:nvSpPr>
        <xdr:cNvPr id="264" name="楕円 263"/>
        <xdr:cNvSpPr/>
      </xdr:nvSpPr>
      <xdr:spPr>
        <a:xfrm>
          <a:off x="2857500" y="1550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89</xdr:row>
      <xdr:rowOff>16178</xdr:rowOff>
    </xdr:from>
    <xdr:ext cx="534377" cy="259045"/>
    <xdr:sp macro="" textlink="">
      <xdr:nvSpPr>
        <xdr:cNvPr id="265" name="テキスト ボックス 264"/>
        <xdr:cNvSpPr txBox="1"/>
      </xdr:nvSpPr>
      <xdr:spPr>
        <a:xfrm>
          <a:off x="2641111" y="15275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91</xdr:row>
      <xdr:rowOff>123092</xdr:rowOff>
    </xdr:from>
    <xdr:to>
      <xdr:col>10</xdr:col>
      <xdr:colOff>165100</xdr:colOff>
      <xdr:row>92</xdr:row>
      <xdr:rowOff>53242</xdr:rowOff>
    </xdr:to>
    <xdr:sp macro="" textlink="">
      <xdr:nvSpPr>
        <xdr:cNvPr id="266" name="楕円 265"/>
        <xdr:cNvSpPr/>
      </xdr:nvSpPr>
      <xdr:spPr>
        <a:xfrm>
          <a:off x="1968500" y="1572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90</xdr:row>
      <xdr:rowOff>69769</xdr:rowOff>
    </xdr:from>
    <xdr:ext cx="534377" cy="259045"/>
    <xdr:sp macro="" textlink="">
      <xdr:nvSpPr>
        <xdr:cNvPr id="267" name="テキスト ボックス 266"/>
        <xdr:cNvSpPr txBox="1"/>
      </xdr:nvSpPr>
      <xdr:spPr>
        <a:xfrm>
          <a:off x="1752111" y="1550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109702</xdr:rowOff>
    </xdr:from>
    <xdr:to>
      <xdr:col>6</xdr:col>
      <xdr:colOff>38100</xdr:colOff>
      <xdr:row>95</xdr:row>
      <xdr:rowOff>39852</xdr:rowOff>
    </xdr:to>
    <xdr:sp macro="" textlink="">
      <xdr:nvSpPr>
        <xdr:cNvPr id="268" name="楕円 267"/>
        <xdr:cNvSpPr/>
      </xdr:nvSpPr>
      <xdr:spPr>
        <a:xfrm>
          <a:off x="1079500" y="16226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56379</xdr:rowOff>
    </xdr:from>
    <xdr:ext cx="534377" cy="259045"/>
    <xdr:sp macro="" textlink="">
      <xdr:nvSpPr>
        <xdr:cNvPr id="269" name="テキスト ボックス 268"/>
        <xdr:cNvSpPr txBox="1"/>
      </xdr:nvSpPr>
      <xdr:spPr>
        <a:xfrm>
          <a:off x="863111" y="1600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80" name="直線コネクタ 27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81" name="テキスト ボックス 28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2" name="直線コネクタ 28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3" name="テキスト ボックス 28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4" name="直線コネクタ 28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5" name="テキスト ボックス 28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6" name="直線コネクタ 28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7" name="テキスト ボックス 28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8" name="直線コネクタ 28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9" name="テキスト ボックス 28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84455</xdr:rowOff>
    </xdr:from>
    <xdr:to>
      <xdr:col>54</xdr:col>
      <xdr:colOff>189865</xdr:colOff>
      <xdr:row>39</xdr:row>
      <xdr:rowOff>43307</xdr:rowOff>
    </xdr:to>
    <xdr:cxnSp macro="">
      <xdr:nvCxnSpPr>
        <xdr:cNvPr id="293" name="直線コネクタ 292"/>
        <xdr:cNvCxnSpPr/>
      </xdr:nvCxnSpPr>
      <xdr:spPr>
        <a:xfrm flipV="1">
          <a:off x="10475595" y="5399405"/>
          <a:ext cx="127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47134</xdr:rowOff>
    </xdr:from>
    <xdr:ext cx="249299" cy="259045"/>
    <xdr:sp macro="" textlink="">
      <xdr:nvSpPr>
        <xdr:cNvPr id="294" name="労働費最小値テキスト"/>
        <xdr:cNvSpPr txBox="1"/>
      </xdr:nvSpPr>
      <xdr:spPr>
        <a:xfrm>
          <a:off x="10528300" y="67336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43307</xdr:rowOff>
    </xdr:from>
    <xdr:to>
      <xdr:col>55</xdr:col>
      <xdr:colOff>88900</xdr:colOff>
      <xdr:row>39</xdr:row>
      <xdr:rowOff>43307</xdr:rowOff>
    </xdr:to>
    <xdr:cxnSp macro="">
      <xdr:nvCxnSpPr>
        <xdr:cNvPr id="295" name="直線コネクタ 294"/>
        <xdr:cNvCxnSpPr/>
      </xdr:nvCxnSpPr>
      <xdr:spPr>
        <a:xfrm>
          <a:off x="10388600" y="672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31132</xdr:rowOff>
    </xdr:from>
    <xdr:ext cx="469744" cy="259045"/>
    <xdr:sp macro="" textlink="">
      <xdr:nvSpPr>
        <xdr:cNvPr id="296" name="労働費最大値テキスト"/>
        <xdr:cNvSpPr txBox="1"/>
      </xdr:nvSpPr>
      <xdr:spPr>
        <a:xfrm>
          <a:off x="10528300" y="517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84455</xdr:rowOff>
    </xdr:from>
    <xdr:to>
      <xdr:col>55</xdr:col>
      <xdr:colOff>88900</xdr:colOff>
      <xdr:row>31</xdr:row>
      <xdr:rowOff>84455</xdr:rowOff>
    </xdr:to>
    <xdr:cxnSp macro="">
      <xdr:nvCxnSpPr>
        <xdr:cNvPr id="297" name="直線コネクタ 296"/>
        <xdr:cNvCxnSpPr/>
      </xdr:nvCxnSpPr>
      <xdr:spPr>
        <a:xfrm>
          <a:off x="10388600" y="5399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138557</xdr:rowOff>
    </xdr:from>
    <xdr:to>
      <xdr:col>55</xdr:col>
      <xdr:colOff>0</xdr:colOff>
      <xdr:row>38</xdr:row>
      <xdr:rowOff>138938</xdr:rowOff>
    </xdr:to>
    <xdr:cxnSp macro="">
      <xdr:nvCxnSpPr>
        <xdr:cNvPr id="298" name="直線コネクタ 297"/>
        <xdr:cNvCxnSpPr/>
      </xdr:nvCxnSpPr>
      <xdr:spPr>
        <a:xfrm flipV="1">
          <a:off x="9639300" y="6653657"/>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23766</xdr:rowOff>
    </xdr:from>
    <xdr:ext cx="378565" cy="259045"/>
    <xdr:sp macro="" textlink="">
      <xdr:nvSpPr>
        <xdr:cNvPr id="299" name="労働費平均値テキスト"/>
        <xdr:cNvSpPr txBox="1"/>
      </xdr:nvSpPr>
      <xdr:spPr>
        <a:xfrm>
          <a:off x="10528300" y="61959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889</xdr:rowOff>
    </xdr:from>
    <xdr:to>
      <xdr:col>55</xdr:col>
      <xdr:colOff>50800</xdr:colOff>
      <xdr:row>37</xdr:row>
      <xdr:rowOff>102489</xdr:rowOff>
    </xdr:to>
    <xdr:sp macro="" textlink="">
      <xdr:nvSpPr>
        <xdr:cNvPr id="300" name="フローチャート: 判断 299"/>
        <xdr:cNvSpPr/>
      </xdr:nvSpPr>
      <xdr:spPr>
        <a:xfrm>
          <a:off x="10426700" y="634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130937</xdr:rowOff>
    </xdr:from>
    <xdr:to>
      <xdr:col>50</xdr:col>
      <xdr:colOff>114300</xdr:colOff>
      <xdr:row>38</xdr:row>
      <xdr:rowOff>138938</xdr:rowOff>
    </xdr:to>
    <xdr:cxnSp macro="">
      <xdr:nvCxnSpPr>
        <xdr:cNvPr id="301" name="直線コネクタ 300"/>
        <xdr:cNvCxnSpPr/>
      </xdr:nvCxnSpPr>
      <xdr:spPr>
        <a:xfrm>
          <a:off x="8750300" y="6646037"/>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39370</xdr:rowOff>
    </xdr:from>
    <xdr:to>
      <xdr:col>50</xdr:col>
      <xdr:colOff>165100</xdr:colOff>
      <xdr:row>37</xdr:row>
      <xdr:rowOff>140970</xdr:rowOff>
    </xdr:to>
    <xdr:sp macro="" textlink="">
      <xdr:nvSpPr>
        <xdr:cNvPr id="302" name="フローチャート: 判断 301"/>
        <xdr:cNvSpPr/>
      </xdr:nvSpPr>
      <xdr:spPr>
        <a:xfrm>
          <a:off x="9588500" y="638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157497</xdr:rowOff>
    </xdr:from>
    <xdr:ext cx="378565" cy="259045"/>
    <xdr:sp macro="" textlink="">
      <xdr:nvSpPr>
        <xdr:cNvPr id="303" name="テキスト ボックス 302"/>
        <xdr:cNvSpPr txBox="1"/>
      </xdr:nvSpPr>
      <xdr:spPr>
        <a:xfrm>
          <a:off x="9450017" y="61582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130937</xdr:rowOff>
    </xdr:from>
    <xdr:to>
      <xdr:col>45</xdr:col>
      <xdr:colOff>177800</xdr:colOff>
      <xdr:row>38</xdr:row>
      <xdr:rowOff>139700</xdr:rowOff>
    </xdr:to>
    <xdr:cxnSp macro="">
      <xdr:nvCxnSpPr>
        <xdr:cNvPr id="304" name="直線コネクタ 303"/>
        <xdr:cNvCxnSpPr/>
      </xdr:nvCxnSpPr>
      <xdr:spPr>
        <a:xfrm flipV="1">
          <a:off x="7861300" y="6646037"/>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88519</xdr:rowOff>
    </xdr:from>
    <xdr:to>
      <xdr:col>46</xdr:col>
      <xdr:colOff>38100</xdr:colOff>
      <xdr:row>38</xdr:row>
      <xdr:rowOff>18669</xdr:rowOff>
    </xdr:to>
    <xdr:sp macro="" textlink="">
      <xdr:nvSpPr>
        <xdr:cNvPr id="305" name="フローチャート: 判断 304"/>
        <xdr:cNvSpPr/>
      </xdr:nvSpPr>
      <xdr:spPr>
        <a:xfrm>
          <a:off x="8699500" y="6432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35196</xdr:rowOff>
    </xdr:from>
    <xdr:ext cx="378565" cy="259045"/>
    <xdr:sp macro="" textlink="">
      <xdr:nvSpPr>
        <xdr:cNvPr id="306" name="テキスト ボックス 305"/>
        <xdr:cNvSpPr txBox="1"/>
      </xdr:nvSpPr>
      <xdr:spPr>
        <a:xfrm>
          <a:off x="8561017" y="6207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125603</xdr:rowOff>
    </xdr:from>
    <xdr:to>
      <xdr:col>41</xdr:col>
      <xdr:colOff>50800</xdr:colOff>
      <xdr:row>38</xdr:row>
      <xdr:rowOff>139700</xdr:rowOff>
    </xdr:to>
    <xdr:cxnSp macro="">
      <xdr:nvCxnSpPr>
        <xdr:cNvPr id="307" name="直線コネクタ 306"/>
        <xdr:cNvCxnSpPr/>
      </xdr:nvCxnSpPr>
      <xdr:spPr>
        <a:xfrm>
          <a:off x="6972300" y="6640703"/>
          <a:ext cx="8890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131572</xdr:rowOff>
    </xdr:from>
    <xdr:to>
      <xdr:col>41</xdr:col>
      <xdr:colOff>101600</xdr:colOff>
      <xdr:row>37</xdr:row>
      <xdr:rowOff>61722</xdr:rowOff>
    </xdr:to>
    <xdr:sp macro="" textlink="">
      <xdr:nvSpPr>
        <xdr:cNvPr id="308" name="フローチャート: 判断 307"/>
        <xdr:cNvSpPr/>
      </xdr:nvSpPr>
      <xdr:spPr>
        <a:xfrm>
          <a:off x="7810500" y="630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78249</xdr:rowOff>
    </xdr:from>
    <xdr:ext cx="378565" cy="259045"/>
    <xdr:sp macro="" textlink="">
      <xdr:nvSpPr>
        <xdr:cNvPr id="309" name="テキスト ボックス 308"/>
        <xdr:cNvSpPr txBox="1"/>
      </xdr:nvSpPr>
      <xdr:spPr>
        <a:xfrm>
          <a:off x="7672017" y="6078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165481</xdr:rowOff>
    </xdr:from>
    <xdr:to>
      <xdr:col>36</xdr:col>
      <xdr:colOff>165100</xdr:colOff>
      <xdr:row>36</xdr:row>
      <xdr:rowOff>95631</xdr:rowOff>
    </xdr:to>
    <xdr:sp macro="" textlink="">
      <xdr:nvSpPr>
        <xdr:cNvPr id="310" name="フローチャート: 判断 309"/>
        <xdr:cNvSpPr/>
      </xdr:nvSpPr>
      <xdr:spPr>
        <a:xfrm>
          <a:off x="6921500" y="616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112158</xdr:rowOff>
    </xdr:from>
    <xdr:ext cx="469744" cy="259045"/>
    <xdr:sp macro="" textlink="">
      <xdr:nvSpPr>
        <xdr:cNvPr id="311" name="テキスト ボックス 310"/>
        <xdr:cNvSpPr txBox="1"/>
      </xdr:nvSpPr>
      <xdr:spPr>
        <a:xfrm>
          <a:off x="6737428" y="5941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87757</xdr:rowOff>
    </xdr:from>
    <xdr:to>
      <xdr:col>55</xdr:col>
      <xdr:colOff>50800</xdr:colOff>
      <xdr:row>39</xdr:row>
      <xdr:rowOff>17907</xdr:rowOff>
    </xdr:to>
    <xdr:sp macro="" textlink="">
      <xdr:nvSpPr>
        <xdr:cNvPr id="317" name="楕円 316"/>
        <xdr:cNvSpPr/>
      </xdr:nvSpPr>
      <xdr:spPr>
        <a:xfrm>
          <a:off x="10426700" y="660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2684</xdr:rowOff>
    </xdr:from>
    <xdr:ext cx="378565" cy="259045"/>
    <xdr:sp macro="" textlink="">
      <xdr:nvSpPr>
        <xdr:cNvPr id="318" name="労働費該当値テキスト"/>
        <xdr:cNvSpPr txBox="1"/>
      </xdr:nvSpPr>
      <xdr:spPr>
        <a:xfrm>
          <a:off x="10528300" y="6517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88138</xdr:rowOff>
    </xdr:from>
    <xdr:to>
      <xdr:col>50</xdr:col>
      <xdr:colOff>165100</xdr:colOff>
      <xdr:row>39</xdr:row>
      <xdr:rowOff>18288</xdr:rowOff>
    </xdr:to>
    <xdr:sp macro="" textlink="">
      <xdr:nvSpPr>
        <xdr:cNvPr id="319" name="楕円 318"/>
        <xdr:cNvSpPr/>
      </xdr:nvSpPr>
      <xdr:spPr>
        <a:xfrm>
          <a:off x="9588500" y="6603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9415</xdr:rowOff>
    </xdr:from>
    <xdr:ext cx="378565" cy="259045"/>
    <xdr:sp macro="" textlink="">
      <xdr:nvSpPr>
        <xdr:cNvPr id="320" name="テキスト ボックス 319"/>
        <xdr:cNvSpPr txBox="1"/>
      </xdr:nvSpPr>
      <xdr:spPr>
        <a:xfrm>
          <a:off x="9450017" y="6695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80137</xdr:rowOff>
    </xdr:from>
    <xdr:to>
      <xdr:col>46</xdr:col>
      <xdr:colOff>38100</xdr:colOff>
      <xdr:row>39</xdr:row>
      <xdr:rowOff>10287</xdr:rowOff>
    </xdr:to>
    <xdr:sp macro="" textlink="">
      <xdr:nvSpPr>
        <xdr:cNvPr id="321" name="楕円 320"/>
        <xdr:cNvSpPr/>
      </xdr:nvSpPr>
      <xdr:spPr>
        <a:xfrm>
          <a:off x="8699500" y="659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1414</xdr:rowOff>
    </xdr:from>
    <xdr:ext cx="378565" cy="259045"/>
    <xdr:sp macro="" textlink="">
      <xdr:nvSpPr>
        <xdr:cNvPr id="322" name="テキスト ボックス 321"/>
        <xdr:cNvSpPr txBox="1"/>
      </xdr:nvSpPr>
      <xdr:spPr>
        <a:xfrm>
          <a:off x="8561017" y="66879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23" name="楕円 322"/>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10177</xdr:rowOff>
    </xdr:from>
    <xdr:ext cx="378565" cy="259045"/>
    <xdr:sp macro="" textlink="">
      <xdr:nvSpPr>
        <xdr:cNvPr id="324" name="テキスト ボックス 323"/>
        <xdr:cNvSpPr txBox="1"/>
      </xdr:nvSpPr>
      <xdr:spPr>
        <a:xfrm>
          <a:off x="7672017" y="66967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74803</xdr:rowOff>
    </xdr:from>
    <xdr:to>
      <xdr:col>36</xdr:col>
      <xdr:colOff>165100</xdr:colOff>
      <xdr:row>39</xdr:row>
      <xdr:rowOff>4953</xdr:rowOff>
    </xdr:to>
    <xdr:sp macro="" textlink="">
      <xdr:nvSpPr>
        <xdr:cNvPr id="325" name="楕円 324"/>
        <xdr:cNvSpPr/>
      </xdr:nvSpPr>
      <xdr:spPr>
        <a:xfrm>
          <a:off x="6921500" y="6589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167530</xdr:rowOff>
    </xdr:from>
    <xdr:ext cx="378565" cy="259045"/>
    <xdr:sp macro="" textlink="">
      <xdr:nvSpPr>
        <xdr:cNvPr id="326" name="テキスト ボックス 325"/>
        <xdr:cNvSpPr txBox="1"/>
      </xdr:nvSpPr>
      <xdr:spPr>
        <a:xfrm>
          <a:off x="6783017" y="6682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7" name="直線コネクタ 33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8" name="テキスト ボックス 33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9" name="直線コネクタ 33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54627</xdr:rowOff>
    </xdr:from>
    <xdr:ext cx="467179" cy="259045"/>
    <xdr:sp macro="" textlink="">
      <xdr:nvSpPr>
        <xdr:cNvPr id="340" name="テキスト ボックス 339"/>
        <xdr:cNvSpPr txBox="1"/>
      </xdr:nvSpPr>
      <xdr:spPr>
        <a:xfrm>
          <a:off x="6136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1" name="直線コネクタ 34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2" name="テキスト ボックス 341"/>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3" name="直線コネクタ 34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4" name="テキスト ボックス 343"/>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6" name="テキスト ボックス 345"/>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58410</xdr:rowOff>
    </xdr:from>
    <xdr:to>
      <xdr:col>54</xdr:col>
      <xdr:colOff>189865</xdr:colOff>
      <xdr:row>58</xdr:row>
      <xdr:rowOff>111902</xdr:rowOff>
    </xdr:to>
    <xdr:cxnSp macro="">
      <xdr:nvCxnSpPr>
        <xdr:cNvPr id="348" name="直線コネクタ 347"/>
        <xdr:cNvCxnSpPr/>
      </xdr:nvCxnSpPr>
      <xdr:spPr>
        <a:xfrm flipV="1">
          <a:off x="10475595" y="8630910"/>
          <a:ext cx="1270" cy="1425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115729</xdr:rowOff>
    </xdr:from>
    <xdr:ext cx="378565" cy="259045"/>
    <xdr:sp macro="" textlink="">
      <xdr:nvSpPr>
        <xdr:cNvPr id="349" name="農林水産業費最小値テキスト"/>
        <xdr:cNvSpPr txBox="1"/>
      </xdr:nvSpPr>
      <xdr:spPr>
        <a:xfrm>
          <a:off x="10528300" y="10059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111902</xdr:rowOff>
    </xdr:from>
    <xdr:to>
      <xdr:col>55</xdr:col>
      <xdr:colOff>88900</xdr:colOff>
      <xdr:row>58</xdr:row>
      <xdr:rowOff>111902</xdr:rowOff>
    </xdr:to>
    <xdr:cxnSp macro="">
      <xdr:nvCxnSpPr>
        <xdr:cNvPr id="350" name="直線コネクタ 349"/>
        <xdr:cNvCxnSpPr/>
      </xdr:nvCxnSpPr>
      <xdr:spPr>
        <a:xfrm>
          <a:off x="10388600" y="10056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5087</xdr:rowOff>
    </xdr:from>
    <xdr:ext cx="534377" cy="259045"/>
    <xdr:sp macro="" textlink="">
      <xdr:nvSpPr>
        <xdr:cNvPr id="351" name="農林水産業費最大値テキスト"/>
        <xdr:cNvSpPr txBox="1"/>
      </xdr:nvSpPr>
      <xdr:spPr>
        <a:xfrm>
          <a:off x="10528300" y="8406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58410</xdr:rowOff>
    </xdr:from>
    <xdr:to>
      <xdr:col>55</xdr:col>
      <xdr:colOff>88900</xdr:colOff>
      <xdr:row>50</xdr:row>
      <xdr:rowOff>58410</xdr:rowOff>
    </xdr:to>
    <xdr:cxnSp macro="">
      <xdr:nvCxnSpPr>
        <xdr:cNvPr id="352" name="直線コネクタ 351"/>
        <xdr:cNvCxnSpPr/>
      </xdr:nvCxnSpPr>
      <xdr:spPr>
        <a:xfrm>
          <a:off x="10388600" y="863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1534</xdr:rowOff>
    </xdr:from>
    <xdr:to>
      <xdr:col>55</xdr:col>
      <xdr:colOff>0</xdr:colOff>
      <xdr:row>54</xdr:row>
      <xdr:rowOff>14884</xdr:rowOff>
    </xdr:to>
    <xdr:cxnSp macro="">
      <xdr:nvCxnSpPr>
        <xdr:cNvPr id="353" name="直線コネクタ 352"/>
        <xdr:cNvCxnSpPr/>
      </xdr:nvCxnSpPr>
      <xdr:spPr>
        <a:xfrm flipV="1">
          <a:off x="9639300" y="9259834"/>
          <a:ext cx="838200" cy="1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131426</xdr:rowOff>
    </xdr:from>
    <xdr:ext cx="469744" cy="259045"/>
    <xdr:sp macro="" textlink="">
      <xdr:nvSpPr>
        <xdr:cNvPr id="354" name="農林水産業費平均値テキスト"/>
        <xdr:cNvSpPr txBox="1"/>
      </xdr:nvSpPr>
      <xdr:spPr>
        <a:xfrm>
          <a:off x="10528300" y="97326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152999</xdr:rowOff>
    </xdr:from>
    <xdr:to>
      <xdr:col>55</xdr:col>
      <xdr:colOff>50800</xdr:colOff>
      <xdr:row>57</xdr:row>
      <xdr:rowOff>83149</xdr:rowOff>
    </xdr:to>
    <xdr:sp macro="" textlink="">
      <xdr:nvSpPr>
        <xdr:cNvPr id="355" name="フローチャート: 判断 354"/>
        <xdr:cNvSpPr/>
      </xdr:nvSpPr>
      <xdr:spPr>
        <a:xfrm>
          <a:off x="10426700" y="975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163109</xdr:rowOff>
    </xdr:from>
    <xdr:to>
      <xdr:col>50</xdr:col>
      <xdr:colOff>114300</xdr:colOff>
      <xdr:row>54</xdr:row>
      <xdr:rowOff>14884</xdr:rowOff>
    </xdr:to>
    <xdr:cxnSp macro="">
      <xdr:nvCxnSpPr>
        <xdr:cNvPr id="356" name="直線コネクタ 355"/>
        <xdr:cNvCxnSpPr/>
      </xdr:nvCxnSpPr>
      <xdr:spPr>
        <a:xfrm>
          <a:off x="8750300" y="9078509"/>
          <a:ext cx="889000" cy="194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1667</xdr:rowOff>
    </xdr:from>
    <xdr:to>
      <xdr:col>50</xdr:col>
      <xdr:colOff>165100</xdr:colOff>
      <xdr:row>57</xdr:row>
      <xdr:rowOff>103267</xdr:rowOff>
    </xdr:to>
    <xdr:sp macro="" textlink="">
      <xdr:nvSpPr>
        <xdr:cNvPr id="357" name="フローチャート: 判断 356"/>
        <xdr:cNvSpPr/>
      </xdr:nvSpPr>
      <xdr:spPr>
        <a:xfrm>
          <a:off x="9588500" y="9774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94394</xdr:rowOff>
    </xdr:from>
    <xdr:ext cx="469744" cy="259045"/>
    <xdr:sp macro="" textlink="">
      <xdr:nvSpPr>
        <xdr:cNvPr id="358" name="テキスト ボックス 357"/>
        <xdr:cNvSpPr txBox="1"/>
      </xdr:nvSpPr>
      <xdr:spPr>
        <a:xfrm>
          <a:off x="9404428" y="986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163109</xdr:rowOff>
    </xdr:from>
    <xdr:to>
      <xdr:col>45</xdr:col>
      <xdr:colOff>177800</xdr:colOff>
      <xdr:row>53</xdr:row>
      <xdr:rowOff>113182</xdr:rowOff>
    </xdr:to>
    <xdr:cxnSp macro="">
      <xdr:nvCxnSpPr>
        <xdr:cNvPr id="359" name="直線コネクタ 358"/>
        <xdr:cNvCxnSpPr/>
      </xdr:nvCxnSpPr>
      <xdr:spPr>
        <a:xfrm flipV="1">
          <a:off x="7861300" y="9078509"/>
          <a:ext cx="889000" cy="12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134437</xdr:rowOff>
    </xdr:from>
    <xdr:to>
      <xdr:col>46</xdr:col>
      <xdr:colOff>38100</xdr:colOff>
      <xdr:row>57</xdr:row>
      <xdr:rowOff>64587</xdr:rowOff>
    </xdr:to>
    <xdr:sp macro="" textlink="">
      <xdr:nvSpPr>
        <xdr:cNvPr id="360" name="フローチャート: 判断 359"/>
        <xdr:cNvSpPr/>
      </xdr:nvSpPr>
      <xdr:spPr>
        <a:xfrm>
          <a:off x="8699500" y="973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55714</xdr:rowOff>
    </xdr:from>
    <xdr:ext cx="469744" cy="259045"/>
    <xdr:sp macro="" textlink="">
      <xdr:nvSpPr>
        <xdr:cNvPr id="361" name="テキスト ボックス 360"/>
        <xdr:cNvSpPr txBox="1"/>
      </xdr:nvSpPr>
      <xdr:spPr>
        <a:xfrm>
          <a:off x="8515428" y="982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93980</xdr:rowOff>
    </xdr:from>
    <xdr:to>
      <xdr:col>41</xdr:col>
      <xdr:colOff>50800</xdr:colOff>
      <xdr:row>53</xdr:row>
      <xdr:rowOff>113182</xdr:rowOff>
    </xdr:to>
    <xdr:cxnSp macro="">
      <xdr:nvCxnSpPr>
        <xdr:cNvPr id="362" name="直線コネクタ 361"/>
        <xdr:cNvCxnSpPr/>
      </xdr:nvCxnSpPr>
      <xdr:spPr>
        <a:xfrm>
          <a:off x="6972300" y="9180830"/>
          <a:ext cx="8890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133431</xdr:rowOff>
    </xdr:from>
    <xdr:to>
      <xdr:col>41</xdr:col>
      <xdr:colOff>101600</xdr:colOff>
      <xdr:row>56</xdr:row>
      <xdr:rowOff>63581</xdr:rowOff>
    </xdr:to>
    <xdr:sp macro="" textlink="">
      <xdr:nvSpPr>
        <xdr:cNvPr id="363" name="フローチャート: 判断 362"/>
        <xdr:cNvSpPr/>
      </xdr:nvSpPr>
      <xdr:spPr>
        <a:xfrm>
          <a:off x="7810500" y="956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54708</xdr:rowOff>
    </xdr:from>
    <xdr:ext cx="469744" cy="259045"/>
    <xdr:sp macro="" textlink="">
      <xdr:nvSpPr>
        <xdr:cNvPr id="364" name="テキスト ボックス 363"/>
        <xdr:cNvSpPr txBox="1"/>
      </xdr:nvSpPr>
      <xdr:spPr>
        <a:xfrm>
          <a:off x="7626428" y="9655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81493</xdr:rowOff>
    </xdr:from>
    <xdr:to>
      <xdr:col>36</xdr:col>
      <xdr:colOff>165100</xdr:colOff>
      <xdr:row>56</xdr:row>
      <xdr:rowOff>11643</xdr:rowOff>
    </xdr:to>
    <xdr:sp macro="" textlink="">
      <xdr:nvSpPr>
        <xdr:cNvPr id="365" name="フローチャート: 判断 364"/>
        <xdr:cNvSpPr/>
      </xdr:nvSpPr>
      <xdr:spPr>
        <a:xfrm>
          <a:off x="6921500" y="9511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2770</xdr:rowOff>
    </xdr:from>
    <xdr:ext cx="469744" cy="259045"/>
    <xdr:sp macro="" textlink="">
      <xdr:nvSpPr>
        <xdr:cNvPr id="366" name="テキスト ボックス 365"/>
        <xdr:cNvSpPr txBox="1"/>
      </xdr:nvSpPr>
      <xdr:spPr>
        <a:xfrm>
          <a:off x="6737428" y="960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122184</xdr:rowOff>
    </xdr:from>
    <xdr:to>
      <xdr:col>55</xdr:col>
      <xdr:colOff>50800</xdr:colOff>
      <xdr:row>54</xdr:row>
      <xdr:rowOff>52334</xdr:rowOff>
    </xdr:to>
    <xdr:sp macro="" textlink="">
      <xdr:nvSpPr>
        <xdr:cNvPr id="372" name="楕円 371"/>
        <xdr:cNvSpPr/>
      </xdr:nvSpPr>
      <xdr:spPr>
        <a:xfrm>
          <a:off x="10426700" y="920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145061</xdr:rowOff>
    </xdr:from>
    <xdr:ext cx="469744" cy="259045"/>
    <xdr:sp macro="" textlink="">
      <xdr:nvSpPr>
        <xdr:cNvPr id="373" name="農林水産業費該当値テキスト"/>
        <xdr:cNvSpPr txBox="1"/>
      </xdr:nvSpPr>
      <xdr:spPr>
        <a:xfrm>
          <a:off x="10528300" y="9060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135534</xdr:rowOff>
    </xdr:from>
    <xdr:to>
      <xdr:col>50</xdr:col>
      <xdr:colOff>165100</xdr:colOff>
      <xdr:row>54</xdr:row>
      <xdr:rowOff>65684</xdr:rowOff>
    </xdr:to>
    <xdr:sp macro="" textlink="">
      <xdr:nvSpPr>
        <xdr:cNvPr id="374" name="楕円 373"/>
        <xdr:cNvSpPr/>
      </xdr:nvSpPr>
      <xdr:spPr>
        <a:xfrm>
          <a:off x="9588500" y="9222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52</xdr:row>
      <xdr:rowOff>82211</xdr:rowOff>
    </xdr:from>
    <xdr:ext cx="469744" cy="259045"/>
    <xdr:sp macro="" textlink="">
      <xdr:nvSpPr>
        <xdr:cNvPr id="375" name="テキスト ボックス 374"/>
        <xdr:cNvSpPr txBox="1"/>
      </xdr:nvSpPr>
      <xdr:spPr>
        <a:xfrm>
          <a:off x="9404428" y="8997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112309</xdr:rowOff>
    </xdr:from>
    <xdr:to>
      <xdr:col>46</xdr:col>
      <xdr:colOff>38100</xdr:colOff>
      <xdr:row>53</xdr:row>
      <xdr:rowOff>42459</xdr:rowOff>
    </xdr:to>
    <xdr:sp macro="" textlink="">
      <xdr:nvSpPr>
        <xdr:cNvPr id="376" name="楕円 375"/>
        <xdr:cNvSpPr/>
      </xdr:nvSpPr>
      <xdr:spPr>
        <a:xfrm>
          <a:off x="8699500" y="9027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58986</xdr:rowOff>
    </xdr:from>
    <xdr:ext cx="534377" cy="259045"/>
    <xdr:sp macro="" textlink="">
      <xdr:nvSpPr>
        <xdr:cNvPr id="377" name="テキスト ボックス 376"/>
        <xdr:cNvSpPr txBox="1"/>
      </xdr:nvSpPr>
      <xdr:spPr>
        <a:xfrm>
          <a:off x="8483111" y="8802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62382</xdr:rowOff>
    </xdr:from>
    <xdr:to>
      <xdr:col>41</xdr:col>
      <xdr:colOff>101600</xdr:colOff>
      <xdr:row>53</xdr:row>
      <xdr:rowOff>163982</xdr:rowOff>
    </xdr:to>
    <xdr:sp macro="" textlink="">
      <xdr:nvSpPr>
        <xdr:cNvPr id="378" name="楕円 377"/>
        <xdr:cNvSpPr/>
      </xdr:nvSpPr>
      <xdr:spPr>
        <a:xfrm>
          <a:off x="7810500" y="914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52</xdr:row>
      <xdr:rowOff>9059</xdr:rowOff>
    </xdr:from>
    <xdr:ext cx="469744" cy="259045"/>
    <xdr:sp macro="" textlink="">
      <xdr:nvSpPr>
        <xdr:cNvPr id="379" name="テキスト ボックス 378"/>
        <xdr:cNvSpPr txBox="1"/>
      </xdr:nvSpPr>
      <xdr:spPr>
        <a:xfrm>
          <a:off x="7626428" y="8924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43180</xdr:rowOff>
    </xdr:from>
    <xdr:to>
      <xdr:col>36</xdr:col>
      <xdr:colOff>165100</xdr:colOff>
      <xdr:row>53</xdr:row>
      <xdr:rowOff>144780</xdr:rowOff>
    </xdr:to>
    <xdr:sp macro="" textlink="">
      <xdr:nvSpPr>
        <xdr:cNvPr id="380" name="楕円 379"/>
        <xdr:cNvSpPr/>
      </xdr:nvSpPr>
      <xdr:spPr>
        <a:xfrm>
          <a:off x="6921500" y="913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51</xdr:row>
      <xdr:rowOff>161307</xdr:rowOff>
    </xdr:from>
    <xdr:ext cx="469744" cy="259045"/>
    <xdr:sp macro="" textlink="">
      <xdr:nvSpPr>
        <xdr:cNvPr id="381" name="テキスト ボックス 380"/>
        <xdr:cNvSpPr txBox="1"/>
      </xdr:nvSpPr>
      <xdr:spPr>
        <a:xfrm>
          <a:off x="6737428" y="890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5" name="テキスト ボックス 39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7" name="テキスト ボックス 39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9" name="テキスト ボックス 39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15799</xdr:rowOff>
    </xdr:from>
    <xdr:to>
      <xdr:col>54</xdr:col>
      <xdr:colOff>189865</xdr:colOff>
      <xdr:row>78</xdr:row>
      <xdr:rowOff>99375</xdr:rowOff>
    </xdr:to>
    <xdr:cxnSp macro="">
      <xdr:nvCxnSpPr>
        <xdr:cNvPr id="403" name="直線コネクタ 402"/>
        <xdr:cNvCxnSpPr/>
      </xdr:nvCxnSpPr>
      <xdr:spPr>
        <a:xfrm flipV="1">
          <a:off x="10475595" y="12017299"/>
          <a:ext cx="1270" cy="1455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103202</xdr:rowOff>
    </xdr:from>
    <xdr:ext cx="378565" cy="259045"/>
    <xdr:sp macro="" textlink="">
      <xdr:nvSpPr>
        <xdr:cNvPr id="404" name="商工費最小値テキスト"/>
        <xdr:cNvSpPr txBox="1"/>
      </xdr:nvSpPr>
      <xdr:spPr>
        <a:xfrm>
          <a:off x="10528300" y="13476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99375</xdr:rowOff>
    </xdr:from>
    <xdr:to>
      <xdr:col>55</xdr:col>
      <xdr:colOff>88900</xdr:colOff>
      <xdr:row>78</xdr:row>
      <xdr:rowOff>99375</xdr:rowOff>
    </xdr:to>
    <xdr:cxnSp macro="">
      <xdr:nvCxnSpPr>
        <xdr:cNvPr id="405" name="直線コネクタ 404"/>
        <xdr:cNvCxnSpPr/>
      </xdr:nvCxnSpPr>
      <xdr:spPr>
        <a:xfrm>
          <a:off x="10388600" y="1347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133926</xdr:rowOff>
    </xdr:from>
    <xdr:ext cx="534377" cy="259045"/>
    <xdr:sp macro="" textlink="">
      <xdr:nvSpPr>
        <xdr:cNvPr id="406" name="商工費最大値テキスト"/>
        <xdr:cNvSpPr txBox="1"/>
      </xdr:nvSpPr>
      <xdr:spPr>
        <a:xfrm>
          <a:off x="10528300" y="1179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15799</xdr:rowOff>
    </xdr:from>
    <xdr:to>
      <xdr:col>55</xdr:col>
      <xdr:colOff>88900</xdr:colOff>
      <xdr:row>70</xdr:row>
      <xdr:rowOff>15799</xdr:rowOff>
    </xdr:to>
    <xdr:cxnSp macro="">
      <xdr:nvCxnSpPr>
        <xdr:cNvPr id="407" name="直線コネクタ 406"/>
        <xdr:cNvCxnSpPr/>
      </xdr:nvCxnSpPr>
      <xdr:spPr>
        <a:xfrm>
          <a:off x="10388600" y="12017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126350</xdr:rowOff>
    </xdr:from>
    <xdr:to>
      <xdr:col>55</xdr:col>
      <xdr:colOff>0</xdr:colOff>
      <xdr:row>77</xdr:row>
      <xdr:rowOff>130967</xdr:rowOff>
    </xdr:to>
    <xdr:cxnSp macro="">
      <xdr:nvCxnSpPr>
        <xdr:cNvPr id="408" name="直線コネクタ 407"/>
        <xdr:cNvCxnSpPr/>
      </xdr:nvCxnSpPr>
      <xdr:spPr>
        <a:xfrm flipV="1">
          <a:off x="9639300" y="13328000"/>
          <a:ext cx="838200" cy="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49734</xdr:rowOff>
    </xdr:from>
    <xdr:ext cx="469744" cy="259045"/>
    <xdr:sp macro="" textlink="">
      <xdr:nvSpPr>
        <xdr:cNvPr id="409" name="商工費平均値テキスト"/>
        <xdr:cNvSpPr txBox="1"/>
      </xdr:nvSpPr>
      <xdr:spPr>
        <a:xfrm>
          <a:off x="10528300" y="13079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26857</xdr:rowOff>
    </xdr:from>
    <xdr:to>
      <xdr:col>55</xdr:col>
      <xdr:colOff>50800</xdr:colOff>
      <xdr:row>77</xdr:row>
      <xdr:rowOff>128457</xdr:rowOff>
    </xdr:to>
    <xdr:sp macro="" textlink="">
      <xdr:nvSpPr>
        <xdr:cNvPr id="410" name="フローチャート: 判断 409"/>
        <xdr:cNvSpPr/>
      </xdr:nvSpPr>
      <xdr:spPr>
        <a:xfrm>
          <a:off x="10426700" y="1322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36509</xdr:rowOff>
    </xdr:from>
    <xdr:to>
      <xdr:col>50</xdr:col>
      <xdr:colOff>114300</xdr:colOff>
      <xdr:row>77</xdr:row>
      <xdr:rowOff>130967</xdr:rowOff>
    </xdr:to>
    <xdr:cxnSp macro="">
      <xdr:nvCxnSpPr>
        <xdr:cNvPr id="411" name="直線コネクタ 410"/>
        <xdr:cNvCxnSpPr/>
      </xdr:nvCxnSpPr>
      <xdr:spPr>
        <a:xfrm>
          <a:off x="8750300" y="13238159"/>
          <a:ext cx="889000" cy="9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22881</xdr:rowOff>
    </xdr:from>
    <xdr:to>
      <xdr:col>50</xdr:col>
      <xdr:colOff>165100</xdr:colOff>
      <xdr:row>77</xdr:row>
      <xdr:rowOff>124481</xdr:rowOff>
    </xdr:to>
    <xdr:sp macro="" textlink="">
      <xdr:nvSpPr>
        <xdr:cNvPr id="412" name="フローチャート: 判断 411"/>
        <xdr:cNvSpPr/>
      </xdr:nvSpPr>
      <xdr:spPr>
        <a:xfrm>
          <a:off x="9588500" y="1322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141008</xdr:rowOff>
    </xdr:from>
    <xdr:ext cx="469744" cy="259045"/>
    <xdr:sp macro="" textlink="">
      <xdr:nvSpPr>
        <xdr:cNvPr id="413" name="テキスト ボックス 412"/>
        <xdr:cNvSpPr txBox="1"/>
      </xdr:nvSpPr>
      <xdr:spPr>
        <a:xfrm>
          <a:off x="9404428" y="1299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36509</xdr:rowOff>
    </xdr:from>
    <xdr:to>
      <xdr:col>45</xdr:col>
      <xdr:colOff>177800</xdr:colOff>
      <xdr:row>77</xdr:row>
      <xdr:rowOff>134990</xdr:rowOff>
    </xdr:to>
    <xdr:cxnSp macro="">
      <xdr:nvCxnSpPr>
        <xdr:cNvPr id="414" name="直線コネクタ 413"/>
        <xdr:cNvCxnSpPr/>
      </xdr:nvCxnSpPr>
      <xdr:spPr>
        <a:xfrm flipV="1">
          <a:off x="7861300" y="13238159"/>
          <a:ext cx="889000" cy="9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106274</xdr:rowOff>
    </xdr:from>
    <xdr:to>
      <xdr:col>46</xdr:col>
      <xdr:colOff>38100</xdr:colOff>
      <xdr:row>77</xdr:row>
      <xdr:rowOff>36424</xdr:rowOff>
    </xdr:to>
    <xdr:sp macro="" textlink="">
      <xdr:nvSpPr>
        <xdr:cNvPr id="415" name="フローチャート: 判断 414"/>
        <xdr:cNvSpPr/>
      </xdr:nvSpPr>
      <xdr:spPr>
        <a:xfrm>
          <a:off x="8699500" y="1313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52950</xdr:rowOff>
    </xdr:from>
    <xdr:ext cx="469744" cy="259045"/>
    <xdr:sp macro="" textlink="">
      <xdr:nvSpPr>
        <xdr:cNvPr id="416" name="テキスト ボックス 415"/>
        <xdr:cNvSpPr txBox="1"/>
      </xdr:nvSpPr>
      <xdr:spPr>
        <a:xfrm>
          <a:off x="8515428" y="12911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71211</xdr:rowOff>
    </xdr:from>
    <xdr:to>
      <xdr:col>41</xdr:col>
      <xdr:colOff>50800</xdr:colOff>
      <xdr:row>77</xdr:row>
      <xdr:rowOff>134990</xdr:rowOff>
    </xdr:to>
    <xdr:cxnSp macro="">
      <xdr:nvCxnSpPr>
        <xdr:cNvPr id="417" name="直線コネクタ 416"/>
        <xdr:cNvCxnSpPr/>
      </xdr:nvCxnSpPr>
      <xdr:spPr>
        <a:xfrm>
          <a:off x="6972300" y="13272861"/>
          <a:ext cx="889000" cy="63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50952</xdr:rowOff>
    </xdr:from>
    <xdr:to>
      <xdr:col>41</xdr:col>
      <xdr:colOff>101600</xdr:colOff>
      <xdr:row>76</xdr:row>
      <xdr:rowOff>152552</xdr:rowOff>
    </xdr:to>
    <xdr:sp macro="" textlink="">
      <xdr:nvSpPr>
        <xdr:cNvPr id="418" name="フローチャート: 判断 417"/>
        <xdr:cNvSpPr/>
      </xdr:nvSpPr>
      <xdr:spPr>
        <a:xfrm>
          <a:off x="7810500" y="1308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74</xdr:row>
      <xdr:rowOff>169080</xdr:rowOff>
    </xdr:from>
    <xdr:ext cx="469744" cy="259045"/>
    <xdr:sp macro="" textlink="">
      <xdr:nvSpPr>
        <xdr:cNvPr id="419" name="テキスト ボックス 418"/>
        <xdr:cNvSpPr txBox="1"/>
      </xdr:nvSpPr>
      <xdr:spPr>
        <a:xfrm>
          <a:off x="7626428" y="12856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65401</xdr:rowOff>
    </xdr:from>
    <xdr:to>
      <xdr:col>36</xdr:col>
      <xdr:colOff>165100</xdr:colOff>
      <xdr:row>76</xdr:row>
      <xdr:rowOff>167001</xdr:rowOff>
    </xdr:to>
    <xdr:sp macro="" textlink="">
      <xdr:nvSpPr>
        <xdr:cNvPr id="420" name="フローチャート: 判断 419"/>
        <xdr:cNvSpPr/>
      </xdr:nvSpPr>
      <xdr:spPr>
        <a:xfrm>
          <a:off x="6921500" y="1309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12077</xdr:rowOff>
    </xdr:from>
    <xdr:ext cx="469744" cy="259045"/>
    <xdr:sp macro="" textlink="">
      <xdr:nvSpPr>
        <xdr:cNvPr id="421" name="テキスト ボックス 420"/>
        <xdr:cNvSpPr txBox="1"/>
      </xdr:nvSpPr>
      <xdr:spPr>
        <a:xfrm>
          <a:off x="6737428" y="1287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75550</xdr:rowOff>
    </xdr:from>
    <xdr:to>
      <xdr:col>55</xdr:col>
      <xdr:colOff>50800</xdr:colOff>
      <xdr:row>78</xdr:row>
      <xdr:rowOff>5700</xdr:rowOff>
    </xdr:to>
    <xdr:sp macro="" textlink="">
      <xdr:nvSpPr>
        <xdr:cNvPr id="427" name="楕円 426"/>
        <xdr:cNvSpPr/>
      </xdr:nvSpPr>
      <xdr:spPr>
        <a:xfrm>
          <a:off x="10426700" y="1327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53977</xdr:rowOff>
    </xdr:from>
    <xdr:ext cx="469744" cy="259045"/>
    <xdr:sp macro="" textlink="">
      <xdr:nvSpPr>
        <xdr:cNvPr id="428" name="商工費該当値テキスト"/>
        <xdr:cNvSpPr txBox="1"/>
      </xdr:nvSpPr>
      <xdr:spPr>
        <a:xfrm>
          <a:off x="10528300" y="1325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80167</xdr:rowOff>
    </xdr:from>
    <xdr:to>
      <xdr:col>50</xdr:col>
      <xdr:colOff>165100</xdr:colOff>
      <xdr:row>78</xdr:row>
      <xdr:rowOff>10317</xdr:rowOff>
    </xdr:to>
    <xdr:sp macro="" textlink="">
      <xdr:nvSpPr>
        <xdr:cNvPr id="429" name="楕円 428"/>
        <xdr:cNvSpPr/>
      </xdr:nvSpPr>
      <xdr:spPr>
        <a:xfrm>
          <a:off x="9588500" y="1328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1444</xdr:rowOff>
    </xdr:from>
    <xdr:ext cx="469744" cy="259045"/>
    <xdr:sp macro="" textlink="">
      <xdr:nvSpPr>
        <xdr:cNvPr id="430" name="テキスト ボックス 429"/>
        <xdr:cNvSpPr txBox="1"/>
      </xdr:nvSpPr>
      <xdr:spPr>
        <a:xfrm>
          <a:off x="9404428" y="1337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157159</xdr:rowOff>
    </xdr:from>
    <xdr:to>
      <xdr:col>46</xdr:col>
      <xdr:colOff>38100</xdr:colOff>
      <xdr:row>77</xdr:row>
      <xdr:rowOff>87309</xdr:rowOff>
    </xdr:to>
    <xdr:sp macro="" textlink="">
      <xdr:nvSpPr>
        <xdr:cNvPr id="431" name="楕円 430"/>
        <xdr:cNvSpPr/>
      </xdr:nvSpPr>
      <xdr:spPr>
        <a:xfrm>
          <a:off x="8699500" y="13187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78436</xdr:rowOff>
    </xdr:from>
    <xdr:ext cx="469744" cy="259045"/>
    <xdr:sp macro="" textlink="">
      <xdr:nvSpPr>
        <xdr:cNvPr id="432" name="テキスト ボックス 431"/>
        <xdr:cNvSpPr txBox="1"/>
      </xdr:nvSpPr>
      <xdr:spPr>
        <a:xfrm>
          <a:off x="8515428" y="13280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84190</xdr:rowOff>
    </xdr:from>
    <xdr:to>
      <xdr:col>41</xdr:col>
      <xdr:colOff>101600</xdr:colOff>
      <xdr:row>78</xdr:row>
      <xdr:rowOff>14340</xdr:rowOff>
    </xdr:to>
    <xdr:sp macro="" textlink="">
      <xdr:nvSpPr>
        <xdr:cNvPr id="433" name="楕円 432"/>
        <xdr:cNvSpPr/>
      </xdr:nvSpPr>
      <xdr:spPr>
        <a:xfrm>
          <a:off x="7810500" y="1328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5467</xdr:rowOff>
    </xdr:from>
    <xdr:ext cx="469744" cy="259045"/>
    <xdr:sp macro="" textlink="">
      <xdr:nvSpPr>
        <xdr:cNvPr id="434" name="テキスト ボックス 433"/>
        <xdr:cNvSpPr txBox="1"/>
      </xdr:nvSpPr>
      <xdr:spPr>
        <a:xfrm>
          <a:off x="7626428" y="1337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20411</xdr:rowOff>
    </xdr:from>
    <xdr:to>
      <xdr:col>36</xdr:col>
      <xdr:colOff>165100</xdr:colOff>
      <xdr:row>77</xdr:row>
      <xdr:rowOff>122011</xdr:rowOff>
    </xdr:to>
    <xdr:sp macro="" textlink="">
      <xdr:nvSpPr>
        <xdr:cNvPr id="435" name="楕円 434"/>
        <xdr:cNvSpPr/>
      </xdr:nvSpPr>
      <xdr:spPr>
        <a:xfrm>
          <a:off x="6921500" y="13222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113138</xdr:rowOff>
    </xdr:from>
    <xdr:ext cx="469744" cy="259045"/>
    <xdr:sp macro="" textlink="">
      <xdr:nvSpPr>
        <xdr:cNvPr id="436" name="テキスト ボックス 435"/>
        <xdr:cNvSpPr txBox="1"/>
      </xdr:nvSpPr>
      <xdr:spPr>
        <a:xfrm>
          <a:off x="6737428" y="1331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7" name="テキスト ボックス 446"/>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9" name="テキスト ボックス 448"/>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59" name="テキスト ボックス 458"/>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1" name="テキスト ボックス 460"/>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121281</xdr:rowOff>
    </xdr:from>
    <xdr:to>
      <xdr:col>54</xdr:col>
      <xdr:colOff>189865</xdr:colOff>
      <xdr:row>99</xdr:row>
      <xdr:rowOff>159556</xdr:rowOff>
    </xdr:to>
    <xdr:cxnSp macro="">
      <xdr:nvCxnSpPr>
        <xdr:cNvPr id="463" name="直線コネクタ 462"/>
        <xdr:cNvCxnSpPr/>
      </xdr:nvCxnSpPr>
      <xdr:spPr>
        <a:xfrm flipV="1">
          <a:off x="10475595" y="15551781"/>
          <a:ext cx="1270" cy="1581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163383</xdr:rowOff>
    </xdr:from>
    <xdr:ext cx="534377" cy="259045"/>
    <xdr:sp macro="" textlink="">
      <xdr:nvSpPr>
        <xdr:cNvPr id="464" name="土木費最小値テキスト"/>
        <xdr:cNvSpPr txBox="1"/>
      </xdr:nvSpPr>
      <xdr:spPr>
        <a:xfrm>
          <a:off x="10528300" y="17136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159556</xdr:rowOff>
    </xdr:from>
    <xdr:to>
      <xdr:col>55</xdr:col>
      <xdr:colOff>88900</xdr:colOff>
      <xdr:row>99</xdr:row>
      <xdr:rowOff>159556</xdr:rowOff>
    </xdr:to>
    <xdr:cxnSp macro="">
      <xdr:nvCxnSpPr>
        <xdr:cNvPr id="465" name="直線コネクタ 464"/>
        <xdr:cNvCxnSpPr/>
      </xdr:nvCxnSpPr>
      <xdr:spPr>
        <a:xfrm>
          <a:off x="10388600" y="17133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67958</xdr:rowOff>
    </xdr:from>
    <xdr:ext cx="534377" cy="259045"/>
    <xdr:sp macro="" textlink="">
      <xdr:nvSpPr>
        <xdr:cNvPr id="466" name="土木費最大値テキスト"/>
        <xdr:cNvSpPr txBox="1"/>
      </xdr:nvSpPr>
      <xdr:spPr>
        <a:xfrm>
          <a:off x="10528300" y="15327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66,564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121281</xdr:rowOff>
    </xdr:from>
    <xdr:to>
      <xdr:col>55</xdr:col>
      <xdr:colOff>88900</xdr:colOff>
      <xdr:row>90</xdr:row>
      <xdr:rowOff>121281</xdr:rowOff>
    </xdr:to>
    <xdr:cxnSp macro="">
      <xdr:nvCxnSpPr>
        <xdr:cNvPr id="467" name="直線コネクタ 466"/>
        <xdr:cNvCxnSpPr/>
      </xdr:nvCxnSpPr>
      <xdr:spPr>
        <a:xfrm>
          <a:off x="10388600" y="15551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11553</xdr:rowOff>
    </xdr:from>
    <xdr:to>
      <xdr:col>55</xdr:col>
      <xdr:colOff>0</xdr:colOff>
      <xdr:row>94</xdr:row>
      <xdr:rowOff>20566</xdr:rowOff>
    </xdr:to>
    <xdr:cxnSp macro="">
      <xdr:nvCxnSpPr>
        <xdr:cNvPr id="468" name="直線コネクタ 467"/>
        <xdr:cNvCxnSpPr/>
      </xdr:nvCxnSpPr>
      <xdr:spPr>
        <a:xfrm flipV="1">
          <a:off x="9639300" y="16127853"/>
          <a:ext cx="838200" cy="9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27224</xdr:rowOff>
    </xdr:from>
    <xdr:ext cx="534377" cy="259045"/>
    <xdr:sp macro="" textlink="">
      <xdr:nvSpPr>
        <xdr:cNvPr id="469" name="土木費平均値テキスト"/>
        <xdr:cNvSpPr txBox="1"/>
      </xdr:nvSpPr>
      <xdr:spPr>
        <a:xfrm>
          <a:off x="10528300" y="16486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48797</xdr:rowOff>
    </xdr:from>
    <xdr:to>
      <xdr:col>55</xdr:col>
      <xdr:colOff>50800</xdr:colOff>
      <xdr:row>96</xdr:row>
      <xdr:rowOff>150397</xdr:rowOff>
    </xdr:to>
    <xdr:sp macro="" textlink="">
      <xdr:nvSpPr>
        <xdr:cNvPr id="470" name="フローチャート: 判断 469"/>
        <xdr:cNvSpPr/>
      </xdr:nvSpPr>
      <xdr:spPr>
        <a:xfrm>
          <a:off x="10426700" y="1650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20566</xdr:rowOff>
    </xdr:from>
    <xdr:to>
      <xdr:col>50</xdr:col>
      <xdr:colOff>114300</xdr:colOff>
      <xdr:row>94</xdr:row>
      <xdr:rowOff>28404</xdr:rowOff>
    </xdr:to>
    <xdr:cxnSp macro="">
      <xdr:nvCxnSpPr>
        <xdr:cNvPr id="471" name="直線コネクタ 470"/>
        <xdr:cNvCxnSpPr/>
      </xdr:nvCxnSpPr>
      <xdr:spPr>
        <a:xfrm flipV="1">
          <a:off x="8750300" y="16136866"/>
          <a:ext cx="889000" cy="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32632</xdr:rowOff>
    </xdr:from>
    <xdr:to>
      <xdr:col>50</xdr:col>
      <xdr:colOff>165100</xdr:colOff>
      <xdr:row>96</xdr:row>
      <xdr:rowOff>134232</xdr:rowOff>
    </xdr:to>
    <xdr:sp macro="" textlink="">
      <xdr:nvSpPr>
        <xdr:cNvPr id="472" name="フローチャート: 判断 471"/>
        <xdr:cNvSpPr/>
      </xdr:nvSpPr>
      <xdr:spPr>
        <a:xfrm>
          <a:off x="9588500" y="164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125359</xdr:rowOff>
    </xdr:from>
    <xdr:ext cx="534377" cy="259045"/>
    <xdr:sp macro="" textlink="">
      <xdr:nvSpPr>
        <xdr:cNvPr id="473" name="テキスト ボックス 472"/>
        <xdr:cNvSpPr txBox="1"/>
      </xdr:nvSpPr>
      <xdr:spPr>
        <a:xfrm>
          <a:off x="9372111" y="1658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28404</xdr:rowOff>
    </xdr:from>
    <xdr:to>
      <xdr:col>45</xdr:col>
      <xdr:colOff>177800</xdr:colOff>
      <xdr:row>94</xdr:row>
      <xdr:rowOff>78598</xdr:rowOff>
    </xdr:to>
    <xdr:cxnSp macro="">
      <xdr:nvCxnSpPr>
        <xdr:cNvPr id="474" name="直線コネクタ 473"/>
        <xdr:cNvCxnSpPr/>
      </xdr:nvCxnSpPr>
      <xdr:spPr>
        <a:xfrm flipV="1">
          <a:off x="7861300" y="16144704"/>
          <a:ext cx="889000" cy="50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158460</xdr:rowOff>
    </xdr:from>
    <xdr:to>
      <xdr:col>46</xdr:col>
      <xdr:colOff>38100</xdr:colOff>
      <xdr:row>96</xdr:row>
      <xdr:rowOff>88610</xdr:rowOff>
    </xdr:to>
    <xdr:sp macro="" textlink="">
      <xdr:nvSpPr>
        <xdr:cNvPr id="475" name="フローチャート: 判断 474"/>
        <xdr:cNvSpPr/>
      </xdr:nvSpPr>
      <xdr:spPr>
        <a:xfrm>
          <a:off x="8699500" y="1644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79737</xdr:rowOff>
    </xdr:from>
    <xdr:ext cx="534377" cy="259045"/>
    <xdr:sp macro="" textlink="">
      <xdr:nvSpPr>
        <xdr:cNvPr id="476" name="テキスト ボックス 475"/>
        <xdr:cNvSpPr txBox="1"/>
      </xdr:nvSpPr>
      <xdr:spPr>
        <a:xfrm>
          <a:off x="8483111" y="1653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78598</xdr:rowOff>
    </xdr:from>
    <xdr:to>
      <xdr:col>41</xdr:col>
      <xdr:colOff>50800</xdr:colOff>
      <xdr:row>94</xdr:row>
      <xdr:rowOff>102144</xdr:rowOff>
    </xdr:to>
    <xdr:cxnSp macro="">
      <xdr:nvCxnSpPr>
        <xdr:cNvPr id="477" name="直線コネクタ 476"/>
        <xdr:cNvCxnSpPr/>
      </xdr:nvCxnSpPr>
      <xdr:spPr>
        <a:xfrm flipV="1">
          <a:off x="6972300" y="16194898"/>
          <a:ext cx="889000" cy="23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139779</xdr:rowOff>
    </xdr:from>
    <xdr:to>
      <xdr:col>41</xdr:col>
      <xdr:colOff>101600</xdr:colOff>
      <xdr:row>96</xdr:row>
      <xdr:rowOff>69929</xdr:rowOff>
    </xdr:to>
    <xdr:sp macro="" textlink="">
      <xdr:nvSpPr>
        <xdr:cNvPr id="478" name="フローチャート: 判断 477"/>
        <xdr:cNvSpPr/>
      </xdr:nvSpPr>
      <xdr:spPr>
        <a:xfrm>
          <a:off x="7810500" y="1642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61056</xdr:rowOff>
    </xdr:from>
    <xdr:ext cx="534377" cy="259045"/>
    <xdr:sp macro="" textlink="">
      <xdr:nvSpPr>
        <xdr:cNvPr id="479" name="テキスト ボックス 478"/>
        <xdr:cNvSpPr txBox="1"/>
      </xdr:nvSpPr>
      <xdr:spPr>
        <a:xfrm>
          <a:off x="7594111" y="16520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93439</xdr:rowOff>
    </xdr:from>
    <xdr:to>
      <xdr:col>36</xdr:col>
      <xdr:colOff>165100</xdr:colOff>
      <xdr:row>96</xdr:row>
      <xdr:rowOff>23589</xdr:rowOff>
    </xdr:to>
    <xdr:sp macro="" textlink="">
      <xdr:nvSpPr>
        <xdr:cNvPr id="480" name="フローチャート: 判断 479"/>
        <xdr:cNvSpPr/>
      </xdr:nvSpPr>
      <xdr:spPr>
        <a:xfrm>
          <a:off x="6921500" y="163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14716</xdr:rowOff>
    </xdr:from>
    <xdr:ext cx="534377" cy="259045"/>
    <xdr:sp macro="" textlink="">
      <xdr:nvSpPr>
        <xdr:cNvPr id="481" name="テキスト ボックス 480"/>
        <xdr:cNvSpPr txBox="1"/>
      </xdr:nvSpPr>
      <xdr:spPr>
        <a:xfrm>
          <a:off x="6705111" y="16473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132203</xdr:rowOff>
    </xdr:from>
    <xdr:to>
      <xdr:col>55</xdr:col>
      <xdr:colOff>50800</xdr:colOff>
      <xdr:row>94</xdr:row>
      <xdr:rowOff>62353</xdr:rowOff>
    </xdr:to>
    <xdr:sp macro="" textlink="">
      <xdr:nvSpPr>
        <xdr:cNvPr id="487" name="楕円 486"/>
        <xdr:cNvSpPr/>
      </xdr:nvSpPr>
      <xdr:spPr>
        <a:xfrm>
          <a:off x="10426700" y="1607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155080</xdr:rowOff>
    </xdr:from>
    <xdr:ext cx="534377" cy="259045"/>
    <xdr:sp macro="" textlink="">
      <xdr:nvSpPr>
        <xdr:cNvPr id="488" name="土木費該当値テキスト"/>
        <xdr:cNvSpPr txBox="1"/>
      </xdr:nvSpPr>
      <xdr:spPr>
        <a:xfrm>
          <a:off x="10528300" y="1592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141216</xdr:rowOff>
    </xdr:from>
    <xdr:to>
      <xdr:col>50</xdr:col>
      <xdr:colOff>165100</xdr:colOff>
      <xdr:row>94</xdr:row>
      <xdr:rowOff>71366</xdr:rowOff>
    </xdr:to>
    <xdr:sp macro="" textlink="">
      <xdr:nvSpPr>
        <xdr:cNvPr id="489" name="楕円 488"/>
        <xdr:cNvSpPr/>
      </xdr:nvSpPr>
      <xdr:spPr>
        <a:xfrm>
          <a:off x="9588500" y="16086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87893</xdr:rowOff>
    </xdr:from>
    <xdr:ext cx="534377" cy="259045"/>
    <xdr:sp macro="" textlink="">
      <xdr:nvSpPr>
        <xdr:cNvPr id="490" name="テキスト ボックス 489"/>
        <xdr:cNvSpPr txBox="1"/>
      </xdr:nvSpPr>
      <xdr:spPr>
        <a:xfrm>
          <a:off x="9372111" y="1586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149054</xdr:rowOff>
    </xdr:from>
    <xdr:to>
      <xdr:col>46</xdr:col>
      <xdr:colOff>38100</xdr:colOff>
      <xdr:row>94</xdr:row>
      <xdr:rowOff>79204</xdr:rowOff>
    </xdr:to>
    <xdr:sp macro="" textlink="">
      <xdr:nvSpPr>
        <xdr:cNvPr id="491" name="楕円 490"/>
        <xdr:cNvSpPr/>
      </xdr:nvSpPr>
      <xdr:spPr>
        <a:xfrm>
          <a:off x="8699500" y="1609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95731</xdr:rowOff>
    </xdr:from>
    <xdr:ext cx="534377" cy="259045"/>
    <xdr:sp macro="" textlink="">
      <xdr:nvSpPr>
        <xdr:cNvPr id="492" name="テキスト ボックス 491"/>
        <xdr:cNvSpPr txBox="1"/>
      </xdr:nvSpPr>
      <xdr:spPr>
        <a:xfrm>
          <a:off x="8483111" y="1586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27798</xdr:rowOff>
    </xdr:from>
    <xdr:to>
      <xdr:col>41</xdr:col>
      <xdr:colOff>101600</xdr:colOff>
      <xdr:row>94</xdr:row>
      <xdr:rowOff>129398</xdr:rowOff>
    </xdr:to>
    <xdr:sp macro="" textlink="">
      <xdr:nvSpPr>
        <xdr:cNvPr id="493" name="楕円 492"/>
        <xdr:cNvSpPr/>
      </xdr:nvSpPr>
      <xdr:spPr>
        <a:xfrm>
          <a:off x="7810500" y="1614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145925</xdr:rowOff>
    </xdr:from>
    <xdr:ext cx="534377" cy="259045"/>
    <xdr:sp macro="" textlink="">
      <xdr:nvSpPr>
        <xdr:cNvPr id="494" name="テキスト ボックス 493"/>
        <xdr:cNvSpPr txBox="1"/>
      </xdr:nvSpPr>
      <xdr:spPr>
        <a:xfrm>
          <a:off x="7594111" y="1591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51344</xdr:rowOff>
    </xdr:from>
    <xdr:to>
      <xdr:col>36</xdr:col>
      <xdr:colOff>165100</xdr:colOff>
      <xdr:row>94</xdr:row>
      <xdr:rowOff>152944</xdr:rowOff>
    </xdr:to>
    <xdr:sp macro="" textlink="">
      <xdr:nvSpPr>
        <xdr:cNvPr id="495" name="楕円 494"/>
        <xdr:cNvSpPr/>
      </xdr:nvSpPr>
      <xdr:spPr>
        <a:xfrm>
          <a:off x="6921500" y="16167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169471</xdr:rowOff>
    </xdr:from>
    <xdr:ext cx="534377" cy="259045"/>
    <xdr:sp macro="" textlink="">
      <xdr:nvSpPr>
        <xdr:cNvPr id="496" name="テキスト ボックス 495"/>
        <xdr:cNvSpPr txBox="1"/>
      </xdr:nvSpPr>
      <xdr:spPr>
        <a:xfrm>
          <a:off x="6705111" y="1594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7" name="テキスト ボックス 506"/>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8" name="直線コネクタ 50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9" name="テキスト ボックス 508"/>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0" name="直線コネクタ 50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1" name="テキスト ボックス 51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2" name="直線コネクタ 51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3" name="テキスト ボックス 51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4" name="直線コネクタ 51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5" name="テキスト ボックス 51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6" name="直線コネクタ 51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7" name="テキスト ボックス 51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8" name="直線コネクタ 51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9" name="テキスト ボックス 518"/>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15929</xdr:rowOff>
    </xdr:from>
    <xdr:to>
      <xdr:col>85</xdr:col>
      <xdr:colOff>126364</xdr:colOff>
      <xdr:row>39</xdr:row>
      <xdr:rowOff>53322</xdr:rowOff>
    </xdr:to>
    <xdr:cxnSp macro="">
      <xdr:nvCxnSpPr>
        <xdr:cNvPr id="523" name="直線コネクタ 522"/>
        <xdr:cNvCxnSpPr/>
      </xdr:nvCxnSpPr>
      <xdr:spPr>
        <a:xfrm flipV="1">
          <a:off x="16317595" y="5159429"/>
          <a:ext cx="1269" cy="1580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57149</xdr:rowOff>
    </xdr:from>
    <xdr:ext cx="469744" cy="259045"/>
    <xdr:sp macro="" textlink="">
      <xdr:nvSpPr>
        <xdr:cNvPr id="524" name="消防費最小値テキスト"/>
        <xdr:cNvSpPr txBox="1"/>
      </xdr:nvSpPr>
      <xdr:spPr>
        <a:xfrm>
          <a:off x="16370300" y="674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53322</xdr:rowOff>
    </xdr:from>
    <xdr:to>
      <xdr:col>86</xdr:col>
      <xdr:colOff>25400</xdr:colOff>
      <xdr:row>39</xdr:row>
      <xdr:rowOff>53322</xdr:rowOff>
    </xdr:to>
    <xdr:cxnSp macro="">
      <xdr:nvCxnSpPr>
        <xdr:cNvPr id="525" name="直線コネクタ 524"/>
        <xdr:cNvCxnSpPr/>
      </xdr:nvCxnSpPr>
      <xdr:spPr>
        <a:xfrm>
          <a:off x="16230600" y="673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134056</xdr:rowOff>
    </xdr:from>
    <xdr:ext cx="534377" cy="259045"/>
    <xdr:sp macro="" textlink="">
      <xdr:nvSpPr>
        <xdr:cNvPr id="526" name="消防費最大値テキスト"/>
        <xdr:cNvSpPr txBox="1"/>
      </xdr:nvSpPr>
      <xdr:spPr>
        <a:xfrm>
          <a:off x="16370300" y="493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15929</xdr:rowOff>
    </xdr:from>
    <xdr:to>
      <xdr:col>86</xdr:col>
      <xdr:colOff>25400</xdr:colOff>
      <xdr:row>30</xdr:row>
      <xdr:rowOff>15929</xdr:rowOff>
    </xdr:to>
    <xdr:cxnSp macro="">
      <xdr:nvCxnSpPr>
        <xdr:cNvPr id="527" name="直線コネクタ 526"/>
        <xdr:cNvCxnSpPr/>
      </xdr:nvCxnSpPr>
      <xdr:spPr>
        <a:xfrm>
          <a:off x="16230600" y="515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2213</xdr:rowOff>
    </xdr:from>
    <xdr:to>
      <xdr:col>85</xdr:col>
      <xdr:colOff>127000</xdr:colOff>
      <xdr:row>34</xdr:row>
      <xdr:rowOff>26706</xdr:rowOff>
    </xdr:to>
    <xdr:cxnSp macro="">
      <xdr:nvCxnSpPr>
        <xdr:cNvPr id="528" name="直線コネクタ 527"/>
        <xdr:cNvCxnSpPr/>
      </xdr:nvCxnSpPr>
      <xdr:spPr>
        <a:xfrm>
          <a:off x="15481300" y="5831513"/>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163502</xdr:rowOff>
    </xdr:from>
    <xdr:ext cx="534377" cy="259045"/>
    <xdr:sp macro="" textlink="">
      <xdr:nvSpPr>
        <xdr:cNvPr id="529" name="消防費平均値テキスト"/>
        <xdr:cNvSpPr txBox="1"/>
      </xdr:nvSpPr>
      <xdr:spPr>
        <a:xfrm>
          <a:off x="16370300" y="5992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13625</xdr:rowOff>
    </xdr:from>
    <xdr:to>
      <xdr:col>85</xdr:col>
      <xdr:colOff>177800</xdr:colOff>
      <xdr:row>35</xdr:row>
      <xdr:rowOff>115225</xdr:rowOff>
    </xdr:to>
    <xdr:sp macro="" textlink="">
      <xdr:nvSpPr>
        <xdr:cNvPr id="530" name="フローチャート: 判断 529"/>
        <xdr:cNvSpPr/>
      </xdr:nvSpPr>
      <xdr:spPr>
        <a:xfrm>
          <a:off x="16268700" y="601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19195</xdr:rowOff>
    </xdr:from>
    <xdr:to>
      <xdr:col>81</xdr:col>
      <xdr:colOff>50800</xdr:colOff>
      <xdr:row>34</xdr:row>
      <xdr:rowOff>2213</xdr:rowOff>
    </xdr:to>
    <xdr:cxnSp macro="">
      <xdr:nvCxnSpPr>
        <xdr:cNvPr id="531" name="直線コネクタ 530"/>
        <xdr:cNvCxnSpPr/>
      </xdr:nvCxnSpPr>
      <xdr:spPr>
        <a:xfrm>
          <a:off x="14592300" y="5505595"/>
          <a:ext cx="889000" cy="325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166787</xdr:rowOff>
    </xdr:from>
    <xdr:to>
      <xdr:col>81</xdr:col>
      <xdr:colOff>101600</xdr:colOff>
      <xdr:row>35</xdr:row>
      <xdr:rowOff>96937</xdr:rowOff>
    </xdr:to>
    <xdr:sp macro="" textlink="">
      <xdr:nvSpPr>
        <xdr:cNvPr id="532" name="フローチャート: 判断 531"/>
        <xdr:cNvSpPr/>
      </xdr:nvSpPr>
      <xdr:spPr>
        <a:xfrm>
          <a:off x="15430500" y="599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88064</xdr:rowOff>
    </xdr:from>
    <xdr:ext cx="534377" cy="259045"/>
    <xdr:sp macro="" textlink="">
      <xdr:nvSpPr>
        <xdr:cNvPr id="533" name="テキスト ボックス 532"/>
        <xdr:cNvSpPr txBox="1"/>
      </xdr:nvSpPr>
      <xdr:spPr>
        <a:xfrm>
          <a:off x="15214111" y="6088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73243</xdr:rowOff>
    </xdr:from>
    <xdr:to>
      <xdr:col>76</xdr:col>
      <xdr:colOff>114300</xdr:colOff>
      <xdr:row>32</xdr:row>
      <xdr:rowOff>19195</xdr:rowOff>
    </xdr:to>
    <xdr:cxnSp macro="">
      <xdr:nvCxnSpPr>
        <xdr:cNvPr id="534" name="直線コネクタ 533"/>
        <xdr:cNvCxnSpPr/>
      </xdr:nvCxnSpPr>
      <xdr:spPr>
        <a:xfrm>
          <a:off x="13703300" y="5216743"/>
          <a:ext cx="889000" cy="288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164665</xdr:rowOff>
    </xdr:from>
    <xdr:to>
      <xdr:col>76</xdr:col>
      <xdr:colOff>165100</xdr:colOff>
      <xdr:row>35</xdr:row>
      <xdr:rowOff>94815</xdr:rowOff>
    </xdr:to>
    <xdr:sp macro="" textlink="">
      <xdr:nvSpPr>
        <xdr:cNvPr id="535" name="フローチャート: 判断 534"/>
        <xdr:cNvSpPr/>
      </xdr:nvSpPr>
      <xdr:spPr>
        <a:xfrm>
          <a:off x="14541500" y="5993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85942</xdr:rowOff>
    </xdr:from>
    <xdr:ext cx="534377" cy="259045"/>
    <xdr:sp macro="" textlink="">
      <xdr:nvSpPr>
        <xdr:cNvPr id="536" name="テキスト ボックス 535"/>
        <xdr:cNvSpPr txBox="1"/>
      </xdr:nvSpPr>
      <xdr:spPr>
        <a:xfrm>
          <a:off x="14325111" y="608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73243</xdr:rowOff>
    </xdr:from>
    <xdr:to>
      <xdr:col>71</xdr:col>
      <xdr:colOff>177800</xdr:colOff>
      <xdr:row>31</xdr:row>
      <xdr:rowOff>73243</xdr:rowOff>
    </xdr:to>
    <xdr:cxnSp macro="">
      <xdr:nvCxnSpPr>
        <xdr:cNvPr id="537" name="直線コネクタ 536"/>
        <xdr:cNvCxnSpPr/>
      </xdr:nvCxnSpPr>
      <xdr:spPr>
        <a:xfrm flipV="1">
          <a:off x="12814300" y="5216743"/>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15748</xdr:rowOff>
    </xdr:from>
    <xdr:to>
      <xdr:col>72</xdr:col>
      <xdr:colOff>38100</xdr:colOff>
      <xdr:row>34</xdr:row>
      <xdr:rowOff>117348</xdr:rowOff>
    </xdr:to>
    <xdr:sp macro="" textlink="">
      <xdr:nvSpPr>
        <xdr:cNvPr id="538" name="フローチャート: 判断 537"/>
        <xdr:cNvSpPr/>
      </xdr:nvSpPr>
      <xdr:spPr>
        <a:xfrm>
          <a:off x="13652500" y="5845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108475</xdr:rowOff>
    </xdr:from>
    <xdr:ext cx="534377" cy="259045"/>
    <xdr:sp macro="" textlink="">
      <xdr:nvSpPr>
        <xdr:cNvPr id="539" name="テキスト ボックス 538"/>
        <xdr:cNvSpPr txBox="1"/>
      </xdr:nvSpPr>
      <xdr:spPr>
        <a:xfrm>
          <a:off x="13436111" y="5937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62448</xdr:rowOff>
    </xdr:from>
    <xdr:to>
      <xdr:col>67</xdr:col>
      <xdr:colOff>101600</xdr:colOff>
      <xdr:row>34</xdr:row>
      <xdr:rowOff>164048</xdr:rowOff>
    </xdr:to>
    <xdr:sp macro="" textlink="">
      <xdr:nvSpPr>
        <xdr:cNvPr id="540" name="フローチャート: 判断 539"/>
        <xdr:cNvSpPr/>
      </xdr:nvSpPr>
      <xdr:spPr>
        <a:xfrm>
          <a:off x="12763500" y="589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155175</xdr:rowOff>
    </xdr:from>
    <xdr:ext cx="534377" cy="259045"/>
    <xdr:sp macro="" textlink="">
      <xdr:nvSpPr>
        <xdr:cNvPr id="541" name="テキスト ボックス 540"/>
        <xdr:cNvSpPr txBox="1"/>
      </xdr:nvSpPr>
      <xdr:spPr>
        <a:xfrm>
          <a:off x="12547111" y="598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147356</xdr:rowOff>
    </xdr:from>
    <xdr:to>
      <xdr:col>85</xdr:col>
      <xdr:colOff>177800</xdr:colOff>
      <xdr:row>34</xdr:row>
      <xdr:rowOff>77506</xdr:rowOff>
    </xdr:to>
    <xdr:sp macro="" textlink="">
      <xdr:nvSpPr>
        <xdr:cNvPr id="547" name="楕円 546"/>
        <xdr:cNvSpPr/>
      </xdr:nvSpPr>
      <xdr:spPr>
        <a:xfrm>
          <a:off x="16268700" y="580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170233</xdr:rowOff>
    </xdr:from>
    <xdr:ext cx="534377" cy="259045"/>
    <xdr:sp macro="" textlink="">
      <xdr:nvSpPr>
        <xdr:cNvPr id="548" name="消防費該当値テキスト"/>
        <xdr:cNvSpPr txBox="1"/>
      </xdr:nvSpPr>
      <xdr:spPr>
        <a:xfrm>
          <a:off x="16370300" y="5656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122863</xdr:rowOff>
    </xdr:from>
    <xdr:to>
      <xdr:col>81</xdr:col>
      <xdr:colOff>101600</xdr:colOff>
      <xdr:row>34</xdr:row>
      <xdr:rowOff>53013</xdr:rowOff>
    </xdr:to>
    <xdr:sp macro="" textlink="">
      <xdr:nvSpPr>
        <xdr:cNvPr id="549" name="楕円 548"/>
        <xdr:cNvSpPr/>
      </xdr:nvSpPr>
      <xdr:spPr>
        <a:xfrm>
          <a:off x="15430500" y="578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69540</xdr:rowOff>
    </xdr:from>
    <xdr:ext cx="534377" cy="259045"/>
    <xdr:sp macro="" textlink="">
      <xdr:nvSpPr>
        <xdr:cNvPr id="550" name="テキスト ボックス 549"/>
        <xdr:cNvSpPr txBox="1"/>
      </xdr:nvSpPr>
      <xdr:spPr>
        <a:xfrm>
          <a:off x="15214111" y="5555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31</xdr:row>
      <xdr:rowOff>139845</xdr:rowOff>
    </xdr:from>
    <xdr:to>
      <xdr:col>76</xdr:col>
      <xdr:colOff>165100</xdr:colOff>
      <xdr:row>32</xdr:row>
      <xdr:rowOff>69995</xdr:rowOff>
    </xdr:to>
    <xdr:sp macro="" textlink="">
      <xdr:nvSpPr>
        <xdr:cNvPr id="551" name="楕円 550"/>
        <xdr:cNvSpPr/>
      </xdr:nvSpPr>
      <xdr:spPr>
        <a:xfrm>
          <a:off x="14541500" y="545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30</xdr:row>
      <xdr:rowOff>86522</xdr:rowOff>
    </xdr:from>
    <xdr:ext cx="534377" cy="259045"/>
    <xdr:sp macro="" textlink="">
      <xdr:nvSpPr>
        <xdr:cNvPr id="552" name="テキスト ボックス 551"/>
        <xdr:cNvSpPr txBox="1"/>
      </xdr:nvSpPr>
      <xdr:spPr>
        <a:xfrm>
          <a:off x="14325111" y="5230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30</xdr:row>
      <xdr:rowOff>22443</xdr:rowOff>
    </xdr:from>
    <xdr:to>
      <xdr:col>72</xdr:col>
      <xdr:colOff>38100</xdr:colOff>
      <xdr:row>30</xdr:row>
      <xdr:rowOff>124043</xdr:rowOff>
    </xdr:to>
    <xdr:sp macro="" textlink="">
      <xdr:nvSpPr>
        <xdr:cNvPr id="553" name="楕円 552"/>
        <xdr:cNvSpPr/>
      </xdr:nvSpPr>
      <xdr:spPr>
        <a:xfrm>
          <a:off x="13652500" y="516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28</xdr:row>
      <xdr:rowOff>140570</xdr:rowOff>
    </xdr:from>
    <xdr:ext cx="534377" cy="259045"/>
    <xdr:sp macro="" textlink="">
      <xdr:nvSpPr>
        <xdr:cNvPr id="554" name="テキスト ボックス 553"/>
        <xdr:cNvSpPr txBox="1"/>
      </xdr:nvSpPr>
      <xdr:spPr>
        <a:xfrm>
          <a:off x="13436111" y="4941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31</xdr:row>
      <xdr:rowOff>22443</xdr:rowOff>
    </xdr:from>
    <xdr:to>
      <xdr:col>67</xdr:col>
      <xdr:colOff>101600</xdr:colOff>
      <xdr:row>31</xdr:row>
      <xdr:rowOff>124043</xdr:rowOff>
    </xdr:to>
    <xdr:sp macro="" textlink="">
      <xdr:nvSpPr>
        <xdr:cNvPr id="555" name="楕円 554"/>
        <xdr:cNvSpPr/>
      </xdr:nvSpPr>
      <xdr:spPr>
        <a:xfrm>
          <a:off x="12763500" y="533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29</xdr:row>
      <xdr:rowOff>140570</xdr:rowOff>
    </xdr:from>
    <xdr:ext cx="534377" cy="259045"/>
    <xdr:sp macro="" textlink="">
      <xdr:nvSpPr>
        <xdr:cNvPr id="556" name="テキスト ボックス 555"/>
        <xdr:cNvSpPr txBox="1"/>
      </xdr:nvSpPr>
      <xdr:spPr>
        <a:xfrm>
          <a:off x="12547111" y="511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7" name="テキスト ボックス 56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8" name="直線コネクタ 56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9" name="テキスト ボックス 568"/>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70" name="直線コネクタ 56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71" name="テキスト ボックス 570"/>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2" name="直線コネクタ 57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73" name="テキスト ボックス 572"/>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4" name="直線コネクタ 57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75" name="テキスト ボックス 574"/>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164023</xdr:rowOff>
    </xdr:from>
    <xdr:to>
      <xdr:col>85</xdr:col>
      <xdr:colOff>126364</xdr:colOff>
      <xdr:row>58</xdr:row>
      <xdr:rowOff>124384</xdr:rowOff>
    </xdr:to>
    <xdr:cxnSp macro="">
      <xdr:nvCxnSpPr>
        <xdr:cNvPr id="579" name="直線コネクタ 578"/>
        <xdr:cNvCxnSpPr/>
      </xdr:nvCxnSpPr>
      <xdr:spPr>
        <a:xfrm flipV="1">
          <a:off x="16317595" y="8907973"/>
          <a:ext cx="1269" cy="1160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128211</xdr:rowOff>
    </xdr:from>
    <xdr:ext cx="534377" cy="259045"/>
    <xdr:sp macro="" textlink="">
      <xdr:nvSpPr>
        <xdr:cNvPr id="580" name="教育費最小値テキスト"/>
        <xdr:cNvSpPr txBox="1"/>
      </xdr:nvSpPr>
      <xdr:spPr>
        <a:xfrm>
          <a:off x="16370300" y="1007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124384</xdr:rowOff>
    </xdr:from>
    <xdr:to>
      <xdr:col>86</xdr:col>
      <xdr:colOff>25400</xdr:colOff>
      <xdr:row>58</xdr:row>
      <xdr:rowOff>124384</xdr:rowOff>
    </xdr:to>
    <xdr:cxnSp macro="">
      <xdr:nvCxnSpPr>
        <xdr:cNvPr id="581" name="直線コネクタ 580"/>
        <xdr:cNvCxnSpPr/>
      </xdr:nvCxnSpPr>
      <xdr:spPr>
        <a:xfrm>
          <a:off x="16230600" y="10068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110700</xdr:rowOff>
    </xdr:from>
    <xdr:ext cx="534377" cy="259045"/>
    <xdr:sp macro="" textlink="">
      <xdr:nvSpPr>
        <xdr:cNvPr id="582" name="教育費最大値テキスト"/>
        <xdr:cNvSpPr txBox="1"/>
      </xdr:nvSpPr>
      <xdr:spPr>
        <a:xfrm>
          <a:off x="16370300" y="8683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71,436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164023</xdr:rowOff>
    </xdr:from>
    <xdr:to>
      <xdr:col>86</xdr:col>
      <xdr:colOff>25400</xdr:colOff>
      <xdr:row>51</xdr:row>
      <xdr:rowOff>164023</xdr:rowOff>
    </xdr:to>
    <xdr:cxnSp macro="">
      <xdr:nvCxnSpPr>
        <xdr:cNvPr id="583" name="直線コネクタ 582"/>
        <xdr:cNvCxnSpPr/>
      </xdr:nvCxnSpPr>
      <xdr:spPr>
        <a:xfrm>
          <a:off x="16230600" y="8907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135768</xdr:rowOff>
    </xdr:from>
    <xdr:to>
      <xdr:col>85</xdr:col>
      <xdr:colOff>127000</xdr:colOff>
      <xdr:row>53</xdr:row>
      <xdr:rowOff>115903</xdr:rowOff>
    </xdr:to>
    <xdr:cxnSp macro="">
      <xdr:nvCxnSpPr>
        <xdr:cNvPr id="584" name="直線コネクタ 583"/>
        <xdr:cNvCxnSpPr/>
      </xdr:nvCxnSpPr>
      <xdr:spPr>
        <a:xfrm flipV="1">
          <a:off x="15481300" y="9051168"/>
          <a:ext cx="838200" cy="151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150263</xdr:rowOff>
    </xdr:from>
    <xdr:ext cx="534377" cy="259045"/>
    <xdr:sp macro="" textlink="">
      <xdr:nvSpPr>
        <xdr:cNvPr id="585" name="教育費平均値テキスト"/>
        <xdr:cNvSpPr txBox="1"/>
      </xdr:nvSpPr>
      <xdr:spPr>
        <a:xfrm>
          <a:off x="16370300" y="95800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386</xdr:rowOff>
    </xdr:from>
    <xdr:to>
      <xdr:col>85</xdr:col>
      <xdr:colOff>177800</xdr:colOff>
      <xdr:row>56</xdr:row>
      <xdr:rowOff>101986</xdr:rowOff>
    </xdr:to>
    <xdr:sp macro="" textlink="">
      <xdr:nvSpPr>
        <xdr:cNvPr id="586" name="フローチャート: 判断 585"/>
        <xdr:cNvSpPr/>
      </xdr:nvSpPr>
      <xdr:spPr>
        <a:xfrm>
          <a:off x="16268700" y="960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115903</xdr:rowOff>
    </xdr:from>
    <xdr:to>
      <xdr:col>81</xdr:col>
      <xdr:colOff>50800</xdr:colOff>
      <xdr:row>55</xdr:row>
      <xdr:rowOff>74229</xdr:rowOff>
    </xdr:to>
    <xdr:cxnSp macro="">
      <xdr:nvCxnSpPr>
        <xdr:cNvPr id="587" name="直線コネクタ 586"/>
        <xdr:cNvCxnSpPr/>
      </xdr:nvCxnSpPr>
      <xdr:spPr>
        <a:xfrm flipV="1">
          <a:off x="14592300" y="9202753"/>
          <a:ext cx="889000" cy="30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14536</xdr:rowOff>
    </xdr:from>
    <xdr:to>
      <xdr:col>81</xdr:col>
      <xdr:colOff>101600</xdr:colOff>
      <xdr:row>56</xdr:row>
      <xdr:rowOff>116136</xdr:rowOff>
    </xdr:to>
    <xdr:sp macro="" textlink="">
      <xdr:nvSpPr>
        <xdr:cNvPr id="588" name="フローチャート: 判断 587"/>
        <xdr:cNvSpPr/>
      </xdr:nvSpPr>
      <xdr:spPr>
        <a:xfrm>
          <a:off x="15430500" y="961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107263</xdr:rowOff>
    </xdr:from>
    <xdr:ext cx="534377" cy="259045"/>
    <xdr:sp macro="" textlink="">
      <xdr:nvSpPr>
        <xdr:cNvPr id="589" name="テキスト ボックス 588"/>
        <xdr:cNvSpPr txBox="1"/>
      </xdr:nvSpPr>
      <xdr:spPr>
        <a:xfrm>
          <a:off x="15214111" y="9708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74229</xdr:rowOff>
    </xdr:from>
    <xdr:to>
      <xdr:col>76</xdr:col>
      <xdr:colOff>114300</xdr:colOff>
      <xdr:row>56</xdr:row>
      <xdr:rowOff>26246</xdr:rowOff>
    </xdr:to>
    <xdr:cxnSp macro="">
      <xdr:nvCxnSpPr>
        <xdr:cNvPr id="590" name="直線コネクタ 589"/>
        <xdr:cNvCxnSpPr/>
      </xdr:nvCxnSpPr>
      <xdr:spPr>
        <a:xfrm flipV="1">
          <a:off x="13703300" y="9503979"/>
          <a:ext cx="889000" cy="12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14216</xdr:rowOff>
    </xdr:from>
    <xdr:to>
      <xdr:col>76</xdr:col>
      <xdr:colOff>165100</xdr:colOff>
      <xdr:row>56</xdr:row>
      <xdr:rowOff>115816</xdr:rowOff>
    </xdr:to>
    <xdr:sp macro="" textlink="">
      <xdr:nvSpPr>
        <xdr:cNvPr id="591" name="フローチャート: 判断 590"/>
        <xdr:cNvSpPr/>
      </xdr:nvSpPr>
      <xdr:spPr>
        <a:xfrm>
          <a:off x="14541500" y="961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106943</xdr:rowOff>
    </xdr:from>
    <xdr:ext cx="534377" cy="259045"/>
    <xdr:sp macro="" textlink="">
      <xdr:nvSpPr>
        <xdr:cNvPr id="592" name="テキスト ボックス 591"/>
        <xdr:cNvSpPr txBox="1"/>
      </xdr:nvSpPr>
      <xdr:spPr>
        <a:xfrm>
          <a:off x="14325111" y="970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3340</xdr:rowOff>
    </xdr:from>
    <xdr:to>
      <xdr:col>71</xdr:col>
      <xdr:colOff>177800</xdr:colOff>
      <xdr:row>56</xdr:row>
      <xdr:rowOff>26246</xdr:rowOff>
    </xdr:to>
    <xdr:cxnSp macro="">
      <xdr:nvCxnSpPr>
        <xdr:cNvPr id="593" name="直線コネクタ 592"/>
        <xdr:cNvCxnSpPr/>
      </xdr:nvCxnSpPr>
      <xdr:spPr>
        <a:xfrm>
          <a:off x="12814300" y="9604540"/>
          <a:ext cx="889000" cy="22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143764</xdr:rowOff>
    </xdr:from>
    <xdr:to>
      <xdr:col>72</xdr:col>
      <xdr:colOff>38100</xdr:colOff>
      <xdr:row>56</xdr:row>
      <xdr:rowOff>73914</xdr:rowOff>
    </xdr:to>
    <xdr:sp macro="" textlink="">
      <xdr:nvSpPr>
        <xdr:cNvPr id="594" name="フローチャート: 判断 593"/>
        <xdr:cNvSpPr/>
      </xdr:nvSpPr>
      <xdr:spPr>
        <a:xfrm>
          <a:off x="13652500" y="9573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90441</xdr:rowOff>
    </xdr:from>
    <xdr:ext cx="534377" cy="259045"/>
    <xdr:sp macro="" textlink="">
      <xdr:nvSpPr>
        <xdr:cNvPr id="595" name="テキスト ボックス 594"/>
        <xdr:cNvSpPr txBox="1"/>
      </xdr:nvSpPr>
      <xdr:spPr>
        <a:xfrm>
          <a:off x="13436111" y="934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30242</xdr:rowOff>
    </xdr:from>
    <xdr:to>
      <xdr:col>67</xdr:col>
      <xdr:colOff>101600</xdr:colOff>
      <xdr:row>56</xdr:row>
      <xdr:rowOff>131842</xdr:rowOff>
    </xdr:to>
    <xdr:sp macro="" textlink="">
      <xdr:nvSpPr>
        <xdr:cNvPr id="596" name="フローチャート: 判断 595"/>
        <xdr:cNvSpPr/>
      </xdr:nvSpPr>
      <xdr:spPr>
        <a:xfrm>
          <a:off x="12763500" y="963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122969</xdr:rowOff>
    </xdr:from>
    <xdr:ext cx="534377" cy="259045"/>
    <xdr:sp macro="" textlink="">
      <xdr:nvSpPr>
        <xdr:cNvPr id="597" name="テキスト ボックス 596"/>
        <xdr:cNvSpPr txBox="1"/>
      </xdr:nvSpPr>
      <xdr:spPr>
        <a:xfrm>
          <a:off x="12547111" y="9724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84968</xdr:rowOff>
    </xdr:from>
    <xdr:to>
      <xdr:col>85</xdr:col>
      <xdr:colOff>177800</xdr:colOff>
      <xdr:row>53</xdr:row>
      <xdr:rowOff>15118</xdr:rowOff>
    </xdr:to>
    <xdr:sp macro="" textlink="">
      <xdr:nvSpPr>
        <xdr:cNvPr id="603" name="楕円 602"/>
        <xdr:cNvSpPr/>
      </xdr:nvSpPr>
      <xdr:spPr>
        <a:xfrm>
          <a:off x="16268700" y="900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107845</xdr:rowOff>
    </xdr:from>
    <xdr:ext cx="534377" cy="259045"/>
    <xdr:sp macro="" textlink="">
      <xdr:nvSpPr>
        <xdr:cNvPr id="604" name="教育費該当値テキスト"/>
        <xdr:cNvSpPr txBox="1"/>
      </xdr:nvSpPr>
      <xdr:spPr>
        <a:xfrm>
          <a:off x="16370300" y="8851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65103</xdr:rowOff>
    </xdr:from>
    <xdr:to>
      <xdr:col>81</xdr:col>
      <xdr:colOff>101600</xdr:colOff>
      <xdr:row>53</xdr:row>
      <xdr:rowOff>166703</xdr:rowOff>
    </xdr:to>
    <xdr:sp macro="" textlink="">
      <xdr:nvSpPr>
        <xdr:cNvPr id="605" name="楕円 604"/>
        <xdr:cNvSpPr/>
      </xdr:nvSpPr>
      <xdr:spPr>
        <a:xfrm>
          <a:off x="15430500" y="9151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11780</xdr:rowOff>
    </xdr:from>
    <xdr:ext cx="534377" cy="259045"/>
    <xdr:sp macro="" textlink="">
      <xdr:nvSpPr>
        <xdr:cNvPr id="606" name="テキスト ボックス 605"/>
        <xdr:cNvSpPr txBox="1"/>
      </xdr:nvSpPr>
      <xdr:spPr>
        <a:xfrm>
          <a:off x="15214111" y="8927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23429</xdr:rowOff>
    </xdr:from>
    <xdr:to>
      <xdr:col>76</xdr:col>
      <xdr:colOff>165100</xdr:colOff>
      <xdr:row>55</xdr:row>
      <xdr:rowOff>125029</xdr:rowOff>
    </xdr:to>
    <xdr:sp macro="" textlink="">
      <xdr:nvSpPr>
        <xdr:cNvPr id="607" name="楕円 606"/>
        <xdr:cNvSpPr/>
      </xdr:nvSpPr>
      <xdr:spPr>
        <a:xfrm>
          <a:off x="14541500" y="945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141556</xdr:rowOff>
    </xdr:from>
    <xdr:ext cx="534377" cy="259045"/>
    <xdr:sp macro="" textlink="">
      <xdr:nvSpPr>
        <xdr:cNvPr id="608" name="テキスト ボックス 607"/>
        <xdr:cNvSpPr txBox="1"/>
      </xdr:nvSpPr>
      <xdr:spPr>
        <a:xfrm>
          <a:off x="14325111" y="922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146896</xdr:rowOff>
    </xdr:from>
    <xdr:to>
      <xdr:col>72</xdr:col>
      <xdr:colOff>38100</xdr:colOff>
      <xdr:row>56</xdr:row>
      <xdr:rowOff>77046</xdr:rowOff>
    </xdr:to>
    <xdr:sp macro="" textlink="">
      <xdr:nvSpPr>
        <xdr:cNvPr id="609" name="楕円 608"/>
        <xdr:cNvSpPr/>
      </xdr:nvSpPr>
      <xdr:spPr>
        <a:xfrm>
          <a:off x="13652500" y="957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68173</xdr:rowOff>
    </xdr:from>
    <xdr:ext cx="534377" cy="259045"/>
    <xdr:sp macro="" textlink="">
      <xdr:nvSpPr>
        <xdr:cNvPr id="610" name="テキスト ボックス 609"/>
        <xdr:cNvSpPr txBox="1"/>
      </xdr:nvSpPr>
      <xdr:spPr>
        <a:xfrm>
          <a:off x="13436111" y="9669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123990</xdr:rowOff>
    </xdr:from>
    <xdr:to>
      <xdr:col>67</xdr:col>
      <xdr:colOff>101600</xdr:colOff>
      <xdr:row>56</xdr:row>
      <xdr:rowOff>54140</xdr:rowOff>
    </xdr:to>
    <xdr:sp macro="" textlink="">
      <xdr:nvSpPr>
        <xdr:cNvPr id="611" name="楕円 610"/>
        <xdr:cNvSpPr/>
      </xdr:nvSpPr>
      <xdr:spPr>
        <a:xfrm>
          <a:off x="12763500" y="955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70667</xdr:rowOff>
    </xdr:from>
    <xdr:ext cx="534377" cy="259045"/>
    <xdr:sp macro="" textlink="">
      <xdr:nvSpPr>
        <xdr:cNvPr id="612" name="テキスト ボックス 611"/>
        <xdr:cNvSpPr txBox="1"/>
      </xdr:nvSpPr>
      <xdr:spPr>
        <a:xfrm>
          <a:off x="12547111" y="9328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3" name="直線コネクタ 62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4" name="テキスト ボックス 62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5" name="直線コネクタ 62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6" name="テキスト ボックス 625"/>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7" name="直線コネクタ 62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8" name="テキスト ボックス 627"/>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9" name="直線コネクタ 62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30" name="テキスト ボックス 629"/>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21651</xdr:rowOff>
    </xdr:from>
    <xdr:to>
      <xdr:col>85</xdr:col>
      <xdr:colOff>126364</xdr:colOff>
      <xdr:row>78</xdr:row>
      <xdr:rowOff>139700</xdr:rowOff>
    </xdr:to>
    <xdr:cxnSp macro="">
      <xdr:nvCxnSpPr>
        <xdr:cNvPr id="634" name="直線コネクタ 633"/>
        <xdr:cNvCxnSpPr/>
      </xdr:nvCxnSpPr>
      <xdr:spPr>
        <a:xfrm flipV="1">
          <a:off x="16317595" y="12194601"/>
          <a:ext cx="1269" cy="1318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5"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6" name="直線コネクタ 63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139778</xdr:rowOff>
    </xdr:from>
    <xdr:ext cx="534377" cy="259045"/>
    <xdr:sp macro="" textlink="">
      <xdr:nvSpPr>
        <xdr:cNvPr id="637" name="災害復旧費最大値テキスト"/>
        <xdr:cNvSpPr txBox="1"/>
      </xdr:nvSpPr>
      <xdr:spPr>
        <a:xfrm>
          <a:off x="16370300" y="119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28,832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21651</xdr:rowOff>
    </xdr:from>
    <xdr:to>
      <xdr:col>86</xdr:col>
      <xdr:colOff>25400</xdr:colOff>
      <xdr:row>71</xdr:row>
      <xdr:rowOff>21651</xdr:rowOff>
    </xdr:to>
    <xdr:cxnSp macro="">
      <xdr:nvCxnSpPr>
        <xdr:cNvPr id="638" name="直線コネクタ 637"/>
        <xdr:cNvCxnSpPr/>
      </xdr:nvCxnSpPr>
      <xdr:spPr>
        <a:xfrm>
          <a:off x="16230600" y="12194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87396</xdr:rowOff>
    </xdr:from>
    <xdr:to>
      <xdr:col>85</xdr:col>
      <xdr:colOff>127000</xdr:colOff>
      <xdr:row>78</xdr:row>
      <xdr:rowOff>89911</xdr:rowOff>
    </xdr:to>
    <xdr:cxnSp macro="">
      <xdr:nvCxnSpPr>
        <xdr:cNvPr id="639" name="直線コネクタ 638"/>
        <xdr:cNvCxnSpPr/>
      </xdr:nvCxnSpPr>
      <xdr:spPr>
        <a:xfrm>
          <a:off x="15481300" y="13460496"/>
          <a:ext cx="8382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32819</xdr:rowOff>
    </xdr:from>
    <xdr:ext cx="469744" cy="259045"/>
    <xdr:sp macro="" textlink="">
      <xdr:nvSpPr>
        <xdr:cNvPr id="640" name="災害復旧費平均値テキスト"/>
        <xdr:cNvSpPr txBox="1"/>
      </xdr:nvSpPr>
      <xdr:spPr>
        <a:xfrm>
          <a:off x="16370300" y="13234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9942</xdr:rowOff>
    </xdr:from>
    <xdr:to>
      <xdr:col>85</xdr:col>
      <xdr:colOff>177800</xdr:colOff>
      <xdr:row>78</xdr:row>
      <xdr:rowOff>111542</xdr:rowOff>
    </xdr:to>
    <xdr:sp macro="" textlink="">
      <xdr:nvSpPr>
        <xdr:cNvPr id="641" name="フローチャート: 判断 640"/>
        <xdr:cNvSpPr/>
      </xdr:nvSpPr>
      <xdr:spPr>
        <a:xfrm>
          <a:off x="16268700" y="1338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76744</xdr:rowOff>
    </xdr:from>
    <xdr:to>
      <xdr:col>81</xdr:col>
      <xdr:colOff>50800</xdr:colOff>
      <xdr:row>78</xdr:row>
      <xdr:rowOff>87396</xdr:rowOff>
    </xdr:to>
    <xdr:cxnSp macro="">
      <xdr:nvCxnSpPr>
        <xdr:cNvPr id="642" name="直線コネクタ 641"/>
        <xdr:cNvCxnSpPr/>
      </xdr:nvCxnSpPr>
      <xdr:spPr>
        <a:xfrm>
          <a:off x="14592300" y="13278394"/>
          <a:ext cx="889000" cy="182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128127</xdr:rowOff>
    </xdr:from>
    <xdr:to>
      <xdr:col>81</xdr:col>
      <xdr:colOff>101600</xdr:colOff>
      <xdr:row>78</xdr:row>
      <xdr:rowOff>58277</xdr:rowOff>
    </xdr:to>
    <xdr:sp macro="" textlink="">
      <xdr:nvSpPr>
        <xdr:cNvPr id="643" name="フローチャート: 判断 642"/>
        <xdr:cNvSpPr/>
      </xdr:nvSpPr>
      <xdr:spPr>
        <a:xfrm>
          <a:off x="15430500" y="13329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74804</xdr:rowOff>
    </xdr:from>
    <xdr:ext cx="469744" cy="259045"/>
    <xdr:sp macro="" textlink="">
      <xdr:nvSpPr>
        <xdr:cNvPr id="644" name="テキスト ボックス 643"/>
        <xdr:cNvSpPr txBox="1"/>
      </xdr:nvSpPr>
      <xdr:spPr>
        <a:xfrm>
          <a:off x="15246428" y="1310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76744</xdr:rowOff>
    </xdr:from>
    <xdr:to>
      <xdr:col>76</xdr:col>
      <xdr:colOff>114300</xdr:colOff>
      <xdr:row>77</xdr:row>
      <xdr:rowOff>89317</xdr:rowOff>
    </xdr:to>
    <xdr:cxnSp macro="">
      <xdr:nvCxnSpPr>
        <xdr:cNvPr id="645" name="直線コネクタ 644"/>
        <xdr:cNvCxnSpPr/>
      </xdr:nvCxnSpPr>
      <xdr:spPr>
        <a:xfrm flipV="1">
          <a:off x="13703300" y="13278394"/>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103668</xdr:rowOff>
    </xdr:from>
    <xdr:to>
      <xdr:col>76</xdr:col>
      <xdr:colOff>165100</xdr:colOff>
      <xdr:row>78</xdr:row>
      <xdr:rowOff>33818</xdr:rowOff>
    </xdr:to>
    <xdr:sp macro="" textlink="">
      <xdr:nvSpPr>
        <xdr:cNvPr id="646" name="フローチャート: 判断 645"/>
        <xdr:cNvSpPr/>
      </xdr:nvSpPr>
      <xdr:spPr>
        <a:xfrm>
          <a:off x="14541500" y="1330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24945</xdr:rowOff>
    </xdr:from>
    <xdr:ext cx="469744" cy="259045"/>
    <xdr:sp macro="" textlink="">
      <xdr:nvSpPr>
        <xdr:cNvPr id="647" name="テキスト ボックス 646"/>
        <xdr:cNvSpPr txBox="1"/>
      </xdr:nvSpPr>
      <xdr:spPr>
        <a:xfrm>
          <a:off x="14357428" y="13398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89317</xdr:rowOff>
    </xdr:from>
    <xdr:to>
      <xdr:col>71</xdr:col>
      <xdr:colOff>177800</xdr:colOff>
      <xdr:row>78</xdr:row>
      <xdr:rowOff>35322</xdr:rowOff>
    </xdr:to>
    <xdr:cxnSp macro="">
      <xdr:nvCxnSpPr>
        <xdr:cNvPr id="648" name="直線コネクタ 647"/>
        <xdr:cNvCxnSpPr/>
      </xdr:nvCxnSpPr>
      <xdr:spPr>
        <a:xfrm flipV="1">
          <a:off x="12814300" y="13290967"/>
          <a:ext cx="889000" cy="117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3494</xdr:rowOff>
    </xdr:from>
    <xdr:to>
      <xdr:col>72</xdr:col>
      <xdr:colOff>38100</xdr:colOff>
      <xdr:row>78</xdr:row>
      <xdr:rowOff>105094</xdr:rowOff>
    </xdr:to>
    <xdr:sp macro="" textlink="">
      <xdr:nvSpPr>
        <xdr:cNvPr id="649" name="フローチャート: 判断 648"/>
        <xdr:cNvSpPr/>
      </xdr:nvSpPr>
      <xdr:spPr>
        <a:xfrm>
          <a:off x="13652500" y="13376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96221</xdr:rowOff>
    </xdr:from>
    <xdr:ext cx="469744" cy="259045"/>
    <xdr:sp macro="" textlink="">
      <xdr:nvSpPr>
        <xdr:cNvPr id="650" name="テキスト ボックス 649"/>
        <xdr:cNvSpPr txBox="1"/>
      </xdr:nvSpPr>
      <xdr:spPr>
        <a:xfrm>
          <a:off x="13468428" y="13469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114641</xdr:rowOff>
    </xdr:from>
    <xdr:to>
      <xdr:col>67</xdr:col>
      <xdr:colOff>101600</xdr:colOff>
      <xdr:row>78</xdr:row>
      <xdr:rowOff>44791</xdr:rowOff>
    </xdr:to>
    <xdr:sp macro="" textlink="">
      <xdr:nvSpPr>
        <xdr:cNvPr id="651" name="フローチャート: 判断 650"/>
        <xdr:cNvSpPr/>
      </xdr:nvSpPr>
      <xdr:spPr>
        <a:xfrm>
          <a:off x="12763500" y="1331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61318</xdr:rowOff>
    </xdr:from>
    <xdr:ext cx="469744" cy="259045"/>
    <xdr:sp macro="" textlink="">
      <xdr:nvSpPr>
        <xdr:cNvPr id="652" name="テキスト ボックス 651"/>
        <xdr:cNvSpPr txBox="1"/>
      </xdr:nvSpPr>
      <xdr:spPr>
        <a:xfrm>
          <a:off x="12579428" y="13091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39111</xdr:rowOff>
    </xdr:from>
    <xdr:to>
      <xdr:col>85</xdr:col>
      <xdr:colOff>177800</xdr:colOff>
      <xdr:row>78</xdr:row>
      <xdr:rowOff>140711</xdr:rowOff>
    </xdr:to>
    <xdr:sp macro="" textlink="">
      <xdr:nvSpPr>
        <xdr:cNvPr id="658" name="楕円 657"/>
        <xdr:cNvSpPr/>
      </xdr:nvSpPr>
      <xdr:spPr>
        <a:xfrm>
          <a:off x="16268700" y="13412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159819</xdr:rowOff>
    </xdr:from>
    <xdr:ext cx="469744" cy="259045"/>
    <xdr:sp macro="" textlink="">
      <xdr:nvSpPr>
        <xdr:cNvPr id="659" name="災害復旧費該当値テキスト"/>
        <xdr:cNvSpPr txBox="1"/>
      </xdr:nvSpPr>
      <xdr:spPr>
        <a:xfrm>
          <a:off x="16370300" y="13361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36596</xdr:rowOff>
    </xdr:from>
    <xdr:to>
      <xdr:col>81</xdr:col>
      <xdr:colOff>101600</xdr:colOff>
      <xdr:row>78</xdr:row>
      <xdr:rowOff>138196</xdr:rowOff>
    </xdr:to>
    <xdr:sp macro="" textlink="">
      <xdr:nvSpPr>
        <xdr:cNvPr id="660" name="楕円 659"/>
        <xdr:cNvSpPr/>
      </xdr:nvSpPr>
      <xdr:spPr>
        <a:xfrm>
          <a:off x="15430500" y="1340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129323</xdr:rowOff>
    </xdr:from>
    <xdr:ext cx="469744" cy="259045"/>
    <xdr:sp macro="" textlink="">
      <xdr:nvSpPr>
        <xdr:cNvPr id="661" name="テキスト ボックス 660"/>
        <xdr:cNvSpPr txBox="1"/>
      </xdr:nvSpPr>
      <xdr:spPr>
        <a:xfrm>
          <a:off x="15246428" y="13502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25944</xdr:rowOff>
    </xdr:from>
    <xdr:to>
      <xdr:col>76</xdr:col>
      <xdr:colOff>165100</xdr:colOff>
      <xdr:row>77</xdr:row>
      <xdr:rowOff>127544</xdr:rowOff>
    </xdr:to>
    <xdr:sp macro="" textlink="">
      <xdr:nvSpPr>
        <xdr:cNvPr id="662" name="楕円 661"/>
        <xdr:cNvSpPr/>
      </xdr:nvSpPr>
      <xdr:spPr>
        <a:xfrm>
          <a:off x="14541500" y="13227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144071</xdr:rowOff>
    </xdr:from>
    <xdr:ext cx="469744" cy="259045"/>
    <xdr:sp macro="" textlink="">
      <xdr:nvSpPr>
        <xdr:cNvPr id="663" name="テキスト ボックス 662"/>
        <xdr:cNvSpPr txBox="1"/>
      </xdr:nvSpPr>
      <xdr:spPr>
        <a:xfrm>
          <a:off x="14357428" y="13002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38517</xdr:rowOff>
    </xdr:from>
    <xdr:to>
      <xdr:col>72</xdr:col>
      <xdr:colOff>38100</xdr:colOff>
      <xdr:row>77</xdr:row>
      <xdr:rowOff>140117</xdr:rowOff>
    </xdr:to>
    <xdr:sp macro="" textlink="">
      <xdr:nvSpPr>
        <xdr:cNvPr id="664" name="楕円 663"/>
        <xdr:cNvSpPr/>
      </xdr:nvSpPr>
      <xdr:spPr>
        <a:xfrm>
          <a:off x="13652500" y="13240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156644</xdr:rowOff>
    </xdr:from>
    <xdr:ext cx="469744" cy="259045"/>
    <xdr:sp macro="" textlink="">
      <xdr:nvSpPr>
        <xdr:cNvPr id="665" name="テキスト ボックス 664"/>
        <xdr:cNvSpPr txBox="1"/>
      </xdr:nvSpPr>
      <xdr:spPr>
        <a:xfrm>
          <a:off x="13468428" y="13015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155972</xdr:rowOff>
    </xdr:from>
    <xdr:to>
      <xdr:col>67</xdr:col>
      <xdr:colOff>101600</xdr:colOff>
      <xdr:row>78</xdr:row>
      <xdr:rowOff>86122</xdr:rowOff>
    </xdr:to>
    <xdr:sp macro="" textlink="">
      <xdr:nvSpPr>
        <xdr:cNvPr id="666" name="楕円 665"/>
        <xdr:cNvSpPr/>
      </xdr:nvSpPr>
      <xdr:spPr>
        <a:xfrm>
          <a:off x="12763500" y="13357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77249</xdr:rowOff>
    </xdr:from>
    <xdr:ext cx="469744" cy="259045"/>
    <xdr:sp macro="" textlink="">
      <xdr:nvSpPr>
        <xdr:cNvPr id="667" name="テキスト ボックス 666"/>
        <xdr:cNvSpPr txBox="1"/>
      </xdr:nvSpPr>
      <xdr:spPr>
        <a:xfrm>
          <a:off x="12579428" y="13450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8" name="テキスト ボックス 677"/>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9" name="直線コネクタ 67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80" name="テキスト ボックス 679"/>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1" name="直線コネクタ 68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2" name="テキスト ボックス 681"/>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3" name="直線コネクタ 68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4" name="テキスト ボックス 683"/>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5" name="直線コネクタ 68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6" name="テキスト ボックス 685"/>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141574</xdr:rowOff>
    </xdr:from>
    <xdr:to>
      <xdr:col>85</xdr:col>
      <xdr:colOff>126364</xdr:colOff>
      <xdr:row>99</xdr:row>
      <xdr:rowOff>82184</xdr:rowOff>
    </xdr:to>
    <xdr:cxnSp macro="">
      <xdr:nvCxnSpPr>
        <xdr:cNvPr id="690" name="直線コネクタ 689"/>
        <xdr:cNvCxnSpPr/>
      </xdr:nvCxnSpPr>
      <xdr:spPr>
        <a:xfrm flipV="1">
          <a:off x="16317595" y="15743524"/>
          <a:ext cx="1269" cy="1312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86011</xdr:rowOff>
    </xdr:from>
    <xdr:ext cx="534377" cy="259045"/>
    <xdr:sp macro="" textlink="">
      <xdr:nvSpPr>
        <xdr:cNvPr id="691" name="公債費最小値テキスト"/>
        <xdr:cNvSpPr txBox="1"/>
      </xdr:nvSpPr>
      <xdr:spPr>
        <a:xfrm>
          <a:off x="16370300" y="17059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82184</xdr:rowOff>
    </xdr:from>
    <xdr:to>
      <xdr:col>86</xdr:col>
      <xdr:colOff>25400</xdr:colOff>
      <xdr:row>99</xdr:row>
      <xdr:rowOff>82184</xdr:rowOff>
    </xdr:to>
    <xdr:cxnSp macro="">
      <xdr:nvCxnSpPr>
        <xdr:cNvPr id="692" name="直線コネクタ 691"/>
        <xdr:cNvCxnSpPr/>
      </xdr:nvCxnSpPr>
      <xdr:spPr>
        <a:xfrm>
          <a:off x="16230600" y="17055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88251</xdr:rowOff>
    </xdr:from>
    <xdr:ext cx="534377" cy="259045"/>
    <xdr:sp macro="" textlink="">
      <xdr:nvSpPr>
        <xdr:cNvPr id="693" name="公債費最大値テキスト"/>
        <xdr:cNvSpPr txBox="1"/>
      </xdr:nvSpPr>
      <xdr:spPr>
        <a:xfrm>
          <a:off x="16370300" y="15518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72,418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141574</xdr:rowOff>
    </xdr:from>
    <xdr:to>
      <xdr:col>86</xdr:col>
      <xdr:colOff>25400</xdr:colOff>
      <xdr:row>91</xdr:row>
      <xdr:rowOff>141574</xdr:rowOff>
    </xdr:to>
    <xdr:cxnSp macro="">
      <xdr:nvCxnSpPr>
        <xdr:cNvPr id="694" name="直線コネクタ 693"/>
        <xdr:cNvCxnSpPr/>
      </xdr:nvCxnSpPr>
      <xdr:spPr>
        <a:xfrm>
          <a:off x="16230600" y="15743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120909</xdr:rowOff>
    </xdr:from>
    <xdr:to>
      <xdr:col>85</xdr:col>
      <xdr:colOff>127000</xdr:colOff>
      <xdr:row>96</xdr:row>
      <xdr:rowOff>144021</xdr:rowOff>
    </xdr:to>
    <xdr:cxnSp macro="">
      <xdr:nvCxnSpPr>
        <xdr:cNvPr id="695" name="直線コネクタ 694"/>
        <xdr:cNvCxnSpPr/>
      </xdr:nvCxnSpPr>
      <xdr:spPr>
        <a:xfrm flipV="1">
          <a:off x="15481300" y="16580109"/>
          <a:ext cx="838200" cy="23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79032</xdr:rowOff>
    </xdr:from>
    <xdr:ext cx="534377" cy="259045"/>
    <xdr:sp macro="" textlink="">
      <xdr:nvSpPr>
        <xdr:cNvPr id="696" name="公債費平均値テキスト"/>
        <xdr:cNvSpPr txBox="1"/>
      </xdr:nvSpPr>
      <xdr:spPr>
        <a:xfrm>
          <a:off x="16370300" y="167096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100605</xdr:rowOff>
    </xdr:from>
    <xdr:to>
      <xdr:col>85</xdr:col>
      <xdr:colOff>177800</xdr:colOff>
      <xdr:row>98</xdr:row>
      <xdr:rowOff>30755</xdr:rowOff>
    </xdr:to>
    <xdr:sp macro="" textlink="">
      <xdr:nvSpPr>
        <xdr:cNvPr id="697" name="フローチャート: 判断 696"/>
        <xdr:cNvSpPr/>
      </xdr:nvSpPr>
      <xdr:spPr>
        <a:xfrm>
          <a:off x="16268700" y="1673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144021</xdr:rowOff>
    </xdr:from>
    <xdr:to>
      <xdr:col>81</xdr:col>
      <xdr:colOff>50800</xdr:colOff>
      <xdr:row>96</xdr:row>
      <xdr:rowOff>164937</xdr:rowOff>
    </xdr:to>
    <xdr:cxnSp macro="">
      <xdr:nvCxnSpPr>
        <xdr:cNvPr id="698" name="直線コネクタ 697"/>
        <xdr:cNvCxnSpPr/>
      </xdr:nvCxnSpPr>
      <xdr:spPr>
        <a:xfrm flipV="1">
          <a:off x="14592300" y="16603221"/>
          <a:ext cx="889000" cy="20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101541</xdr:rowOff>
    </xdr:from>
    <xdr:to>
      <xdr:col>81</xdr:col>
      <xdr:colOff>101600</xdr:colOff>
      <xdr:row>98</xdr:row>
      <xdr:rowOff>31691</xdr:rowOff>
    </xdr:to>
    <xdr:sp macro="" textlink="">
      <xdr:nvSpPr>
        <xdr:cNvPr id="699" name="フローチャート: 判断 698"/>
        <xdr:cNvSpPr/>
      </xdr:nvSpPr>
      <xdr:spPr>
        <a:xfrm>
          <a:off x="15430500" y="1673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22818</xdr:rowOff>
    </xdr:from>
    <xdr:ext cx="534377" cy="259045"/>
    <xdr:sp macro="" textlink="">
      <xdr:nvSpPr>
        <xdr:cNvPr id="700" name="テキスト ボックス 699"/>
        <xdr:cNvSpPr txBox="1"/>
      </xdr:nvSpPr>
      <xdr:spPr>
        <a:xfrm>
          <a:off x="15214111" y="1682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79053</xdr:rowOff>
    </xdr:from>
    <xdr:to>
      <xdr:col>76</xdr:col>
      <xdr:colOff>114300</xdr:colOff>
      <xdr:row>96</xdr:row>
      <xdr:rowOff>164937</xdr:rowOff>
    </xdr:to>
    <xdr:cxnSp macro="">
      <xdr:nvCxnSpPr>
        <xdr:cNvPr id="701" name="直線コネクタ 700"/>
        <xdr:cNvCxnSpPr/>
      </xdr:nvCxnSpPr>
      <xdr:spPr>
        <a:xfrm>
          <a:off x="13703300" y="16538253"/>
          <a:ext cx="889000" cy="85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64829</xdr:rowOff>
    </xdr:from>
    <xdr:to>
      <xdr:col>76</xdr:col>
      <xdr:colOff>165100</xdr:colOff>
      <xdr:row>97</xdr:row>
      <xdr:rowOff>166429</xdr:rowOff>
    </xdr:to>
    <xdr:sp macro="" textlink="">
      <xdr:nvSpPr>
        <xdr:cNvPr id="702" name="フローチャート: 判断 701"/>
        <xdr:cNvSpPr/>
      </xdr:nvSpPr>
      <xdr:spPr>
        <a:xfrm>
          <a:off x="14541500" y="1669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157556</xdr:rowOff>
    </xdr:from>
    <xdr:ext cx="534377" cy="259045"/>
    <xdr:sp macro="" textlink="">
      <xdr:nvSpPr>
        <xdr:cNvPr id="703" name="テキスト ボックス 702"/>
        <xdr:cNvSpPr txBox="1"/>
      </xdr:nvSpPr>
      <xdr:spPr>
        <a:xfrm>
          <a:off x="14325111" y="1678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30931</xdr:rowOff>
    </xdr:from>
    <xdr:to>
      <xdr:col>71</xdr:col>
      <xdr:colOff>177800</xdr:colOff>
      <xdr:row>96</xdr:row>
      <xdr:rowOff>79053</xdr:rowOff>
    </xdr:to>
    <xdr:cxnSp macro="">
      <xdr:nvCxnSpPr>
        <xdr:cNvPr id="704" name="直線コネクタ 703"/>
        <xdr:cNvCxnSpPr/>
      </xdr:nvCxnSpPr>
      <xdr:spPr>
        <a:xfrm>
          <a:off x="12814300" y="16490131"/>
          <a:ext cx="889000" cy="48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151102</xdr:rowOff>
    </xdr:from>
    <xdr:to>
      <xdr:col>72</xdr:col>
      <xdr:colOff>38100</xdr:colOff>
      <xdr:row>97</xdr:row>
      <xdr:rowOff>81252</xdr:rowOff>
    </xdr:to>
    <xdr:sp macro="" textlink="">
      <xdr:nvSpPr>
        <xdr:cNvPr id="705" name="フローチャート: 判断 704"/>
        <xdr:cNvSpPr/>
      </xdr:nvSpPr>
      <xdr:spPr>
        <a:xfrm>
          <a:off x="13652500" y="166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72379</xdr:rowOff>
    </xdr:from>
    <xdr:ext cx="534377" cy="259045"/>
    <xdr:sp macro="" textlink="">
      <xdr:nvSpPr>
        <xdr:cNvPr id="706" name="テキスト ボックス 705"/>
        <xdr:cNvSpPr txBox="1"/>
      </xdr:nvSpPr>
      <xdr:spPr>
        <a:xfrm>
          <a:off x="13436111" y="1670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130871</xdr:rowOff>
    </xdr:from>
    <xdr:to>
      <xdr:col>67</xdr:col>
      <xdr:colOff>101600</xdr:colOff>
      <xdr:row>97</xdr:row>
      <xdr:rowOff>61021</xdr:rowOff>
    </xdr:to>
    <xdr:sp macro="" textlink="">
      <xdr:nvSpPr>
        <xdr:cNvPr id="707" name="フローチャート: 判断 706"/>
        <xdr:cNvSpPr/>
      </xdr:nvSpPr>
      <xdr:spPr>
        <a:xfrm>
          <a:off x="12763500" y="165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52148</xdr:rowOff>
    </xdr:from>
    <xdr:ext cx="534377" cy="259045"/>
    <xdr:sp macro="" textlink="">
      <xdr:nvSpPr>
        <xdr:cNvPr id="708" name="テキスト ボックス 707"/>
        <xdr:cNvSpPr txBox="1"/>
      </xdr:nvSpPr>
      <xdr:spPr>
        <a:xfrm>
          <a:off x="12547111" y="1668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70109</xdr:rowOff>
    </xdr:from>
    <xdr:to>
      <xdr:col>85</xdr:col>
      <xdr:colOff>177800</xdr:colOff>
      <xdr:row>97</xdr:row>
      <xdr:rowOff>259</xdr:rowOff>
    </xdr:to>
    <xdr:sp macro="" textlink="">
      <xdr:nvSpPr>
        <xdr:cNvPr id="714" name="楕円 713"/>
        <xdr:cNvSpPr/>
      </xdr:nvSpPr>
      <xdr:spPr>
        <a:xfrm>
          <a:off x="16268700" y="16529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92986</xdr:rowOff>
    </xdr:from>
    <xdr:ext cx="534377" cy="259045"/>
    <xdr:sp macro="" textlink="">
      <xdr:nvSpPr>
        <xdr:cNvPr id="715" name="公債費該当値テキスト"/>
        <xdr:cNvSpPr txBox="1"/>
      </xdr:nvSpPr>
      <xdr:spPr>
        <a:xfrm>
          <a:off x="16370300" y="16380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93221</xdr:rowOff>
    </xdr:from>
    <xdr:to>
      <xdr:col>81</xdr:col>
      <xdr:colOff>101600</xdr:colOff>
      <xdr:row>97</xdr:row>
      <xdr:rowOff>23371</xdr:rowOff>
    </xdr:to>
    <xdr:sp macro="" textlink="">
      <xdr:nvSpPr>
        <xdr:cNvPr id="716" name="楕円 715"/>
        <xdr:cNvSpPr/>
      </xdr:nvSpPr>
      <xdr:spPr>
        <a:xfrm>
          <a:off x="15430500" y="16552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39898</xdr:rowOff>
    </xdr:from>
    <xdr:ext cx="534377" cy="259045"/>
    <xdr:sp macro="" textlink="">
      <xdr:nvSpPr>
        <xdr:cNvPr id="717" name="テキスト ボックス 716"/>
        <xdr:cNvSpPr txBox="1"/>
      </xdr:nvSpPr>
      <xdr:spPr>
        <a:xfrm>
          <a:off x="15214111" y="1632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114137</xdr:rowOff>
    </xdr:from>
    <xdr:to>
      <xdr:col>76</xdr:col>
      <xdr:colOff>165100</xdr:colOff>
      <xdr:row>97</xdr:row>
      <xdr:rowOff>44287</xdr:rowOff>
    </xdr:to>
    <xdr:sp macro="" textlink="">
      <xdr:nvSpPr>
        <xdr:cNvPr id="718" name="楕円 717"/>
        <xdr:cNvSpPr/>
      </xdr:nvSpPr>
      <xdr:spPr>
        <a:xfrm>
          <a:off x="14541500" y="1657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60814</xdr:rowOff>
    </xdr:from>
    <xdr:ext cx="534377" cy="259045"/>
    <xdr:sp macro="" textlink="">
      <xdr:nvSpPr>
        <xdr:cNvPr id="719" name="テキスト ボックス 718"/>
        <xdr:cNvSpPr txBox="1"/>
      </xdr:nvSpPr>
      <xdr:spPr>
        <a:xfrm>
          <a:off x="14325111" y="16348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28253</xdr:rowOff>
    </xdr:from>
    <xdr:to>
      <xdr:col>72</xdr:col>
      <xdr:colOff>38100</xdr:colOff>
      <xdr:row>96</xdr:row>
      <xdr:rowOff>129853</xdr:rowOff>
    </xdr:to>
    <xdr:sp macro="" textlink="">
      <xdr:nvSpPr>
        <xdr:cNvPr id="720" name="楕円 719"/>
        <xdr:cNvSpPr/>
      </xdr:nvSpPr>
      <xdr:spPr>
        <a:xfrm>
          <a:off x="13652500" y="1648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146380</xdr:rowOff>
    </xdr:from>
    <xdr:ext cx="534377" cy="259045"/>
    <xdr:sp macro="" textlink="">
      <xdr:nvSpPr>
        <xdr:cNvPr id="721" name="テキスト ボックス 720"/>
        <xdr:cNvSpPr txBox="1"/>
      </xdr:nvSpPr>
      <xdr:spPr>
        <a:xfrm>
          <a:off x="13436111" y="16262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151581</xdr:rowOff>
    </xdr:from>
    <xdr:to>
      <xdr:col>67</xdr:col>
      <xdr:colOff>101600</xdr:colOff>
      <xdr:row>96</xdr:row>
      <xdr:rowOff>81731</xdr:rowOff>
    </xdr:to>
    <xdr:sp macro="" textlink="">
      <xdr:nvSpPr>
        <xdr:cNvPr id="722" name="楕円 721"/>
        <xdr:cNvSpPr/>
      </xdr:nvSpPr>
      <xdr:spPr>
        <a:xfrm>
          <a:off x="12763500" y="16439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98258</xdr:rowOff>
    </xdr:from>
    <xdr:ext cx="534377" cy="259045"/>
    <xdr:sp macro="" textlink="">
      <xdr:nvSpPr>
        <xdr:cNvPr id="723" name="テキスト ボックス 722"/>
        <xdr:cNvSpPr txBox="1"/>
      </xdr:nvSpPr>
      <xdr:spPr>
        <a:xfrm>
          <a:off x="12547111" y="1621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4" name="直線コネクタ 73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5" name="テキスト ボックス 73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6" name="直線コネクタ 73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7" name="テキスト ボックス 736"/>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8" name="直線コネクタ 73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9" name="テキスト ボックス 73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0" name="直線コネクタ 73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1" name="テキスト ボックス 74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2" name="直線コネクタ 74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3" name="テキスト ボックス 742"/>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88646</xdr:rowOff>
    </xdr:from>
    <xdr:to>
      <xdr:col>116</xdr:col>
      <xdr:colOff>62864</xdr:colOff>
      <xdr:row>39</xdr:row>
      <xdr:rowOff>44450</xdr:rowOff>
    </xdr:to>
    <xdr:cxnSp macro="">
      <xdr:nvCxnSpPr>
        <xdr:cNvPr id="747" name="直線コネクタ 746"/>
        <xdr:cNvCxnSpPr/>
      </xdr:nvCxnSpPr>
      <xdr:spPr>
        <a:xfrm flipV="1">
          <a:off x="22159595" y="5232146"/>
          <a:ext cx="1269" cy="1498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8"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9" name="直線コネクタ 74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35323</xdr:rowOff>
    </xdr:from>
    <xdr:ext cx="469744" cy="259045"/>
    <xdr:sp macro="" textlink="">
      <xdr:nvSpPr>
        <xdr:cNvPr id="750" name="諸支出金最大値テキスト"/>
        <xdr:cNvSpPr txBox="1"/>
      </xdr:nvSpPr>
      <xdr:spPr>
        <a:xfrm>
          <a:off x="22212300" y="5007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1,967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88646</xdr:rowOff>
    </xdr:from>
    <xdr:to>
      <xdr:col>116</xdr:col>
      <xdr:colOff>152400</xdr:colOff>
      <xdr:row>30</xdr:row>
      <xdr:rowOff>88646</xdr:rowOff>
    </xdr:to>
    <xdr:cxnSp macro="">
      <xdr:nvCxnSpPr>
        <xdr:cNvPr id="751" name="直線コネクタ 750"/>
        <xdr:cNvCxnSpPr/>
      </xdr:nvCxnSpPr>
      <xdr:spPr>
        <a:xfrm>
          <a:off x="22072600" y="5232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2" name="直線コネクタ 75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83583</xdr:rowOff>
    </xdr:from>
    <xdr:ext cx="378565" cy="259045"/>
    <xdr:sp macro="" textlink="">
      <xdr:nvSpPr>
        <xdr:cNvPr id="753" name="諸支出金平均値テキスト"/>
        <xdr:cNvSpPr txBox="1"/>
      </xdr:nvSpPr>
      <xdr:spPr>
        <a:xfrm>
          <a:off x="22212300" y="64272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60706</xdr:rowOff>
    </xdr:from>
    <xdr:to>
      <xdr:col>116</xdr:col>
      <xdr:colOff>114300</xdr:colOff>
      <xdr:row>38</xdr:row>
      <xdr:rowOff>162306</xdr:rowOff>
    </xdr:to>
    <xdr:sp macro="" textlink="">
      <xdr:nvSpPr>
        <xdr:cNvPr id="754" name="フローチャート: 判断 753"/>
        <xdr:cNvSpPr/>
      </xdr:nvSpPr>
      <xdr:spPr>
        <a:xfrm>
          <a:off x="221107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5" name="直線コネクタ 75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43180</xdr:rowOff>
    </xdr:from>
    <xdr:to>
      <xdr:col>112</xdr:col>
      <xdr:colOff>38100</xdr:colOff>
      <xdr:row>38</xdr:row>
      <xdr:rowOff>144780</xdr:rowOff>
    </xdr:to>
    <xdr:sp macro="" textlink="">
      <xdr:nvSpPr>
        <xdr:cNvPr id="756" name="フローチャート: 判断 755"/>
        <xdr:cNvSpPr/>
      </xdr:nvSpPr>
      <xdr:spPr>
        <a:xfrm>
          <a:off x="21272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161307</xdr:rowOff>
    </xdr:from>
    <xdr:ext cx="378565" cy="259045"/>
    <xdr:sp macro="" textlink="">
      <xdr:nvSpPr>
        <xdr:cNvPr id="757" name="テキスト ボックス 756"/>
        <xdr:cNvSpPr txBox="1"/>
      </xdr:nvSpPr>
      <xdr:spPr>
        <a:xfrm>
          <a:off x="21134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8" name="直線コネクタ 75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33274</xdr:rowOff>
    </xdr:from>
    <xdr:to>
      <xdr:col>107</xdr:col>
      <xdr:colOff>101600</xdr:colOff>
      <xdr:row>38</xdr:row>
      <xdr:rowOff>134874</xdr:rowOff>
    </xdr:to>
    <xdr:sp macro="" textlink="">
      <xdr:nvSpPr>
        <xdr:cNvPr id="759" name="フローチャート: 判断 758"/>
        <xdr:cNvSpPr/>
      </xdr:nvSpPr>
      <xdr:spPr>
        <a:xfrm>
          <a:off x="20383500" y="654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151401</xdr:rowOff>
    </xdr:from>
    <xdr:ext cx="378565" cy="259045"/>
    <xdr:sp macro="" textlink="">
      <xdr:nvSpPr>
        <xdr:cNvPr id="760" name="テキスト ボックス 759"/>
        <xdr:cNvSpPr txBox="1"/>
      </xdr:nvSpPr>
      <xdr:spPr>
        <a:xfrm>
          <a:off x="20245017" y="6323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1" name="直線コネクタ 76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139192</xdr:rowOff>
    </xdr:from>
    <xdr:to>
      <xdr:col>102</xdr:col>
      <xdr:colOff>165100</xdr:colOff>
      <xdr:row>38</xdr:row>
      <xdr:rowOff>69342</xdr:rowOff>
    </xdr:to>
    <xdr:sp macro="" textlink="">
      <xdr:nvSpPr>
        <xdr:cNvPr id="762" name="フローチャート: 判断 761"/>
        <xdr:cNvSpPr/>
      </xdr:nvSpPr>
      <xdr:spPr>
        <a:xfrm>
          <a:off x="19494500" y="648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85869</xdr:rowOff>
    </xdr:from>
    <xdr:ext cx="378565" cy="259045"/>
    <xdr:sp macro="" textlink="">
      <xdr:nvSpPr>
        <xdr:cNvPr id="763" name="テキスト ボックス 762"/>
        <xdr:cNvSpPr txBox="1"/>
      </xdr:nvSpPr>
      <xdr:spPr>
        <a:xfrm>
          <a:off x="19356017" y="6258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17272</xdr:rowOff>
    </xdr:from>
    <xdr:to>
      <xdr:col>98</xdr:col>
      <xdr:colOff>38100</xdr:colOff>
      <xdr:row>38</xdr:row>
      <xdr:rowOff>118872</xdr:rowOff>
    </xdr:to>
    <xdr:sp macro="" textlink="">
      <xdr:nvSpPr>
        <xdr:cNvPr id="764" name="フローチャート: 判断 763"/>
        <xdr:cNvSpPr/>
      </xdr:nvSpPr>
      <xdr:spPr>
        <a:xfrm>
          <a:off x="18605500" y="653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135399</xdr:rowOff>
    </xdr:from>
    <xdr:ext cx="378565" cy="259045"/>
    <xdr:sp macro="" textlink="">
      <xdr:nvSpPr>
        <xdr:cNvPr id="765" name="テキスト ボックス 764"/>
        <xdr:cNvSpPr txBox="1"/>
      </xdr:nvSpPr>
      <xdr:spPr>
        <a:xfrm>
          <a:off x="18467017" y="6307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1" name="楕円 77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2"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3" name="楕円 77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4" name="テキスト ボックス 77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5" name="楕円 77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6" name="テキスト ボックス 77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7" name="楕円 77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8" name="テキスト ボックス 77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9" name="楕円 77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0" name="テキスト ボックス 779"/>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教育費は、住民一人あたり６５，１７２円となり、類似団体と比較し高止まりしているのは、快適な教育環境の整備のために、トイレの洋式化を推進するとともに、全小中学校の普通教室へのエアコン整備を行うなど学校施設維持補修事業に取り組んだこと、義務教育学校の開校に向けた整備を行ったことなどが主な要因です。</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公債費は、類似団体の推移としては減少傾向にありますが、合併特例事業債を活用し、合併後の一体的なまちづくりに取り組んできたため、住民一人あたり３５，８２２円となり、前年度比１，０１１円の増となりました。</a:t>
          </a:r>
          <a:endParaRPr kumimoji="1" lang="en-US" altLang="ja-JP" sz="1300" baseline="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平成２９年度は、市税収入は増収（前年度＋４．９億円）したものの、スポーツ施設及び認定こども園等の施設整備や設備投資、障がい福祉等に係る社会保障給付の増加等により実質収支額は悪化しました。また、これらの財源として財政調整基金を３５億円取り崩したことから、標準財政規模比の財政調整基金残高は低下し１９．６０％となりました。平成３０年度以降は、市税収入の増収や事業の選択や見直し、有利な財源の活用等に取り組みながら改善するよう努め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平成２９年度の津市の一般会計、特別会計、企業会計で赤字になった会計はなく、近年の状況から市全体として安定して黒字を計上しています。</a:t>
          </a:r>
        </a:p>
        <a:p>
          <a:r>
            <a:rPr kumimoji="1" lang="ja-JP" altLang="en-US" sz="1400">
              <a:latin typeface="ＭＳ ゴシック" pitchFamily="49" charset="-128"/>
              <a:ea typeface="ＭＳ ゴシック" pitchFamily="49" charset="-128"/>
            </a:rPr>
            <a:t>　モーターボート競争事業会計については、平成２９年度に特別会計から企業会計に移行しましたが、一般会計に継続して繰り出しており、健全な財政運営が行われています。</a:t>
          </a:r>
        </a:p>
        <a:p>
          <a:r>
            <a:rPr kumimoji="1" lang="ja-JP" altLang="en-US" sz="1400">
              <a:latin typeface="ＭＳ ゴシック" pitchFamily="49" charset="-128"/>
              <a:ea typeface="ＭＳ ゴシック" pitchFamily="49" charset="-128"/>
            </a:rPr>
            <a:t>　国民健康保険事業特別会計については、平成２８年度に保険料を改定し単年度収支が黒字になりましたが、平成２９年度は、単年度収支は黒字であるものの、被保険者の減少などにより保険料が減額する一方、医療の高度化や受診頻度の増加などにより保険給付費は増額となっていることから、引き続き健全財政を維持できるよう取り組み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73</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75</v>
      </c>
      <c r="C3" s="626"/>
      <c r="D3" s="626"/>
      <c r="E3" s="627"/>
      <c r="F3" s="627"/>
      <c r="G3" s="627"/>
      <c r="H3" s="627"/>
      <c r="I3" s="627"/>
      <c r="J3" s="627"/>
      <c r="K3" s="627"/>
      <c r="L3" s="627" t="s">
        <v>76</v>
      </c>
      <c r="M3" s="627"/>
      <c r="N3" s="627"/>
      <c r="O3" s="627"/>
      <c r="P3" s="627"/>
      <c r="Q3" s="627"/>
      <c r="R3" s="630"/>
      <c r="S3" s="630"/>
      <c r="T3" s="630"/>
      <c r="U3" s="630"/>
      <c r="V3" s="631"/>
      <c r="W3" s="524" t="s">
        <v>77</v>
      </c>
      <c r="X3" s="525"/>
      <c r="Y3" s="525"/>
      <c r="Z3" s="525"/>
      <c r="AA3" s="525"/>
      <c r="AB3" s="626"/>
      <c r="AC3" s="630" t="s">
        <v>78</v>
      </c>
      <c r="AD3" s="525"/>
      <c r="AE3" s="525"/>
      <c r="AF3" s="525"/>
      <c r="AG3" s="525"/>
      <c r="AH3" s="525"/>
      <c r="AI3" s="525"/>
      <c r="AJ3" s="525"/>
      <c r="AK3" s="525"/>
      <c r="AL3" s="592"/>
      <c r="AM3" s="524" t="s">
        <v>79</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80</v>
      </c>
      <c r="BO3" s="525"/>
      <c r="BP3" s="525"/>
      <c r="BQ3" s="525"/>
      <c r="BR3" s="525"/>
      <c r="BS3" s="525"/>
      <c r="BT3" s="525"/>
      <c r="BU3" s="592"/>
      <c r="BV3" s="524" t="s">
        <v>81</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82</v>
      </c>
      <c r="CU3" s="525"/>
      <c r="CV3" s="525"/>
      <c r="CW3" s="525"/>
      <c r="CX3" s="525"/>
      <c r="CY3" s="525"/>
      <c r="CZ3" s="525"/>
      <c r="DA3" s="592"/>
      <c r="DB3" s="524" t="s">
        <v>83</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84</v>
      </c>
      <c r="AZ4" s="438"/>
      <c r="BA4" s="438"/>
      <c r="BB4" s="438"/>
      <c r="BC4" s="438"/>
      <c r="BD4" s="438"/>
      <c r="BE4" s="438"/>
      <c r="BF4" s="438"/>
      <c r="BG4" s="438"/>
      <c r="BH4" s="438"/>
      <c r="BI4" s="438"/>
      <c r="BJ4" s="438"/>
      <c r="BK4" s="438"/>
      <c r="BL4" s="438"/>
      <c r="BM4" s="439"/>
      <c r="BN4" s="440">
        <v>112385196</v>
      </c>
      <c r="BO4" s="441"/>
      <c r="BP4" s="441"/>
      <c r="BQ4" s="441"/>
      <c r="BR4" s="441"/>
      <c r="BS4" s="441"/>
      <c r="BT4" s="441"/>
      <c r="BU4" s="442"/>
      <c r="BV4" s="440">
        <v>110054154</v>
      </c>
      <c r="BW4" s="441"/>
      <c r="BX4" s="441"/>
      <c r="BY4" s="441"/>
      <c r="BZ4" s="441"/>
      <c r="CA4" s="441"/>
      <c r="CB4" s="441"/>
      <c r="CC4" s="442"/>
      <c r="CD4" s="618" t="s">
        <v>85</v>
      </c>
      <c r="CE4" s="619"/>
      <c r="CF4" s="619"/>
      <c r="CG4" s="619"/>
      <c r="CH4" s="619"/>
      <c r="CI4" s="619"/>
      <c r="CJ4" s="619"/>
      <c r="CK4" s="619"/>
      <c r="CL4" s="619"/>
      <c r="CM4" s="619"/>
      <c r="CN4" s="619"/>
      <c r="CO4" s="619"/>
      <c r="CP4" s="619"/>
      <c r="CQ4" s="619"/>
      <c r="CR4" s="619"/>
      <c r="CS4" s="620"/>
      <c r="CT4" s="621">
        <v>0.2</v>
      </c>
      <c r="CU4" s="622"/>
      <c r="CV4" s="622"/>
      <c r="CW4" s="622"/>
      <c r="CX4" s="622"/>
      <c r="CY4" s="622"/>
      <c r="CZ4" s="622"/>
      <c r="DA4" s="623"/>
      <c r="DB4" s="621">
        <v>0.2</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86</v>
      </c>
      <c r="AN5" s="419"/>
      <c r="AO5" s="419"/>
      <c r="AP5" s="419"/>
      <c r="AQ5" s="419"/>
      <c r="AR5" s="419"/>
      <c r="AS5" s="419"/>
      <c r="AT5" s="420"/>
      <c r="AU5" s="502" t="s">
        <v>87</v>
      </c>
      <c r="AV5" s="503"/>
      <c r="AW5" s="503"/>
      <c r="AX5" s="503"/>
      <c r="AY5" s="425" t="s">
        <v>88</v>
      </c>
      <c r="AZ5" s="426"/>
      <c r="BA5" s="426"/>
      <c r="BB5" s="426"/>
      <c r="BC5" s="426"/>
      <c r="BD5" s="426"/>
      <c r="BE5" s="426"/>
      <c r="BF5" s="426"/>
      <c r="BG5" s="426"/>
      <c r="BH5" s="426"/>
      <c r="BI5" s="426"/>
      <c r="BJ5" s="426"/>
      <c r="BK5" s="426"/>
      <c r="BL5" s="426"/>
      <c r="BM5" s="427"/>
      <c r="BN5" s="445">
        <v>111815997</v>
      </c>
      <c r="BO5" s="446"/>
      <c r="BP5" s="446"/>
      <c r="BQ5" s="446"/>
      <c r="BR5" s="446"/>
      <c r="BS5" s="446"/>
      <c r="BT5" s="446"/>
      <c r="BU5" s="447"/>
      <c r="BV5" s="445">
        <v>109582413</v>
      </c>
      <c r="BW5" s="446"/>
      <c r="BX5" s="446"/>
      <c r="BY5" s="446"/>
      <c r="BZ5" s="446"/>
      <c r="CA5" s="446"/>
      <c r="CB5" s="446"/>
      <c r="CC5" s="447"/>
      <c r="CD5" s="454" t="s">
        <v>89</v>
      </c>
      <c r="CE5" s="455"/>
      <c r="CF5" s="455"/>
      <c r="CG5" s="455"/>
      <c r="CH5" s="455"/>
      <c r="CI5" s="455"/>
      <c r="CJ5" s="455"/>
      <c r="CK5" s="455"/>
      <c r="CL5" s="455"/>
      <c r="CM5" s="455"/>
      <c r="CN5" s="455"/>
      <c r="CO5" s="455"/>
      <c r="CP5" s="455"/>
      <c r="CQ5" s="455"/>
      <c r="CR5" s="455"/>
      <c r="CS5" s="456"/>
      <c r="CT5" s="415">
        <v>94.9</v>
      </c>
      <c r="CU5" s="416"/>
      <c r="CV5" s="416"/>
      <c r="CW5" s="416"/>
      <c r="CX5" s="416"/>
      <c r="CY5" s="416"/>
      <c r="CZ5" s="416"/>
      <c r="DA5" s="417"/>
      <c r="DB5" s="415">
        <v>94</v>
      </c>
      <c r="DC5" s="416"/>
      <c r="DD5" s="416"/>
      <c r="DE5" s="416"/>
      <c r="DF5" s="416"/>
      <c r="DG5" s="416"/>
      <c r="DH5" s="416"/>
      <c r="DI5" s="417"/>
      <c r="DJ5" s="165"/>
      <c r="DK5" s="165"/>
      <c r="DL5" s="165"/>
      <c r="DM5" s="165"/>
      <c r="DN5" s="165"/>
      <c r="DO5" s="165"/>
    </row>
    <row r="6" spans="1:119" ht="18.75" customHeight="1" x14ac:dyDescent="0.15">
      <c r="A6" s="166"/>
      <c r="B6" s="598" t="s">
        <v>90</v>
      </c>
      <c r="C6" s="459"/>
      <c r="D6" s="459"/>
      <c r="E6" s="599"/>
      <c r="F6" s="599"/>
      <c r="G6" s="599"/>
      <c r="H6" s="599"/>
      <c r="I6" s="599"/>
      <c r="J6" s="599"/>
      <c r="K6" s="599"/>
      <c r="L6" s="599" t="s">
        <v>91</v>
      </c>
      <c r="M6" s="599"/>
      <c r="N6" s="599"/>
      <c r="O6" s="599"/>
      <c r="P6" s="599"/>
      <c r="Q6" s="599"/>
      <c r="R6" s="483"/>
      <c r="S6" s="483"/>
      <c r="T6" s="483"/>
      <c r="U6" s="483"/>
      <c r="V6" s="605"/>
      <c r="W6" s="536" t="s">
        <v>92</v>
      </c>
      <c r="X6" s="458"/>
      <c r="Y6" s="458"/>
      <c r="Z6" s="458"/>
      <c r="AA6" s="458"/>
      <c r="AB6" s="459"/>
      <c r="AC6" s="610" t="s">
        <v>93</v>
      </c>
      <c r="AD6" s="611"/>
      <c r="AE6" s="611"/>
      <c r="AF6" s="611"/>
      <c r="AG6" s="611"/>
      <c r="AH6" s="611"/>
      <c r="AI6" s="611"/>
      <c r="AJ6" s="611"/>
      <c r="AK6" s="611"/>
      <c r="AL6" s="612"/>
      <c r="AM6" s="514" t="s">
        <v>94</v>
      </c>
      <c r="AN6" s="419"/>
      <c r="AO6" s="419"/>
      <c r="AP6" s="419"/>
      <c r="AQ6" s="419"/>
      <c r="AR6" s="419"/>
      <c r="AS6" s="419"/>
      <c r="AT6" s="420"/>
      <c r="AU6" s="502" t="s">
        <v>95</v>
      </c>
      <c r="AV6" s="503"/>
      <c r="AW6" s="503"/>
      <c r="AX6" s="503"/>
      <c r="AY6" s="425" t="s">
        <v>96</v>
      </c>
      <c r="AZ6" s="426"/>
      <c r="BA6" s="426"/>
      <c r="BB6" s="426"/>
      <c r="BC6" s="426"/>
      <c r="BD6" s="426"/>
      <c r="BE6" s="426"/>
      <c r="BF6" s="426"/>
      <c r="BG6" s="426"/>
      <c r="BH6" s="426"/>
      <c r="BI6" s="426"/>
      <c r="BJ6" s="426"/>
      <c r="BK6" s="426"/>
      <c r="BL6" s="426"/>
      <c r="BM6" s="427"/>
      <c r="BN6" s="445">
        <v>569199</v>
      </c>
      <c r="BO6" s="446"/>
      <c r="BP6" s="446"/>
      <c r="BQ6" s="446"/>
      <c r="BR6" s="446"/>
      <c r="BS6" s="446"/>
      <c r="BT6" s="446"/>
      <c r="BU6" s="447"/>
      <c r="BV6" s="445">
        <v>471741</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100.9</v>
      </c>
      <c r="CU6" s="596"/>
      <c r="CV6" s="596"/>
      <c r="CW6" s="596"/>
      <c r="CX6" s="596"/>
      <c r="CY6" s="596"/>
      <c r="CZ6" s="596"/>
      <c r="DA6" s="597"/>
      <c r="DB6" s="595">
        <v>99.9</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87</v>
      </c>
      <c r="AV7" s="503"/>
      <c r="AW7" s="503"/>
      <c r="AX7" s="503"/>
      <c r="AY7" s="425" t="s">
        <v>99</v>
      </c>
      <c r="AZ7" s="426"/>
      <c r="BA7" s="426"/>
      <c r="BB7" s="426"/>
      <c r="BC7" s="426"/>
      <c r="BD7" s="426"/>
      <c r="BE7" s="426"/>
      <c r="BF7" s="426"/>
      <c r="BG7" s="426"/>
      <c r="BH7" s="426"/>
      <c r="BI7" s="426"/>
      <c r="BJ7" s="426"/>
      <c r="BK7" s="426"/>
      <c r="BL7" s="426"/>
      <c r="BM7" s="427"/>
      <c r="BN7" s="445">
        <v>448640</v>
      </c>
      <c r="BO7" s="446"/>
      <c r="BP7" s="446"/>
      <c r="BQ7" s="446"/>
      <c r="BR7" s="446"/>
      <c r="BS7" s="446"/>
      <c r="BT7" s="446"/>
      <c r="BU7" s="447"/>
      <c r="BV7" s="445">
        <v>335188</v>
      </c>
      <c r="BW7" s="446"/>
      <c r="BX7" s="446"/>
      <c r="BY7" s="446"/>
      <c r="BZ7" s="446"/>
      <c r="CA7" s="446"/>
      <c r="CB7" s="446"/>
      <c r="CC7" s="447"/>
      <c r="CD7" s="454" t="s">
        <v>100</v>
      </c>
      <c r="CE7" s="455"/>
      <c r="CF7" s="455"/>
      <c r="CG7" s="455"/>
      <c r="CH7" s="455"/>
      <c r="CI7" s="455"/>
      <c r="CJ7" s="455"/>
      <c r="CK7" s="455"/>
      <c r="CL7" s="455"/>
      <c r="CM7" s="455"/>
      <c r="CN7" s="455"/>
      <c r="CO7" s="455"/>
      <c r="CP7" s="455"/>
      <c r="CQ7" s="455"/>
      <c r="CR7" s="455"/>
      <c r="CS7" s="456"/>
      <c r="CT7" s="445">
        <v>66985751</v>
      </c>
      <c r="CU7" s="446"/>
      <c r="CV7" s="446"/>
      <c r="CW7" s="446"/>
      <c r="CX7" s="446"/>
      <c r="CY7" s="446"/>
      <c r="CZ7" s="446"/>
      <c r="DA7" s="447"/>
      <c r="DB7" s="445">
        <v>66753358</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101</v>
      </c>
      <c r="AN8" s="419"/>
      <c r="AO8" s="419"/>
      <c r="AP8" s="419"/>
      <c r="AQ8" s="419"/>
      <c r="AR8" s="419"/>
      <c r="AS8" s="419"/>
      <c r="AT8" s="420"/>
      <c r="AU8" s="502" t="s">
        <v>102</v>
      </c>
      <c r="AV8" s="503"/>
      <c r="AW8" s="503"/>
      <c r="AX8" s="503"/>
      <c r="AY8" s="425" t="s">
        <v>103</v>
      </c>
      <c r="AZ8" s="426"/>
      <c r="BA8" s="426"/>
      <c r="BB8" s="426"/>
      <c r="BC8" s="426"/>
      <c r="BD8" s="426"/>
      <c r="BE8" s="426"/>
      <c r="BF8" s="426"/>
      <c r="BG8" s="426"/>
      <c r="BH8" s="426"/>
      <c r="BI8" s="426"/>
      <c r="BJ8" s="426"/>
      <c r="BK8" s="426"/>
      <c r="BL8" s="426"/>
      <c r="BM8" s="427"/>
      <c r="BN8" s="445">
        <v>120559</v>
      </c>
      <c r="BO8" s="446"/>
      <c r="BP8" s="446"/>
      <c r="BQ8" s="446"/>
      <c r="BR8" s="446"/>
      <c r="BS8" s="446"/>
      <c r="BT8" s="446"/>
      <c r="BU8" s="447"/>
      <c r="BV8" s="445">
        <v>136553</v>
      </c>
      <c r="BW8" s="446"/>
      <c r="BX8" s="446"/>
      <c r="BY8" s="446"/>
      <c r="BZ8" s="446"/>
      <c r="CA8" s="446"/>
      <c r="CB8" s="446"/>
      <c r="CC8" s="447"/>
      <c r="CD8" s="454" t="s">
        <v>104</v>
      </c>
      <c r="CE8" s="455"/>
      <c r="CF8" s="455"/>
      <c r="CG8" s="455"/>
      <c r="CH8" s="455"/>
      <c r="CI8" s="455"/>
      <c r="CJ8" s="455"/>
      <c r="CK8" s="455"/>
      <c r="CL8" s="455"/>
      <c r="CM8" s="455"/>
      <c r="CN8" s="455"/>
      <c r="CO8" s="455"/>
      <c r="CP8" s="455"/>
      <c r="CQ8" s="455"/>
      <c r="CR8" s="455"/>
      <c r="CS8" s="456"/>
      <c r="CT8" s="558">
        <v>0.73</v>
      </c>
      <c r="CU8" s="559"/>
      <c r="CV8" s="559"/>
      <c r="CW8" s="559"/>
      <c r="CX8" s="559"/>
      <c r="CY8" s="559"/>
      <c r="CZ8" s="559"/>
      <c r="DA8" s="560"/>
      <c r="DB8" s="558">
        <v>0.74</v>
      </c>
      <c r="DC8" s="559"/>
      <c r="DD8" s="559"/>
      <c r="DE8" s="559"/>
      <c r="DF8" s="559"/>
      <c r="DG8" s="559"/>
      <c r="DH8" s="559"/>
      <c r="DI8" s="560"/>
      <c r="DJ8" s="165"/>
      <c r="DK8" s="165"/>
      <c r="DL8" s="165"/>
      <c r="DM8" s="165"/>
      <c r="DN8" s="165"/>
      <c r="DO8" s="165"/>
    </row>
    <row r="9" spans="1:119" ht="18.75" customHeight="1" thickBot="1" x14ac:dyDescent="0.2">
      <c r="A9" s="166"/>
      <c r="B9" s="584" t="s">
        <v>105</v>
      </c>
      <c r="C9" s="585"/>
      <c r="D9" s="585"/>
      <c r="E9" s="585"/>
      <c r="F9" s="585"/>
      <c r="G9" s="585"/>
      <c r="H9" s="585"/>
      <c r="I9" s="585"/>
      <c r="J9" s="585"/>
      <c r="K9" s="508"/>
      <c r="L9" s="586" t="s">
        <v>106</v>
      </c>
      <c r="M9" s="587"/>
      <c r="N9" s="587"/>
      <c r="O9" s="587"/>
      <c r="P9" s="587"/>
      <c r="Q9" s="588"/>
      <c r="R9" s="589">
        <v>279886</v>
      </c>
      <c r="S9" s="590"/>
      <c r="T9" s="590"/>
      <c r="U9" s="590"/>
      <c r="V9" s="591"/>
      <c r="W9" s="524" t="s">
        <v>107</v>
      </c>
      <c r="X9" s="525"/>
      <c r="Y9" s="525"/>
      <c r="Z9" s="525"/>
      <c r="AA9" s="525"/>
      <c r="AB9" s="525"/>
      <c r="AC9" s="525"/>
      <c r="AD9" s="525"/>
      <c r="AE9" s="525"/>
      <c r="AF9" s="525"/>
      <c r="AG9" s="525"/>
      <c r="AH9" s="525"/>
      <c r="AI9" s="525"/>
      <c r="AJ9" s="525"/>
      <c r="AK9" s="525"/>
      <c r="AL9" s="592"/>
      <c r="AM9" s="514" t="s">
        <v>108</v>
      </c>
      <c r="AN9" s="419"/>
      <c r="AO9" s="419"/>
      <c r="AP9" s="419"/>
      <c r="AQ9" s="419"/>
      <c r="AR9" s="419"/>
      <c r="AS9" s="419"/>
      <c r="AT9" s="420"/>
      <c r="AU9" s="502" t="s">
        <v>109</v>
      </c>
      <c r="AV9" s="503"/>
      <c r="AW9" s="503"/>
      <c r="AX9" s="503"/>
      <c r="AY9" s="425" t="s">
        <v>110</v>
      </c>
      <c r="AZ9" s="426"/>
      <c r="BA9" s="426"/>
      <c r="BB9" s="426"/>
      <c r="BC9" s="426"/>
      <c r="BD9" s="426"/>
      <c r="BE9" s="426"/>
      <c r="BF9" s="426"/>
      <c r="BG9" s="426"/>
      <c r="BH9" s="426"/>
      <c r="BI9" s="426"/>
      <c r="BJ9" s="426"/>
      <c r="BK9" s="426"/>
      <c r="BL9" s="426"/>
      <c r="BM9" s="427"/>
      <c r="BN9" s="445">
        <v>-15994</v>
      </c>
      <c r="BO9" s="446"/>
      <c r="BP9" s="446"/>
      <c r="BQ9" s="446"/>
      <c r="BR9" s="446"/>
      <c r="BS9" s="446"/>
      <c r="BT9" s="446"/>
      <c r="BU9" s="447"/>
      <c r="BV9" s="445">
        <v>-435787</v>
      </c>
      <c r="BW9" s="446"/>
      <c r="BX9" s="446"/>
      <c r="BY9" s="446"/>
      <c r="BZ9" s="446"/>
      <c r="CA9" s="446"/>
      <c r="CB9" s="446"/>
      <c r="CC9" s="447"/>
      <c r="CD9" s="454" t="s">
        <v>111</v>
      </c>
      <c r="CE9" s="455"/>
      <c r="CF9" s="455"/>
      <c r="CG9" s="455"/>
      <c r="CH9" s="455"/>
      <c r="CI9" s="455"/>
      <c r="CJ9" s="455"/>
      <c r="CK9" s="455"/>
      <c r="CL9" s="455"/>
      <c r="CM9" s="455"/>
      <c r="CN9" s="455"/>
      <c r="CO9" s="455"/>
      <c r="CP9" s="455"/>
      <c r="CQ9" s="455"/>
      <c r="CR9" s="455"/>
      <c r="CS9" s="456"/>
      <c r="CT9" s="415">
        <v>13.1</v>
      </c>
      <c r="CU9" s="416"/>
      <c r="CV9" s="416"/>
      <c r="CW9" s="416"/>
      <c r="CX9" s="416"/>
      <c r="CY9" s="416"/>
      <c r="CZ9" s="416"/>
      <c r="DA9" s="417"/>
      <c r="DB9" s="415">
        <v>12.9</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112</v>
      </c>
      <c r="M10" s="419"/>
      <c r="N10" s="419"/>
      <c r="O10" s="419"/>
      <c r="P10" s="419"/>
      <c r="Q10" s="420"/>
      <c r="R10" s="421">
        <v>285746</v>
      </c>
      <c r="S10" s="422"/>
      <c r="T10" s="422"/>
      <c r="U10" s="422"/>
      <c r="V10" s="424"/>
      <c r="W10" s="593"/>
      <c r="X10" s="407"/>
      <c r="Y10" s="407"/>
      <c r="Z10" s="407"/>
      <c r="AA10" s="407"/>
      <c r="AB10" s="407"/>
      <c r="AC10" s="407"/>
      <c r="AD10" s="407"/>
      <c r="AE10" s="407"/>
      <c r="AF10" s="407"/>
      <c r="AG10" s="407"/>
      <c r="AH10" s="407"/>
      <c r="AI10" s="407"/>
      <c r="AJ10" s="407"/>
      <c r="AK10" s="407"/>
      <c r="AL10" s="594"/>
      <c r="AM10" s="514" t="s">
        <v>113</v>
      </c>
      <c r="AN10" s="419"/>
      <c r="AO10" s="419"/>
      <c r="AP10" s="419"/>
      <c r="AQ10" s="419"/>
      <c r="AR10" s="419"/>
      <c r="AS10" s="419"/>
      <c r="AT10" s="420"/>
      <c r="AU10" s="502" t="s">
        <v>114</v>
      </c>
      <c r="AV10" s="503"/>
      <c r="AW10" s="503"/>
      <c r="AX10" s="503"/>
      <c r="AY10" s="425" t="s">
        <v>115</v>
      </c>
      <c r="AZ10" s="426"/>
      <c r="BA10" s="426"/>
      <c r="BB10" s="426"/>
      <c r="BC10" s="426"/>
      <c r="BD10" s="426"/>
      <c r="BE10" s="426"/>
      <c r="BF10" s="426"/>
      <c r="BG10" s="426"/>
      <c r="BH10" s="426"/>
      <c r="BI10" s="426"/>
      <c r="BJ10" s="426"/>
      <c r="BK10" s="426"/>
      <c r="BL10" s="426"/>
      <c r="BM10" s="427"/>
      <c r="BN10" s="445">
        <v>4059</v>
      </c>
      <c r="BO10" s="446"/>
      <c r="BP10" s="446"/>
      <c r="BQ10" s="446"/>
      <c r="BR10" s="446"/>
      <c r="BS10" s="446"/>
      <c r="BT10" s="446"/>
      <c r="BU10" s="447"/>
      <c r="BV10" s="445">
        <v>55558</v>
      </c>
      <c r="BW10" s="446"/>
      <c r="BX10" s="446"/>
      <c r="BY10" s="446"/>
      <c r="BZ10" s="446"/>
      <c r="CA10" s="446"/>
      <c r="CB10" s="446"/>
      <c r="CC10" s="447"/>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117</v>
      </c>
      <c r="M11" s="492"/>
      <c r="N11" s="492"/>
      <c r="O11" s="492"/>
      <c r="P11" s="492"/>
      <c r="Q11" s="493"/>
      <c r="R11" s="581" t="s">
        <v>118</v>
      </c>
      <c r="S11" s="582"/>
      <c r="T11" s="582"/>
      <c r="U11" s="582"/>
      <c r="V11" s="583"/>
      <c r="W11" s="593"/>
      <c r="X11" s="407"/>
      <c r="Y11" s="407"/>
      <c r="Z11" s="407"/>
      <c r="AA11" s="407"/>
      <c r="AB11" s="407"/>
      <c r="AC11" s="407"/>
      <c r="AD11" s="407"/>
      <c r="AE11" s="407"/>
      <c r="AF11" s="407"/>
      <c r="AG11" s="407"/>
      <c r="AH11" s="407"/>
      <c r="AI11" s="407"/>
      <c r="AJ11" s="407"/>
      <c r="AK11" s="407"/>
      <c r="AL11" s="594"/>
      <c r="AM11" s="514" t="s">
        <v>119</v>
      </c>
      <c r="AN11" s="419"/>
      <c r="AO11" s="419"/>
      <c r="AP11" s="419"/>
      <c r="AQ11" s="419"/>
      <c r="AR11" s="419"/>
      <c r="AS11" s="419"/>
      <c r="AT11" s="420"/>
      <c r="AU11" s="502" t="s">
        <v>114</v>
      </c>
      <c r="AV11" s="503"/>
      <c r="AW11" s="503"/>
      <c r="AX11" s="503"/>
      <c r="AY11" s="425" t="s">
        <v>120</v>
      </c>
      <c r="AZ11" s="426"/>
      <c r="BA11" s="426"/>
      <c r="BB11" s="426"/>
      <c r="BC11" s="426"/>
      <c r="BD11" s="426"/>
      <c r="BE11" s="426"/>
      <c r="BF11" s="426"/>
      <c r="BG11" s="426"/>
      <c r="BH11" s="426"/>
      <c r="BI11" s="426"/>
      <c r="BJ11" s="426"/>
      <c r="BK11" s="426"/>
      <c r="BL11" s="426"/>
      <c r="BM11" s="427"/>
      <c r="BN11" s="445">
        <v>592</v>
      </c>
      <c r="BO11" s="446"/>
      <c r="BP11" s="446"/>
      <c r="BQ11" s="446"/>
      <c r="BR11" s="446"/>
      <c r="BS11" s="446"/>
      <c r="BT11" s="446"/>
      <c r="BU11" s="447"/>
      <c r="BV11" s="445">
        <v>3500</v>
      </c>
      <c r="BW11" s="446"/>
      <c r="BX11" s="446"/>
      <c r="BY11" s="446"/>
      <c r="BZ11" s="446"/>
      <c r="CA11" s="446"/>
      <c r="CB11" s="446"/>
      <c r="CC11" s="447"/>
      <c r="CD11" s="454" t="s">
        <v>121</v>
      </c>
      <c r="CE11" s="455"/>
      <c r="CF11" s="455"/>
      <c r="CG11" s="455"/>
      <c r="CH11" s="455"/>
      <c r="CI11" s="455"/>
      <c r="CJ11" s="455"/>
      <c r="CK11" s="455"/>
      <c r="CL11" s="455"/>
      <c r="CM11" s="455"/>
      <c r="CN11" s="455"/>
      <c r="CO11" s="455"/>
      <c r="CP11" s="455"/>
      <c r="CQ11" s="455"/>
      <c r="CR11" s="455"/>
      <c r="CS11" s="456"/>
      <c r="CT11" s="558" t="s">
        <v>122</v>
      </c>
      <c r="CU11" s="559"/>
      <c r="CV11" s="559"/>
      <c r="CW11" s="559"/>
      <c r="CX11" s="559"/>
      <c r="CY11" s="559"/>
      <c r="CZ11" s="559"/>
      <c r="DA11" s="560"/>
      <c r="DB11" s="558" t="s">
        <v>122</v>
      </c>
      <c r="DC11" s="559"/>
      <c r="DD11" s="559"/>
      <c r="DE11" s="559"/>
      <c r="DF11" s="559"/>
      <c r="DG11" s="559"/>
      <c r="DH11" s="559"/>
      <c r="DI11" s="560"/>
      <c r="DJ11" s="165"/>
      <c r="DK11" s="165"/>
      <c r="DL11" s="165"/>
      <c r="DM11" s="165"/>
      <c r="DN11" s="165"/>
      <c r="DO11" s="165"/>
    </row>
    <row r="12" spans="1:119" ht="18.75" customHeight="1" x14ac:dyDescent="0.15">
      <c r="A12" s="166"/>
      <c r="B12" s="561" t="s">
        <v>123</v>
      </c>
      <c r="C12" s="562"/>
      <c r="D12" s="562"/>
      <c r="E12" s="562"/>
      <c r="F12" s="562"/>
      <c r="G12" s="562"/>
      <c r="H12" s="562"/>
      <c r="I12" s="562"/>
      <c r="J12" s="562"/>
      <c r="K12" s="563"/>
      <c r="L12" s="570" t="s">
        <v>124</v>
      </c>
      <c r="M12" s="571"/>
      <c r="N12" s="571"/>
      <c r="O12" s="571"/>
      <c r="P12" s="571"/>
      <c r="Q12" s="572"/>
      <c r="R12" s="573">
        <v>281127</v>
      </c>
      <c r="S12" s="574"/>
      <c r="T12" s="574"/>
      <c r="U12" s="574"/>
      <c r="V12" s="575"/>
      <c r="W12" s="576" t="s">
        <v>1</v>
      </c>
      <c r="X12" s="503"/>
      <c r="Y12" s="503"/>
      <c r="Z12" s="503"/>
      <c r="AA12" s="503"/>
      <c r="AB12" s="577"/>
      <c r="AC12" s="502" t="s">
        <v>125</v>
      </c>
      <c r="AD12" s="503"/>
      <c r="AE12" s="503"/>
      <c r="AF12" s="503"/>
      <c r="AG12" s="577"/>
      <c r="AH12" s="502" t="s">
        <v>126</v>
      </c>
      <c r="AI12" s="503"/>
      <c r="AJ12" s="503"/>
      <c r="AK12" s="503"/>
      <c r="AL12" s="578"/>
      <c r="AM12" s="514" t="s">
        <v>127</v>
      </c>
      <c r="AN12" s="419"/>
      <c r="AO12" s="419"/>
      <c r="AP12" s="419"/>
      <c r="AQ12" s="419"/>
      <c r="AR12" s="419"/>
      <c r="AS12" s="419"/>
      <c r="AT12" s="420"/>
      <c r="AU12" s="502" t="s">
        <v>95</v>
      </c>
      <c r="AV12" s="503"/>
      <c r="AW12" s="503"/>
      <c r="AX12" s="503"/>
      <c r="AY12" s="425" t="s">
        <v>128</v>
      </c>
      <c r="AZ12" s="426"/>
      <c r="BA12" s="426"/>
      <c r="BB12" s="426"/>
      <c r="BC12" s="426"/>
      <c r="BD12" s="426"/>
      <c r="BE12" s="426"/>
      <c r="BF12" s="426"/>
      <c r="BG12" s="426"/>
      <c r="BH12" s="426"/>
      <c r="BI12" s="426"/>
      <c r="BJ12" s="426"/>
      <c r="BK12" s="426"/>
      <c r="BL12" s="426"/>
      <c r="BM12" s="427"/>
      <c r="BN12" s="445">
        <v>3500000</v>
      </c>
      <c r="BO12" s="446"/>
      <c r="BP12" s="446"/>
      <c r="BQ12" s="446"/>
      <c r="BR12" s="446"/>
      <c r="BS12" s="446"/>
      <c r="BT12" s="446"/>
      <c r="BU12" s="447"/>
      <c r="BV12" s="445">
        <v>2400000</v>
      </c>
      <c r="BW12" s="446"/>
      <c r="BX12" s="446"/>
      <c r="BY12" s="446"/>
      <c r="BZ12" s="446"/>
      <c r="CA12" s="446"/>
      <c r="CB12" s="446"/>
      <c r="CC12" s="447"/>
      <c r="CD12" s="454" t="s">
        <v>129</v>
      </c>
      <c r="CE12" s="455"/>
      <c r="CF12" s="455"/>
      <c r="CG12" s="455"/>
      <c r="CH12" s="455"/>
      <c r="CI12" s="455"/>
      <c r="CJ12" s="455"/>
      <c r="CK12" s="455"/>
      <c r="CL12" s="455"/>
      <c r="CM12" s="455"/>
      <c r="CN12" s="455"/>
      <c r="CO12" s="455"/>
      <c r="CP12" s="455"/>
      <c r="CQ12" s="455"/>
      <c r="CR12" s="455"/>
      <c r="CS12" s="456"/>
      <c r="CT12" s="558" t="s">
        <v>130</v>
      </c>
      <c r="CU12" s="559"/>
      <c r="CV12" s="559"/>
      <c r="CW12" s="559"/>
      <c r="CX12" s="559"/>
      <c r="CY12" s="559"/>
      <c r="CZ12" s="559"/>
      <c r="DA12" s="560"/>
      <c r="DB12" s="558" t="s">
        <v>131</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132</v>
      </c>
      <c r="N13" s="546"/>
      <c r="O13" s="546"/>
      <c r="P13" s="546"/>
      <c r="Q13" s="547"/>
      <c r="R13" s="548">
        <v>272887</v>
      </c>
      <c r="S13" s="549"/>
      <c r="T13" s="549"/>
      <c r="U13" s="549"/>
      <c r="V13" s="550"/>
      <c r="W13" s="536" t="s">
        <v>133</v>
      </c>
      <c r="X13" s="458"/>
      <c r="Y13" s="458"/>
      <c r="Z13" s="458"/>
      <c r="AA13" s="458"/>
      <c r="AB13" s="459"/>
      <c r="AC13" s="421">
        <v>3585</v>
      </c>
      <c r="AD13" s="422"/>
      <c r="AE13" s="422"/>
      <c r="AF13" s="422"/>
      <c r="AG13" s="423"/>
      <c r="AH13" s="421">
        <v>3793</v>
      </c>
      <c r="AI13" s="422"/>
      <c r="AJ13" s="422"/>
      <c r="AK13" s="422"/>
      <c r="AL13" s="424"/>
      <c r="AM13" s="514" t="s">
        <v>134</v>
      </c>
      <c r="AN13" s="419"/>
      <c r="AO13" s="419"/>
      <c r="AP13" s="419"/>
      <c r="AQ13" s="419"/>
      <c r="AR13" s="419"/>
      <c r="AS13" s="419"/>
      <c r="AT13" s="420"/>
      <c r="AU13" s="502" t="s">
        <v>135</v>
      </c>
      <c r="AV13" s="503"/>
      <c r="AW13" s="503"/>
      <c r="AX13" s="503"/>
      <c r="AY13" s="425" t="s">
        <v>136</v>
      </c>
      <c r="AZ13" s="426"/>
      <c r="BA13" s="426"/>
      <c r="BB13" s="426"/>
      <c r="BC13" s="426"/>
      <c r="BD13" s="426"/>
      <c r="BE13" s="426"/>
      <c r="BF13" s="426"/>
      <c r="BG13" s="426"/>
      <c r="BH13" s="426"/>
      <c r="BI13" s="426"/>
      <c r="BJ13" s="426"/>
      <c r="BK13" s="426"/>
      <c r="BL13" s="426"/>
      <c r="BM13" s="427"/>
      <c r="BN13" s="445">
        <v>-3511343</v>
      </c>
      <c r="BO13" s="446"/>
      <c r="BP13" s="446"/>
      <c r="BQ13" s="446"/>
      <c r="BR13" s="446"/>
      <c r="BS13" s="446"/>
      <c r="BT13" s="446"/>
      <c r="BU13" s="447"/>
      <c r="BV13" s="445">
        <v>-2776729</v>
      </c>
      <c r="BW13" s="446"/>
      <c r="BX13" s="446"/>
      <c r="BY13" s="446"/>
      <c r="BZ13" s="446"/>
      <c r="CA13" s="446"/>
      <c r="CB13" s="446"/>
      <c r="CC13" s="447"/>
      <c r="CD13" s="454" t="s">
        <v>137</v>
      </c>
      <c r="CE13" s="455"/>
      <c r="CF13" s="455"/>
      <c r="CG13" s="455"/>
      <c r="CH13" s="455"/>
      <c r="CI13" s="455"/>
      <c r="CJ13" s="455"/>
      <c r="CK13" s="455"/>
      <c r="CL13" s="455"/>
      <c r="CM13" s="455"/>
      <c r="CN13" s="455"/>
      <c r="CO13" s="455"/>
      <c r="CP13" s="455"/>
      <c r="CQ13" s="455"/>
      <c r="CR13" s="455"/>
      <c r="CS13" s="456"/>
      <c r="CT13" s="415">
        <v>5</v>
      </c>
      <c r="CU13" s="416"/>
      <c r="CV13" s="416"/>
      <c r="CW13" s="416"/>
      <c r="CX13" s="416"/>
      <c r="CY13" s="416"/>
      <c r="CZ13" s="416"/>
      <c r="DA13" s="417"/>
      <c r="DB13" s="415">
        <v>7.2</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138</v>
      </c>
      <c r="M14" s="579"/>
      <c r="N14" s="579"/>
      <c r="O14" s="579"/>
      <c r="P14" s="579"/>
      <c r="Q14" s="580"/>
      <c r="R14" s="548">
        <v>281745</v>
      </c>
      <c r="S14" s="549"/>
      <c r="T14" s="549"/>
      <c r="U14" s="549"/>
      <c r="V14" s="550"/>
      <c r="W14" s="551"/>
      <c r="X14" s="461"/>
      <c r="Y14" s="461"/>
      <c r="Z14" s="461"/>
      <c r="AA14" s="461"/>
      <c r="AB14" s="462"/>
      <c r="AC14" s="541">
        <v>2.8</v>
      </c>
      <c r="AD14" s="542"/>
      <c r="AE14" s="542"/>
      <c r="AF14" s="542"/>
      <c r="AG14" s="543"/>
      <c r="AH14" s="541">
        <v>3</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139</v>
      </c>
      <c r="CE14" s="452"/>
      <c r="CF14" s="452"/>
      <c r="CG14" s="452"/>
      <c r="CH14" s="452"/>
      <c r="CI14" s="452"/>
      <c r="CJ14" s="452"/>
      <c r="CK14" s="452"/>
      <c r="CL14" s="452"/>
      <c r="CM14" s="452"/>
      <c r="CN14" s="452"/>
      <c r="CO14" s="452"/>
      <c r="CP14" s="452"/>
      <c r="CQ14" s="452"/>
      <c r="CR14" s="452"/>
      <c r="CS14" s="453"/>
      <c r="CT14" s="552">
        <v>45.5</v>
      </c>
      <c r="CU14" s="553"/>
      <c r="CV14" s="553"/>
      <c r="CW14" s="553"/>
      <c r="CX14" s="553"/>
      <c r="CY14" s="553"/>
      <c r="CZ14" s="553"/>
      <c r="DA14" s="554"/>
      <c r="DB14" s="552">
        <v>42</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132</v>
      </c>
      <c r="N15" s="546"/>
      <c r="O15" s="546"/>
      <c r="P15" s="546"/>
      <c r="Q15" s="547"/>
      <c r="R15" s="548">
        <v>274163</v>
      </c>
      <c r="S15" s="549"/>
      <c r="T15" s="549"/>
      <c r="U15" s="549"/>
      <c r="V15" s="550"/>
      <c r="W15" s="536" t="s">
        <v>140</v>
      </c>
      <c r="X15" s="458"/>
      <c r="Y15" s="458"/>
      <c r="Z15" s="458"/>
      <c r="AA15" s="458"/>
      <c r="AB15" s="459"/>
      <c r="AC15" s="421">
        <v>33654</v>
      </c>
      <c r="AD15" s="422"/>
      <c r="AE15" s="422"/>
      <c r="AF15" s="422"/>
      <c r="AG15" s="423"/>
      <c r="AH15" s="421">
        <v>34770</v>
      </c>
      <c r="AI15" s="422"/>
      <c r="AJ15" s="422"/>
      <c r="AK15" s="422"/>
      <c r="AL15" s="424"/>
      <c r="AM15" s="514"/>
      <c r="AN15" s="419"/>
      <c r="AO15" s="419"/>
      <c r="AP15" s="419"/>
      <c r="AQ15" s="419"/>
      <c r="AR15" s="419"/>
      <c r="AS15" s="419"/>
      <c r="AT15" s="420"/>
      <c r="AU15" s="502"/>
      <c r="AV15" s="503"/>
      <c r="AW15" s="503"/>
      <c r="AX15" s="503"/>
      <c r="AY15" s="437" t="s">
        <v>141</v>
      </c>
      <c r="AZ15" s="438"/>
      <c r="BA15" s="438"/>
      <c r="BB15" s="438"/>
      <c r="BC15" s="438"/>
      <c r="BD15" s="438"/>
      <c r="BE15" s="438"/>
      <c r="BF15" s="438"/>
      <c r="BG15" s="438"/>
      <c r="BH15" s="438"/>
      <c r="BI15" s="438"/>
      <c r="BJ15" s="438"/>
      <c r="BK15" s="438"/>
      <c r="BL15" s="438"/>
      <c r="BM15" s="439"/>
      <c r="BN15" s="440">
        <v>35802373</v>
      </c>
      <c r="BO15" s="441"/>
      <c r="BP15" s="441"/>
      <c r="BQ15" s="441"/>
      <c r="BR15" s="441"/>
      <c r="BS15" s="441"/>
      <c r="BT15" s="441"/>
      <c r="BU15" s="442"/>
      <c r="BV15" s="440">
        <v>35453895</v>
      </c>
      <c r="BW15" s="441"/>
      <c r="BX15" s="441"/>
      <c r="BY15" s="441"/>
      <c r="BZ15" s="441"/>
      <c r="CA15" s="441"/>
      <c r="CB15" s="441"/>
      <c r="CC15" s="442"/>
      <c r="CD15" s="555" t="s">
        <v>142</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143</v>
      </c>
      <c r="M16" s="539"/>
      <c r="N16" s="539"/>
      <c r="O16" s="539"/>
      <c r="P16" s="539"/>
      <c r="Q16" s="540"/>
      <c r="R16" s="533" t="s">
        <v>144</v>
      </c>
      <c r="S16" s="534"/>
      <c r="T16" s="534"/>
      <c r="U16" s="534"/>
      <c r="V16" s="535"/>
      <c r="W16" s="551"/>
      <c r="X16" s="461"/>
      <c r="Y16" s="461"/>
      <c r="Z16" s="461"/>
      <c r="AA16" s="461"/>
      <c r="AB16" s="462"/>
      <c r="AC16" s="541">
        <v>26.6</v>
      </c>
      <c r="AD16" s="542"/>
      <c r="AE16" s="542"/>
      <c r="AF16" s="542"/>
      <c r="AG16" s="543"/>
      <c r="AH16" s="541">
        <v>27.3</v>
      </c>
      <c r="AI16" s="542"/>
      <c r="AJ16" s="542"/>
      <c r="AK16" s="542"/>
      <c r="AL16" s="544"/>
      <c r="AM16" s="514"/>
      <c r="AN16" s="419"/>
      <c r="AO16" s="419"/>
      <c r="AP16" s="419"/>
      <c r="AQ16" s="419"/>
      <c r="AR16" s="419"/>
      <c r="AS16" s="419"/>
      <c r="AT16" s="420"/>
      <c r="AU16" s="502"/>
      <c r="AV16" s="503"/>
      <c r="AW16" s="503"/>
      <c r="AX16" s="503"/>
      <c r="AY16" s="425" t="s">
        <v>145</v>
      </c>
      <c r="AZ16" s="426"/>
      <c r="BA16" s="426"/>
      <c r="BB16" s="426"/>
      <c r="BC16" s="426"/>
      <c r="BD16" s="426"/>
      <c r="BE16" s="426"/>
      <c r="BF16" s="426"/>
      <c r="BG16" s="426"/>
      <c r="BH16" s="426"/>
      <c r="BI16" s="426"/>
      <c r="BJ16" s="426"/>
      <c r="BK16" s="426"/>
      <c r="BL16" s="426"/>
      <c r="BM16" s="427"/>
      <c r="BN16" s="445">
        <v>49524181</v>
      </c>
      <c r="BO16" s="446"/>
      <c r="BP16" s="446"/>
      <c r="BQ16" s="446"/>
      <c r="BR16" s="446"/>
      <c r="BS16" s="446"/>
      <c r="BT16" s="446"/>
      <c r="BU16" s="447"/>
      <c r="BV16" s="445">
        <v>48665867</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146</v>
      </c>
      <c r="N17" s="531"/>
      <c r="O17" s="531"/>
      <c r="P17" s="531"/>
      <c r="Q17" s="532"/>
      <c r="R17" s="533" t="s">
        <v>147</v>
      </c>
      <c r="S17" s="534"/>
      <c r="T17" s="534"/>
      <c r="U17" s="534"/>
      <c r="V17" s="535"/>
      <c r="W17" s="536" t="s">
        <v>148</v>
      </c>
      <c r="X17" s="458"/>
      <c r="Y17" s="458"/>
      <c r="Z17" s="458"/>
      <c r="AA17" s="458"/>
      <c r="AB17" s="459"/>
      <c r="AC17" s="421">
        <v>89292</v>
      </c>
      <c r="AD17" s="422"/>
      <c r="AE17" s="422"/>
      <c r="AF17" s="422"/>
      <c r="AG17" s="423"/>
      <c r="AH17" s="421">
        <v>88994</v>
      </c>
      <c r="AI17" s="422"/>
      <c r="AJ17" s="422"/>
      <c r="AK17" s="422"/>
      <c r="AL17" s="424"/>
      <c r="AM17" s="514"/>
      <c r="AN17" s="419"/>
      <c r="AO17" s="419"/>
      <c r="AP17" s="419"/>
      <c r="AQ17" s="419"/>
      <c r="AR17" s="419"/>
      <c r="AS17" s="419"/>
      <c r="AT17" s="420"/>
      <c r="AU17" s="502"/>
      <c r="AV17" s="503"/>
      <c r="AW17" s="503"/>
      <c r="AX17" s="503"/>
      <c r="AY17" s="425" t="s">
        <v>149</v>
      </c>
      <c r="AZ17" s="426"/>
      <c r="BA17" s="426"/>
      <c r="BB17" s="426"/>
      <c r="BC17" s="426"/>
      <c r="BD17" s="426"/>
      <c r="BE17" s="426"/>
      <c r="BF17" s="426"/>
      <c r="BG17" s="426"/>
      <c r="BH17" s="426"/>
      <c r="BI17" s="426"/>
      <c r="BJ17" s="426"/>
      <c r="BK17" s="426"/>
      <c r="BL17" s="426"/>
      <c r="BM17" s="427"/>
      <c r="BN17" s="445">
        <v>45934819</v>
      </c>
      <c r="BO17" s="446"/>
      <c r="BP17" s="446"/>
      <c r="BQ17" s="446"/>
      <c r="BR17" s="446"/>
      <c r="BS17" s="446"/>
      <c r="BT17" s="446"/>
      <c r="BU17" s="447"/>
      <c r="BV17" s="445">
        <v>45438539</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150</v>
      </c>
      <c r="C18" s="508"/>
      <c r="D18" s="508"/>
      <c r="E18" s="509"/>
      <c r="F18" s="509"/>
      <c r="G18" s="509"/>
      <c r="H18" s="509"/>
      <c r="I18" s="509"/>
      <c r="J18" s="509"/>
      <c r="K18" s="509"/>
      <c r="L18" s="510">
        <v>711.19</v>
      </c>
      <c r="M18" s="510"/>
      <c r="N18" s="510"/>
      <c r="O18" s="510"/>
      <c r="P18" s="510"/>
      <c r="Q18" s="510"/>
      <c r="R18" s="511"/>
      <c r="S18" s="511"/>
      <c r="T18" s="511"/>
      <c r="U18" s="511"/>
      <c r="V18" s="512"/>
      <c r="W18" s="526"/>
      <c r="X18" s="527"/>
      <c r="Y18" s="527"/>
      <c r="Z18" s="527"/>
      <c r="AA18" s="527"/>
      <c r="AB18" s="537"/>
      <c r="AC18" s="409">
        <v>70.599999999999994</v>
      </c>
      <c r="AD18" s="410"/>
      <c r="AE18" s="410"/>
      <c r="AF18" s="410"/>
      <c r="AG18" s="513"/>
      <c r="AH18" s="409">
        <v>69.8</v>
      </c>
      <c r="AI18" s="410"/>
      <c r="AJ18" s="410"/>
      <c r="AK18" s="410"/>
      <c r="AL18" s="411"/>
      <c r="AM18" s="514"/>
      <c r="AN18" s="419"/>
      <c r="AO18" s="419"/>
      <c r="AP18" s="419"/>
      <c r="AQ18" s="419"/>
      <c r="AR18" s="419"/>
      <c r="AS18" s="419"/>
      <c r="AT18" s="420"/>
      <c r="AU18" s="502"/>
      <c r="AV18" s="503"/>
      <c r="AW18" s="503"/>
      <c r="AX18" s="503"/>
      <c r="AY18" s="425" t="s">
        <v>151</v>
      </c>
      <c r="AZ18" s="426"/>
      <c r="BA18" s="426"/>
      <c r="BB18" s="426"/>
      <c r="BC18" s="426"/>
      <c r="BD18" s="426"/>
      <c r="BE18" s="426"/>
      <c r="BF18" s="426"/>
      <c r="BG18" s="426"/>
      <c r="BH18" s="426"/>
      <c r="BI18" s="426"/>
      <c r="BJ18" s="426"/>
      <c r="BK18" s="426"/>
      <c r="BL18" s="426"/>
      <c r="BM18" s="427"/>
      <c r="BN18" s="445">
        <v>64408052</v>
      </c>
      <c r="BO18" s="446"/>
      <c r="BP18" s="446"/>
      <c r="BQ18" s="446"/>
      <c r="BR18" s="446"/>
      <c r="BS18" s="446"/>
      <c r="BT18" s="446"/>
      <c r="BU18" s="447"/>
      <c r="BV18" s="445">
        <v>63214391</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152</v>
      </c>
      <c r="C19" s="508"/>
      <c r="D19" s="508"/>
      <c r="E19" s="509"/>
      <c r="F19" s="509"/>
      <c r="G19" s="509"/>
      <c r="H19" s="509"/>
      <c r="I19" s="509"/>
      <c r="J19" s="509"/>
      <c r="K19" s="509"/>
      <c r="L19" s="515">
        <v>394</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153</v>
      </c>
      <c r="AZ19" s="426"/>
      <c r="BA19" s="426"/>
      <c r="BB19" s="426"/>
      <c r="BC19" s="426"/>
      <c r="BD19" s="426"/>
      <c r="BE19" s="426"/>
      <c r="BF19" s="426"/>
      <c r="BG19" s="426"/>
      <c r="BH19" s="426"/>
      <c r="BI19" s="426"/>
      <c r="BJ19" s="426"/>
      <c r="BK19" s="426"/>
      <c r="BL19" s="426"/>
      <c r="BM19" s="427"/>
      <c r="BN19" s="445">
        <v>76164596</v>
      </c>
      <c r="BO19" s="446"/>
      <c r="BP19" s="446"/>
      <c r="BQ19" s="446"/>
      <c r="BR19" s="446"/>
      <c r="BS19" s="446"/>
      <c r="BT19" s="446"/>
      <c r="BU19" s="447"/>
      <c r="BV19" s="445">
        <v>75028325</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154</v>
      </c>
      <c r="C20" s="508"/>
      <c r="D20" s="508"/>
      <c r="E20" s="509"/>
      <c r="F20" s="509"/>
      <c r="G20" s="509"/>
      <c r="H20" s="509"/>
      <c r="I20" s="509"/>
      <c r="J20" s="509"/>
      <c r="K20" s="509"/>
      <c r="L20" s="515">
        <v>114679</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155</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156</v>
      </c>
      <c r="C22" s="475"/>
      <c r="D22" s="476"/>
      <c r="E22" s="483" t="s">
        <v>1</v>
      </c>
      <c r="F22" s="458"/>
      <c r="G22" s="458"/>
      <c r="H22" s="458"/>
      <c r="I22" s="458"/>
      <c r="J22" s="458"/>
      <c r="K22" s="459"/>
      <c r="L22" s="483" t="s">
        <v>157</v>
      </c>
      <c r="M22" s="458"/>
      <c r="N22" s="458"/>
      <c r="O22" s="458"/>
      <c r="P22" s="459"/>
      <c r="Q22" s="468" t="s">
        <v>158</v>
      </c>
      <c r="R22" s="469"/>
      <c r="S22" s="469"/>
      <c r="T22" s="469"/>
      <c r="U22" s="469"/>
      <c r="V22" s="484"/>
      <c r="W22" s="486" t="s">
        <v>159</v>
      </c>
      <c r="X22" s="475"/>
      <c r="Y22" s="476"/>
      <c r="Z22" s="483" t="s">
        <v>1</v>
      </c>
      <c r="AA22" s="458"/>
      <c r="AB22" s="458"/>
      <c r="AC22" s="458"/>
      <c r="AD22" s="458"/>
      <c r="AE22" s="458"/>
      <c r="AF22" s="458"/>
      <c r="AG22" s="459"/>
      <c r="AH22" s="457" t="s">
        <v>160</v>
      </c>
      <c r="AI22" s="458"/>
      <c r="AJ22" s="458"/>
      <c r="AK22" s="458"/>
      <c r="AL22" s="459"/>
      <c r="AM22" s="457" t="s">
        <v>161</v>
      </c>
      <c r="AN22" s="463"/>
      <c r="AO22" s="463"/>
      <c r="AP22" s="463"/>
      <c r="AQ22" s="463"/>
      <c r="AR22" s="464"/>
      <c r="AS22" s="468" t="s">
        <v>158</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162</v>
      </c>
      <c r="AZ23" s="438"/>
      <c r="BA23" s="438"/>
      <c r="BB23" s="438"/>
      <c r="BC23" s="438"/>
      <c r="BD23" s="438"/>
      <c r="BE23" s="438"/>
      <c r="BF23" s="438"/>
      <c r="BG23" s="438"/>
      <c r="BH23" s="438"/>
      <c r="BI23" s="438"/>
      <c r="BJ23" s="438"/>
      <c r="BK23" s="438"/>
      <c r="BL23" s="438"/>
      <c r="BM23" s="439"/>
      <c r="BN23" s="445">
        <v>110149028</v>
      </c>
      <c r="BO23" s="446"/>
      <c r="BP23" s="446"/>
      <c r="BQ23" s="446"/>
      <c r="BR23" s="446"/>
      <c r="BS23" s="446"/>
      <c r="BT23" s="446"/>
      <c r="BU23" s="447"/>
      <c r="BV23" s="445">
        <v>106323081</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163</v>
      </c>
      <c r="F24" s="419"/>
      <c r="G24" s="419"/>
      <c r="H24" s="419"/>
      <c r="I24" s="419"/>
      <c r="J24" s="419"/>
      <c r="K24" s="420"/>
      <c r="L24" s="421">
        <v>1</v>
      </c>
      <c r="M24" s="422"/>
      <c r="N24" s="422"/>
      <c r="O24" s="422"/>
      <c r="P24" s="423"/>
      <c r="Q24" s="421">
        <v>11300</v>
      </c>
      <c r="R24" s="422"/>
      <c r="S24" s="422"/>
      <c r="T24" s="422"/>
      <c r="U24" s="422"/>
      <c r="V24" s="423"/>
      <c r="W24" s="487"/>
      <c r="X24" s="478"/>
      <c r="Y24" s="479"/>
      <c r="Z24" s="418" t="s">
        <v>164</v>
      </c>
      <c r="AA24" s="419"/>
      <c r="AB24" s="419"/>
      <c r="AC24" s="419"/>
      <c r="AD24" s="419"/>
      <c r="AE24" s="419"/>
      <c r="AF24" s="419"/>
      <c r="AG24" s="420"/>
      <c r="AH24" s="421">
        <v>2118</v>
      </c>
      <c r="AI24" s="422"/>
      <c r="AJ24" s="422"/>
      <c r="AK24" s="422"/>
      <c r="AL24" s="423"/>
      <c r="AM24" s="421">
        <v>6512850</v>
      </c>
      <c r="AN24" s="422"/>
      <c r="AO24" s="422"/>
      <c r="AP24" s="422"/>
      <c r="AQ24" s="422"/>
      <c r="AR24" s="423"/>
      <c r="AS24" s="421">
        <v>3075</v>
      </c>
      <c r="AT24" s="422"/>
      <c r="AU24" s="422"/>
      <c r="AV24" s="422"/>
      <c r="AW24" s="422"/>
      <c r="AX24" s="424"/>
      <c r="AY24" s="412" t="s">
        <v>165</v>
      </c>
      <c r="AZ24" s="413"/>
      <c r="BA24" s="413"/>
      <c r="BB24" s="413"/>
      <c r="BC24" s="413"/>
      <c r="BD24" s="413"/>
      <c r="BE24" s="413"/>
      <c r="BF24" s="413"/>
      <c r="BG24" s="413"/>
      <c r="BH24" s="413"/>
      <c r="BI24" s="413"/>
      <c r="BJ24" s="413"/>
      <c r="BK24" s="413"/>
      <c r="BL24" s="413"/>
      <c r="BM24" s="414"/>
      <c r="BN24" s="445">
        <v>70605905</v>
      </c>
      <c r="BO24" s="446"/>
      <c r="BP24" s="446"/>
      <c r="BQ24" s="446"/>
      <c r="BR24" s="446"/>
      <c r="BS24" s="446"/>
      <c r="BT24" s="446"/>
      <c r="BU24" s="447"/>
      <c r="BV24" s="445">
        <v>71093479</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166</v>
      </c>
      <c r="F25" s="419"/>
      <c r="G25" s="419"/>
      <c r="H25" s="419"/>
      <c r="I25" s="419"/>
      <c r="J25" s="419"/>
      <c r="K25" s="420"/>
      <c r="L25" s="421">
        <v>2</v>
      </c>
      <c r="M25" s="422"/>
      <c r="N25" s="422"/>
      <c r="O25" s="422"/>
      <c r="P25" s="423"/>
      <c r="Q25" s="421">
        <v>8700</v>
      </c>
      <c r="R25" s="422"/>
      <c r="S25" s="422"/>
      <c r="T25" s="422"/>
      <c r="U25" s="422"/>
      <c r="V25" s="423"/>
      <c r="W25" s="487"/>
      <c r="X25" s="478"/>
      <c r="Y25" s="479"/>
      <c r="Z25" s="418" t="s">
        <v>167</v>
      </c>
      <c r="AA25" s="419"/>
      <c r="AB25" s="419"/>
      <c r="AC25" s="419"/>
      <c r="AD25" s="419"/>
      <c r="AE25" s="419"/>
      <c r="AF25" s="419"/>
      <c r="AG25" s="420"/>
      <c r="AH25" s="421">
        <v>345</v>
      </c>
      <c r="AI25" s="422"/>
      <c r="AJ25" s="422"/>
      <c r="AK25" s="422"/>
      <c r="AL25" s="423"/>
      <c r="AM25" s="421">
        <v>1021200</v>
      </c>
      <c r="AN25" s="422"/>
      <c r="AO25" s="422"/>
      <c r="AP25" s="422"/>
      <c r="AQ25" s="422"/>
      <c r="AR25" s="423"/>
      <c r="AS25" s="421">
        <v>2960</v>
      </c>
      <c r="AT25" s="422"/>
      <c r="AU25" s="422"/>
      <c r="AV25" s="422"/>
      <c r="AW25" s="422"/>
      <c r="AX25" s="424"/>
      <c r="AY25" s="437" t="s">
        <v>168</v>
      </c>
      <c r="AZ25" s="438"/>
      <c r="BA25" s="438"/>
      <c r="BB25" s="438"/>
      <c r="BC25" s="438"/>
      <c r="BD25" s="438"/>
      <c r="BE25" s="438"/>
      <c r="BF25" s="438"/>
      <c r="BG25" s="438"/>
      <c r="BH25" s="438"/>
      <c r="BI25" s="438"/>
      <c r="BJ25" s="438"/>
      <c r="BK25" s="438"/>
      <c r="BL25" s="438"/>
      <c r="BM25" s="439"/>
      <c r="BN25" s="440">
        <v>7977110</v>
      </c>
      <c r="BO25" s="441"/>
      <c r="BP25" s="441"/>
      <c r="BQ25" s="441"/>
      <c r="BR25" s="441"/>
      <c r="BS25" s="441"/>
      <c r="BT25" s="441"/>
      <c r="BU25" s="442"/>
      <c r="BV25" s="440">
        <v>8504409</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169</v>
      </c>
      <c r="F26" s="419"/>
      <c r="G26" s="419"/>
      <c r="H26" s="419"/>
      <c r="I26" s="419"/>
      <c r="J26" s="419"/>
      <c r="K26" s="420"/>
      <c r="L26" s="421">
        <v>1</v>
      </c>
      <c r="M26" s="422"/>
      <c r="N26" s="422"/>
      <c r="O26" s="422"/>
      <c r="P26" s="423"/>
      <c r="Q26" s="421">
        <v>7400</v>
      </c>
      <c r="R26" s="422"/>
      <c r="S26" s="422"/>
      <c r="T26" s="422"/>
      <c r="U26" s="422"/>
      <c r="V26" s="423"/>
      <c r="W26" s="487"/>
      <c r="X26" s="478"/>
      <c r="Y26" s="479"/>
      <c r="Z26" s="418" t="s">
        <v>170</v>
      </c>
      <c r="AA26" s="500"/>
      <c r="AB26" s="500"/>
      <c r="AC26" s="500"/>
      <c r="AD26" s="500"/>
      <c r="AE26" s="500"/>
      <c r="AF26" s="500"/>
      <c r="AG26" s="501"/>
      <c r="AH26" s="421">
        <v>291</v>
      </c>
      <c r="AI26" s="422"/>
      <c r="AJ26" s="422"/>
      <c r="AK26" s="422"/>
      <c r="AL26" s="423"/>
      <c r="AM26" s="421">
        <v>880566</v>
      </c>
      <c r="AN26" s="422"/>
      <c r="AO26" s="422"/>
      <c r="AP26" s="422"/>
      <c r="AQ26" s="422"/>
      <c r="AR26" s="423"/>
      <c r="AS26" s="421">
        <v>3026</v>
      </c>
      <c r="AT26" s="422"/>
      <c r="AU26" s="422"/>
      <c r="AV26" s="422"/>
      <c r="AW26" s="422"/>
      <c r="AX26" s="424"/>
      <c r="AY26" s="454" t="s">
        <v>171</v>
      </c>
      <c r="AZ26" s="455"/>
      <c r="BA26" s="455"/>
      <c r="BB26" s="455"/>
      <c r="BC26" s="455"/>
      <c r="BD26" s="455"/>
      <c r="BE26" s="455"/>
      <c r="BF26" s="455"/>
      <c r="BG26" s="455"/>
      <c r="BH26" s="455"/>
      <c r="BI26" s="455"/>
      <c r="BJ26" s="455"/>
      <c r="BK26" s="455"/>
      <c r="BL26" s="455"/>
      <c r="BM26" s="456"/>
      <c r="BN26" s="445">
        <v>100000</v>
      </c>
      <c r="BO26" s="446"/>
      <c r="BP26" s="446"/>
      <c r="BQ26" s="446"/>
      <c r="BR26" s="446"/>
      <c r="BS26" s="446"/>
      <c r="BT26" s="446"/>
      <c r="BU26" s="447"/>
      <c r="BV26" s="445">
        <v>100000</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172</v>
      </c>
      <c r="F27" s="419"/>
      <c r="G27" s="419"/>
      <c r="H27" s="419"/>
      <c r="I27" s="419"/>
      <c r="J27" s="419"/>
      <c r="K27" s="420"/>
      <c r="L27" s="421">
        <v>1</v>
      </c>
      <c r="M27" s="422"/>
      <c r="N27" s="422"/>
      <c r="O27" s="422"/>
      <c r="P27" s="423"/>
      <c r="Q27" s="421">
        <v>6700</v>
      </c>
      <c r="R27" s="422"/>
      <c r="S27" s="422"/>
      <c r="T27" s="422"/>
      <c r="U27" s="422"/>
      <c r="V27" s="423"/>
      <c r="W27" s="487"/>
      <c r="X27" s="478"/>
      <c r="Y27" s="479"/>
      <c r="Z27" s="418" t="s">
        <v>173</v>
      </c>
      <c r="AA27" s="419"/>
      <c r="AB27" s="419"/>
      <c r="AC27" s="419"/>
      <c r="AD27" s="419"/>
      <c r="AE27" s="419"/>
      <c r="AF27" s="419"/>
      <c r="AG27" s="420"/>
      <c r="AH27" s="421">
        <v>182</v>
      </c>
      <c r="AI27" s="422"/>
      <c r="AJ27" s="422"/>
      <c r="AK27" s="422"/>
      <c r="AL27" s="423"/>
      <c r="AM27" s="421">
        <v>650315</v>
      </c>
      <c r="AN27" s="422"/>
      <c r="AO27" s="422"/>
      <c r="AP27" s="422"/>
      <c r="AQ27" s="422"/>
      <c r="AR27" s="423"/>
      <c r="AS27" s="421">
        <v>3573</v>
      </c>
      <c r="AT27" s="422"/>
      <c r="AU27" s="422"/>
      <c r="AV27" s="422"/>
      <c r="AW27" s="422"/>
      <c r="AX27" s="424"/>
      <c r="AY27" s="451" t="s">
        <v>174</v>
      </c>
      <c r="AZ27" s="452"/>
      <c r="BA27" s="452"/>
      <c r="BB27" s="452"/>
      <c r="BC27" s="452"/>
      <c r="BD27" s="452"/>
      <c r="BE27" s="452"/>
      <c r="BF27" s="452"/>
      <c r="BG27" s="452"/>
      <c r="BH27" s="452"/>
      <c r="BI27" s="452"/>
      <c r="BJ27" s="452"/>
      <c r="BK27" s="452"/>
      <c r="BL27" s="452"/>
      <c r="BM27" s="453"/>
      <c r="BN27" s="448" t="s">
        <v>131</v>
      </c>
      <c r="BO27" s="449"/>
      <c r="BP27" s="449"/>
      <c r="BQ27" s="449"/>
      <c r="BR27" s="449"/>
      <c r="BS27" s="449"/>
      <c r="BT27" s="449"/>
      <c r="BU27" s="450"/>
      <c r="BV27" s="448" t="s">
        <v>131</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175</v>
      </c>
      <c r="F28" s="419"/>
      <c r="G28" s="419"/>
      <c r="H28" s="419"/>
      <c r="I28" s="419"/>
      <c r="J28" s="419"/>
      <c r="K28" s="420"/>
      <c r="L28" s="421">
        <v>1</v>
      </c>
      <c r="M28" s="422"/>
      <c r="N28" s="422"/>
      <c r="O28" s="422"/>
      <c r="P28" s="423"/>
      <c r="Q28" s="421">
        <v>6100</v>
      </c>
      <c r="R28" s="422"/>
      <c r="S28" s="422"/>
      <c r="T28" s="422"/>
      <c r="U28" s="422"/>
      <c r="V28" s="423"/>
      <c r="W28" s="487"/>
      <c r="X28" s="478"/>
      <c r="Y28" s="479"/>
      <c r="Z28" s="418" t="s">
        <v>176</v>
      </c>
      <c r="AA28" s="419"/>
      <c r="AB28" s="419"/>
      <c r="AC28" s="419"/>
      <c r="AD28" s="419"/>
      <c r="AE28" s="419"/>
      <c r="AF28" s="419"/>
      <c r="AG28" s="420"/>
      <c r="AH28" s="421" t="s">
        <v>131</v>
      </c>
      <c r="AI28" s="422"/>
      <c r="AJ28" s="422"/>
      <c r="AK28" s="422"/>
      <c r="AL28" s="423"/>
      <c r="AM28" s="421" t="s">
        <v>131</v>
      </c>
      <c r="AN28" s="422"/>
      <c r="AO28" s="422"/>
      <c r="AP28" s="422"/>
      <c r="AQ28" s="422"/>
      <c r="AR28" s="423"/>
      <c r="AS28" s="421" t="s">
        <v>131</v>
      </c>
      <c r="AT28" s="422"/>
      <c r="AU28" s="422"/>
      <c r="AV28" s="422"/>
      <c r="AW28" s="422"/>
      <c r="AX28" s="424"/>
      <c r="AY28" s="428" t="s">
        <v>177</v>
      </c>
      <c r="AZ28" s="429"/>
      <c r="BA28" s="429"/>
      <c r="BB28" s="430"/>
      <c r="BC28" s="437" t="s">
        <v>41</v>
      </c>
      <c r="BD28" s="438"/>
      <c r="BE28" s="438"/>
      <c r="BF28" s="438"/>
      <c r="BG28" s="438"/>
      <c r="BH28" s="438"/>
      <c r="BI28" s="438"/>
      <c r="BJ28" s="438"/>
      <c r="BK28" s="438"/>
      <c r="BL28" s="438"/>
      <c r="BM28" s="439"/>
      <c r="BN28" s="440">
        <v>13130956</v>
      </c>
      <c r="BO28" s="441"/>
      <c r="BP28" s="441"/>
      <c r="BQ28" s="441"/>
      <c r="BR28" s="441"/>
      <c r="BS28" s="441"/>
      <c r="BT28" s="441"/>
      <c r="BU28" s="442"/>
      <c r="BV28" s="440">
        <v>16626897</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178</v>
      </c>
      <c r="F29" s="419"/>
      <c r="G29" s="419"/>
      <c r="H29" s="419"/>
      <c r="I29" s="419"/>
      <c r="J29" s="419"/>
      <c r="K29" s="420"/>
      <c r="L29" s="421">
        <v>34</v>
      </c>
      <c r="M29" s="422"/>
      <c r="N29" s="422"/>
      <c r="O29" s="422"/>
      <c r="P29" s="423"/>
      <c r="Q29" s="421">
        <v>5500</v>
      </c>
      <c r="R29" s="422"/>
      <c r="S29" s="422"/>
      <c r="T29" s="422"/>
      <c r="U29" s="422"/>
      <c r="V29" s="423"/>
      <c r="W29" s="488"/>
      <c r="X29" s="489"/>
      <c r="Y29" s="490"/>
      <c r="Z29" s="418" t="s">
        <v>179</v>
      </c>
      <c r="AA29" s="419"/>
      <c r="AB29" s="419"/>
      <c r="AC29" s="419"/>
      <c r="AD29" s="419"/>
      <c r="AE29" s="419"/>
      <c r="AF29" s="419"/>
      <c r="AG29" s="420"/>
      <c r="AH29" s="421">
        <v>2300</v>
      </c>
      <c r="AI29" s="422"/>
      <c r="AJ29" s="422"/>
      <c r="AK29" s="422"/>
      <c r="AL29" s="423"/>
      <c r="AM29" s="421">
        <v>7163165</v>
      </c>
      <c r="AN29" s="422"/>
      <c r="AO29" s="422"/>
      <c r="AP29" s="422"/>
      <c r="AQ29" s="422"/>
      <c r="AR29" s="423"/>
      <c r="AS29" s="421">
        <v>3114</v>
      </c>
      <c r="AT29" s="422"/>
      <c r="AU29" s="422"/>
      <c r="AV29" s="422"/>
      <c r="AW29" s="422"/>
      <c r="AX29" s="424"/>
      <c r="AY29" s="431"/>
      <c r="AZ29" s="432"/>
      <c r="BA29" s="432"/>
      <c r="BB29" s="433"/>
      <c r="BC29" s="425" t="s">
        <v>180</v>
      </c>
      <c r="BD29" s="426"/>
      <c r="BE29" s="426"/>
      <c r="BF29" s="426"/>
      <c r="BG29" s="426"/>
      <c r="BH29" s="426"/>
      <c r="BI29" s="426"/>
      <c r="BJ29" s="426"/>
      <c r="BK29" s="426"/>
      <c r="BL29" s="426"/>
      <c r="BM29" s="427"/>
      <c r="BN29" s="445">
        <v>2060240</v>
      </c>
      <c r="BO29" s="446"/>
      <c r="BP29" s="446"/>
      <c r="BQ29" s="446"/>
      <c r="BR29" s="446"/>
      <c r="BS29" s="446"/>
      <c r="BT29" s="446"/>
      <c r="BU29" s="447"/>
      <c r="BV29" s="445">
        <v>1996530</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181</v>
      </c>
      <c r="X30" s="498"/>
      <c r="Y30" s="498"/>
      <c r="Z30" s="498"/>
      <c r="AA30" s="498"/>
      <c r="AB30" s="498"/>
      <c r="AC30" s="498"/>
      <c r="AD30" s="498"/>
      <c r="AE30" s="498"/>
      <c r="AF30" s="498"/>
      <c r="AG30" s="499"/>
      <c r="AH30" s="409">
        <v>100.4</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43</v>
      </c>
      <c r="BD30" s="413"/>
      <c r="BE30" s="413"/>
      <c r="BF30" s="413"/>
      <c r="BG30" s="413"/>
      <c r="BH30" s="413"/>
      <c r="BI30" s="413"/>
      <c r="BJ30" s="413"/>
      <c r="BK30" s="413"/>
      <c r="BL30" s="413"/>
      <c r="BM30" s="414"/>
      <c r="BN30" s="448">
        <v>5010833</v>
      </c>
      <c r="BO30" s="449"/>
      <c r="BP30" s="449"/>
      <c r="BQ30" s="449"/>
      <c r="BR30" s="449"/>
      <c r="BS30" s="449"/>
      <c r="BT30" s="449"/>
      <c r="BU30" s="450"/>
      <c r="BV30" s="448">
        <v>5014057</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182</v>
      </c>
      <c r="D32" s="193"/>
      <c r="E32" s="193"/>
      <c r="F32" s="190"/>
      <c r="G32" s="190"/>
      <c r="H32" s="190"/>
      <c r="I32" s="190"/>
      <c r="J32" s="190"/>
      <c r="K32" s="190"/>
      <c r="L32" s="190"/>
      <c r="M32" s="190"/>
      <c r="N32" s="190"/>
      <c r="O32" s="190"/>
      <c r="P32" s="190"/>
      <c r="Q32" s="190"/>
      <c r="R32" s="190"/>
      <c r="S32" s="190"/>
      <c r="T32" s="190"/>
      <c r="U32" s="190" t="s">
        <v>183</v>
      </c>
      <c r="V32" s="190"/>
      <c r="W32" s="190"/>
      <c r="X32" s="190"/>
      <c r="Y32" s="190"/>
      <c r="Z32" s="190"/>
      <c r="AA32" s="190"/>
      <c r="AB32" s="190"/>
      <c r="AC32" s="190"/>
      <c r="AD32" s="190"/>
      <c r="AE32" s="190"/>
      <c r="AF32" s="190"/>
      <c r="AG32" s="190"/>
      <c r="AH32" s="190"/>
      <c r="AI32" s="190"/>
      <c r="AJ32" s="190"/>
      <c r="AK32" s="190"/>
      <c r="AL32" s="190"/>
      <c r="AM32" s="194" t="s">
        <v>184</v>
      </c>
      <c r="AN32" s="190"/>
      <c r="AO32" s="190"/>
      <c r="AP32" s="190"/>
      <c r="AQ32" s="190"/>
      <c r="AR32" s="190"/>
      <c r="AS32" s="194"/>
      <c r="AT32" s="194"/>
      <c r="AU32" s="194"/>
      <c r="AV32" s="194"/>
      <c r="AW32" s="194"/>
      <c r="AX32" s="194"/>
      <c r="AY32" s="194"/>
      <c r="AZ32" s="194"/>
      <c r="BA32" s="194"/>
      <c r="BB32" s="190"/>
      <c r="BC32" s="194"/>
      <c r="BD32" s="190"/>
      <c r="BE32" s="194" t="s">
        <v>185</v>
      </c>
      <c r="BF32" s="190"/>
      <c r="BG32" s="190"/>
      <c r="BH32" s="190"/>
      <c r="BI32" s="190"/>
      <c r="BJ32" s="194"/>
      <c r="BK32" s="194"/>
      <c r="BL32" s="194"/>
      <c r="BM32" s="194"/>
      <c r="BN32" s="194"/>
      <c r="BO32" s="194"/>
      <c r="BP32" s="194"/>
      <c r="BQ32" s="194"/>
      <c r="BR32" s="190"/>
      <c r="BS32" s="190"/>
      <c r="BT32" s="190"/>
      <c r="BU32" s="190"/>
      <c r="BV32" s="190"/>
      <c r="BW32" s="190" t="s">
        <v>186</v>
      </c>
      <c r="BX32" s="190"/>
      <c r="BY32" s="190"/>
      <c r="BZ32" s="190"/>
      <c r="CA32" s="190"/>
      <c r="CB32" s="194"/>
      <c r="CC32" s="194"/>
      <c r="CD32" s="194"/>
      <c r="CE32" s="194"/>
      <c r="CF32" s="194"/>
      <c r="CG32" s="194"/>
      <c r="CH32" s="194"/>
      <c r="CI32" s="194"/>
      <c r="CJ32" s="194"/>
      <c r="CK32" s="194"/>
      <c r="CL32" s="194"/>
      <c r="CM32" s="194"/>
      <c r="CN32" s="194"/>
      <c r="CO32" s="194" t="s">
        <v>187</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188</v>
      </c>
      <c r="D33" s="408"/>
      <c r="E33" s="407" t="s">
        <v>189</v>
      </c>
      <c r="F33" s="407"/>
      <c r="G33" s="407"/>
      <c r="H33" s="407"/>
      <c r="I33" s="407"/>
      <c r="J33" s="407"/>
      <c r="K33" s="407"/>
      <c r="L33" s="407"/>
      <c r="M33" s="407"/>
      <c r="N33" s="407"/>
      <c r="O33" s="407"/>
      <c r="P33" s="407"/>
      <c r="Q33" s="407"/>
      <c r="R33" s="407"/>
      <c r="S33" s="407"/>
      <c r="T33" s="195"/>
      <c r="U33" s="408" t="s">
        <v>188</v>
      </c>
      <c r="V33" s="408"/>
      <c r="W33" s="407" t="s">
        <v>189</v>
      </c>
      <c r="X33" s="407"/>
      <c r="Y33" s="407"/>
      <c r="Z33" s="407"/>
      <c r="AA33" s="407"/>
      <c r="AB33" s="407"/>
      <c r="AC33" s="407"/>
      <c r="AD33" s="407"/>
      <c r="AE33" s="407"/>
      <c r="AF33" s="407"/>
      <c r="AG33" s="407"/>
      <c r="AH33" s="407"/>
      <c r="AI33" s="407"/>
      <c r="AJ33" s="407"/>
      <c r="AK33" s="407"/>
      <c r="AL33" s="195"/>
      <c r="AM33" s="408" t="s">
        <v>188</v>
      </c>
      <c r="AN33" s="408"/>
      <c r="AO33" s="407" t="s">
        <v>189</v>
      </c>
      <c r="AP33" s="407"/>
      <c r="AQ33" s="407"/>
      <c r="AR33" s="407"/>
      <c r="AS33" s="407"/>
      <c r="AT33" s="407"/>
      <c r="AU33" s="407"/>
      <c r="AV33" s="407"/>
      <c r="AW33" s="407"/>
      <c r="AX33" s="407"/>
      <c r="AY33" s="407"/>
      <c r="AZ33" s="407"/>
      <c r="BA33" s="407"/>
      <c r="BB33" s="407"/>
      <c r="BC33" s="407"/>
      <c r="BD33" s="196"/>
      <c r="BE33" s="407" t="s">
        <v>190</v>
      </c>
      <c r="BF33" s="407"/>
      <c r="BG33" s="407" t="s">
        <v>191</v>
      </c>
      <c r="BH33" s="407"/>
      <c r="BI33" s="407"/>
      <c r="BJ33" s="407"/>
      <c r="BK33" s="407"/>
      <c r="BL33" s="407"/>
      <c r="BM33" s="407"/>
      <c r="BN33" s="407"/>
      <c r="BO33" s="407"/>
      <c r="BP33" s="407"/>
      <c r="BQ33" s="407"/>
      <c r="BR33" s="407"/>
      <c r="BS33" s="407"/>
      <c r="BT33" s="407"/>
      <c r="BU33" s="407"/>
      <c r="BV33" s="196"/>
      <c r="BW33" s="408" t="s">
        <v>190</v>
      </c>
      <c r="BX33" s="408"/>
      <c r="BY33" s="407" t="s">
        <v>192</v>
      </c>
      <c r="BZ33" s="407"/>
      <c r="CA33" s="407"/>
      <c r="CB33" s="407"/>
      <c r="CC33" s="407"/>
      <c r="CD33" s="407"/>
      <c r="CE33" s="407"/>
      <c r="CF33" s="407"/>
      <c r="CG33" s="407"/>
      <c r="CH33" s="407"/>
      <c r="CI33" s="407"/>
      <c r="CJ33" s="407"/>
      <c r="CK33" s="407"/>
      <c r="CL33" s="407"/>
      <c r="CM33" s="407"/>
      <c r="CN33" s="195"/>
      <c r="CO33" s="408" t="s">
        <v>188</v>
      </c>
      <c r="CP33" s="408"/>
      <c r="CQ33" s="407" t="s">
        <v>193</v>
      </c>
      <c r="CR33" s="407"/>
      <c r="CS33" s="407"/>
      <c r="CT33" s="407"/>
      <c r="CU33" s="407"/>
      <c r="CV33" s="407"/>
      <c r="CW33" s="407"/>
      <c r="CX33" s="407"/>
      <c r="CY33" s="407"/>
      <c r="CZ33" s="407"/>
      <c r="DA33" s="407"/>
      <c r="DB33" s="407"/>
      <c r="DC33" s="407"/>
      <c r="DD33" s="407"/>
      <c r="DE33" s="407"/>
      <c r="DF33" s="195"/>
      <c r="DG33" s="406" t="s">
        <v>194</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5</v>
      </c>
      <c r="V34" s="404"/>
      <c r="W34" s="403" t="str">
        <f>IF('各会計、関係団体の財政状況及び健全化判断比率'!B28="","",'各会計、関係団体の財政状況及び健全化判断比率'!B28)</f>
        <v>国民健康保険事業特別会計</v>
      </c>
      <c r="X34" s="403"/>
      <c r="Y34" s="403"/>
      <c r="Z34" s="403"/>
      <c r="AA34" s="403"/>
      <c r="AB34" s="403"/>
      <c r="AC34" s="403"/>
      <c r="AD34" s="403"/>
      <c r="AE34" s="403"/>
      <c r="AF34" s="403"/>
      <c r="AG34" s="403"/>
      <c r="AH34" s="403"/>
      <c r="AI34" s="403"/>
      <c r="AJ34" s="403"/>
      <c r="AK34" s="403"/>
      <c r="AL34" s="193"/>
      <c r="AM34" s="404">
        <f>IF(AO34="","",MAX(C34:D43,U34:V43)+1)</f>
        <v>8</v>
      </c>
      <c r="AN34" s="404"/>
      <c r="AO34" s="403" t="str">
        <f>IF('各会計、関係団体の財政状況及び健全化判断比率'!B31="","",'各会計、関係団体の財政状況及び健全化判断比率'!B31)</f>
        <v>農業共済事業会計</v>
      </c>
      <c r="AP34" s="403"/>
      <c r="AQ34" s="403"/>
      <c r="AR34" s="403"/>
      <c r="AS34" s="403"/>
      <c r="AT34" s="403"/>
      <c r="AU34" s="403"/>
      <c r="AV34" s="403"/>
      <c r="AW34" s="403"/>
      <c r="AX34" s="403"/>
      <c r="AY34" s="403"/>
      <c r="AZ34" s="403"/>
      <c r="BA34" s="403"/>
      <c r="BB34" s="403"/>
      <c r="BC34" s="403"/>
      <c r="BD34" s="193"/>
      <c r="BE34" s="404">
        <f>IF(BG34="","",MAX(C34:D43,U34:V43,AM34:AN43)+1)</f>
        <v>14</v>
      </c>
      <c r="BF34" s="404"/>
      <c r="BG34" s="403" t="str">
        <f>IF('各会計、関係団体の財政状況及び健全化判断比率'!B37="","",'各会計、関係団体の財政状況及び健全化判断比率'!B37)</f>
        <v>農業集落排水事業特別会計</v>
      </c>
      <c r="BH34" s="403"/>
      <c r="BI34" s="403"/>
      <c r="BJ34" s="403"/>
      <c r="BK34" s="403"/>
      <c r="BL34" s="403"/>
      <c r="BM34" s="403"/>
      <c r="BN34" s="403"/>
      <c r="BO34" s="403"/>
      <c r="BP34" s="403"/>
      <c r="BQ34" s="403"/>
      <c r="BR34" s="403"/>
      <c r="BS34" s="403"/>
      <c r="BT34" s="403"/>
      <c r="BU34" s="403"/>
      <c r="BV34" s="193"/>
      <c r="BW34" s="404">
        <f>IF(BY34="","",MAX(C34:D43,U34:V43,AM34:AN43,BE34:BF43)+1)</f>
        <v>16</v>
      </c>
      <c r="BX34" s="404"/>
      <c r="BY34" s="403" t="str">
        <f>IF('各会計、関係団体の財政状況及び健全化判断比率'!B68="","",'各会計、関係団体の財政状況及び健全化判断比率'!B68)</f>
        <v>三重県市町総合事務組合（一般会計）</v>
      </c>
      <c r="BZ34" s="403"/>
      <c r="CA34" s="403"/>
      <c r="CB34" s="403"/>
      <c r="CC34" s="403"/>
      <c r="CD34" s="403"/>
      <c r="CE34" s="403"/>
      <c r="CF34" s="403"/>
      <c r="CG34" s="403"/>
      <c r="CH34" s="403"/>
      <c r="CI34" s="403"/>
      <c r="CJ34" s="403"/>
      <c r="CK34" s="403"/>
      <c r="CL34" s="403"/>
      <c r="CM34" s="403"/>
      <c r="CN34" s="193"/>
      <c r="CO34" s="404">
        <f>IF(CQ34="","",MAX(C34:D43,U34:V43,AM34:AN43,BE34:BF43,BW34:BX43)+1)</f>
        <v>26</v>
      </c>
      <c r="CP34" s="404"/>
      <c r="CQ34" s="403" t="str">
        <f>IF('各会計、関係団体の財政状況及び健全化判断比率'!BS7="","",'各会計、関係団体の財政状況及び健全化判断比率'!BS7)</f>
        <v>津市社会教育振興会</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f>IF(E35="","",C34+1)</f>
        <v>2</v>
      </c>
      <c r="D35" s="404"/>
      <c r="E35" s="403" t="str">
        <f>IF('各会計、関係団体の財政状況及び健全化判断比率'!B8="","",'各会計、関係団体の財政状況及び健全化判断比率'!B8)</f>
        <v>土地区画整理事業特別会計</v>
      </c>
      <c r="F35" s="403"/>
      <c r="G35" s="403"/>
      <c r="H35" s="403"/>
      <c r="I35" s="403"/>
      <c r="J35" s="403"/>
      <c r="K35" s="403"/>
      <c r="L35" s="403"/>
      <c r="M35" s="403"/>
      <c r="N35" s="403"/>
      <c r="O35" s="403"/>
      <c r="P35" s="403"/>
      <c r="Q35" s="403"/>
      <c r="R35" s="403"/>
      <c r="S35" s="403"/>
      <c r="T35" s="193"/>
      <c r="U35" s="404">
        <f>IF(W35="","",U34+1)</f>
        <v>6</v>
      </c>
      <c r="V35" s="404"/>
      <c r="W35" s="403" t="str">
        <f>IF('各会計、関係団体の財政状況及び健全化判断比率'!B29="","",'各会計、関係団体の財政状況及び健全化判断比率'!B29)</f>
        <v>介護保険事業特別会計</v>
      </c>
      <c r="X35" s="403"/>
      <c r="Y35" s="403"/>
      <c r="Z35" s="403"/>
      <c r="AA35" s="403"/>
      <c r="AB35" s="403"/>
      <c r="AC35" s="403"/>
      <c r="AD35" s="403"/>
      <c r="AE35" s="403"/>
      <c r="AF35" s="403"/>
      <c r="AG35" s="403"/>
      <c r="AH35" s="403"/>
      <c r="AI35" s="403"/>
      <c r="AJ35" s="403"/>
      <c r="AK35" s="403"/>
      <c r="AL35" s="193"/>
      <c r="AM35" s="404">
        <f t="shared" ref="AM35:AM43" si="0">IF(AO35="","",AM34+1)</f>
        <v>9</v>
      </c>
      <c r="AN35" s="404"/>
      <c r="AO35" s="403" t="str">
        <f>IF('各会計、関係団体の財政状況及び健全化判断比率'!B32="","",'各会計、関係団体の財政状況及び健全化判断比率'!B32)</f>
        <v>水道事業会計</v>
      </c>
      <c r="AP35" s="403"/>
      <c r="AQ35" s="403"/>
      <c r="AR35" s="403"/>
      <c r="AS35" s="403"/>
      <c r="AT35" s="403"/>
      <c r="AU35" s="403"/>
      <c r="AV35" s="403"/>
      <c r="AW35" s="403"/>
      <c r="AX35" s="403"/>
      <c r="AY35" s="403"/>
      <c r="AZ35" s="403"/>
      <c r="BA35" s="403"/>
      <c r="BB35" s="403"/>
      <c r="BC35" s="403"/>
      <c r="BD35" s="193"/>
      <c r="BE35" s="404">
        <f t="shared" ref="BE35:BE43" si="1">IF(BG35="","",BE34+1)</f>
        <v>15</v>
      </c>
      <c r="BF35" s="404"/>
      <c r="BG35" s="403" t="str">
        <f>IF('各会計、関係団体の財政状況及び健全化判断比率'!B38="","",'各会計、関係団体の財政状況及び健全化判断比率'!B38)</f>
        <v>市営浄化槽事業特別会計</v>
      </c>
      <c r="BH35" s="403"/>
      <c r="BI35" s="403"/>
      <c r="BJ35" s="403"/>
      <c r="BK35" s="403"/>
      <c r="BL35" s="403"/>
      <c r="BM35" s="403"/>
      <c r="BN35" s="403"/>
      <c r="BO35" s="403"/>
      <c r="BP35" s="403"/>
      <c r="BQ35" s="403"/>
      <c r="BR35" s="403"/>
      <c r="BS35" s="403"/>
      <c r="BT35" s="403"/>
      <c r="BU35" s="403"/>
      <c r="BV35" s="193"/>
      <c r="BW35" s="404">
        <f t="shared" ref="BW35:BW43" si="2">IF(BY35="","",BW34+1)</f>
        <v>17</v>
      </c>
      <c r="BX35" s="404"/>
      <c r="BY35" s="403" t="str">
        <f>IF('各会計、関係団体の財政状況及び健全化判断比率'!B69="","",'各会計、関係団体の財政状況及び健全化判断比率'!B69)</f>
        <v>三重県市町総合事務組合（退職手当特別会計）</v>
      </c>
      <c r="BZ35" s="403"/>
      <c r="CA35" s="403"/>
      <c r="CB35" s="403"/>
      <c r="CC35" s="403"/>
      <c r="CD35" s="403"/>
      <c r="CE35" s="403"/>
      <c r="CF35" s="403"/>
      <c r="CG35" s="403"/>
      <c r="CH35" s="403"/>
      <c r="CI35" s="403"/>
      <c r="CJ35" s="403"/>
      <c r="CK35" s="403"/>
      <c r="CL35" s="403"/>
      <c r="CM35" s="403"/>
      <c r="CN35" s="193"/>
      <c r="CO35" s="404">
        <f t="shared" ref="CO35:CO43" si="3">IF(CQ35="","",CO34+1)</f>
        <v>27</v>
      </c>
      <c r="CP35" s="404"/>
      <c r="CQ35" s="403" t="str">
        <f>IF('各会計、関係団体の財政状況及び健全化判断比率'!BS8="","",'各会計、関係団体の財政状況及び健全化判断比率'!BS8)</f>
        <v>津駅前都市開発</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f>IF(E36="","",C35+1)</f>
        <v>3</v>
      </c>
      <c r="D36" s="404"/>
      <c r="E36" s="403" t="str">
        <f>IF('各会計、関係団体の財政状況及び健全化判断比率'!B9="","",'各会計、関係団体の財政状況及び健全化判断比率'!B9)</f>
        <v>住宅新築資金等貸付事業特別会計</v>
      </c>
      <c r="F36" s="403"/>
      <c r="G36" s="403"/>
      <c r="H36" s="403"/>
      <c r="I36" s="403"/>
      <c r="J36" s="403"/>
      <c r="K36" s="403"/>
      <c r="L36" s="403"/>
      <c r="M36" s="403"/>
      <c r="N36" s="403"/>
      <c r="O36" s="403"/>
      <c r="P36" s="403"/>
      <c r="Q36" s="403"/>
      <c r="R36" s="403"/>
      <c r="S36" s="403"/>
      <c r="T36" s="193"/>
      <c r="U36" s="404">
        <f t="shared" ref="U36:U43" si="4">IF(W36="","",U35+1)</f>
        <v>7</v>
      </c>
      <c r="V36" s="404"/>
      <c r="W36" s="403" t="str">
        <f>IF('各会計、関係団体の財政状況及び健全化判断比率'!B30="","",'各会計、関係団体の財政状況及び健全化判断比率'!B30)</f>
        <v>後期高齢者医療事業特別会計</v>
      </c>
      <c r="X36" s="403"/>
      <c r="Y36" s="403"/>
      <c r="Z36" s="403"/>
      <c r="AA36" s="403"/>
      <c r="AB36" s="403"/>
      <c r="AC36" s="403"/>
      <c r="AD36" s="403"/>
      <c r="AE36" s="403"/>
      <c r="AF36" s="403"/>
      <c r="AG36" s="403"/>
      <c r="AH36" s="403"/>
      <c r="AI36" s="403"/>
      <c r="AJ36" s="403"/>
      <c r="AK36" s="403"/>
      <c r="AL36" s="193"/>
      <c r="AM36" s="404">
        <f t="shared" si="0"/>
        <v>10</v>
      </c>
      <c r="AN36" s="404"/>
      <c r="AO36" s="403" t="str">
        <f>IF('各会計、関係団体の財政状況及び健全化判断比率'!B33="","",'各会計、関係団体の財政状況及び健全化判断比率'!B33)</f>
        <v>工業用水道事業会計</v>
      </c>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18</v>
      </c>
      <c r="BX36" s="404"/>
      <c r="BY36" s="403" t="str">
        <f>IF('各会計、関係団体の財政状況及び健全化判断比率'!B70="","",'各会計、関係団体の財政状況及び健全化判断比率'!B70)</f>
        <v>三重県市町総合事務組合（デジタル地図特別会計）</v>
      </c>
      <c r="BZ36" s="403"/>
      <c r="CA36" s="403"/>
      <c r="CB36" s="403"/>
      <c r="CC36" s="403"/>
      <c r="CD36" s="403"/>
      <c r="CE36" s="403"/>
      <c r="CF36" s="403"/>
      <c r="CG36" s="403"/>
      <c r="CH36" s="403"/>
      <c r="CI36" s="403"/>
      <c r="CJ36" s="403"/>
      <c r="CK36" s="403"/>
      <c r="CL36" s="403"/>
      <c r="CM36" s="403"/>
      <c r="CN36" s="193"/>
      <c r="CO36" s="404">
        <f t="shared" si="3"/>
        <v>28</v>
      </c>
      <c r="CP36" s="404"/>
      <c r="CQ36" s="403" t="str">
        <f>IF('各会計、関係団体の財政状況及び健全化判断比率'!BS9="","",'各会計、関係団体の財政状況及び健全化判断比率'!BS9)</f>
        <v>伊勢湾ヘリポート</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f>IF(E37="","",C36+1)</f>
        <v>4</v>
      </c>
      <c r="D37" s="404"/>
      <c r="E37" s="403" t="str">
        <f>IF('各会計、関係団体の財政状況及び健全化判断比率'!B10="","",'各会計、関係団体の財政状況及び健全化判断比率'!B10)</f>
        <v>共同汚水処理施設事業特別会計</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f t="shared" si="0"/>
        <v>11</v>
      </c>
      <c r="AN37" s="404"/>
      <c r="AO37" s="403" t="str">
        <f>IF('各会計、関係団体の財政状況及び健全化判断比率'!B34="","",'各会計、関係団体の財政状況及び健全化判断比率'!B34)</f>
        <v>駐車場事業会計</v>
      </c>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19</v>
      </c>
      <c r="BX37" s="404"/>
      <c r="BY37" s="403" t="str">
        <f>IF('各会計、関係団体の財政状況及び健全化判断比率'!B71="","",'各会計、関係団体の財政状況及び健全化判断比率'!B71)</f>
        <v>三重県市町総合事務組合（共同研修特別会計）</v>
      </c>
      <c r="BZ37" s="403"/>
      <c r="CA37" s="403"/>
      <c r="CB37" s="403"/>
      <c r="CC37" s="403"/>
      <c r="CD37" s="403"/>
      <c r="CE37" s="403"/>
      <c r="CF37" s="403"/>
      <c r="CG37" s="403"/>
      <c r="CH37" s="403"/>
      <c r="CI37" s="403"/>
      <c r="CJ37" s="403"/>
      <c r="CK37" s="403"/>
      <c r="CL37" s="403"/>
      <c r="CM37" s="403"/>
      <c r="CN37" s="193"/>
      <c r="CO37" s="404">
        <f t="shared" si="3"/>
        <v>29</v>
      </c>
      <c r="CP37" s="404"/>
      <c r="CQ37" s="403" t="str">
        <f>IF('各会計、関係団体の財政状況及び健全化判断比率'!BS10="","",'各会計、関係団体の財政状況及び健全化判断比率'!BS10)</f>
        <v>まちづくり津夢時風</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f t="shared" si="0"/>
        <v>12</v>
      </c>
      <c r="AN38" s="404"/>
      <c r="AO38" s="403" t="str">
        <f>IF('各会計、関係団体の財政状況及び健全化判断比率'!B35="","",'各会計、関係団体の財政状況及び健全化判断比率'!B35)</f>
        <v>下水道事業会計</v>
      </c>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20</v>
      </c>
      <c r="BX38" s="404"/>
      <c r="BY38" s="403" t="str">
        <f>IF('各会計、関係団体の財政状況及び健全化判断比率'!B72="","",'各会計、関係団体の財政状況及び健全化判断比率'!B72)</f>
        <v>三重県市町総合事務組合（物品特別会計）</v>
      </c>
      <c r="BZ38" s="403"/>
      <c r="CA38" s="403"/>
      <c r="CB38" s="403"/>
      <c r="CC38" s="403"/>
      <c r="CD38" s="403"/>
      <c r="CE38" s="403"/>
      <c r="CF38" s="403"/>
      <c r="CG38" s="403"/>
      <c r="CH38" s="403"/>
      <c r="CI38" s="403"/>
      <c r="CJ38" s="403"/>
      <c r="CK38" s="403"/>
      <c r="CL38" s="403"/>
      <c r="CM38" s="403"/>
      <c r="CN38" s="193"/>
      <c r="CO38" s="404">
        <f t="shared" si="3"/>
        <v>30</v>
      </c>
      <c r="CP38" s="404"/>
      <c r="CQ38" s="403" t="str">
        <f>IF('各会計、関係団体の財政状況及び健全化判断比率'!BS11="","",'各会計、関係団体の財政状況及び健全化判断比率'!BS11)</f>
        <v>津センターパレス</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f t="shared" si="0"/>
        <v>13</v>
      </c>
      <c r="AN39" s="404"/>
      <c r="AO39" s="403" t="str">
        <f>IF('各会計、関係団体の財政状況及び健全化判断比率'!B36="","",'各会計、関係団体の財政状況及び健全化判断比率'!B36)</f>
        <v>モーターボート競走事業会計</v>
      </c>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21</v>
      </c>
      <c r="BX39" s="404"/>
      <c r="BY39" s="403" t="str">
        <f>IF('各会計、関係団体の財政状況及び健全化判断比率'!B73="","",'各会計、関係団体の財政状況及び健全化判断比率'!B73)</f>
        <v>三重県市町総合事務組合（公平委員会特別会計）</v>
      </c>
      <c r="BZ39" s="403"/>
      <c r="CA39" s="403"/>
      <c r="CB39" s="403"/>
      <c r="CC39" s="403"/>
      <c r="CD39" s="403"/>
      <c r="CE39" s="403"/>
      <c r="CF39" s="403"/>
      <c r="CG39" s="403"/>
      <c r="CH39" s="403"/>
      <c r="CI39" s="403"/>
      <c r="CJ39" s="403"/>
      <c r="CK39" s="403"/>
      <c r="CL39" s="403"/>
      <c r="CM39" s="403"/>
      <c r="CN39" s="193"/>
      <c r="CO39" s="404">
        <f t="shared" si="3"/>
        <v>31</v>
      </c>
      <c r="CP39" s="404"/>
      <c r="CQ39" s="403" t="str">
        <f>IF('各会計、関係団体の財政状況及び健全化判断比率'!BS12="","",'各会計、関係団体の財政状況及び健全化判断比率'!BS12)</f>
        <v>津サイエンスプラザ</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22</v>
      </c>
      <c r="BX40" s="404"/>
      <c r="BY40" s="403" t="str">
        <f>IF('各会計、関係団体の財政状況及び健全化判断比率'!B74="","",'各会計、関係団体の財政状況及び健全化判断比率'!B74)</f>
        <v>三重県市町総合事務組合（消防救急無線特別会計）</v>
      </c>
      <c r="BZ40" s="403"/>
      <c r="CA40" s="403"/>
      <c r="CB40" s="403"/>
      <c r="CC40" s="403"/>
      <c r="CD40" s="403"/>
      <c r="CE40" s="403"/>
      <c r="CF40" s="403"/>
      <c r="CG40" s="403"/>
      <c r="CH40" s="403"/>
      <c r="CI40" s="403"/>
      <c r="CJ40" s="403"/>
      <c r="CK40" s="403"/>
      <c r="CL40" s="403"/>
      <c r="CM40" s="403"/>
      <c r="CN40" s="193"/>
      <c r="CO40" s="404">
        <f t="shared" si="3"/>
        <v>32</v>
      </c>
      <c r="CP40" s="404"/>
      <c r="CQ40" s="403" t="str">
        <f>IF('各会計、関係団体の財政状況及び健全化判断比率'!BS13="","",'各会計、関係団体の財政状況及び健全化判断比率'!BS13)</f>
        <v>津市土地開発公社</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23</v>
      </c>
      <c r="BX41" s="404"/>
      <c r="BY41" s="403" t="str">
        <f>IF('各会計、関係団体の財政状況及び健全化判断比率'!B75="","",'各会計、関係団体の財政状況及び健全化判断比率'!B75)</f>
        <v>三重地方税管理回収機構（一般会計）</v>
      </c>
      <c r="BZ41" s="403"/>
      <c r="CA41" s="403"/>
      <c r="CB41" s="403"/>
      <c r="CC41" s="403"/>
      <c r="CD41" s="403"/>
      <c r="CE41" s="403"/>
      <c r="CF41" s="403"/>
      <c r="CG41" s="403"/>
      <c r="CH41" s="403"/>
      <c r="CI41" s="403"/>
      <c r="CJ41" s="403"/>
      <c r="CK41" s="403"/>
      <c r="CL41" s="403"/>
      <c r="CM41" s="403"/>
      <c r="CN41" s="193"/>
      <c r="CO41" s="404">
        <f t="shared" si="3"/>
        <v>33</v>
      </c>
      <c r="CP41" s="404"/>
      <c r="CQ41" s="403" t="str">
        <f>IF('各会計、関係団体の財政状況及び健全化判断比率'!BS14="","",'各会計、関係団体の財政状況及び健全化判断比率'!BS14)</f>
        <v>青山高原保健休養地管理</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24</v>
      </c>
      <c r="BX42" s="404"/>
      <c r="BY42" s="403" t="str">
        <f>IF('各会計、関係団体の財政状況及び健全化判断比率'!B76="","",'各会計、関係団体の財政状況及び健全化判断比率'!B76)</f>
        <v>三重地方税管理回収機構（滞納整理拡充事業特別会計）</v>
      </c>
      <c r="BZ42" s="403"/>
      <c r="CA42" s="403"/>
      <c r="CB42" s="403"/>
      <c r="CC42" s="403"/>
      <c r="CD42" s="403"/>
      <c r="CE42" s="403"/>
      <c r="CF42" s="403"/>
      <c r="CG42" s="403"/>
      <c r="CH42" s="403"/>
      <c r="CI42" s="403"/>
      <c r="CJ42" s="403"/>
      <c r="CK42" s="403"/>
      <c r="CL42" s="403"/>
      <c r="CM42" s="403"/>
      <c r="CN42" s="193"/>
      <c r="CO42" s="404">
        <f t="shared" si="3"/>
        <v>34</v>
      </c>
      <c r="CP42" s="404"/>
      <c r="CQ42" s="403" t="str">
        <f>IF('各会計、関係団体の財政状況及び健全化判断比率'!BS15="","",'各会計、関係団体の財政状況及び健全化判断比率'!BS15)</f>
        <v>美杉の家建設</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f t="shared" si="2"/>
        <v>25</v>
      </c>
      <c r="BX43" s="404"/>
      <c r="BY43" s="403" t="str">
        <f>IF('各会計、関係団体の財政状況及び健全化判断比率'!B77="","",'各会計、関係団体の財政状況及び健全化判断比率'!B77)</f>
        <v>三重県後期高齢者医療広域連合（一般会計）</v>
      </c>
      <c r="BZ43" s="403"/>
      <c r="CA43" s="403"/>
      <c r="CB43" s="403"/>
      <c r="CC43" s="403"/>
      <c r="CD43" s="403"/>
      <c r="CE43" s="403"/>
      <c r="CF43" s="403"/>
      <c r="CG43" s="403"/>
      <c r="CH43" s="403"/>
      <c r="CI43" s="403"/>
      <c r="CJ43" s="403"/>
      <c r="CK43" s="403"/>
      <c r="CL43" s="403"/>
      <c r="CM43" s="403"/>
      <c r="CN43" s="193"/>
      <c r="CO43" s="404">
        <f t="shared" si="3"/>
        <v>35</v>
      </c>
      <c r="CP43" s="404"/>
      <c r="CQ43" s="403" t="str">
        <f>IF('各会計、関係団体の財政状況及び健全化判断比率'!BS16="","",'各会計、関係団体の財政状況及び健全化判断比率'!BS16)</f>
        <v>美杉観光開発</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195</v>
      </c>
      <c r="C46" s="165"/>
      <c r="D46" s="165"/>
      <c r="E46" s="165" t="s">
        <v>196</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197</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198</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199</v>
      </c>
    </row>
    <row r="50" spans="5:5" x14ac:dyDescent="0.15">
      <c r="E50" s="167" t="s">
        <v>200</v>
      </c>
    </row>
    <row r="51" spans="5:5" x14ac:dyDescent="0.15">
      <c r="E51" s="167" t="s">
        <v>201</v>
      </c>
    </row>
    <row r="52" spans="5:5" x14ac:dyDescent="0.15">
      <c r="E52" s="167" t="s">
        <v>202</v>
      </c>
    </row>
    <row r="53" spans="5:5" x14ac:dyDescent="0.15">
      <c r="E53" s="167" t="s">
        <v>203</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cwcNcjiVrnLRiJZUayC6EJVsmLKudqyexewEWgA1Q/tMhxzpkox0nxUw2bLThMg99iMh4TfOaTrIits4aOs5kQ==" saltValue="ZQs8Qu2yivRfQlnZhw5ZZ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I25" zoomScaleSheetLayoutView="100" workbookViewId="0">
      <selection activeCell="P36" sqref="P36"/>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224" t="s">
        <v>567</v>
      </c>
      <c r="D34" s="1224"/>
      <c r="E34" s="1225"/>
      <c r="F34" s="32">
        <v>9.01</v>
      </c>
      <c r="G34" s="33">
        <v>9.02</v>
      </c>
      <c r="H34" s="33">
        <v>8.65</v>
      </c>
      <c r="I34" s="33">
        <v>8.43</v>
      </c>
      <c r="J34" s="34">
        <v>7.89</v>
      </c>
      <c r="K34" s="22"/>
      <c r="L34" s="22"/>
      <c r="M34" s="22"/>
      <c r="N34" s="22"/>
      <c r="O34" s="22"/>
      <c r="P34" s="22"/>
    </row>
    <row r="35" spans="1:16" ht="39" customHeight="1" x14ac:dyDescent="0.15">
      <c r="A35" s="22"/>
      <c r="B35" s="35"/>
      <c r="C35" s="1218" t="s">
        <v>568</v>
      </c>
      <c r="D35" s="1219"/>
      <c r="E35" s="1220"/>
      <c r="F35" s="36" t="s">
        <v>516</v>
      </c>
      <c r="G35" s="37" t="s">
        <v>516</v>
      </c>
      <c r="H35" s="37" t="s">
        <v>516</v>
      </c>
      <c r="I35" s="37" t="s">
        <v>516</v>
      </c>
      <c r="J35" s="38">
        <v>2.29</v>
      </c>
      <c r="K35" s="22"/>
      <c r="L35" s="22"/>
      <c r="M35" s="22"/>
      <c r="N35" s="22"/>
      <c r="O35" s="22"/>
      <c r="P35" s="22"/>
    </row>
    <row r="36" spans="1:16" ht="39" customHeight="1" x14ac:dyDescent="0.15">
      <c r="A36" s="22"/>
      <c r="B36" s="35"/>
      <c r="C36" s="1218" t="s">
        <v>569</v>
      </c>
      <c r="D36" s="1219"/>
      <c r="E36" s="1220"/>
      <c r="F36" s="36">
        <v>0.54</v>
      </c>
      <c r="G36" s="37">
        <v>0</v>
      </c>
      <c r="H36" s="37">
        <v>0</v>
      </c>
      <c r="I36" s="37">
        <v>1.23</v>
      </c>
      <c r="J36" s="38">
        <v>1.23</v>
      </c>
      <c r="K36" s="22"/>
      <c r="L36" s="22"/>
      <c r="M36" s="22"/>
      <c r="N36" s="22"/>
      <c r="O36" s="22"/>
      <c r="P36" s="22"/>
    </row>
    <row r="37" spans="1:16" ht="39" customHeight="1" x14ac:dyDescent="0.15">
      <c r="A37" s="22"/>
      <c r="B37" s="35"/>
      <c r="C37" s="1218" t="s">
        <v>570</v>
      </c>
      <c r="D37" s="1219"/>
      <c r="E37" s="1220"/>
      <c r="F37" s="36">
        <v>0.57999999999999996</v>
      </c>
      <c r="G37" s="37">
        <v>0.59</v>
      </c>
      <c r="H37" s="37">
        <v>0.34</v>
      </c>
      <c r="I37" s="37">
        <v>0.64</v>
      </c>
      <c r="J37" s="38">
        <v>0.79</v>
      </c>
      <c r="K37" s="22"/>
      <c r="L37" s="22"/>
      <c r="M37" s="22"/>
      <c r="N37" s="22"/>
      <c r="O37" s="22"/>
      <c r="P37" s="22"/>
    </row>
    <row r="38" spans="1:16" ht="39" customHeight="1" x14ac:dyDescent="0.15">
      <c r="A38" s="22"/>
      <c r="B38" s="35"/>
      <c r="C38" s="1218" t="s">
        <v>571</v>
      </c>
      <c r="D38" s="1219"/>
      <c r="E38" s="1220"/>
      <c r="F38" s="36">
        <v>0.18</v>
      </c>
      <c r="G38" s="37">
        <v>0.19</v>
      </c>
      <c r="H38" s="37">
        <v>0.21</v>
      </c>
      <c r="I38" s="37">
        <v>0.22</v>
      </c>
      <c r="J38" s="38">
        <v>0.23</v>
      </c>
      <c r="K38" s="22"/>
      <c r="L38" s="22"/>
      <c r="M38" s="22"/>
      <c r="N38" s="22"/>
      <c r="O38" s="22"/>
      <c r="P38" s="22"/>
    </row>
    <row r="39" spans="1:16" ht="39" customHeight="1" x14ac:dyDescent="0.15">
      <c r="A39" s="22"/>
      <c r="B39" s="35"/>
      <c r="C39" s="1218" t="s">
        <v>572</v>
      </c>
      <c r="D39" s="1219"/>
      <c r="E39" s="1220"/>
      <c r="F39" s="36">
        <v>0.06</v>
      </c>
      <c r="G39" s="37">
        <v>0.06</v>
      </c>
      <c r="H39" s="37">
        <v>0.06</v>
      </c>
      <c r="I39" s="37">
        <v>0.06</v>
      </c>
      <c r="J39" s="38">
        <v>0.18</v>
      </c>
      <c r="K39" s="22"/>
      <c r="L39" s="22"/>
      <c r="M39" s="22"/>
      <c r="N39" s="22"/>
      <c r="O39" s="22"/>
      <c r="P39" s="22"/>
    </row>
    <row r="40" spans="1:16" ht="39" customHeight="1" x14ac:dyDescent="0.15">
      <c r="A40" s="22"/>
      <c r="B40" s="35"/>
      <c r="C40" s="1218" t="s">
        <v>573</v>
      </c>
      <c r="D40" s="1219"/>
      <c r="E40" s="1220"/>
      <c r="F40" s="36" t="s">
        <v>516</v>
      </c>
      <c r="G40" s="37" t="s">
        <v>516</v>
      </c>
      <c r="H40" s="37">
        <v>0.5</v>
      </c>
      <c r="I40" s="37">
        <v>0.34</v>
      </c>
      <c r="J40" s="38">
        <v>0.16</v>
      </c>
      <c r="K40" s="22"/>
      <c r="L40" s="22"/>
      <c r="M40" s="22"/>
      <c r="N40" s="22"/>
      <c r="O40" s="22"/>
      <c r="P40" s="22"/>
    </row>
    <row r="41" spans="1:16" ht="39" customHeight="1" x14ac:dyDescent="0.15">
      <c r="A41" s="22"/>
      <c r="B41" s="35"/>
      <c r="C41" s="1218" t="s">
        <v>574</v>
      </c>
      <c r="D41" s="1219"/>
      <c r="E41" s="1220"/>
      <c r="F41" s="36">
        <v>2.75</v>
      </c>
      <c r="G41" s="37">
        <v>0.8</v>
      </c>
      <c r="H41" s="37">
        <v>0.83</v>
      </c>
      <c r="I41" s="37">
        <v>0.18</v>
      </c>
      <c r="J41" s="38">
        <v>0.16</v>
      </c>
      <c r="K41" s="22"/>
      <c r="L41" s="22"/>
      <c r="M41" s="22"/>
      <c r="N41" s="22"/>
      <c r="O41" s="22"/>
      <c r="P41" s="22"/>
    </row>
    <row r="42" spans="1:16" ht="39" customHeight="1" x14ac:dyDescent="0.15">
      <c r="A42" s="22"/>
      <c r="B42" s="39"/>
      <c r="C42" s="1218" t="s">
        <v>575</v>
      </c>
      <c r="D42" s="1219"/>
      <c r="E42" s="1220"/>
      <c r="F42" s="36" t="s">
        <v>516</v>
      </c>
      <c r="G42" s="37" t="s">
        <v>516</v>
      </c>
      <c r="H42" s="37" t="s">
        <v>516</v>
      </c>
      <c r="I42" s="37" t="s">
        <v>516</v>
      </c>
      <c r="J42" s="38" t="s">
        <v>516</v>
      </c>
      <c r="K42" s="22"/>
      <c r="L42" s="22"/>
      <c r="M42" s="22"/>
      <c r="N42" s="22"/>
      <c r="O42" s="22"/>
      <c r="P42" s="22"/>
    </row>
    <row r="43" spans="1:16" ht="39" customHeight="1" thickBot="1" x14ac:dyDescent="0.2">
      <c r="A43" s="22"/>
      <c r="B43" s="40"/>
      <c r="C43" s="1221" t="s">
        <v>576</v>
      </c>
      <c r="D43" s="1222"/>
      <c r="E43" s="1223"/>
      <c r="F43" s="41">
        <v>0.78</v>
      </c>
      <c r="G43" s="42">
        <v>0.94</v>
      </c>
      <c r="H43" s="42">
        <v>0.79</v>
      </c>
      <c r="I43" s="42">
        <v>1.92</v>
      </c>
      <c r="J43" s="43">
        <v>0.17</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Qorfk6wgrMeECDibk34BJ8iLXwt05rkqTOjdY6cStyokk6z3Ggma1cdafJLL61+BugBG/wRwdKRCnQC38bucWA==" saltValue="YUcmKxg6F8OWAzxBFlNKl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L4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234" t="s">
        <v>10</v>
      </c>
      <c r="C45" s="1235"/>
      <c r="D45" s="58"/>
      <c r="E45" s="1240" t="s">
        <v>11</v>
      </c>
      <c r="F45" s="1240"/>
      <c r="G45" s="1240"/>
      <c r="H45" s="1240"/>
      <c r="I45" s="1240"/>
      <c r="J45" s="1241"/>
      <c r="K45" s="59">
        <v>11070</v>
      </c>
      <c r="L45" s="60">
        <v>10707</v>
      </c>
      <c r="M45" s="60">
        <v>9592</v>
      </c>
      <c r="N45" s="60">
        <v>9804</v>
      </c>
      <c r="O45" s="61">
        <v>10070</v>
      </c>
      <c r="P45" s="48"/>
      <c r="Q45" s="48"/>
      <c r="R45" s="48"/>
      <c r="S45" s="48"/>
      <c r="T45" s="48"/>
      <c r="U45" s="48"/>
    </row>
    <row r="46" spans="1:21" ht="30.75" customHeight="1" x14ac:dyDescent="0.15">
      <c r="A46" s="48"/>
      <c r="B46" s="1236"/>
      <c r="C46" s="1237"/>
      <c r="D46" s="62"/>
      <c r="E46" s="1228" t="s">
        <v>12</v>
      </c>
      <c r="F46" s="1228"/>
      <c r="G46" s="1228"/>
      <c r="H46" s="1228"/>
      <c r="I46" s="1228"/>
      <c r="J46" s="1229"/>
      <c r="K46" s="63" t="s">
        <v>516</v>
      </c>
      <c r="L46" s="64" t="s">
        <v>516</v>
      </c>
      <c r="M46" s="64" t="s">
        <v>516</v>
      </c>
      <c r="N46" s="64" t="s">
        <v>516</v>
      </c>
      <c r="O46" s="65" t="s">
        <v>516</v>
      </c>
      <c r="P46" s="48"/>
      <c r="Q46" s="48"/>
      <c r="R46" s="48"/>
      <c r="S46" s="48"/>
      <c r="T46" s="48"/>
      <c r="U46" s="48"/>
    </row>
    <row r="47" spans="1:21" ht="30.75" customHeight="1" x14ac:dyDescent="0.15">
      <c r="A47" s="48"/>
      <c r="B47" s="1236"/>
      <c r="C47" s="1237"/>
      <c r="D47" s="62"/>
      <c r="E47" s="1228" t="s">
        <v>13</v>
      </c>
      <c r="F47" s="1228"/>
      <c r="G47" s="1228"/>
      <c r="H47" s="1228"/>
      <c r="I47" s="1228"/>
      <c r="J47" s="1229"/>
      <c r="K47" s="63" t="s">
        <v>516</v>
      </c>
      <c r="L47" s="64" t="s">
        <v>516</v>
      </c>
      <c r="M47" s="64" t="s">
        <v>516</v>
      </c>
      <c r="N47" s="64" t="s">
        <v>516</v>
      </c>
      <c r="O47" s="65" t="s">
        <v>516</v>
      </c>
      <c r="P47" s="48"/>
      <c r="Q47" s="48"/>
      <c r="R47" s="48"/>
      <c r="S47" s="48"/>
      <c r="T47" s="48"/>
      <c r="U47" s="48"/>
    </row>
    <row r="48" spans="1:21" ht="30.75" customHeight="1" x14ac:dyDescent="0.15">
      <c r="A48" s="48"/>
      <c r="B48" s="1236"/>
      <c r="C48" s="1237"/>
      <c r="D48" s="62"/>
      <c r="E48" s="1228" t="s">
        <v>14</v>
      </c>
      <c r="F48" s="1228"/>
      <c r="G48" s="1228"/>
      <c r="H48" s="1228"/>
      <c r="I48" s="1228"/>
      <c r="J48" s="1229"/>
      <c r="K48" s="63">
        <v>4760</v>
      </c>
      <c r="L48" s="64">
        <v>4908</v>
      </c>
      <c r="M48" s="64">
        <v>5413</v>
      </c>
      <c r="N48" s="64">
        <v>5031</v>
      </c>
      <c r="O48" s="65">
        <v>4852</v>
      </c>
      <c r="P48" s="48"/>
      <c r="Q48" s="48"/>
      <c r="R48" s="48"/>
      <c r="S48" s="48"/>
      <c r="T48" s="48"/>
      <c r="U48" s="48"/>
    </row>
    <row r="49" spans="1:21" ht="30.75" customHeight="1" x14ac:dyDescent="0.15">
      <c r="A49" s="48"/>
      <c r="B49" s="1236"/>
      <c r="C49" s="1237"/>
      <c r="D49" s="62"/>
      <c r="E49" s="1228" t="s">
        <v>15</v>
      </c>
      <c r="F49" s="1228"/>
      <c r="G49" s="1228"/>
      <c r="H49" s="1228"/>
      <c r="I49" s="1228"/>
      <c r="J49" s="1229"/>
      <c r="K49" s="63" t="s">
        <v>516</v>
      </c>
      <c r="L49" s="64" t="s">
        <v>516</v>
      </c>
      <c r="M49" s="64">
        <v>5</v>
      </c>
      <c r="N49" s="64">
        <v>10</v>
      </c>
      <c r="O49" s="65">
        <v>10</v>
      </c>
      <c r="P49" s="48"/>
      <c r="Q49" s="48"/>
      <c r="R49" s="48"/>
      <c r="S49" s="48"/>
      <c r="T49" s="48"/>
      <c r="U49" s="48"/>
    </row>
    <row r="50" spans="1:21" ht="30.75" customHeight="1" x14ac:dyDescent="0.15">
      <c r="A50" s="48"/>
      <c r="B50" s="1236"/>
      <c r="C50" s="1237"/>
      <c r="D50" s="62"/>
      <c r="E50" s="1228" t="s">
        <v>16</v>
      </c>
      <c r="F50" s="1228"/>
      <c r="G50" s="1228"/>
      <c r="H50" s="1228"/>
      <c r="I50" s="1228"/>
      <c r="J50" s="1229"/>
      <c r="K50" s="63">
        <v>560</v>
      </c>
      <c r="L50" s="64">
        <v>2783</v>
      </c>
      <c r="M50" s="64">
        <v>357</v>
      </c>
      <c r="N50" s="64">
        <v>95</v>
      </c>
      <c r="O50" s="65">
        <v>83</v>
      </c>
      <c r="P50" s="48"/>
      <c r="Q50" s="48"/>
      <c r="R50" s="48"/>
      <c r="S50" s="48"/>
      <c r="T50" s="48"/>
      <c r="U50" s="48"/>
    </row>
    <row r="51" spans="1:21" ht="30.75" customHeight="1" x14ac:dyDescent="0.15">
      <c r="A51" s="48"/>
      <c r="B51" s="1238"/>
      <c r="C51" s="1239"/>
      <c r="D51" s="66"/>
      <c r="E51" s="1228" t="s">
        <v>17</v>
      </c>
      <c r="F51" s="1228"/>
      <c r="G51" s="1228"/>
      <c r="H51" s="1228"/>
      <c r="I51" s="1228"/>
      <c r="J51" s="1229"/>
      <c r="K51" s="63" t="s">
        <v>516</v>
      </c>
      <c r="L51" s="64">
        <v>0</v>
      </c>
      <c r="M51" s="64">
        <v>0</v>
      </c>
      <c r="N51" s="64">
        <v>0</v>
      </c>
      <c r="O51" s="65" t="s">
        <v>516</v>
      </c>
      <c r="P51" s="48"/>
      <c r="Q51" s="48"/>
      <c r="R51" s="48"/>
      <c r="S51" s="48"/>
      <c r="T51" s="48"/>
      <c r="U51" s="48"/>
    </row>
    <row r="52" spans="1:21" ht="30.75" customHeight="1" x14ac:dyDescent="0.15">
      <c r="A52" s="48"/>
      <c r="B52" s="1226" t="s">
        <v>18</v>
      </c>
      <c r="C52" s="1227"/>
      <c r="D52" s="66"/>
      <c r="E52" s="1228" t="s">
        <v>19</v>
      </c>
      <c r="F52" s="1228"/>
      <c r="G52" s="1228"/>
      <c r="H52" s="1228"/>
      <c r="I52" s="1228"/>
      <c r="J52" s="1229"/>
      <c r="K52" s="63">
        <v>11691</v>
      </c>
      <c r="L52" s="64">
        <v>12210</v>
      </c>
      <c r="M52" s="64">
        <v>11834</v>
      </c>
      <c r="N52" s="64">
        <v>12225</v>
      </c>
      <c r="O52" s="65">
        <v>12652</v>
      </c>
      <c r="P52" s="48"/>
      <c r="Q52" s="48"/>
      <c r="R52" s="48"/>
      <c r="S52" s="48"/>
      <c r="T52" s="48"/>
      <c r="U52" s="48"/>
    </row>
    <row r="53" spans="1:21" ht="30.75" customHeight="1" thickBot="1" x14ac:dyDescent="0.2">
      <c r="A53" s="48"/>
      <c r="B53" s="1230" t="s">
        <v>20</v>
      </c>
      <c r="C53" s="1231"/>
      <c r="D53" s="67"/>
      <c r="E53" s="1232" t="s">
        <v>21</v>
      </c>
      <c r="F53" s="1232"/>
      <c r="G53" s="1232"/>
      <c r="H53" s="1232"/>
      <c r="I53" s="1232"/>
      <c r="J53" s="1233"/>
      <c r="K53" s="68">
        <v>4699</v>
      </c>
      <c r="L53" s="69">
        <v>6188</v>
      </c>
      <c r="M53" s="69">
        <v>3533</v>
      </c>
      <c r="N53" s="69">
        <v>2715</v>
      </c>
      <c r="O53" s="70">
        <v>2363</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RzyCP89ylU2ldOyqNyUXja+LBEjGwqpks+U22FcW0UPDWV06waqNrukW1QN6EQYSKyF8o50uOv9zTTMx6zF+Ng==" saltValue="hj5QuFQeH5+wrC6zkTR/y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K34"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558</v>
      </c>
      <c r="J40" s="79" t="s">
        <v>559</v>
      </c>
      <c r="K40" s="79" t="s">
        <v>560</v>
      </c>
      <c r="L40" s="79" t="s">
        <v>561</v>
      </c>
      <c r="M40" s="80" t="s">
        <v>562</v>
      </c>
    </row>
    <row r="41" spans="2:13" ht="27.75" customHeight="1" x14ac:dyDescent="0.15">
      <c r="B41" s="1254" t="s">
        <v>23</v>
      </c>
      <c r="C41" s="1255"/>
      <c r="D41" s="81"/>
      <c r="E41" s="1256" t="s">
        <v>24</v>
      </c>
      <c r="F41" s="1256"/>
      <c r="G41" s="1256"/>
      <c r="H41" s="1257"/>
      <c r="I41" s="82">
        <v>94581</v>
      </c>
      <c r="J41" s="83">
        <v>97135</v>
      </c>
      <c r="K41" s="83">
        <v>102664</v>
      </c>
      <c r="L41" s="83">
        <v>106323</v>
      </c>
      <c r="M41" s="84">
        <v>110149</v>
      </c>
    </row>
    <row r="42" spans="2:13" ht="27.75" customHeight="1" x14ac:dyDescent="0.15">
      <c r="B42" s="1244"/>
      <c r="C42" s="1245"/>
      <c r="D42" s="85"/>
      <c r="E42" s="1248" t="s">
        <v>25</v>
      </c>
      <c r="F42" s="1248"/>
      <c r="G42" s="1248"/>
      <c r="H42" s="1249"/>
      <c r="I42" s="86">
        <v>3804</v>
      </c>
      <c r="J42" s="87">
        <v>1353</v>
      </c>
      <c r="K42" s="87">
        <v>1216</v>
      </c>
      <c r="L42" s="87">
        <v>1131</v>
      </c>
      <c r="M42" s="88">
        <v>1894</v>
      </c>
    </row>
    <row r="43" spans="2:13" ht="27.75" customHeight="1" x14ac:dyDescent="0.15">
      <c r="B43" s="1244"/>
      <c r="C43" s="1245"/>
      <c r="D43" s="85"/>
      <c r="E43" s="1248" t="s">
        <v>26</v>
      </c>
      <c r="F43" s="1248"/>
      <c r="G43" s="1248"/>
      <c r="H43" s="1249"/>
      <c r="I43" s="86">
        <v>72809</v>
      </c>
      <c r="J43" s="87">
        <v>71485</v>
      </c>
      <c r="K43" s="87">
        <v>71568</v>
      </c>
      <c r="L43" s="87">
        <v>69177</v>
      </c>
      <c r="M43" s="88">
        <v>63260</v>
      </c>
    </row>
    <row r="44" spans="2:13" ht="27.75" customHeight="1" x14ac:dyDescent="0.15">
      <c r="B44" s="1244"/>
      <c r="C44" s="1245"/>
      <c r="D44" s="85"/>
      <c r="E44" s="1248" t="s">
        <v>27</v>
      </c>
      <c r="F44" s="1248"/>
      <c r="G44" s="1248"/>
      <c r="H44" s="1249"/>
      <c r="I44" s="86">
        <v>69</v>
      </c>
      <c r="J44" s="87">
        <v>131</v>
      </c>
      <c r="K44" s="87">
        <v>124</v>
      </c>
      <c r="L44" s="87">
        <v>109</v>
      </c>
      <c r="M44" s="88">
        <v>95</v>
      </c>
    </row>
    <row r="45" spans="2:13" ht="27.75" customHeight="1" x14ac:dyDescent="0.15">
      <c r="B45" s="1244"/>
      <c r="C45" s="1245"/>
      <c r="D45" s="85"/>
      <c r="E45" s="1248" t="s">
        <v>28</v>
      </c>
      <c r="F45" s="1248"/>
      <c r="G45" s="1248"/>
      <c r="H45" s="1249"/>
      <c r="I45" s="86">
        <v>24236</v>
      </c>
      <c r="J45" s="87">
        <v>23561</v>
      </c>
      <c r="K45" s="87">
        <v>22544</v>
      </c>
      <c r="L45" s="87">
        <v>21887</v>
      </c>
      <c r="M45" s="88">
        <v>21501</v>
      </c>
    </row>
    <row r="46" spans="2:13" ht="27.75" customHeight="1" x14ac:dyDescent="0.15">
      <c r="B46" s="1244"/>
      <c r="C46" s="1245"/>
      <c r="D46" s="89"/>
      <c r="E46" s="1248" t="s">
        <v>29</v>
      </c>
      <c r="F46" s="1248"/>
      <c r="G46" s="1248"/>
      <c r="H46" s="1249"/>
      <c r="I46" s="86">
        <v>2037</v>
      </c>
      <c r="J46" s="87">
        <v>1831</v>
      </c>
      <c r="K46" s="87">
        <v>1410</v>
      </c>
      <c r="L46" s="87">
        <v>1038</v>
      </c>
      <c r="M46" s="88">
        <v>705</v>
      </c>
    </row>
    <row r="47" spans="2:13" ht="27.75" customHeight="1" x14ac:dyDescent="0.15">
      <c r="B47" s="1244"/>
      <c r="C47" s="1245"/>
      <c r="D47" s="90"/>
      <c r="E47" s="1258" t="s">
        <v>30</v>
      </c>
      <c r="F47" s="1259"/>
      <c r="G47" s="1259"/>
      <c r="H47" s="1260"/>
      <c r="I47" s="86" t="s">
        <v>516</v>
      </c>
      <c r="J47" s="87" t="s">
        <v>516</v>
      </c>
      <c r="K47" s="87" t="s">
        <v>516</v>
      </c>
      <c r="L47" s="87" t="s">
        <v>516</v>
      </c>
      <c r="M47" s="88" t="s">
        <v>516</v>
      </c>
    </row>
    <row r="48" spans="2:13" ht="27.75" customHeight="1" x14ac:dyDescent="0.15">
      <c r="B48" s="1244"/>
      <c r="C48" s="1245"/>
      <c r="D48" s="85"/>
      <c r="E48" s="1248" t="s">
        <v>31</v>
      </c>
      <c r="F48" s="1248"/>
      <c r="G48" s="1248"/>
      <c r="H48" s="1249"/>
      <c r="I48" s="86" t="s">
        <v>516</v>
      </c>
      <c r="J48" s="87" t="s">
        <v>516</v>
      </c>
      <c r="K48" s="87" t="s">
        <v>516</v>
      </c>
      <c r="L48" s="87" t="s">
        <v>516</v>
      </c>
      <c r="M48" s="88" t="s">
        <v>516</v>
      </c>
    </row>
    <row r="49" spans="2:13" ht="27.75" customHeight="1" x14ac:dyDescent="0.15">
      <c r="B49" s="1246"/>
      <c r="C49" s="1247"/>
      <c r="D49" s="85"/>
      <c r="E49" s="1248" t="s">
        <v>32</v>
      </c>
      <c r="F49" s="1248"/>
      <c r="G49" s="1248"/>
      <c r="H49" s="1249"/>
      <c r="I49" s="86" t="s">
        <v>516</v>
      </c>
      <c r="J49" s="87" t="s">
        <v>516</v>
      </c>
      <c r="K49" s="87" t="s">
        <v>516</v>
      </c>
      <c r="L49" s="87" t="s">
        <v>516</v>
      </c>
      <c r="M49" s="88" t="s">
        <v>516</v>
      </c>
    </row>
    <row r="50" spans="2:13" ht="27.75" customHeight="1" x14ac:dyDescent="0.15">
      <c r="B50" s="1242" t="s">
        <v>33</v>
      </c>
      <c r="C50" s="1243"/>
      <c r="D50" s="91"/>
      <c r="E50" s="1248" t="s">
        <v>34</v>
      </c>
      <c r="F50" s="1248"/>
      <c r="G50" s="1248"/>
      <c r="H50" s="1249"/>
      <c r="I50" s="86">
        <v>26367</v>
      </c>
      <c r="J50" s="87">
        <v>27399</v>
      </c>
      <c r="K50" s="87">
        <v>27795</v>
      </c>
      <c r="L50" s="87">
        <v>26164</v>
      </c>
      <c r="M50" s="88">
        <v>21035</v>
      </c>
    </row>
    <row r="51" spans="2:13" ht="27.75" customHeight="1" x14ac:dyDescent="0.15">
      <c r="B51" s="1244"/>
      <c r="C51" s="1245"/>
      <c r="D51" s="85"/>
      <c r="E51" s="1248" t="s">
        <v>35</v>
      </c>
      <c r="F51" s="1248"/>
      <c r="G51" s="1248"/>
      <c r="H51" s="1249"/>
      <c r="I51" s="86">
        <v>26625</v>
      </c>
      <c r="J51" s="87">
        <v>25104</v>
      </c>
      <c r="K51" s="87">
        <v>24611</v>
      </c>
      <c r="L51" s="87">
        <v>24935</v>
      </c>
      <c r="M51" s="88">
        <v>24543</v>
      </c>
    </row>
    <row r="52" spans="2:13" ht="27.75" customHeight="1" x14ac:dyDescent="0.15">
      <c r="B52" s="1246"/>
      <c r="C52" s="1247"/>
      <c r="D52" s="85"/>
      <c r="E52" s="1248" t="s">
        <v>36</v>
      </c>
      <c r="F52" s="1248"/>
      <c r="G52" s="1248"/>
      <c r="H52" s="1249"/>
      <c r="I52" s="86">
        <v>114824</v>
      </c>
      <c r="J52" s="87">
        <v>117289</v>
      </c>
      <c r="K52" s="87">
        <v>123147</v>
      </c>
      <c r="L52" s="87">
        <v>124768</v>
      </c>
      <c r="M52" s="88">
        <v>126319</v>
      </c>
    </row>
    <row r="53" spans="2:13" ht="27.75" customHeight="1" thickBot="1" x14ac:dyDescent="0.2">
      <c r="B53" s="1250" t="s">
        <v>37</v>
      </c>
      <c r="C53" s="1251"/>
      <c r="D53" s="92"/>
      <c r="E53" s="1252" t="s">
        <v>38</v>
      </c>
      <c r="F53" s="1252"/>
      <c r="G53" s="1252"/>
      <c r="H53" s="1253"/>
      <c r="I53" s="93">
        <v>29720</v>
      </c>
      <c r="J53" s="94">
        <v>25703</v>
      </c>
      <c r="K53" s="94">
        <v>23973</v>
      </c>
      <c r="L53" s="94">
        <v>23798</v>
      </c>
      <c r="M53" s="95">
        <v>25707</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m4W1z5PK2t31JHr/512MGIfTsVuwM021CDEEVXA1WzmXEP0c8T4EFvpsoW02iAoS9936wI4H1jpwt0FuYEcavg==" saltValue="tfA/oeGpYbwvxUISD92ty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E1" zoomScale="70" zoomScaleNormal="70" zoomScaleSheetLayoutView="100" workbookViewId="0">
      <selection activeCell="L55" sqref="L55"/>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560</v>
      </c>
      <c r="G54" s="104" t="s">
        <v>561</v>
      </c>
      <c r="H54" s="105" t="s">
        <v>562</v>
      </c>
    </row>
    <row r="55" spans="2:8" ht="52.5" customHeight="1" x14ac:dyDescent="0.15">
      <c r="B55" s="106"/>
      <c r="C55" s="1269" t="s">
        <v>41</v>
      </c>
      <c r="D55" s="1269"/>
      <c r="E55" s="1270"/>
      <c r="F55" s="107">
        <v>18971</v>
      </c>
      <c r="G55" s="107">
        <v>16627</v>
      </c>
      <c r="H55" s="108">
        <v>13131</v>
      </c>
    </row>
    <row r="56" spans="2:8" ht="52.5" customHeight="1" x14ac:dyDescent="0.15">
      <c r="B56" s="109"/>
      <c r="C56" s="1271" t="s">
        <v>42</v>
      </c>
      <c r="D56" s="1271"/>
      <c r="E56" s="1272"/>
      <c r="F56" s="110">
        <v>1766</v>
      </c>
      <c r="G56" s="110">
        <v>1997</v>
      </c>
      <c r="H56" s="111">
        <v>2060</v>
      </c>
    </row>
    <row r="57" spans="2:8" ht="53.25" customHeight="1" x14ac:dyDescent="0.15">
      <c r="B57" s="109"/>
      <c r="C57" s="1273" t="s">
        <v>43</v>
      </c>
      <c r="D57" s="1273"/>
      <c r="E57" s="1274"/>
      <c r="F57" s="112">
        <v>5333</v>
      </c>
      <c r="G57" s="112">
        <v>5014</v>
      </c>
      <c r="H57" s="113">
        <v>5011</v>
      </c>
    </row>
    <row r="58" spans="2:8" ht="45.75" customHeight="1" x14ac:dyDescent="0.15">
      <c r="B58" s="114"/>
      <c r="C58" s="1261" t="s">
        <v>606</v>
      </c>
      <c r="D58" s="1262"/>
      <c r="E58" s="1263"/>
      <c r="F58" s="115">
        <v>3530</v>
      </c>
      <c r="G58" s="115">
        <v>3337</v>
      </c>
      <c r="H58" s="116">
        <v>3133</v>
      </c>
    </row>
    <row r="59" spans="2:8" ht="45.75" customHeight="1" x14ac:dyDescent="0.15">
      <c r="B59" s="114"/>
      <c r="C59" s="1261" t="s">
        <v>607</v>
      </c>
      <c r="D59" s="1262"/>
      <c r="E59" s="1263"/>
      <c r="F59" s="115">
        <v>741</v>
      </c>
      <c r="G59" s="115">
        <v>762</v>
      </c>
      <c r="H59" s="116">
        <v>1001</v>
      </c>
    </row>
    <row r="60" spans="2:8" ht="45.75" customHeight="1" x14ac:dyDescent="0.15">
      <c r="B60" s="114"/>
      <c r="C60" s="1261" t="s">
        <v>608</v>
      </c>
      <c r="D60" s="1262"/>
      <c r="E60" s="1263"/>
      <c r="F60" s="115">
        <v>242</v>
      </c>
      <c r="G60" s="115">
        <v>234</v>
      </c>
      <c r="H60" s="116">
        <v>262</v>
      </c>
    </row>
    <row r="61" spans="2:8" ht="45.75" customHeight="1" x14ac:dyDescent="0.15">
      <c r="B61" s="114"/>
      <c r="C61" s="1261" t="s">
        <v>609</v>
      </c>
      <c r="D61" s="1262"/>
      <c r="E61" s="1263"/>
      <c r="F61" s="115">
        <v>217</v>
      </c>
      <c r="G61" s="115">
        <v>217</v>
      </c>
      <c r="H61" s="116">
        <v>217</v>
      </c>
    </row>
    <row r="62" spans="2:8" ht="45.75" customHeight="1" thickBot="1" x14ac:dyDescent="0.2">
      <c r="B62" s="117"/>
      <c r="C62" s="1264" t="s">
        <v>610</v>
      </c>
      <c r="D62" s="1265"/>
      <c r="E62" s="1266"/>
      <c r="F62" s="118">
        <v>218</v>
      </c>
      <c r="G62" s="118">
        <v>216</v>
      </c>
      <c r="H62" s="119">
        <v>214</v>
      </c>
    </row>
    <row r="63" spans="2:8" ht="52.5" customHeight="1" thickBot="1" x14ac:dyDescent="0.2">
      <c r="B63" s="120"/>
      <c r="C63" s="1267" t="s">
        <v>44</v>
      </c>
      <c r="D63" s="1267"/>
      <c r="E63" s="1268"/>
      <c r="F63" s="121">
        <v>26070</v>
      </c>
      <c r="G63" s="121">
        <v>23637</v>
      </c>
      <c r="H63" s="122">
        <v>20202</v>
      </c>
    </row>
    <row r="64" spans="2:8" ht="15" customHeight="1" x14ac:dyDescent="0.15"/>
    <row r="65" ht="0" hidden="1" customHeight="1" x14ac:dyDescent="0.15"/>
    <row r="66" ht="0" hidden="1" customHeight="1" x14ac:dyDescent="0.15"/>
  </sheetData>
  <sheetProtection algorithmName="SHA-512" hashValue="hZXFWehfTfZ/sY6fCs0ZHtT5oiFKxXiKcpcK9pTCUfIzg3wsC36tmrqAKul3iwYhQG6Wb5HJquByER1AxQNLkw==" saltValue="1IjBSsEZSzfVJNwJ8qIxe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J49" zoomScaleNormal="100" zoomScaleSheetLayoutView="55" workbookViewId="0">
      <selection activeCell="BU60" sqref="BU60"/>
    </sheetView>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612</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612</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613</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614</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3" t="s">
        <v>626</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x14ac:dyDescent="0.15">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x14ac:dyDescent="0.15">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x14ac:dyDescent="0.15">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x14ac:dyDescent="0.15">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615</v>
      </c>
    </row>
    <row r="50" spans="1:109" x14ac:dyDescent="0.15">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558</v>
      </c>
      <c r="BQ50" s="1281"/>
      <c r="BR50" s="1281"/>
      <c r="BS50" s="1281"/>
      <c r="BT50" s="1281"/>
      <c r="BU50" s="1281"/>
      <c r="BV50" s="1281"/>
      <c r="BW50" s="1281"/>
      <c r="BX50" s="1281" t="s">
        <v>559</v>
      </c>
      <c r="BY50" s="1281"/>
      <c r="BZ50" s="1281"/>
      <c r="CA50" s="1281"/>
      <c r="CB50" s="1281"/>
      <c r="CC50" s="1281"/>
      <c r="CD50" s="1281"/>
      <c r="CE50" s="1281"/>
      <c r="CF50" s="1281" t="s">
        <v>560</v>
      </c>
      <c r="CG50" s="1281"/>
      <c r="CH50" s="1281"/>
      <c r="CI50" s="1281"/>
      <c r="CJ50" s="1281"/>
      <c r="CK50" s="1281"/>
      <c r="CL50" s="1281"/>
      <c r="CM50" s="1281"/>
      <c r="CN50" s="1281" t="s">
        <v>561</v>
      </c>
      <c r="CO50" s="1281"/>
      <c r="CP50" s="1281"/>
      <c r="CQ50" s="1281"/>
      <c r="CR50" s="1281"/>
      <c r="CS50" s="1281"/>
      <c r="CT50" s="1281"/>
      <c r="CU50" s="1281"/>
      <c r="CV50" s="1281" t="s">
        <v>562</v>
      </c>
      <c r="CW50" s="1281"/>
      <c r="CX50" s="1281"/>
      <c r="CY50" s="1281"/>
      <c r="CZ50" s="1281"/>
      <c r="DA50" s="1281"/>
      <c r="DB50" s="1281"/>
      <c r="DC50" s="1281"/>
    </row>
    <row r="51" spans="1:109" ht="13.5" customHeight="1" x14ac:dyDescent="0.15">
      <c r="B51" s="374"/>
      <c r="G51" s="1293"/>
      <c r="H51" s="1293"/>
      <c r="I51" s="1297"/>
      <c r="J51" s="1297"/>
      <c r="K51" s="1282"/>
      <c r="L51" s="1282"/>
      <c r="M51" s="1282"/>
      <c r="N51" s="1282"/>
      <c r="AM51" s="383"/>
      <c r="AN51" s="1280" t="s">
        <v>616</v>
      </c>
      <c r="AO51" s="1280"/>
      <c r="AP51" s="1280"/>
      <c r="AQ51" s="1280"/>
      <c r="AR51" s="1280"/>
      <c r="AS51" s="1280"/>
      <c r="AT51" s="1280"/>
      <c r="AU51" s="1280"/>
      <c r="AV51" s="1280"/>
      <c r="AW51" s="1280"/>
      <c r="AX51" s="1280"/>
      <c r="AY51" s="1280"/>
      <c r="AZ51" s="1280"/>
      <c r="BA51" s="1280"/>
      <c r="BB51" s="1280" t="s">
        <v>617</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92"/>
      <c r="CG51" s="1277"/>
      <c r="CH51" s="1277"/>
      <c r="CI51" s="1277"/>
      <c r="CJ51" s="1277"/>
      <c r="CK51" s="1277"/>
      <c r="CL51" s="1277"/>
      <c r="CM51" s="1277"/>
      <c r="CN51" s="1277">
        <v>42</v>
      </c>
      <c r="CO51" s="1277"/>
      <c r="CP51" s="1277"/>
      <c r="CQ51" s="1277"/>
      <c r="CR51" s="1277"/>
      <c r="CS51" s="1277"/>
      <c r="CT51" s="1277"/>
      <c r="CU51" s="1277"/>
      <c r="CV51" s="1277">
        <v>45.5</v>
      </c>
      <c r="CW51" s="1277"/>
      <c r="CX51" s="1277"/>
      <c r="CY51" s="1277"/>
      <c r="CZ51" s="1277"/>
      <c r="DA51" s="1277"/>
      <c r="DB51" s="1277"/>
      <c r="DC51" s="1277"/>
    </row>
    <row r="52" spans="1:109" x14ac:dyDescent="0.15">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618</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92"/>
      <c r="CG53" s="1277"/>
      <c r="CH53" s="1277"/>
      <c r="CI53" s="1277"/>
      <c r="CJ53" s="1277"/>
      <c r="CK53" s="1277"/>
      <c r="CL53" s="1277"/>
      <c r="CM53" s="1277"/>
      <c r="CN53" s="1277">
        <v>57.8</v>
      </c>
      <c r="CO53" s="1277"/>
      <c r="CP53" s="1277"/>
      <c r="CQ53" s="1277"/>
      <c r="CR53" s="1277"/>
      <c r="CS53" s="1277"/>
      <c r="CT53" s="1277"/>
      <c r="CU53" s="1277"/>
      <c r="CV53" s="1277">
        <v>58.7</v>
      </c>
      <c r="CW53" s="1277"/>
      <c r="CX53" s="1277"/>
      <c r="CY53" s="1277"/>
      <c r="CZ53" s="1277"/>
      <c r="DA53" s="1277"/>
      <c r="DB53" s="1277"/>
      <c r="DC53" s="1277"/>
    </row>
    <row r="54" spans="1:109" x14ac:dyDescent="0.15">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382"/>
      <c r="B55" s="374"/>
      <c r="G55" s="1275"/>
      <c r="H55" s="1275"/>
      <c r="I55" s="1275"/>
      <c r="J55" s="1275"/>
      <c r="K55" s="1282"/>
      <c r="L55" s="1282"/>
      <c r="M55" s="1282"/>
      <c r="N55" s="1282"/>
      <c r="AN55" s="1281" t="s">
        <v>619</v>
      </c>
      <c r="AO55" s="1281"/>
      <c r="AP55" s="1281"/>
      <c r="AQ55" s="1281"/>
      <c r="AR55" s="1281"/>
      <c r="AS55" s="1281"/>
      <c r="AT55" s="1281"/>
      <c r="AU55" s="1281"/>
      <c r="AV55" s="1281"/>
      <c r="AW55" s="1281"/>
      <c r="AX55" s="1281"/>
      <c r="AY55" s="1281"/>
      <c r="AZ55" s="1281"/>
      <c r="BA55" s="1281"/>
      <c r="BB55" s="1280" t="s">
        <v>620</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92"/>
      <c r="CG55" s="1277"/>
      <c r="CH55" s="1277"/>
      <c r="CI55" s="1277"/>
      <c r="CJ55" s="1277"/>
      <c r="CK55" s="1277"/>
      <c r="CL55" s="1277"/>
      <c r="CM55" s="1277"/>
      <c r="CN55" s="1277">
        <v>16.600000000000001</v>
      </c>
      <c r="CO55" s="1277"/>
      <c r="CP55" s="1277"/>
      <c r="CQ55" s="1277"/>
      <c r="CR55" s="1277"/>
      <c r="CS55" s="1277"/>
      <c r="CT55" s="1277"/>
      <c r="CU55" s="1277"/>
      <c r="CV55" s="1277">
        <v>17.399999999999999</v>
      </c>
      <c r="CW55" s="1277"/>
      <c r="CX55" s="1277"/>
      <c r="CY55" s="1277"/>
      <c r="CZ55" s="1277"/>
      <c r="DA55" s="1277"/>
      <c r="DB55" s="1277"/>
      <c r="DC55" s="1277"/>
    </row>
    <row r="56" spans="1:109" x14ac:dyDescent="0.15">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x14ac:dyDescent="0.15">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618</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92"/>
      <c r="CG57" s="1277"/>
      <c r="CH57" s="1277"/>
      <c r="CI57" s="1277"/>
      <c r="CJ57" s="1277"/>
      <c r="CK57" s="1277"/>
      <c r="CL57" s="1277"/>
      <c r="CM57" s="1277"/>
      <c r="CN57" s="1277">
        <v>58.6</v>
      </c>
      <c r="CO57" s="1277"/>
      <c r="CP57" s="1277"/>
      <c r="CQ57" s="1277"/>
      <c r="CR57" s="1277"/>
      <c r="CS57" s="1277"/>
      <c r="CT57" s="1277"/>
      <c r="CU57" s="1277"/>
      <c r="CV57" s="1277">
        <v>57.9</v>
      </c>
      <c r="CW57" s="1277"/>
      <c r="CX57" s="1277"/>
      <c r="CY57" s="1277"/>
      <c r="CZ57" s="1277"/>
      <c r="DA57" s="1277"/>
      <c r="DB57" s="1277"/>
      <c r="DC57" s="1277"/>
      <c r="DD57" s="387"/>
      <c r="DE57" s="386"/>
    </row>
    <row r="58" spans="1:109" s="382" customFormat="1" x14ac:dyDescent="0.15">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621</v>
      </c>
    </row>
    <row r="64" spans="1:109" x14ac:dyDescent="0.15">
      <c r="B64" s="374"/>
      <c r="G64" s="381"/>
      <c r="I64" s="394"/>
      <c r="J64" s="394"/>
      <c r="K64" s="394"/>
      <c r="L64" s="394"/>
      <c r="M64" s="394"/>
      <c r="N64" s="395"/>
      <c r="AM64" s="381"/>
      <c r="AN64" s="381" t="s">
        <v>614</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3" t="s">
        <v>627</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x14ac:dyDescent="0.15">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x14ac:dyDescent="0.15">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x14ac:dyDescent="0.15">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x14ac:dyDescent="0.15">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615</v>
      </c>
    </row>
    <row r="72" spans="2:107" x14ac:dyDescent="0.15">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558</v>
      </c>
      <c r="BQ72" s="1281"/>
      <c r="BR72" s="1281"/>
      <c r="BS72" s="1281"/>
      <c r="BT72" s="1281"/>
      <c r="BU72" s="1281"/>
      <c r="BV72" s="1281"/>
      <c r="BW72" s="1281"/>
      <c r="BX72" s="1281" t="s">
        <v>559</v>
      </c>
      <c r="BY72" s="1281"/>
      <c r="BZ72" s="1281"/>
      <c r="CA72" s="1281"/>
      <c r="CB72" s="1281"/>
      <c r="CC72" s="1281"/>
      <c r="CD72" s="1281"/>
      <c r="CE72" s="1281"/>
      <c r="CF72" s="1281" t="s">
        <v>560</v>
      </c>
      <c r="CG72" s="1281"/>
      <c r="CH72" s="1281"/>
      <c r="CI72" s="1281"/>
      <c r="CJ72" s="1281"/>
      <c r="CK72" s="1281"/>
      <c r="CL72" s="1281"/>
      <c r="CM72" s="1281"/>
      <c r="CN72" s="1281" t="s">
        <v>561</v>
      </c>
      <c r="CO72" s="1281"/>
      <c r="CP72" s="1281"/>
      <c r="CQ72" s="1281"/>
      <c r="CR72" s="1281"/>
      <c r="CS72" s="1281"/>
      <c r="CT72" s="1281"/>
      <c r="CU72" s="1281"/>
      <c r="CV72" s="1281" t="s">
        <v>562</v>
      </c>
      <c r="CW72" s="1281"/>
      <c r="CX72" s="1281"/>
      <c r="CY72" s="1281"/>
      <c r="CZ72" s="1281"/>
      <c r="DA72" s="1281"/>
      <c r="DB72" s="1281"/>
      <c r="DC72" s="1281"/>
    </row>
    <row r="73" spans="2:107" x14ac:dyDescent="0.15">
      <c r="B73" s="374"/>
      <c r="G73" s="1293"/>
      <c r="H73" s="1293"/>
      <c r="I73" s="1293"/>
      <c r="J73" s="1293"/>
      <c r="K73" s="1276"/>
      <c r="L73" s="1276"/>
      <c r="M73" s="1276"/>
      <c r="N73" s="1276"/>
      <c r="AM73" s="383"/>
      <c r="AN73" s="1280" t="s">
        <v>616</v>
      </c>
      <c r="AO73" s="1280"/>
      <c r="AP73" s="1280"/>
      <c r="AQ73" s="1280"/>
      <c r="AR73" s="1280"/>
      <c r="AS73" s="1280"/>
      <c r="AT73" s="1280"/>
      <c r="AU73" s="1280"/>
      <c r="AV73" s="1280"/>
      <c r="AW73" s="1280"/>
      <c r="AX73" s="1280"/>
      <c r="AY73" s="1280"/>
      <c r="AZ73" s="1280"/>
      <c r="BA73" s="1280"/>
      <c r="BB73" s="1280" t="s">
        <v>617</v>
      </c>
      <c r="BC73" s="1280"/>
      <c r="BD73" s="1280"/>
      <c r="BE73" s="1280"/>
      <c r="BF73" s="1280"/>
      <c r="BG73" s="1280"/>
      <c r="BH73" s="1280"/>
      <c r="BI73" s="1280"/>
      <c r="BJ73" s="1280"/>
      <c r="BK73" s="1280"/>
      <c r="BL73" s="1280"/>
      <c r="BM73" s="1280"/>
      <c r="BN73" s="1280"/>
      <c r="BO73" s="1280"/>
      <c r="BP73" s="1277">
        <v>51.8</v>
      </c>
      <c r="BQ73" s="1277"/>
      <c r="BR73" s="1277"/>
      <c r="BS73" s="1277"/>
      <c r="BT73" s="1277"/>
      <c r="BU73" s="1277"/>
      <c r="BV73" s="1277"/>
      <c r="BW73" s="1277"/>
      <c r="BX73" s="1277">
        <v>45</v>
      </c>
      <c r="BY73" s="1277"/>
      <c r="BZ73" s="1277"/>
      <c r="CA73" s="1277"/>
      <c r="CB73" s="1277"/>
      <c r="CC73" s="1277"/>
      <c r="CD73" s="1277"/>
      <c r="CE73" s="1277"/>
      <c r="CF73" s="1277">
        <v>41.7</v>
      </c>
      <c r="CG73" s="1277"/>
      <c r="CH73" s="1277"/>
      <c r="CI73" s="1277"/>
      <c r="CJ73" s="1277"/>
      <c r="CK73" s="1277"/>
      <c r="CL73" s="1277"/>
      <c r="CM73" s="1277"/>
      <c r="CN73" s="1277">
        <v>42</v>
      </c>
      <c r="CO73" s="1277"/>
      <c r="CP73" s="1277"/>
      <c r="CQ73" s="1277"/>
      <c r="CR73" s="1277"/>
      <c r="CS73" s="1277"/>
      <c r="CT73" s="1277"/>
      <c r="CU73" s="1277"/>
      <c r="CV73" s="1277">
        <v>45.5</v>
      </c>
      <c r="CW73" s="1277"/>
      <c r="CX73" s="1277"/>
      <c r="CY73" s="1277"/>
      <c r="CZ73" s="1277"/>
      <c r="DA73" s="1277"/>
      <c r="DB73" s="1277"/>
      <c r="DC73" s="1277"/>
    </row>
    <row r="74" spans="2:107" x14ac:dyDescent="0.15">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622</v>
      </c>
      <c r="BC75" s="1280"/>
      <c r="BD75" s="1280"/>
      <c r="BE75" s="1280"/>
      <c r="BF75" s="1280"/>
      <c r="BG75" s="1280"/>
      <c r="BH75" s="1280"/>
      <c r="BI75" s="1280"/>
      <c r="BJ75" s="1280"/>
      <c r="BK75" s="1280"/>
      <c r="BL75" s="1280"/>
      <c r="BM75" s="1280"/>
      <c r="BN75" s="1280"/>
      <c r="BO75" s="1280"/>
      <c r="BP75" s="1277">
        <v>8.9</v>
      </c>
      <c r="BQ75" s="1277"/>
      <c r="BR75" s="1277"/>
      <c r="BS75" s="1277"/>
      <c r="BT75" s="1277"/>
      <c r="BU75" s="1277"/>
      <c r="BV75" s="1277"/>
      <c r="BW75" s="1277"/>
      <c r="BX75" s="1277">
        <v>9.1999999999999993</v>
      </c>
      <c r="BY75" s="1277"/>
      <c r="BZ75" s="1277"/>
      <c r="CA75" s="1277"/>
      <c r="CB75" s="1277"/>
      <c r="CC75" s="1277"/>
      <c r="CD75" s="1277"/>
      <c r="CE75" s="1277"/>
      <c r="CF75" s="1277">
        <v>8.3000000000000007</v>
      </c>
      <c r="CG75" s="1277"/>
      <c r="CH75" s="1277"/>
      <c r="CI75" s="1277"/>
      <c r="CJ75" s="1277"/>
      <c r="CK75" s="1277"/>
      <c r="CL75" s="1277"/>
      <c r="CM75" s="1277"/>
      <c r="CN75" s="1277">
        <v>7.2</v>
      </c>
      <c r="CO75" s="1277"/>
      <c r="CP75" s="1277"/>
      <c r="CQ75" s="1277"/>
      <c r="CR75" s="1277"/>
      <c r="CS75" s="1277"/>
      <c r="CT75" s="1277"/>
      <c r="CU75" s="1277"/>
      <c r="CV75" s="1277">
        <v>5</v>
      </c>
      <c r="CW75" s="1277"/>
      <c r="CX75" s="1277"/>
      <c r="CY75" s="1277"/>
      <c r="CZ75" s="1277"/>
      <c r="DA75" s="1277"/>
      <c r="DB75" s="1277"/>
      <c r="DC75" s="1277"/>
    </row>
    <row r="76" spans="2:107" x14ac:dyDescent="0.15">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374"/>
      <c r="G77" s="1275"/>
      <c r="H77" s="1275"/>
      <c r="I77" s="1275"/>
      <c r="J77" s="1275"/>
      <c r="K77" s="1276"/>
      <c r="L77" s="1276"/>
      <c r="M77" s="1276"/>
      <c r="N77" s="1276"/>
      <c r="AN77" s="1281" t="s">
        <v>623</v>
      </c>
      <c r="AO77" s="1281"/>
      <c r="AP77" s="1281"/>
      <c r="AQ77" s="1281"/>
      <c r="AR77" s="1281"/>
      <c r="AS77" s="1281"/>
      <c r="AT77" s="1281"/>
      <c r="AU77" s="1281"/>
      <c r="AV77" s="1281"/>
      <c r="AW77" s="1281"/>
      <c r="AX77" s="1281"/>
      <c r="AY77" s="1281"/>
      <c r="AZ77" s="1281"/>
      <c r="BA77" s="1281"/>
      <c r="BB77" s="1280" t="s">
        <v>617</v>
      </c>
      <c r="BC77" s="1280"/>
      <c r="BD77" s="1280"/>
      <c r="BE77" s="1280"/>
      <c r="BF77" s="1280"/>
      <c r="BG77" s="1280"/>
      <c r="BH77" s="1280"/>
      <c r="BI77" s="1280"/>
      <c r="BJ77" s="1280"/>
      <c r="BK77" s="1280"/>
      <c r="BL77" s="1280"/>
      <c r="BM77" s="1280"/>
      <c r="BN77" s="1280"/>
      <c r="BO77" s="1280"/>
      <c r="BP77" s="1277">
        <v>32.6</v>
      </c>
      <c r="BQ77" s="1277"/>
      <c r="BR77" s="1277"/>
      <c r="BS77" s="1277"/>
      <c r="BT77" s="1277"/>
      <c r="BU77" s="1277"/>
      <c r="BV77" s="1277"/>
      <c r="BW77" s="1277"/>
      <c r="BX77" s="1277">
        <v>30.5</v>
      </c>
      <c r="BY77" s="1277"/>
      <c r="BZ77" s="1277"/>
      <c r="CA77" s="1277"/>
      <c r="CB77" s="1277"/>
      <c r="CC77" s="1277"/>
      <c r="CD77" s="1277"/>
      <c r="CE77" s="1277"/>
      <c r="CF77" s="1277">
        <v>25.4</v>
      </c>
      <c r="CG77" s="1277"/>
      <c r="CH77" s="1277"/>
      <c r="CI77" s="1277"/>
      <c r="CJ77" s="1277"/>
      <c r="CK77" s="1277"/>
      <c r="CL77" s="1277"/>
      <c r="CM77" s="1277"/>
      <c r="CN77" s="1277">
        <v>16.600000000000001</v>
      </c>
      <c r="CO77" s="1277"/>
      <c r="CP77" s="1277"/>
      <c r="CQ77" s="1277"/>
      <c r="CR77" s="1277"/>
      <c r="CS77" s="1277"/>
      <c r="CT77" s="1277"/>
      <c r="CU77" s="1277"/>
      <c r="CV77" s="1277">
        <v>17.399999999999999</v>
      </c>
      <c r="CW77" s="1277"/>
      <c r="CX77" s="1277"/>
      <c r="CY77" s="1277"/>
      <c r="CZ77" s="1277"/>
      <c r="DA77" s="1277"/>
      <c r="DB77" s="1277"/>
      <c r="DC77" s="1277"/>
    </row>
    <row r="78" spans="2:107" x14ac:dyDescent="0.15">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622</v>
      </c>
      <c r="BC79" s="1280"/>
      <c r="BD79" s="1280"/>
      <c r="BE79" s="1280"/>
      <c r="BF79" s="1280"/>
      <c r="BG79" s="1280"/>
      <c r="BH79" s="1280"/>
      <c r="BI79" s="1280"/>
      <c r="BJ79" s="1280"/>
      <c r="BK79" s="1280"/>
      <c r="BL79" s="1280"/>
      <c r="BM79" s="1280"/>
      <c r="BN79" s="1280"/>
      <c r="BO79" s="1280"/>
      <c r="BP79" s="1277">
        <v>5.9</v>
      </c>
      <c r="BQ79" s="1277"/>
      <c r="BR79" s="1277"/>
      <c r="BS79" s="1277"/>
      <c r="BT79" s="1277"/>
      <c r="BU79" s="1277"/>
      <c r="BV79" s="1277"/>
      <c r="BW79" s="1277"/>
      <c r="BX79" s="1277">
        <v>5.2</v>
      </c>
      <c r="BY79" s="1277"/>
      <c r="BZ79" s="1277"/>
      <c r="CA79" s="1277"/>
      <c r="CB79" s="1277"/>
      <c r="CC79" s="1277"/>
      <c r="CD79" s="1277"/>
      <c r="CE79" s="1277"/>
      <c r="CF79" s="1277">
        <v>4.8</v>
      </c>
      <c r="CG79" s="1277"/>
      <c r="CH79" s="1277"/>
      <c r="CI79" s="1277"/>
      <c r="CJ79" s="1277"/>
      <c r="CK79" s="1277"/>
      <c r="CL79" s="1277"/>
      <c r="CM79" s="1277"/>
      <c r="CN79" s="1277">
        <v>3.6</v>
      </c>
      <c r="CO79" s="1277"/>
      <c r="CP79" s="1277"/>
      <c r="CQ79" s="1277"/>
      <c r="CR79" s="1277"/>
      <c r="CS79" s="1277"/>
      <c r="CT79" s="1277"/>
      <c r="CU79" s="1277"/>
      <c r="CV79" s="1277">
        <v>3.6</v>
      </c>
      <c r="CW79" s="1277"/>
      <c r="CX79" s="1277"/>
      <c r="CY79" s="1277"/>
      <c r="CZ79" s="1277"/>
      <c r="DA79" s="1277"/>
      <c r="DB79" s="1277"/>
      <c r="DC79" s="1277"/>
    </row>
    <row r="80" spans="2:107" x14ac:dyDescent="0.15">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qRSty19MSm7dhdZaWX0NWQQgGqO1lmf4s4UtCAcZoZQ62J0YWCHJX8CxDfl7o4VWCKTxRLPMeC4OsZmhW+p01Q==" saltValue="Pd6GcX7GSg7aeU33AInuhQ=="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0" zoomScaleNormal="100" zoomScaleSheetLayoutView="70" workbookViewId="0">
      <selection activeCell="AF111" sqref="AF111"/>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624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rEZG6+Ey4EMM2gqKDn2GR2ucFMXZjMQ+m3UkIP2xrSfp+9t2IVmmzY53WDVbXZdy56rXvhjHsg3es2mB8RR5hQ==" saltValue="qKiDWOEJ8DX9W1/ldXuza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6" zoomScaleNormal="100" zoomScaleSheetLayoutView="55" workbookViewId="0">
      <selection activeCell="BG113" sqref="BG113"/>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625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kS1GdJ4Jc4g/fsXpR0bcDiAkyNZlb1c7hczPRzMA2l82zsHMPJtv7Ziz+wo1qrpU9M66aEvEh7b7wG58na60zQ==" saltValue="q/yA6LfpGgQ2adYkoWlUx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45</v>
      </c>
      <c r="E2" s="134"/>
      <c r="F2" s="135" t="s">
        <v>555</v>
      </c>
      <c r="G2" s="136"/>
      <c r="H2" s="137"/>
    </row>
    <row r="3" spans="1:8" x14ac:dyDescent="0.15">
      <c r="A3" s="133" t="s">
        <v>548</v>
      </c>
      <c r="B3" s="138"/>
      <c r="C3" s="139"/>
      <c r="D3" s="140">
        <v>53732</v>
      </c>
      <c r="E3" s="141"/>
      <c r="F3" s="142">
        <v>43141</v>
      </c>
      <c r="G3" s="143"/>
      <c r="H3" s="144"/>
    </row>
    <row r="4" spans="1:8" x14ac:dyDescent="0.15">
      <c r="A4" s="145"/>
      <c r="B4" s="146"/>
      <c r="C4" s="147"/>
      <c r="D4" s="148">
        <v>34464</v>
      </c>
      <c r="E4" s="149"/>
      <c r="F4" s="150">
        <v>21887</v>
      </c>
      <c r="G4" s="151"/>
      <c r="H4" s="152"/>
    </row>
    <row r="5" spans="1:8" x14ac:dyDescent="0.15">
      <c r="A5" s="133" t="s">
        <v>550</v>
      </c>
      <c r="B5" s="138"/>
      <c r="C5" s="139"/>
      <c r="D5" s="140">
        <v>63999</v>
      </c>
      <c r="E5" s="141"/>
      <c r="F5" s="142">
        <v>45117</v>
      </c>
      <c r="G5" s="143"/>
      <c r="H5" s="144"/>
    </row>
    <row r="6" spans="1:8" x14ac:dyDescent="0.15">
      <c r="A6" s="145"/>
      <c r="B6" s="146"/>
      <c r="C6" s="147"/>
      <c r="D6" s="148">
        <v>41743</v>
      </c>
      <c r="E6" s="149"/>
      <c r="F6" s="150">
        <v>25589</v>
      </c>
      <c r="G6" s="151"/>
      <c r="H6" s="152"/>
    </row>
    <row r="7" spans="1:8" x14ac:dyDescent="0.15">
      <c r="A7" s="133" t="s">
        <v>551</v>
      </c>
      <c r="B7" s="138"/>
      <c r="C7" s="139"/>
      <c r="D7" s="140">
        <v>69465</v>
      </c>
      <c r="E7" s="141"/>
      <c r="F7" s="142">
        <v>39951</v>
      </c>
      <c r="G7" s="143"/>
      <c r="H7" s="144"/>
    </row>
    <row r="8" spans="1:8" x14ac:dyDescent="0.15">
      <c r="A8" s="145"/>
      <c r="B8" s="146"/>
      <c r="C8" s="147"/>
      <c r="D8" s="148">
        <v>38838</v>
      </c>
      <c r="E8" s="149"/>
      <c r="F8" s="150">
        <v>22555</v>
      </c>
      <c r="G8" s="151"/>
      <c r="H8" s="152"/>
    </row>
    <row r="9" spans="1:8" x14ac:dyDescent="0.15">
      <c r="A9" s="133" t="s">
        <v>552</v>
      </c>
      <c r="B9" s="138"/>
      <c r="C9" s="139"/>
      <c r="D9" s="140">
        <v>56023</v>
      </c>
      <c r="E9" s="141"/>
      <c r="F9" s="142">
        <v>39893</v>
      </c>
      <c r="G9" s="143"/>
      <c r="H9" s="144"/>
    </row>
    <row r="10" spans="1:8" x14ac:dyDescent="0.15">
      <c r="A10" s="145"/>
      <c r="B10" s="146"/>
      <c r="C10" s="147"/>
      <c r="D10" s="148">
        <v>44135</v>
      </c>
      <c r="E10" s="149"/>
      <c r="F10" s="150">
        <v>26170</v>
      </c>
      <c r="G10" s="151"/>
      <c r="H10" s="152"/>
    </row>
    <row r="11" spans="1:8" x14ac:dyDescent="0.15">
      <c r="A11" s="133" t="s">
        <v>553</v>
      </c>
      <c r="B11" s="138"/>
      <c r="C11" s="139"/>
      <c r="D11" s="140">
        <v>60527</v>
      </c>
      <c r="E11" s="141"/>
      <c r="F11" s="142">
        <v>41080</v>
      </c>
      <c r="G11" s="143"/>
      <c r="H11" s="144"/>
    </row>
    <row r="12" spans="1:8" x14ac:dyDescent="0.15">
      <c r="A12" s="145"/>
      <c r="B12" s="146"/>
      <c r="C12" s="153"/>
      <c r="D12" s="148">
        <v>44554</v>
      </c>
      <c r="E12" s="149"/>
      <c r="F12" s="150">
        <v>27265</v>
      </c>
      <c r="G12" s="151"/>
      <c r="H12" s="152"/>
    </row>
    <row r="13" spans="1:8" x14ac:dyDescent="0.15">
      <c r="A13" s="133"/>
      <c r="B13" s="138"/>
      <c r="C13" s="154"/>
      <c r="D13" s="155">
        <v>60749</v>
      </c>
      <c r="E13" s="156"/>
      <c r="F13" s="157">
        <v>41836</v>
      </c>
      <c r="G13" s="158"/>
      <c r="H13" s="144"/>
    </row>
    <row r="14" spans="1:8" x14ac:dyDescent="0.15">
      <c r="A14" s="145"/>
      <c r="B14" s="146"/>
      <c r="C14" s="147"/>
      <c r="D14" s="148">
        <v>40747</v>
      </c>
      <c r="E14" s="149"/>
      <c r="F14" s="150">
        <v>24693</v>
      </c>
      <c r="G14" s="151"/>
      <c r="H14" s="152"/>
    </row>
    <row r="17" spans="1:11" x14ac:dyDescent="0.15">
      <c r="A17" s="129" t="s">
        <v>46</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47</v>
      </c>
      <c r="B19" s="159">
        <f>ROUND(VALUE(SUBSTITUTE(実質収支比率等に係る経年分析!F$48,"▲","-")),2)</f>
        <v>2.77</v>
      </c>
      <c r="C19" s="159">
        <f>ROUND(VALUE(SUBSTITUTE(実質収支比率等に係る経年分析!G$48,"▲","-")),2)</f>
        <v>0.81</v>
      </c>
      <c r="D19" s="159">
        <f>ROUND(VALUE(SUBSTITUTE(実質収支比率等に係る経年分析!H$48,"▲","-")),2)</f>
        <v>0.85</v>
      </c>
      <c r="E19" s="159">
        <f>ROUND(VALUE(SUBSTITUTE(実質収支比率等に係る経年分析!I$48,"▲","-")),2)</f>
        <v>0.2</v>
      </c>
      <c r="F19" s="159">
        <f>ROUND(VALUE(SUBSTITUTE(実質収支比率等に係る経年分析!J$48,"▲","-")),2)</f>
        <v>0.18</v>
      </c>
    </row>
    <row r="20" spans="1:11" x14ac:dyDescent="0.15">
      <c r="A20" s="159" t="s">
        <v>48</v>
      </c>
      <c r="B20" s="159">
        <f>ROUND(VALUE(SUBSTITUTE(実質収支比率等に係る経年分析!F$47,"▲","-")),2)</f>
        <v>28.54</v>
      </c>
      <c r="C20" s="159">
        <f>ROUND(VALUE(SUBSTITUTE(実質収支比率等に係る経年分析!G$47,"▲","-")),2)</f>
        <v>29.87</v>
      </c>
      <c r="D20" s="159">
        <f>ROUND(VALUE(SUBSTITUTE(実質収支比率等に係る経年分析!H$47,"▲","-")),2)</f>
        <v>28.23</v>
      </c>
      <c r="E20" s="159">
        <f>ROUND(VALUE(SUBSTITUTE(実質収支比率等に係る経年分析!I$47,"▲","-")),2)</f>
        <v>24.91</v>
      </c>
      <c r="F20" s="159">
        <f>ROUND(VALUE(SUBSTITUTE(実質収支比率等に係る経年分析!J$47,"▲","-")),2)</f>
        <v>19.600000000000001</v>
      </c>
    </row>
    <row r="21" spans="1:11" x14ac:dyDescent="0.15">
      <c r="A21" s="159" t="s">
        <v>49</v>
      </c>
      <c r="B21" s="159">
        <f>IF(ISNUMBER(VALUE(SUBSTITUTE(実質収支比率等に係る経年分析!F$49,"▲","-"))),ROUND(VALUE(SUBSTITUTE(実質収支比率等に係る経年分析!F$49,"▲","-")),2),NA())</f>
        <v>2.06</v>
      </c>
      <c r="C21" s="159">
        <f>IF(ISNUMBER(VALUE(SUBSTITUTE(実質収支比率等に係る経年分析!G$49,"▲","-"))),ROUND(VALUE(SUBSTITUTE(実質収支比率等に係る経年分析!G$49,"▲","-")),2),NA())</f>
        <v>-0.54</v>
      </c>
      <c r="D21" s="159">
        <f>IF(ISNUMBER(VALUE(SUBSTITUTE(実質収支比率等に係る経年分析!H$49,"▲","-"))),ROUND(VALUE(SUBSTITUTE(実質収支比率等に係る経年分析!H$49,"▲","-")),2),NA())</f>
        <v>-1.58</v>
      </c>
      <c r="E21" s="159">
        <f>IF(ISNUMBER(VALUE(SUBSTITUTE(実質収支比率等に係る経年分析!I$49,"▲","-"))),ROUND(VALUE(SUBSTITUTE(実質収支比率等に係る経年分析!I$49,"▲","-")),2),NA())</f>
        <v>-4.16</v>
      </c>
      <c r="F21" s="159">
        <f>IF(ISNUMBER(VALUE(SUBSTITUTE(実質収支比率等に係る経年分析!J$49,"▲","-"))),ROUND(VALUE(SUBSTITUTE(実質収支比率等に係る経年分析!J$49,"▲","-")),2),NA())</f>
        <v>-5.24</v>
      </c>
    </row>
    <row r="24" spans="1:11" x14ac:dyDescent="0.15">
      <c r="A24" s="129" t="s">
        <v>50</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51</v>
      </c>
      <c r="C26" s="160" t="s">
        <v>52</v>
      </c>
      <c r="D26" s="160" t="s">
        <v>51</v>
      </c>
      <c r="E26" s="160" t="s">
        <v>52</v>
      </c>
      <c r="F26" s="160" t="s">
        <v>51</v>
      </c>
      <c r="G26" s="160" t="s">
        <v>52</v>
      </c>
      <c r="H26" s="160" t="s">
        <v>51</v>
      </c>
      <c r="I26" s="160" t="s">
        <v>52</v>
      </c>
      <c r="J26" s="160" t="s">
        <v>51</v>
      </c>
      <c r="K26" s="160" t="s">
        <v>52</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0.78</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0.94</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0.79</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1.92</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0.17</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一般会計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2.75</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0.8</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0.83</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0.18</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0.16</v>
      </c>
    </row>
    <row r="30" spans="1:11" x14ac:dyDescent="0.15">
      <c r="A30" s="160" t="str">
        <f>IF(連結実質赤字比率に係る赤字・黒字の構成分析!C$40="",NA(),連結実質赤字比率に係る赤字・黒字の構成分析!C$40)</f>
        <v>下水道事業会計</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0.5</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0.34</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0.16</v>
      </c>
    </row>
    <row r="31" spans="1:11" x14ac:dyDescent="0.15">
      <c r="A31" s="160" t="str">
        <f>IF(連結実質赤字比率に係る赤字・黒字の構成分析!C$39="",NA(),連結実質赤字比率に係る赤字・黒字の構成分析!C$39)</f>
        <v>後期高齢者医療事業特別会計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0.06</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0.06</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0.06</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0.06</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0.18</v>
      </c>
    </row>
    <row r="32" spans="1:11" x14ac:dyDescent="0.15">
      <c r="A32" s="160" t="str">
        <f>IF(連結実質赤字比率に係る赤字・黒字の構成分析!C$38="",NA(),連結実質赤字比率に係る赤字・黒字の構成分析!C$38)</f>
        <v>工業用水道事業会計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0.18</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0.19</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0.21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0.22</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0.23</v>
      </c>
    </row>
    <row r="33" spans="1:16" x14ac:dyDescent="0.15">
      <c r="A33" s="160" t="str">
        <f>IF(連結実質赤字比率に係る赤字・黒字の構成分析!C$37="",NA(),連結実質赤字比率に係る赤字・黒字の構成分析!C$37)</f>
        <v>介護保険事業特別会計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0.57999999999999996</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0.59</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0.34</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0.64</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0.79</v>
      </c>
    </row>
    <row r="34" spans="1:16" x14ac:dyDescent="0.15">
      <c r="A34" s="160" t="str">
        <f>IF(連結実質赤字比率に係る赤字・黒字の構成分析!C$36="",NA(),連結実質赤字比率に係る赤字・黒字の構成分析!C$36)</f>
        <v>国民健康保険事業特別会計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0.54</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1.23</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1.23</v>
      </c>
    </row>
    <row r="35" spans="1:16" x14ac:dyDescent="0.15">
      <c r="A35" s="160" t="str">
        <f>IF(連結実質赤字比率に係る赤字・黒字の構成分析!C$35="",NA(),連結実質赤字比率に係る赤字・黒字の構成分析!C$35)</f>
        <v>モーターボート競走事業会計</v>
      </c>
      <c r="B35" s="160" t="e">
        <f>IF(ROUND(VALUE(SUBSTITUTE(連結実質赤字比率に係る赤字・黒字の構成分析!F$35,"▲", "-")), 2) &lt; 0, ABS(ROUND(VALUE(SUBSTITUTE(連結実質赤字比率に係る赤字・黒字の構成分析!F$35,"▲", "-")), 2)), NA())</f>
        <v>#VALUE!</v>
      </c>
      <c r="C35" s="160" t="e">
        <f>IF(ROUND(VALUE(SUBSTITUTE(連結実質赤字比率に係る赤字・黒字の構成分析!F$35,"▲", "-")), 2) &gt;= 0, ABS(ROUND(VALUE(SUBSTITUTE(連結実質赤字比率に係る赤字・黒字の構成分析!F$35,"▲", "-")), 2)), NA())</f>
        <v>#VALUE!</v>
      </c>
      <c r="D35" s="160" t="e">
        <f>IF(ROUND(VALUE(SUBSTITUTE(連結実質赤字比率に係る赤字・黒字の構成分析!G$35,"▲", "-")), 2) &lt; 0, ABS(ROUND(VALUE(SUBSTITUTE(連結実質赤字比率に係る赤字・黒字の構成分析!G$35,"▲", "-")), 2)), NA())</f>
        <v>#VALUE!</v>
      </c>
      <c r="E35" s="160" t="e">
        <f>IF(ROUND(VALUE(SUBSTITUTE(連結実質赤字比率に係る赤字・黒字の構成分析!G$35,"▲", "-")), 2) &gt;= 0, ABS(ROUND(VALUE(SUBSTITUTE(連結実質赤字比率に係る赤字・黒字の構成分析!G$35,"▲", "-")), 2)), NA())</f>
        <v>#VALUE!</v>
      </c>
      <c r="F35" s="160" t="e">
        <f>IF(ROUND(VALUE(SUBSTITUTE(連結実質赤字比率に係る赤字・黒字の構成分析!H$35,"▲", "-")), 2) &lt; 0, ABS(ROUND(VALUE(SUBSTITUTE(連結実質赤字比率に係る赤字・黒字の構成分析!H$35,"▲", "-")), 2)), NA())</f>
        <v>#VALUE!</v>
      </c>
      <c r="G35" s="160" t="e">
        <f>IF(ROUND(VALUE(SUBSTITUTE(連結実質赤字比率に係る赤字・黒字の構成分析!H$35,"▲", "-")), 2) &gt;= 0, ABS(ROUND(VALUE(SUBSTITUTE(連結実質赤字比率に係る赤字・黒字の構成分析!H$35,"▲", "-")), 2)), NA())</f>
        <v>#VALUE!</v>
      </c>
      <c r="H35" s="160" t="e">
        <f>IF(ROUND(VALUE(SUBSTITUTE(連結実質赤字比率に係る赤字・黒字の構成分析!I$35,"▲", "-")), 2) &lt; 0, ABS(ROUND(VALUE(SUBSTITUTE(連結実質赤字比率に係る赤字・黒字の構成分析!I$35,"▲", "-")), 2)), NA())</f>
        <v>#VALUE!</v>
      </c>
      <c r="I35" s="160" t="e">
        <f>IF(ROUND(VALUE(SUBSTITUTE(連結実質赤字比率に係る赤字・黒字の構成分析!I$35,"▲", "-")), 2) &gt;= 0, ABS(ROUND(VALUE(SUBSTITUTE(連結実質赤字比率に係る赤字・黒字の構成分析!I$35,"▲", "-")), 2)), NA())</f>
        <v>#VALUE!</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2.29</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9.01</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9.02</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8.65</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8.43</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7.89</v>
      </c>
    </row>
    <row r="39" spans="1:16" x14ac:dyDescent="0.15">
      <c r="A39" s="129" t="s">
        <v>53</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15">
      <c r="A42" s="161" t="s">
        <v>56</v>
      </c>
      <c r="B42" s="161"/>
      <c r="C42" s="161"/>
      <c r="D42" s="161">
        <f>'実質公債費比率（分子）の構造'!K$52</f>
        <v>11691</v>
      </c>
      <c r="E42" s="161"/>
      <c r="F42" s="161"/>
      <c r="G42" s="161">
        <f>'実質公債費比率（分子）の構造'!L$52</f>
        <v>12210</v>
      </c>
      <c r="H42" s="161"/>
      <c r="I42" s="161"/>
      <c r="J42" s="161">
        <f>'実質公債費比率（分子）の構造'!M$52</f>
        <v>11834</v>
      </c>
      <c r="K42" s="161"/>
      <c r="L42" s="161"/>
      <c r="M42" s="161">
        <f>'実質公債費比率（分子）の構造'!N$52</f>
        <v>12225</v>
      </c>
      <c r="N42" s="161"/>
      <c r="O42" s="161"/>
      <c r="P42" s="161">
        <f>'実質公債費比率（分子）の構造'!O$52</f>
        <v>12652</v>
      </c>
    </row>
    <row r="43" spans="1:16" x14ac:dyDescent="0.15">
      <c r="A43" s="161" t="s">
        <v>57</v>
      </c>
      <c r="B43" s="161" t="str">
        <f>'実質公債費比率（分子）の構造'!K$51</f>
        <v>-</v>
      </c>
      <c r="C43" s="161"/>
      <c r="D43" s="161"/>
      <c r="E43" s="161">
        <f>'実質公債費比率（分子）の構造'!L$51</f>
        <v>0</v>
      </c>
      <c r="F43" s="161"/>
      <c r="G43" s="161"/>
      <c r="H43" s="161">
        <f>'実質公債費比率（分子）の構造'!M$51</f>
        <v>0</v>
      </c>
      <c r="I43" s="161"/>
      <c r="J43" s="161"/>
      <c r="K43" s="161">
        <f>'実質公債費比率（分子）の構造'!N$51</f>
        <v>0</v>
      </c>
      <c r="L43" s="161"/>
      <c r="M43" s="161"/>
      <c r="N43" s="161" t="str">
        <f>'実質公債費比率（分子）の構造'!O$51</f>
        <v>-</v>
      </c>
      <c r="O43" s="161"/>
      <c r="P43" s="161"/>
    </row>
    <row r="44" spans="1:16" x14ac:dyDescent="0.15">
      <c r="A44" s="161" t="s">
        <v>58</v>
      </c>
      <c r="B44" s="161">
        <f>'実質公債費比率（分子）の構造'!K$50</f>
        <v>560</v>
      </c>
      <c r="C44" s="161"/>
      <c r="D44" s="161"/>
      <c r="E44" s="161">
        <f>'実質公債費比率（分子）の構造'!L$50</f>
        <v>2783</v>
      </c>
      <c r="F44" s="161"/>
      <c r="G44" s="161"/>
      <c r="H44" s="161">
        <f>'実質公債費比率（分子）の構造'!M$50</f>
        <v>357</v>
      </c>
      <c r="I44" s="161"/>
      <c r="J44" s="161"/>
      <c r="K44" s="161">
        <f>'実質公債費比率（分子）の構造'!N$50</f>
        <v>95</v>
      </c>
      <c r="L44" s="161"/>
      <c r="M44" s="161"/>
      <c r="N44" s="161">
        <f>'実質公債費比率（分子）の構造'!O$50</f>
        <v>83</v>
      </c>
      <c r="O44" s="161"/>
      <c r="P44" s="161"/>
    </row>
    <row r="45" spans="1:16" x14ac:dyDescent="0.15">
      <c r="A45" s="161" t="s">
        <v>59</v>
      </c>
      <c r="B45" s="161" t="str">
        <f>'実質公債費比率（分子）の構造'!K$49</f>
        <v>-</v>
      </c>
      <c r="C45" s="161"/>
      <c r="D45" s="161"/>
      <c r="E45" s="161" t="str">
        <f>'実質公債費比率（分子）の構造'!L$49</f>
        <v>-</v>
      </c>
      <c r="F45" s="161"/>
      <c r="G45" s="161"/>
      <c r="H45" s="161">
        <f>'実質公債費比率（分子）の構造'!M$49</f>
        <v>5</v>
      </c>
      <c r="I45" s="161"/>
      <c r="J45" s="161"/>
      <c r="K45" s="161">
        <f>'実質公債費比率（分子）の構造'!N$49</f>
        <v>10</v>
      </c>
      <c r="L45" s="161"/>
      <c r="M45" s="161"/>
      <c r="N45" s="161">
        <f>'実質公債費比率（分子）の構造'!O$49</f>
        <v>10</v>
      </c>
      <c r="O45" s="161"/>
      <c r="P45" s="161"/>
    </row>
    <row r="46" spans="1:16" x14ac:dyDescent="0.15">
      <c r="A46" s="161" t="s">
        <v>60</v>
      </c>
      <c r="B46" s="161">
        <f>'実質公債費比率（分子）の構造'!K$48</f>
        <v>4760</v>
      </c>
      <c r="C46" s="161"/>
      <c r="D46" s="161"/>
      <c r="E46" s="161">
        <f>'実質公債費比率（分子）の構造'!L$48</f>
        <v>4908</v>
      </c>
      <c r="F46" s="161"/>
      <c r="G46" s="161"/>
      <c r="H46" s="161">
        <f>'実質公債費比率（分子）の構造'!M$48</f>
        <v>5413</v>
      </c>
      <c r="I46" s="161"/>
      <c r="J46" s="161"/>
      <c r="K46" s="161">
        <f>'実質公債費比率（分子）の構造'!N$48</f>
        <v>5031</v>
      </c>
      <c r="L46" s="161"/>
      <c r="M46" s="161"/>
      <c r="N46" s="161">
        <f>'実質公債費比率（分子）の構造'!O$48</f>
        <v>4852</v>
      </c>
      <c r="O46" s="161"/>
      <c r="P46" s="161"/>
    </row>
    <row r="47" spans="1:16" x14ac:dyDescent="0.15">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11070</v>
      </c>
      <c r="C49" s="161"/>
      <c r="D49" s="161"/>
      <c r="E49" s="161">
        <f>'実質公債費比率（分子）の構造'!L$45</f>
        <v>10707</v>
      </c>
      <c r="F49" s="161"/>
      <c r="G49" s="161"/>
      <c r="H49" s="161">
        <f>'実質公債費比率（分子）の構造'!M$45</f>
        <v>9592</v>
      </c>
      <c r="I49" s="161"/>
      <c r="J49" s="161"/>
      <c r="K49" s="161">
        <f>'実質公債費比率（分子）の構造'!N$45</f>
        <v>9804</v>
      </c>
      <c r="L49" s="161"/>
      <c r="M49" s="161"/>
      <c r="N49" s="161">
        <f>'実質公債費比率（分子）の構造'!O$45</f>
        <v>10070</v>
      </c>
      <c r="O49" s="161"/>
      <c r="P49" s="161"/>
    </row>
    <row r="50" spans="1:16" x14ac:dyDescent="0.15">
      <c r="A50" s="161" t="s">
        <v>64</v>
      </c>
      <c r="B50" s="161" t="e">
        <f>NA()</f>
        <v>#N/A</v>
      </c>
      <c r="C50" s="161">
        <f>IF(ISNUMBER('実質公債費比率（分子）の構造'!K$53),'実質公債費比率（分子）の構造'!K$53,NA())</f>
        <v>4699</v>
      </c>
      <c r="D50" s="161" t="e">
        <f>NA()</f>
        <v>#N/A</v>
      </c>
      <c r="E50" s="161" t="e">
        <f>NA()</f>
        <v>#N/A</v>
      </c>
      <c r="F50" s="161">
        <f>IF(ISNUMBER('実質公債費比率（分子）の構造'!L$53),'実質公債費比率（分子）の構造'!L$53,NA())</f>
        <v>6188</v>
      </c>
      <c r="G50" s="161" t="e">
        <f>NA()</f>
        <v>#N/A</v>
      </c>
      <c r="H50" s="161" t="e">
        <f>NA()</f>
        <v>#N/A</v>
      </c>
      <c r="I50" s="161">
        <f>IF(ISNUMBER('実質公債費比率（分子）の構造'!M$53),'実質公債費比率（分子）の構造'!M$53,NA())</f>
        <v>3533</v>
      </c>
      <c r="J50" s="161" t="e">
        <f>NA()</f>
        <v>#N/A</v>
      </c>
      <c r="K50" s="161" t="e">
        <f>NA()</f>
        <v>#N/A</v>
      </c>
      <c r="L50" s="161">
        <f>IF(ISNUMBER('実質公債費比率（分子）の構造'!N$53),'実質公債費比率（分子）の構造'!N$53,NA())</f>
        <v>2715</v>
      </c>
      <c r="M50" s="161" t="e">
        <f>NA()</f>
        <v>#N/A</v>
      </c>
      <c r="N50" s="161" t="e">
        <f>NA()</f>
        <v>#N/A</v>
      </c>
      <c r="O50" s="161">
        <f>IF(ISNUMBER('実質公債費比率（分子）の構造'!O$53),'実質公債費比率（分子）の構造'!O$53,NA())</f>
        <v>2363</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36</v>
      </c>
      <c r="B56" s="160"/>
      <c r="C56" s="160"/>
      <c r="D56" s="160">
        <f>'将来負担比率（分子）の構造'!I$52</f>
        <v>114824</v>
      </c>
      <c r="E56" s="160"/>
      <c r="F56" s="160"/>
      <c r="G56" s="160">
        <f>'将来負担比率（分子）の構造'!J$52</f>
        <v>117289</v>
      </c>
      <c r="H56" s="160"/>
      <c r="I56" s="160"/>
      <c r="J56" s="160">
        <f>'将来負担比率（分子）の構造'!K$52</f>
        <v>123147</v>
      </c>
      <c r="K56" s="160"/>
      <c r="L56" s="160"/>
      <c r="M56" s="160">
        <f>'将来負担比率（分子）の構造'!L$52</f>
        <v>124768</v>
      </c>
      <c r="N56" s="160"/>
      <c r="O56" s="160"/>
      <c r="P56" s="160">
        <f>'将来負担比率（分子）の構造'!M$52</f>
        <v>126319</v>
      </c>
    </row>
    <row r="57" spans="1:16" x14ac:dyDescent="0.15">
      <c r="A57" s="160" t="s">
        <v>35</v>
      </c>
      <c r="B57" s="160"/>
      <c r="C57" s="160"/>
      <c r="D57" s="160">
        <f>'将来負担比率（分子）の構造'!I$51</f>
        <v>26625</v>
      </c>
      <c r="E57" s="160"/>
      <c r="F57" s="160"/>
      <c r="G57" s="160">
        <f>'将来負担比率（分子）の構造'!J$51</f>
        <v>25104</v>
      </c>
      <c r="H57" s="160"/>
      <c r="I57" s="160"/>
      <c r="J57" s="160">
        <f>'将来負担比率（分子）の構造'!K$51</f>
        <v>24611</v>
      </c>
      <c r="K57" s="160"/>
      <c r="L57" s="160"/>
      <c r="M57" s="160">
        <f>'将来負担比率（分子）の構造'!L$51</f>
        <v>24935</v>
      </c>
      <c r="N57" s="160"/>
      <c r="O57" s="160"/>
      <c r="P57" s="160">
        <f>'将来負担比率（分子）の構造'!M$51</f>
        <v>24543</v>
      </c>
    </row>
    <row r="58" spans="1:16" x14ac:dyDescent="0.15">
      <c r="A58" s="160" t="s">
        <v>34</v>
      </c>
      <c r="B58" s="160"/>
      <c r="C58" s="160"/>
      <c r="D58" s="160">
        <f>'将来負担比率（分子）の構造'!I$50</f>
        <v>26367</v>
      </c>
      <c r="E58" s="160"/>
      <c r="F58" s="160"/>
      <c r="G58" s="160">
        <f>'将来負担比率（分子）の構造'!J$50</f>
        <v>27399</v>
      </c>
      <c r="H58" s="160"/>
      <c r="I58" s="160"/>
      <c r="J58" s="160">
        <f>'将来負担比率（分子）の構造'!K$50</f>
        <v>27795</v>
      </c>
      <c r="K58" s="160"/>
      <c r="L58" s="160"/>
      <c r="M58" s="160">
        <f>'将来負担比率（分子）の構造'!L$50</f>
        <v>26164</v>
      </c>
      <c r="N58" s="160"/>
      <c r="O58" s="160"/>
      <c r="P58" s="160">
        <f>'将来負担比率（分子）の構造'!M$50</f>
        <v>21035</v>
      </c>
    </row>
    <row r="59" spans="1:16" x14ac:dyDescent="0.15">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29</v>
      </c>
      <c r="B61" s="160">
        <f>'将来負担比率（分子）の構造'!I$46</f>
        <v>2037</v>
      </c>
      <c r="C61" s="160"/>
      <c r="D61" s="160"/>
      <c r="E61" s="160">
        <f>'将来負担比率（分子）の構造'!J$46</f>
        <v>1831</v>
      </c>
      <c r="F61" s="160"/>
      <c r="G61" s="160"/>
      <c r="H61" s="160">
        <f>'将来負担比率（分子）の構造'!K$46</f>
        <v>1410</v>
      </c>
      <c r="I61" s="160"/>
      <c r="J61" s="160"/>
      <c r="K61" s="160">
        <f>'将来負担比率（分子）の構造'!L$46</f>
        <v>1038</v>
      </c>
      <c r="L61" s="160"/>
      <c r="M61" s="160"/>
      <c r="N61" s="160">
        <f>'将来負担比率（分子）の構造'!M$46</f>
        <v>705</v>
      </c>
      <c r="O61" s="160"/>
      <c r="P61" s="160"/>
    </row>
    <row r="62" spans="1:16" x14ac:dyDescent="0.15">
      <c r="A62" s="160" t="s">
        <v>28</v>
      </c>
      <c r="B62" s="160">
        <f>'将来負担比率（分子）の構造'!I$45</f>
        <v>24236</v>
      </c>
      <c r="C62" s="160"/>
      <c r="D62" s="160"/>
      <c r="E62" s="160">
        <f>'将来負担比率（分子）の構造'!J$45</f>
        <v>23561</v>
      </c>
      <c r="F62" s="160"/>
      <c r="G62" s="160"/>
      <c r="H62" s="160">
        <f>'将来負担比率（分子）の構造'!K$45</f>
        <v>22544</v>
      </c>
      <c r="I62" s="160"/>
      <c r="J62" s="160"/>
      <c r="K62" s="160">
        <f>'将来負担比率（分子）の構造'!L$45</f>
        <v>21887</v>
      </c>
      <c r="L62" s="160"/>
      <c r="M62" s="160"/>
      <c r="N62" s="160">
        <f>'将来負担比率（分子）の構造'!M$45</f>
        <v>21501</v>
      </c>
      <c r="O62" s="160"/>
      <c r="P62" s="160"/>
    </row>
    <row r="63" spans="1:16" x14ac:dyDescent="0.15">
      <c r="A63" s="160" t="s">
        <v>27</v>
      </c>
      <c r="B63" s="160">
        <f>'将来負担比率（分子）の構造'!I$44</f>
        <v>69</v>
      </c>
      <c r="C63" s="160"/>
      <c r="D63" s="160"/>
      <c r="E63" s="160">
        <f>'将来負担比率（分子）の構造'!J$44</f>
        <v>131</v>
      </c>
      <c r="F63" s="160"/>
      <c r="G63" s="160"/>
      <c r="H63" s="160">
        <f>'将来負担比率（分子）の構造'!K$44</f>
        <v>124</v>
      </c>
      <c r="I63" s="160"/>
      <c r="J63" s="160"/>
      <c r="K63" s="160">
        <f>'将来負担比率（分子）の構造'!L$44</f>
        <v>109</v>
      </c>
      <c r="L63" s="160"/>
      <c r="M63" s="160"/>
      <c r="N63" s="160">
        <f>'将来負担比率（分子）の構造'!M$44</f>
        <v>95</v>
      </c>
      <c r="O63" s="160"/>
      <c r="P63" s="160"/>
    </row>
    <row r="64" spans="1:16" x14ac:dyDescent="0.15">
      <c r="A64" s="160" t="s">
        <v>26</v>
      </c>
      <c r="B64" s="160">
        <f>'将来負担比率（分子）の構造'!I$43</f>
        <v>72809</v>
      </c>
      <c r="C64" s="160"/>
      <c r="D64" s="160"/>
      <c r="E64" s="160">
        <f>'将来負担比率（分子）の構造'!J$43</f>
        <v>71485</v>
      </c>
      <c r="F64" s="160"/>
      <c r="G64" s="160"/>
      <c r="H64" s="160">
        <f>'将来負担比率（分子）の構造'!K$43</f>
        <v>71568</v>
      </c>
      <c r="I64" s="160"/>
      <c r="J64" s="160"/>
      <c r="K64" s="160">
        <f>'将来負担比率（分子）の構造'!L$43</f>
        <v>69177</v>
      </c>
      <c r="L64" s="160"/>
      <c r="M64" s="160"/>
      <c r="N64" s="160">
        <f>'将来負担比率（分子）の構造'!M$43</f>
        <v>63260</v>
      </c>
      <c r="O64" s="160"/>
      <c r="P64" s="160"/>
    </row>
    <row r="65" spans="1:16" x14ac:dyDescent="0.15">
      <c r="A65" s="160" t="s">
        <v>25</v>
      </c>
      <c r="B65" s="160">
        <f>'将来負担比率（分子）の構造'!I$42</f>
        <v>3804</v>
      </c>
      <c r="C65" s="160"/>
      <c r="D65" s="160"/>
      <c r="E65" s="160">
        <f>'将来負担比率（分子）の構造'!J$42</f>
        <v>1353</v>
      </c>
      <c r="F65" s="160"/>
      <c r="G65" s="160"/>
      <c r="H65" s="160">
        <f>'将来負担比率（分子）の構造'!K$42</f>
        <v>1216</v>
      </c>
      <c r="I65" s="160"/>
      <c r="J65" s="160"/>
      <c r="K65" s="160">
        <f>'将来負担比率（分子）の構造'!L$42</f>
        <v>1131</v>
      </c>
      <c r="L65" s="160"/>
      <c r="M65" s="160"/>
      <c r="N65" s="160">
        <f>'将来負担比率（分子）の構造'!M$42</f>
        <v>1894</v>
      </c>
      <c r="O65" s="160"/>
      <c r="P65" s="160"/>
    </row>
    <row r="66" spans="1:16" x14ac:dyDescent="0.15">
      <c r="A66" s="160" t="s">
        <v>24</v>
      </c>
      <c r="B66" s="160">
        <f>'将来負担比率（分子）の構造'!I$41</f>
        <v>94581</v>
      </c>
      <c r="C66" s="160"/>
      <c r="D66" s="160"/>
      <c r="E66" s="160">
        <f>'将来負担比率（分子）の構造'!J$41</f>
        <v>97135</v>
      </c>
      <c r="F66" s="160"/>
      <c r="G66" s="160"/>
      <c r="H66" s="160">
        <f>'将来負担比率（分子）の構造'!K$41</f>
        <v>102664</v>
      </c>
      <c r="I66" s="160"/>
      <c r="J66" s="160"/>
      <c r="K66" s="160">
        <f>'将来負担比率（分子）の構造'!L$41</f>
        <v>106323</v>
      </c>
      <c r="L66" s="160"/>
      <c r="M66" s="160"/>
      <c r="N66" s="160">
        <f>'将来負担比率（分子）の構造'!M$41</f>
        <v>110149</v>
      </c>
      <c r="O66" s="160"/>
      <c r="P66" s="160"/>
    </row>
    <row r="67" spans="1:16" x14ac:dyDescent="0.15">
      <c r="A67" s="160" t="s">
        <v>68</v>
      </c>
      <c r="B67" s="160" t="e">
        <f>NA()</f>
        <v>#N/A</v>
      </c>
      <c r="C67" s="160">
        <f>IF(ISNUMBER('将来負担比率（分子）の構造'!I$53), IF('将来負担比率（分子）の構造'!I$53 &lt; 0, 0, '将来負担比率（分子）の構造'!I$53), NA())</f>
        <v>29720</v>
      </c>
      <c r="D67" s="160" t="e">
        <f>NA()</f>
        <v>#N/A</v>
      </c>
      <c r="E67" s="160" t="e">
        <f>NA()</f>
        <v>#N/A</v>
      </c>
      <c r="F67" s="160">
        <f>IF(ISNUMBER('将来負担比率（分子）の構造'!J$53), IF('将来負担比率（分子）の構造'!J$53 &lt; 0, 0, '将来負担比率（分子）の構造'!J$53), NA())</f>
        <v>25703</v>
      </c>
      <c r="G67" s="160" t="e">
        <f>NA()</f>
        <v>#N/A</v>
      </c>
      <c r="H67" s="160" t="e">
        <f>NA()</f>
        <v>#N/A</v>
      </c>
      <c r="I67" s="160">
        <f>IF(ISNUMBER('将来負担比率（分子）の構造'!K$53), IF('将来負担比率（分子）の構造'!K$53 &lt; 0, 0, '将来負担比率（分子）の構造'!K$53), NA())</f>
        <v>23973</v>
      </c>
      <c r="J67" s="160" t="e">
        <f>NA()</f>
        <v>#N/A</v>
      </c>
      <c r="K67" s="160" t="e">
        <f>NA()</f>
        <v>#N/A</v>
      </c>
      <c r="L67" s="160">
        <f>IF(ISNUMBER('将来負担比率（分子）の構造'!L$53), IF('将来負担比率（分子）の構造'!L$53 &lt; 0, 0, '将来負担比率（分子）の構造'!L$53), NA())</f>
        <v>23798</v>
      </c>
      <c r="M67" s="160" t="e">
        <f>NA()</f>
        <v>#N/A</v>
      </c>
      <c r="N67" s="160" t="e">
        <f>NA()</f>
        <v>#N/A</v>
      </c>
      <c r="O67" s="160">
        <f>IF(ISNUMBER('将来負担比率（分子）の構造'!M$53), IF('将来負担比率（分子）の構造'!M$53 &lt; 0, 0, '将来負担比率（分子）の構造'!M$53), NA())</f>
        <v>25707</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18971</v>
      </c>
      <c r="C72" s="164">
        <f>基金残高に係る経年分析!G55</f>
        <v>16627</v>
      </c>
      <c r="D72" s="164">
        <f>基金残高に係る経年分析!H55</f>
        <v>13131</v>
      </c>
    </row>
    <row r="73" spans="1:16" x14ac:dyDescent="0.15">
      <c r="A73" s="163" t="s">
        <v>71</v>
      </c>
      <c r="B73" s="164">
        <f>基金残高に係る経年分析!F56</f>
        <v>1766</v>
      </c>
      <c r="C73" s="164">
        <f>基金残高に係る経年分析!G56</f>
        <v>1997</v>
      </c>
      <c r="D73" s="164">
        <f>基金残高に係る経年分析!H56</f>
        <v>2060</v>
      </c>
    </row>
    <row r="74" spans="1:16" x14ac:dyDescent="0.15">
      <c r="A74" s="163" t="s">
        <v>72</v>
      </c>
      <c r="B74" s="164">
        <f>基金残高に係る経年分析!F57</f>
        <v>5333</v>
      </c>
      <c r="C74" s="164">
        <f>基金残高に係る経年分析!G57</f>
        <v>5014</v>
      </c>
      <c r="D74" s="164">
        <f>基金残高に係る経年分析!H57</f>
        <v>5011</v>
      </c>
    </row>
  </sheetData>
  <sheetProtection algorithmName="SHA-512" hashValue="1GVapFc51Tm7wnYJnhauU6Jf5NcfGHxWfTKf0PLN9OKwcQKqLF9o2BmmObzduKfEQl3+75P3dzvza4Ll8tR19g==" saltValue="sWOH+wee6zqxsq4LDUgQp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204</v>
      </c>
      <c r="DI1" s="774"/>
      <c r="DJ1" s="774"/>
      <c r="DK1" s="774"/>
      <c r="DL1" s="774"/>
      <c r="DM1" s="774"/>
      <c r="DN1" s="775"/>
      <c r="DO1" s="205"/>
      <c r="DP1" s="773" t="s">
        <v>205</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206</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207</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208</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209</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210</v>
      </c>
      <c r="S4" s="716"/>
      <c r="T4" s="716"/>
      <c r="U4" s="716"/>
      <c r="V4" s="716"/>
      <c r="W4" s="716"/>
      <c r="X4" s="716"/>
      <c r="Y4" s="717"/>
      <c r="Z4" s="715" t="s">
        <v>211</v>
      </c>
      <c r="AA4" s="716"/>
      <c r="AB4" s="716"/>
      <c r="AC4" s="717"/>
      <c r="AD4" s="715" t="s">
        <v>212</v>
      </c>
      <c r="AE4" s="716"/>
      <c r="AF4" s="716"/>
      <c r="AG4" s="716"/>
      <c r="AH4" s="716"/>
      <c r="AI4" s="716"/>
      <c r="AJ4" s="716"/>
      <c r="AK4" s="717"/>
      <c r="AL4" s="715" t="s">
        <v>211</v>
      </c>
      <c r="AM4" s="716"/>
      <c r="AN4" s="716"/>
      <c r="AO4" s="717"/>
      <c r="AP4" s="776" t="s">
        <v>213</v>
      </c>
      <c r="AQ4" s="776"/>
      <c r="AR4" s="776"/>
      <c r="AS4" s="776"/>
      <c r="AT4" s="776"/>
      <c r="AU4" s="776"/>
      <c r="AV4" s="776"/>
      <c r="AW4" s="776"/>
      <c r="AX4" s="776"/>
      <c r="AY4" s="776"/>
      <c r="AZ4" s="776"/>
      <c r="BA4" s="776"/>
      <c r="BB4" s="776"/>
      <c r="BC4" s="776"/>
      <c r="BD4" s="776"/>
      <c r="BE4" s="776"/>
      <c r="BF4" s="776"/>
      <c r="BG4" s="776" t="s">
        <v>214</v>
      </c>
      <c r="BH4" s="776"/>
      <c r="BI4" s="776"/>
      <c r="BJ4" s="776"/>
      <c r="BK4" s="776"/>
      <c r="BL4" s="776"/>
      <c r="BM4" s="776"/>
      <c r="BN4" s="776"/>
      <c r="BO4" s="776" t="s">
        <v>211</v>
      </c>
      <c r="BP4" s="776"/>
      <c r="BQ4" s="776"/>
      <c r="BR4" s="776"/>
      <c r="BS4" s="776" t="s">
        <v>215</v>
      </c>
      <c r="BT4" s="776"/>
      <c r="BU4" s="776"/>
      <c r="BV4" s="776"/>
      <c r="BW4" s="776"/>
      <c r="BX4" s="776"/>
      <c r="BY4" s="776"/>
      <c r="BZ4" s="776"/>
      <c r="CA4" s="776"/>
      <c r="CB4" s="776"/>
      <c r="CD4" s="758" t="s">
        <v>216</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217</v>
      </c>
      <c r="C5" s="741"/>
      <c r="D5" s="741"/>
      <c r="E5" s="741"/>
      <c r="F5" s="741"/>
      <c r="G5" s="741"/>
      <c r="H5" s="741"/>
      <c r="I5" s="741"/>
      <c r="J5" s="741"/>
      <c r="K5" s="741"/>
      <c r="L5" s="741"/>
      <c r="M5" s="741"/>
      <c r="N5" s="741"/>
      <c r="O5" s="741"/>
      <c r="P5" s="741"/>
      <c r="Q5" s="742"/>
      <c r="R5" s="706">
        <v>41379375</v>
      </c>
      <c r="S5" s="707"/>
      <c r="T5" s="707"/>
      <c r="U5" s="707"/>
      <c r="V5" s="707"/>
      <c r="W5" s="707"/>
      <c r="X5" s="707"/>
      <c r="Y5" s="753"/>
      <c r="Z5" s="771">
        <v>36.799999999999997</v>
      </c>
      <c r="AA5" s="771"/>
      <c r="AB5" s="771"/>
      <c r="AC5" s="771"/>
      <c r="AD5" s="772">
        <v>38968509</v>
      </c>
      <c r="AE5" s="772"/>
      <c r="AF5" s="772"/>
      <c r="AG5" s="772"/>
      <c r="AH5" s="772"/>
      <c r="AI5" s="772"/>
      <c r="AJ5" s="772"/>
      <c r="AK5" s="772"/>
      <c r="AL5" s="754">
        <v>61.1</v>
      </c>
      <c r="AM5" s="723"/>
      <c r="AN5" s="723"/>
      <c r="AO5" s="755"/>
      <c r="AP5" s="740" t="s">
        <v>218</v>
      </c>
      <c r="AQ5" s="741"/>
      <c r="AR5" s="741"/>
      <c r="AS5" s="741"/>
      <c r="AT5" s="741"/>
      <c r="AU5" s="741"/>
      <c r="AV5" s="741"/>
      <c r="AW5" s="741"/>
      <c r="AX5" s="741"/>
      <c r="AY5" s="741"/>
      <c r="AZ5" s="741"/>
      <c r="BA5" s="741"/>
      <c r="BB5" s="741"/>
      <c r="BC5" s="741"/>
      <c r="BD5" s="741"/>
      <c r="BE5" s="741"/>
      <c r="BF5" s="742"/>
      <c r="BG5" s="641">
        <v>39135105</v>
      </c>
      <c r="BH5" s="644"/>
      <c r="BI5" s="644"/>
      <c r="BJ5" s="644"/>
      <c r="BK5" s="644"/>
      <c r="BL5" s="644"/>
      <c r="BM5" s="644"/>
      <c r="BN5" s="645"/>
      <c r="BO5" s="703">
        <v>94.6</v>
      </c>
      <c r="BP5" s="703"/>
      <c r="BQ5" s="703"/>
      <c r="BR5" s="703"/>
      <c r="BS5" s="704">
        <v>209178</v>
      </c>
      <c r="BT5" s="704"/>
      <c r="BU5" s="704"/>
      <c r="BV5" s="704"/>
      <c r="BW5" s="704"/>
      <c r="BX5" s="704"/>
      <c r="BY5" s="704"/>
      <c r="BZ5" s="704"/>
      <c r="CA5" s="704"/>
      <c r="CB5" s="745"/>
      <c r="CD5" s="758" t="s">
        <v>213</v>
      </c>
      <c r="CE5" s="759"/>
      <c r="CF5" s="759"/>
      <c r="CG5" s="759"/>
      <c r="CH5" s="759"/>
      <c r="CI5" s="759"/>
      <c r="CJ5" s="759"/>
      <c r="CK5" s="759"/>
      <c r="CL5" s="759"/>
      <c r="CM5" s="759"/>
      <c r="CN5" s="759"/>
      <c r="CO5" s="759"/>
      <c r="CP5" s="759"/>
      <c r="CQ5" s="760"/>
      <c r="CR5" s="758" t="s">
        <v>219</v>
      </c>
      <c r="CS5" s="759"/>
      <c r="CT5" s="759"/>
      <c r="CU5" s="759"/>
      <c r="CV5" s="759"/>
      <c r="CW5" s="759"/>
      <c r="CX5" s="759"/>
      <c r="CY5" s="760"/>
      <c r="CZ5" s="758" t="s">
        <v>211</v>
      </c>
      <c r="DA5" s="759"/>
      <c r="DB5" s="759"/>
      <c r="DC5" s="760"/>
      <c r="DD5" s="758" t="s">
        <v>220</v>
      </c>
      <c r="DE5" s="759"/>
      <c r="DF5" s="759"/>
      <c r="DG5" s="759"/>
      <c r="DH5" s="759"/>
      <c r="DI5" s="759"/>
      <c r="DJ5" s="759"/>
      <c r="DK5" s="759"/>
      <c r="DL5" s="759"/>
      <c r="DM5" s="759"/>
      <c r="DN5" s="759"/>
      <c r="DO5" s="759"/>
      <c r="DP5" s="760"/>
      <c r="DQ5" s="758" t="s">
        <v>221</v>
      </c>
      <c r="DR5" s="759"/>
      <c r="DS5" s="759"/>
      <c r="DT5" s="759"/>
      <c r="DU5" s="759"/>
      <c r="DV5" s="759"/>
      <c r="DW5" s="759"/>
      <c r="DX5" s="759"/>
      <c r="DY5" s="759"/>
      <c r="DZ5" s="759"/>
      <c r="EA5" s="759"/>
      <c r="EB5" s="759"/>
      <c r="EC5" s="760"/>
    </row>
    <row r="6" spans="2:143" ht="11.25" customHeight="1" x14ac:dyDescent="0.15">
      <c r="B6" s="638" t="s">
        <v>222</v>
      </c>
      <c r="C6" s="639"/>
      <c r="D6" s="639"/>
      <c r="E6" s="639"/>
      <c r="F6" s="639"/>
      <c r="G6" s="639"/>
      <c r="H6" s="639"/>
      <c r="I6" s="639"/>
      <c r="J6" s="639"/>
      <c r="K6" s="639"/>
      <c r="L6" s="639"/>
      <c r="M6" s="639"/>
      <c r="N6" s="639"/>
      <c r="O6" s="639"/>
      <c r="P6" s="639"/>
      <c r="Q6" s="640"/>
      <c r="R6" s="641">
        <v>955796</v>
      </c>
      <c r="S6" s="644"/>
      <c r="T6" s="644"/>
      <c r="U6" s="644"/>
      <c r="V6" s="644"/>
      <c r="W6" s="644"/>
      <c r="X6" s="644"/>
      <c r="Y6" s="645"/>
      <c r="Z6" s="703">
        <v>0.9</v>
      </c>
      <c r="AA6" s="703"/>
      <c r="AB6" s="703"/>
      <c r="AC6" s="703"/>
      <c r="AD6" s="704">
        <v>955796</v>
      </c>
      <c r="AE6" s="704"/>
      <c r="AF6" s="704"/>
      <c r="AG6" s="704"/>
      <c r="AH6" s="704"/>
      <c r="AI6" s="704"/>
      <c r="AJ6" s="704"/>
      <c r="AK6" s="704"/>
      <c r="AL6" s="646">
        <v>1.5</v>
      </c>
      <c r="AM6" s="647"/>
      <c r="AN6" s="647"/>
      <c r="AO6" s="705"/>
      <c r="AP6" s="638" t="s">
        <v>223</v>
      </c>
      <c r="AQ6" s="639"/>
      <c r="AR6" s="639"/>
      <c r="AS6" s="639"/>
      <c r="AT6" s="639"/>
      <c r="AU6" s="639"/>
      <c r="AV6" s="639"/>
      <c r="AW6" s="639"/>
      <c r="AX6" s="639"/>
      <c r="AY6" s="639"/>
      <c r="AZ6" s="639"/>
      <c r="BA6" s="639"/>
      <c r="BB6" s="639"/>
      <c r="BC6" s="639"/>
      <c r="BD6" s="639"/>
      <c r="BE6" s="639"/>
      <c r="BF6" s="640"/>
      <c r="BG6" s="641">
        <v>39135105</v>
      </c>
      <c r="BH6" s="644"/>
      <c r="BI6" s="644"/>
      <c r="BJ6" s="644"/>
      <c r="BK6" s="644"/>
      <c r="BL6" s="644"/>
      <c r="BM6" s="644"/>
      <c r="BN6" s="645"/>
      <c r="BO6" s="703">
        <v>94.6</v>
      </c>
      <c r="BP6" s="703"/>
      <c r="BQ6" s="703"/>
      <c r="BR6" s="703"/>
      <c r="BS6" s="704">
        <v>209178</v>
      </c>
      <c r="BT6" s="704"/>
      <c r="BU6" s="704"/>
      <c r="BV6" s="704"/>
      <c r="BW6" s="704"/>
      <c r="BX6" s="704"/>
      <c r="BY6" s="704"/>
      <c r="BZ6" s="704"/>
      <c r="CA6" s="704"/>
      <c r="CB6" s="745"/>
      <c r="CD6" s="712" t="s">
        <v>224</v>
      </c>
      <c r="CE6" s="713"/>
      <c r="CF6" s="713"/>
      <c r="CG6" s="713"/>
      <c r="CH6" s="713"/>
      <c r="CI6" s="713"/>
      <c r="CJ6" s="713"/>
      <c r="CK6" s="713"/>
      <c r="CL6" s="713"/>
      <c r="CM6" s="713"/>
      <c r="CN6" s="713"/>
      <c r="CO6" s="713"/>
      <c r="CP6" s="713"/>
      <c r="CQ6" s="714"/>
      <c r="CR6" s="641">
        <v>621122</v>
      </c>
      <c r="CS6" s="644"/>
      <c r="CT6" s="644"/>
      <c r="CU6" s="644"/>
      <c r="CV6" s="644"/>
      <c r="CW6" s="644"/>
      <c r="CX6" s="644"/>
      <c r="CY6" s="645"/>
      <c r="CZ6" s="754">
        <v>0.6</v>
      </c>
      <c r="DA6" s="723"/>
      <c r="DB6" s="723"/>
      <c r="DC6" s="757"/>
      <c r="DD6" s="649">
        <v>29171</v>
      </c>
      <c r="DE6" s="644"/>
      <c r="DF6" s="644"/>
      <c r="DG6" s="644"/>
      <c r="DH6" s="644"/>
      <c r="DI6" s="644"/>
      <c r="DJ6" s="644"/>
      <c r="DK6" s="644"/>
      <c r="DL6" s="644"/>
      <c r="DM6" s="644"/>
      <c r="DN6" s="644"/>
      <c r="DO6" s="644"/>
      <c r="DP6" s="645"/>
      <c r="DQ6" s="649">
        <v>620934</v>
      </c>
      <c r="DR6" s="644"/>
      <c r="DS6" s="644"/>
      <c r="DT6" s="644"/>
      <c r="DU6" s="644"/>
      <c r="DV6" s="644"/>
      <c r="DW6" s="644"/>
      <c r="DX6" s="644"/>
      <c r="DY6" s="644"/>
      <c r="DZ6" s="644"/>
      <c r="EA6" s="644"/>
      <c r="EB6" s="644"/>
      <c r="EC6" s="684"/>
    </row>
    <row r="7" spans="2:143" ht="11.25" customHeight="1" x14ac:dyDescent="0.15">
      <c r="B7" s="638" t="s">
        <v>225</v>
      </c>
      <c r="C7" s="639"/>
      <c r="D7" s="639"/>
      <c r="E7" s="639"/>
      <c r="F7" s="639"/>
      <c r="G7" s="639"/>
      <c r="H7" s="639"/>
      <c r="I7" s="639"/>
      <c r="J7" s="639"/>
      <c r="K7" s="639"/>
      <c r="L7" s="639"/>
      <c r="M7" s="639"/>
      <c r="N7" s="639"/>
      <c r="O7" s="639"/>
      <c r="P7" s="639"/>
      <c r="Q7" s="640"/>
      <c r="R7" s="641">
        <v>99980</v>
      </c>
      <c r="S7" s="644"/>
      <c r="T7" s="644"/>
      <c r="U7" s="644"/>
      <c r="V7" s="644"/>
      <c r="W7" s="644"/>
      <c r="X7" s="644"/>
      <c r="Y7" s="645"/>
      <c r="Z7" s="703">
        <v>0.1</v>
      </c>
      <c r="AA7" s="703"/>
      <c r="AB7" s="703"/>
      <c r="AC7" s="703"/>
      <c r="AD7" s="704">
        <v>99980</v>
      </c>
      <c r="AE7" s="704"/>
      <c r="AF7" s="704"/>
      <c r="AG7" s="704"/>
      <c r="AH7" s="704"/>
      <c r="AI7" s="704"/>
      <c r="AJ7" s="704"/>
      <c r="AK7" s="704"/>
      <c r="AL7" s="646">
        <v>0.2</v>
      </c>
      <c r="AM7" s="647"/>
      <c r="AN7" s="647"/>
      <c r="AO7" s="705"/>
      <c r="AP7" s="638" t="s">
        <v>226</v>
      </c>
      <c r="AQ7" s="639"/>
      <c r="AR7" s="639"/>
      <c r="AS7" s="639"/>
      <c r="AT7" s="639"/>
      <c r="AU7" s="639"/>
      <c r="AV7" s="639"/>
      <c r="AW7" s="639"/>
      <c r="AX7" s="639"/>
      <c r="AY7" s="639"/>
      <c r="AZ7" s="639"/>
      <c r="BA7" s="639"/>
      <c r="BB7" s="639"/>
      <c r="BC7" s="639"/>
      <c r="BD7" s="639"/>
      <c r="BE7" s="639"/>
      <c r="BF7" s="640"/>
      <c r="BG7" s="641">
        <v>19397705</v>
      </c>
      <c r="BH7" s="644"/>
      <c r="BI7" s="644"/>
      <c r="BJ7" s="644"/>
      <c r="BK7" s="644"/>
      <c r="BL7" s="644"/>
      <c r="BM7" s="644"/>
      <c r="BN7" s="645"/>
      <c r="BO7" s="703">
        <v>46.9</v>
      </c>
      <c r="BP7" s="703"/>
      <c r="BQ7" s="703"/>
      <c r="BR7" s="703"/>
      <c r="BS7" s="704">
        <v>209178</v>
      </c>
      <c r="BT7" s="704"/>
      <c r="BU7" s="704"/>
      <c r="BV7" s="704"/>
      <c r="BW7" s="704"/>
      <c r="BX7" s="704"/>
      <c r="BY7" s="704"/>
      <c r="BZ7" s="704"/>
      <c r="CA7" s="704"/>
      <c r="CB7" s="745"/>
      <c r="CD7" s="685" t="s">
        <v>227</v>
      </c>
      <c r="CE7" s="682"/>
      <c r="CF7" s="682"/>
      <c r="CG7" s="682"/>
      <c r="CH7" s="682"/>
      <c r="CI7" s="682"/>
      <c r="CJ7" s="682"/>
      <c r="CK7" s="682"/>
      <c r="CL7" s="682"/>
      <c r="CM7" s="682"/>
      <c r="CN7" s="682"/>
      <c r="CO7" s="682"/>
      <c r="CP7" s="682"/>
      <c r="CQ7" s="683"/>
      <c r="CR7" s="641">
        <v>11292048</v>
      </c>
      <c r="CS7" s="644"/>
      <c r="CT7" s="644"/>
      <c r="CU7" s="644"/>
      <c r="CV7" s="644"/>
      <c r="CW7" s="644"/>
      <c r="CX7" s="644"/>
      <c r="CY7" s="645"/>
      <c r="CZ7" s="703">
        <v>10.1</v>
      </c>
      <c r="DA7" s="703"/>
      <c r="DB7" s="703"/>
      <c r="DC7" s="703"/>
      <c r="DD7" s="649">
        <v>529435</v>
      </c>
      <c r="DE7" s="644"/>
      <c r="DF7" s="644"/>
      <c r="DG7" s="644"/>
      <c r="DH7" s="644"/>
      <c r="DI7" s="644"/>
      <c r="DJ7" s="644"/>
      <c r="DK7" s="644"/>
      <c r="DL7" s="644"/>
      <c r="DM7" s="644"/>
      <c r="DN7" s="644"/>
      <c r="DO7" s="644"/>
      <c r="DP7" s="645"/>
      <c r="DQ7" s="649">
        <v>9631029</v>
      </c>
      <c r="DR7" s="644"/>
      <c r="DS7" s="644"/>
      <c r="DT7" s="644"/>
      <c r="DU7" s="644"/>
      <c r="DV7" s="644"/>
      <c r="DW7" s="644"/>
      <c r="DX7" s="644"/>
      <c r="DY7" s="644"/>
      <c r="DZ7" s="644"/>
      <c r="EA7" s="644"/>
      <c r="EB7" s="644"/>
      <c r="EC7" s="684"/>
    </row>
    <row r="8" spans="2:143" ht="11.25" customHeight="1" x14ac:dyDescent="0.15">
      <c r="B8" s="638" t="s">
        <v>228</v>
      </c>
      <c r="C8" s="639"/>
      <c r="D8" s="639"/>
      <c r="E8" s="639"/>
      <c r="F8" s="639"/>
      <c r="G8" s="639"/>
      <c r="H8" s="639"/>
      <c r="I8" s="639"/>
      <c r="J8" s="639"/>
      <c r="K8" s="639"/>
      <c r="L8" s="639"/>
      <c r="M8" s="639"/>
      <c r="N8" s="639"/>
      <c r="O8" s="639"/>
      <c r="P8" s="639"/>
      <c r="Q8" s="640"/>
      <c r="R8" s="641">
        <v>249742</v>
      </c>
      <c r="S8" s="644"/>
      <c r="T8" s="644"/>
      <c r="U8" s="644"/>
      <c r="V8" s="644"/>
      <c r="W8" s="644"/>
      <c r="X8" s="644"/>
      <c r="Y8" s="645"/>
      <c r="Z8" s="703">
        <v>0.2</v>
      </c>
      <c r="AA8" s="703"/>
      <c r="AB8" s="703"/>
      <c r="AC8" s="703"/>
      <c r="AD8" s="704">
        <v>249742</v>
      </c>
      <c r="AE8" s="704"/>
      <c r="AF8" s="704"/>
      <c r="AG8" s="704"/>
      <c r="AH8" s="704"/>
      <c r="AI8" s="704"/>
      <c r="AJ8" s="704"/>
      <c r="AK8" s="704"/>
      <c r="AL8" s="646">
        <v>0.4</v>
      </c>
      <c r="AM8" s="647"/>
      <c r="AN8" s="647"/>
      <c r="AO8" s="705"/>
      <c r="AP8" s="638" t="s">
        <v>229</v>
      </c>
      <c r="AQ8" s="639"/>
      <c r="AR8" s="639"/>
      <c r="AS8" s="639"/>
      <c r="AT8" s="639"/>
      <c r="AU8" s="639"/>
      <c r="AV8" s="639"/>
      <c r="AW8" s="639"/>
      <c r="AX8" s="639"/>
      <c r="AY8" s="639"/>
      <c r="AZ8" s="639"/>
      <c r="BA8" s="639"/>
      <c r="BB8" s="639"/>
      <c r="BC8" s="639"/>
      <c r="BD8" s="639"/>
      <c r="BE8" s="639"/>
      <c r="BF8" s="640"/>
      <c r="BG8" s="641">
        <v>483310</v>
      </c>
      <c r="BH8" s="644"/>
      <c r="BI8" s="644"/>
      <c r="BJ8" s="644"/>
      <c r="BK8" s="644"/>
      <c r="BL8" s="644"/>
      <c r="BM8" s="644"/>
      <c r="BN8" s="645"/>
      <c r="BO8" s="703">
        <v>1.2</v>
      </c>
      <c r="BP8" s="703"/>
      <c r="BQ8" s="703"/>
      <c r="BR8" s="703"/>
      <c r="BS8" s="649" t="s">
        <v>230</v>
      </c>
      <c r="BT8" s="644"/>
      <c r="BU8" s="644"/>
      <c r="BV8" s="644"/>
      <c r="BW8" s="644"/>
      <c r="BX8" s="644"/>
      <c r="BY8" s="644"/>
      <c r="BZ8" s="644"/>
      <c r="CA8" s="644"/>
      <c r="CB8" s="684"/>
      <c r="CD8" s="685" t="s">
        <v>231</v>
      </c>
      <c r="CE8" s="682"/>
      <c r="CF8" s="682"/>
      <c r="CG8" s="682"/>
      <c r="CH8" s="682"/>
      <c r="CI8" s="682"/>
      <c r="CJ8" s="682"/>
      <c r="CK8" s="682"/>
      <c r="CL8" s="682"/>
      <c r="CM8" s="682"/>
      <c r="CN8" s="682"/>
      <c r="CO8" s="682"/>
      <c r="CP8" s="682"/>
      <c r="CQ8" s="683"/>
      <c r="CR8" s="641">
        <v>40513241</v>
      </c>
      <c r="CS8" s="644"/>
      <c r="CT8" s="644"/>
      <c r="CU8" s="644"/>
      <c r="CV8" s="644"/>
      <c r="CW8" s="644"/>
      <c r="CX8" s="644"/>
      <c r="CY8" s="645"/>
      <c r="CZ8" s="703">
        <v>36.200000000000003</v>
      </c>
      <c r="DA8" s="703"/>
      <c r="DB8" s="703"/>
      <c r="DC8" s="703"/>
      <c r="DD8" s="649">
        <v>837449</v>
      </c>
      <c r="DE8" s="644"/>
      <c r="DF8" s="644"/>
      <c r="DG8" s="644"/>
      <c r="DH8" s="644"/>
      <c r="DI8" s="644"/>
      <c r="DJ8" s="644"/>
      <c r="DK8" s="644"/>
      <c r="DL8" s="644"/>
      <c r="DM8" s="644"/>
      <c r="DN8" s="644"/>
      <c r="DO8" s="644"/>
      <c r="DP8" s="645"/>
      <c r="DQ8" s="649">
        <v>19983495</v>
      </c>
      <c r="DR8" s="644"/>
      <c r="DS8" s="644"/>
      <c r="DT8" s="644"/>
      <c r="DU8" s="644"/>
      <c r="DV8" s="644"/>
      <c r="DW8" s="644"/>
      <c r="DX8" s="644"/>
      <c r="DY8" s="644"/>
      <c r="DZ8" s="644"/>
      <c r="EA8" s="644"/>
      <c r="EB8" s="644"/>
      <c r="EC8" s="684"/>
    </row>
    <row r="9" spans="2:143" ht="11.25" customHeight="1" x14ac:dyDescent="0.15">
      <c r="B9" s="638" t="s">
        <v>232</v>
      </c>
      <c r="C9" s="639"/>
      <c r="D9" s="639"/>
      <c r="E9" s="639"/>
      <c r="F9" s="639"/>
      <c r="G9" s="639"/>
      <c r="H9" s="639"/>
      <c r="I9" s="639"/>
      <c r="J9" s="639"/>
      <c r="K9" s="639"/>
      <c r="L9" s="639"/>
      <c r="M9" s="639"/>
      <c r="N9" s="639"/>
      <c r="O9" s="639"/>
      <c r="P9" s="639"/>
      <c r="Q9" s="640"/>
      <c r="R9" s="641">
        <v>246981</v>
      </c>
      <c r="S9" s="644"/>
      <c r="T9" s="644"/>
      <c r="U9" s="644"/>
      <c r="V9" s="644"/>
      <c r="W9" s="644"/>
      <c r="X9" s="644"/>
      <c r="Y9" s="645"/>
      <c r="Z9" s="703">
        <v>0.2</v>
      </c>
      <c r="AA9" s="703"/>
      <c r="AB9" s="703"/>
      <c r="AC9" s="703"/>
      <c r="AD9" s="704">
        <v>246981</v>
      </c>
      <c r="AE9" s="704"/>
      <c r="AF9" s="704"/>
      <c r="AG9" s="704"/>
      <c r="AH9" s="704"/>
      <c r="AI9" s="704"/>
      <c r="AJ9" s="704"/>
      <c r="AK9" s="704"/>
      <c r="AL9" s="646">
        <v>0.4</v>
      </c>
      <c r="AM9" s="647"/>
      <c r="AN9" s="647"/>
      <c r="AO9" s="705"/>
      <c r="AP9" s="638" t="s">
        <v>233</v>
      </c>
      <c r="AQ9" s="639"/>
      <c r="AR9" s="639"/>
      <c r="AS9" s="639"/>
      <c r="AT9" s="639"/>
      <c r="AU9" s="639"/>
      <c r="AV9" s="639"/>
      <c r="AW9" s="639"/>
      <c r="AX9" s="639"/>
      <c r="AY9" s="639"/>
      <c r="AZ9" s="639"/>
      <c r="BA9" s="639"/>
      <c r="BB9" s="639"/>
      <c r="BC9" s="639"/>
      <c r="BD9" s="639"/>
      <c r="BE9" s="639"/>
      <c r="BF9" s="640"/>
      <c r="BG9" s="641">
        <v>15472296</v>
      </c>
      <c r="BH9" s="644"/>
      <c r="BI9" s="644"/>
      <c r="BJ9" s="644"/>
      <c r="BK9" s="644"/>
      <c r="BL9" s="644"/>
      <c r="BM9" s="644"/>
      <c r="BN9" s="645"/>
      <c r="BO9" s="703">
        <v>37.4</v>
      </c>
      <c r="BP9" s="703"/>
      <c r="BQ9" s="703"/>
      <c r="BR9" s="703"/>
      <c r="BS9" s="649" t="s">
        <v>230</v>
      </c>
      <c r="BT9" s="644"/>
      <c r="BU9" s="644"/>
      <c r="BV9" s="644"/>
      <c r="BW9" s="644"/>
      <c r="BX9" s="644"/>
      <c r="BY9" s="644"/>
      <c r="BZ9" s="644"/>
      <c r="CA9" s="644"/>
      <c r="CB9" s="684"/>
      <c r="CD9" s="685" t="s">
        <v>234</v>
      </c>
      <c r="CE9" s="682"/>
      <c r="CF9" s="682"/>
      <c r="CG9" s="682"/>
      <c r="CH9" s="682"/>
      <c r="CI9" s="682"/>
      <c r="CJ9" s="682"/>
      <c r="CK9" s="682"/>
      <c r="CL9" s="682"/>
      <c r="CM9" s="682"/>
      <c r="CN9" s="682"/>
      <c r="CO9" s="682"/>
      <c r="CP9" s="682"/>
      <c r="CQ9" s="683"/>
      <c r="CR9" s="641">
        <v>9361357</v>
      </c>
      <c r="CS9" s="644"/>
      <c r="CT9" s="644"/>
      <c r="CU9" s="644"/>
      <c r="CV9" s="644"/>
      <c r="CW9" s="644"/>
      <c r="CX9" s="644"/>
      <c r="CY9" s="645"/>
      <c r="CZ9" s="703">
        <v>8.4</v>
      </c>
      <c r="DA9" s="703"/>
      <c r="DB9" s="703"/>
      <c r="DC9" s="703"/>
      <c r="DD9" s="649">
        <v>494908</v>
      </c>
      <c r="DE9" s="644"/>
      <c r="DF9" s="644"/>
      <c r="DG9" s="644"/>
      <c r="DH9" s="644"/>
      <c r="DI9" s="644"/>
      <c r="DJ9" s="644"/>
      <c r="DK9" s="644"/>
      <c r="DL9" s="644"/>
      <c r="DM9" s="644"/>
      <c r="DN9" s="644"/>
      <c r="DO9" s="644"/>
      <c r="DP9" s="645"/>
      <c r="DQ9" s="649">
        <v>8271835</v>
      </c>
      <c r="DR9" s="644"/>
      <c r="DS9" s="644"/>
      <c r="DT9" s="644"/>
      <c r="DU9" s="644"/>
      <c r="DV9" s="644"/>
      <c r="DW9" s="644"/>
      <c r="DX9" s="644"/>
      <c r="DY9" s="644"/>
      <c r="DZ9" s="644"/>
      <c r="EA9" s="644"/>
      <c r="EB9" s="644"/>
      <c r="EC9" s="684"/>
    </row>
    <row r="10" spans="2:143" ht="11.25" customHeight="1" x14ac:dyDescent="0.15">
      <c r="B10" s="638" t="s">
        <v>235</v>
      </c>
      <c r="C10" s="639"/>
      <c r="D10" s="639"/>
      <c r="E10" s="639"/>
      <c r="F10" s="639"/>
      <c r="G10" s="639"/>
      <c r="H10" s="639"/>
      <c r="I10" s="639"/>
      <c r="J10" s="639"/>
      <c r="K10" s="639"/>
      <c r="L10" s="639"/>
      <c r="M10" s="639"/>
      <c r="N10" s="639"/>
      <c r="O10" s="639"/>
      <c r="P10" s="639"/>
      <c r="Q10" s="640"/>
      <c r="R10" s="641" t="s">
        <v>130</v>
      </c>
      <c r="S10" s="644"/>
      <c r="T10" s="644"/>
      <c r="U10" s="644"/>
      <c r="V10" s="644"/>
      <c r="W10" s="644"/>
      <c r="X10" s="644"/>
      <c r="Y10" s="645"/>
      <c r="Z10" s="703" t="s">
        <v>230</v>
      </c>
      <c r="AA10" s="703"/>
      <c r="AB10" s="703"/>
      <c r="AC10" s="703"/>
      <c r="AD10" s="704" t="s">
        <v>230</v>
      </c>
      <c r="AE10" s="704"/>
      <c r="AF10" s="704"/>
      <c r="AG10" s="704"/>
      <c r="AH10" s="704"/>
      <c r="AI10" s="704"/>
      <c r="AJ10" s="704"/>
      <c r="AK10" s="704"/>
      <c r="AL10" s="646" t="s">
        <v>130</v>
      </c>
      <c r="AM10" s="647"/>
      <c r="AN10" s="647"/>
      <c r="AO10" s="705"/>
      <c r="AP10" s="638" t="s">
        <v>236</v>
      </c>
      <c r="AQ10" s="639"/>
      <c r="AR10" s="639"/>
      <c r="AS10" s="639"/>
      <c r="AT10" s="639"/>
      <c r="AU10" s="639"/>
      <c r="AV10" s="639"/>
      <c r="AW10" s="639"/>
      <c r="AX10" s="639"/>
      <c r="AY10" s="639"/>
      <c r="AZ10" s="639"/>
      <c r="BA10" s="639"/>
      <c r="BB10" s="639"/>
      <c r="BC10" s="639"/>
      <c r="BD10" s="639"/>
      <c r="BE10" s="639"/>
      <c r="BF10" s="640"/>
      <c r="BG10" s="641">
        <v>873356</v>
      </c>
      <c r="BH10" s="644"/>
      <c r="BI10" s="644"/>
      <c r="BJ10" s="644"/>
      <c r="BK10" s="644"/>
      <c r="BL10" s="644"/>
      <c r="BM10" s="644"/>
      <c r="BN10" s="645"/>
      <c r="BO10" s="703">
        <v>2.1</v>
      </c>
      <c r="BP10" s="703"/>
      <c r="BQ10" s="703"/>
      <c r="BR10" s="703"/>
      <c r="BS10" s="649" t="s">
        <v>230</v>
      </c>
      <c r="BT10" s="644"/>
      <c r="BU10" s="644"/>
      <c r="BV10" s="644"/>
      <c r="BW10" s="644"/>
      <c r="BX10" s="644"/>
      <c r="BY10" s="644"/>
      <c r="BZ10" s="644"/>
      <c r="CA10" s="644"/>
      <c r="CB10" s="684"/>
      <c r="CD10" s="685" t="s">
        <v>237</v>
      </c>
      <c r="CE10" s="682"/>
      <c r="CF10" s="682"/>
      <c r="CG10" s="682"/>
      <c r="CH10" s="682"/>
      <c r="CI10" s="682"/>
      <c r="CJ10" s="682"/>
      <c r="CK10" s="682"/>
      <c r="CL10" s="682"/>
      <c r="CM10" s="682"/>
      <c r="CN10" s="682"/>
      <c r="CO10" s="682"/>
      <c r="CP10" s="682"/>
      <c r="CQ10" s="683"/>
      <c r="CR10" s="641">
        <v>57207</v>
      </c>
      <c r="CS10" s="644"/>
      <c r="CT10" s="644"/>
      <c r="CU10" s="644"/>
      <c r="CV10" s="644"/>
      <c r="CW10" s="644"/>
      <c r="CX10" s="644"/>
      <c r="CY10" s="645"/>
      <c r="CZ10" s="703">
        <v>0.1</v>
      </c>
      <c r="DA10" s="703"/>
      <c r="DB10" s="703"/>
      <c r="DC10" s="703"/>
      <c r="DD10" s="649" t="s">
        <v>230</v>
      </c>
      <c r="DE10" s="644"/>
      <c r="DF10" s="644"/>
      <c r="DG10" s="644"/>
      <c r="DH10" s="644"/>
      <c r="DI10" s="644"/>
      <c r="DJ10" s="644"/>
      <c r="DK10" s="644"/>
      <c r="DL10" s="644"/>
      <c r="DM10" s="644"/>
      <c r="DN10" s="644"/>
      <c r="DO10" s="644"/>
      <c r="DP10" s="645"/>
      <c r="DQ10" s="649">
        <v>29471</v>
      </c>
      <c r="DR10" s="644"/>
      <c r="DS10" s="644"/>
      <c r="DT10" s="644"/>
      <c r="DU10" s="644"/>
      <c r="DV10" s="644"/>
      <c r="DW10" s="644"/>
      <c r="DX10" s="644"/>
      <c r="DY10" s="644"/>
      <c r="DZ10" s="644"/>
      <c r="EA10" s="644"/>
      <c r="EB10" s="644"/>
      <c r="EC10" s="684"/>
    </row>
    <row r="11" spans="2:143" ht="11.25" customHeight="1" x14ac:dyDescent="0.15">
      <c r="B11" s="638" t="s">
        <v>238</v>
      </c>
      <c r="C11" s="639"/>
      <c r="D11" s="639"/>
      <c r="E11" s="639"/>
      <c r="F11" s="639"/>
      <c r="G11" s="639"/>
      <c r="H11" s="639"/>
      <c r="I11" s="639"/>
      <c r="J11" s="639"/>
      <c r="K11" s="639"/>
      <c r="L11" s="639"/>
      <c r="M11" s="639"/>
      <c r="N11" s="639"/>
      <c r="O11" s="639"/>
      <c r="P11" s="639"/>
      <c r="Q11" s="640"/>
      <c r="R11" s="641" t="s">
        <v>131</v>
      </c>
      <c r="S11" s="644"/>
      <c r="T11" s="644"/>
      <c r="U11" s="644"/>
      <c r="V11" s="644"/>
      <c r="W11" s="644"/>
      <c r="X11" s="644"/>
      <c r="Y11" s="645"/>
      <c r="Z11" s="703" t="s">
        <v>230</v>
      </c>
      <c r="AA11" s="703"/>
      <c r="AB11" s="703"/>
      <c r="AC11" s="703"/>
      <c r="AD11" s="704" t="s">
        <v>130</v>
      </c>
      <c r="AE11" s="704"/>
      <c r="AF11" s="704"/>
      <c r="AG11" s="704"/>
      <c r="AH11" s="704"/>
      <c r="AI11" s="704"/>
      <c r="AJ11" s="704"/>
      <c r="AK11" s="704"/>
      <c r="AL11" s="646" t="s">
        <v>230</v>
      </c>
      <c r="AM11" s="647"/>
      <c r="AN11" s="647"/>
      <c r="AO11" s="705"/>
      <c r="AP11" s="638" t="s">
        <v>239</v>
      </c>
      <c r="AQ11" s="639"/>
      <c r="AR11" s="639"/>
      <c r="AS11" s="639"/>
      <c r="AT11" s="639"/>
      <c r="AU11" s="639"/>
      <c r="AV11" s="639"/>
      <c r="AW11" s="639"/>
      <c r="AX11" s="639"/>
      <c r="AY11" s="639"/>
      <c r="AZ11" s="639"/>
      <c r="BA11" s="639"/>
      <c r="BB11" s="639"/>
      <c r="BC11" s="639"/>
      <c r="BD11" s="639"/>
      <c r="BE11" s="639"/>
      <c r="BF11" s="640"/>
      <c r="BG11" s="641">
        <v>2568743</v>
      </c>
      <c r="BH11" s="644"/>
      <c r="BI11" s="644"/>
      <c r="BJ11" s="644"/>
      <c r="BK11" s="644"/>
      <c r="BL11" s="644"/>
      <c r="BM11" s="644"/>
      <c r="BN11" s="645"/>
      <c r="BO11" s="703">
        <v>6.2</v>
      </c>
      <c r="BP11" s="703"/>
      <c r="BQ11" s="703"/>
      <c r="BR11" s="703"/>
      <c r="BS11" s="649">
        <v>209178</v>
      </c>
      <c r="BT11" s="644"/>
      <c r="BU11" s="644"/>
      <c r="BV11" s="644"/>
      <c r="BW11" s="644"/>
      <c r="BX11" s="644"/>
      <c r="BY11" s="644"/>
      <c r="BZ11" s="644"/>
      <c r="CA11" s="644"/>
      <c r="CB11" s="684"/>
      <c r="CD11" s="685" t="s">
        <v>240</v>
      </c>
      <c r="CE11" s="682"/>
      <c r="CF11" s="682"/>
      <c r="CG11" s="682"/>
      <c r="CH11" s="682"/>
      <c r="CI11" s="682"/>
      <c r="CJ11" s="682"/>
      <c r="CK11" s="682"/>
      <c r="CL11" s="682"/>
      <c r="CM11" s="682"/>
      <c r="CN11" s="682"/>
      <c r="CO11" s="682"/>
      <c r="CP11" s="682"/>
      <c r="CQ11" s="683"/>
      <c r="CR11" s="641">
        <v>2533236</v>
      </c>
      <c r="CS11" s="644"/>
      <c r="CT11" s="644"/>
      <c r="CU11" s="644"/>
      <c r="CV11" s="644"/>
      <c r="CW11" s="644"/>
      <c r="CX11" s="644"/>
      <c r="CY11" s="645"/>
      <c r="CZ11" s="703">
        <v>2.2999999999999998</v>
      </c>
      <c r="DA11" s="703"/>
      <c r="DB11" s="703"/>
      <c r="DC11" s="703"/>
      <c r="DD11" s="649">
        <v>832646</v>
      </c>
      <c r="DE11" s="644"/>
      <c r="DF11" s="644"/>
      <c r="DG11" s="644"/>
      <c r="DH11" s="644"/>
      <c r="DI11" s="644"/>
      <c r="DJ11" s="644"/>
      <c r="DK11" s="644"/>
      <c r="DL11" s="644"/>
      <c r="DM11" s="644"/>
      <c r="DN11" s="644"/>
      <c r="DO11" s="644"/>
      <c r="DP11" s="645"/>
      <c r="DQ11" s="649">
        <v>1692402</v>
      </c>
      <c r="DR11" s="644"/>
      <c r="DS11" s="644"/>
      <c r="DT11" s="644"/>
      <c r="DU11" s="644"/>
      <c r="DV11" s="644"/>
      <c r="DW11" s="644"/>
      <c r="DX11" s="644"/>
      <c r="DY11" s="644"/>
      <c r="DZ11" s="644"/>
      <c r="EA11" s="644"/>
      <c r="EB11" s="644"/>
      <c r="EC11" s="684"/>
    </row>
    <row r="12" spans="2:143" ht="11.25" customHeight="1" x14ac:dyDescent="0.15">
      <c r="B12" s="638" t="s">
        <v>241</v>
      </c>
      <c r="C12" s="639"/>
      <c r="D12" s="639"/>
      <c r="E12" s="639"/>
      <c r="F12" s="639"/>
      <c r="G12" s="639"/>
      <c r="H12" s="639"/>
      <c r="I12" s="639"/>
      <c r="J12" s="639"/>
      <c r="K12" s="639"/>
      <c r="L12" s="639"/>
      <c r="M12" s="639"/>
      <c r="N12" s="639"/>
      <c r="O12" s="639"/>
      <c r="P12" s="639"/>
      <c r="Q12" s="640"/>
      <c r="R12" s="641">
        <v>4937027</v>
      </c>
      <c r="S12" s="644"/>
      <c r="T12" s="644"/>
      <c r="U12" s="644"/>
      <c r="V12" s="644"/>
      <c r="W12" s="644"/>
      <c r="X12" s="644"/>
      <c r="Y12" s="645"/>
      <c r="Z12" s="703">
        <v>4.4000000000000004</v>
      </c>
      <c r="AA12" s="703"/>
      <c r="AB12" s="703"/>
      <c r="AC12" s="703"/>
      <c r="AD12" s="704">
        <v>4937027</v>
      </c>
      <c r="AE12" s="704"/>
      <c r="AF12" s="704"/>
      <c r="AG12" s="704"/>
      <c r="AH12" s="704"/>
      <c r="AI12" s="704"/>
      <c r="AJ12" s="704"/>
      <c r="AK12" s="704"/>
      <c r="AL12" s="646">
        <v>7.7</v>
      </c>
      <c r="AM12" s="647"/>
      <c r="AN12" s="647"/>
      <c r="AO12" s="705"/>
      <c r="AP12" s="638" t="s">
        <v>242</v>
      </c>
      <c r="AQ12" s="639"/>
      <c r="AR12" s="639"/>
      <c r="AS12" s="639"/>
      <c r="AT12" s="639"/>
      <c r="AU12" s="639"/>
      <c r="AV12" s="639"/>
      <c r="AW12" s="639"/>
      <c r="AX12" s="639"/>
      <c r="AY12" s="639"/>
      <c r="AZ12" s="639"/>
      <c r="BA12" s="639"/>
      <c r="BB12" s="639"/>
      <c r="BC12" s="639"/>
      <c r="BD12" s="639"/>
      <c r="BE12" s="639"/>
      <c r="BF12" s="640"/>
      <c r="BG12" s="641">
        <v>17251653</v>
      </c>
      <c r="BH12" s="644"/>
      <c r="BI12" s="644"/>
      <c r="BJ12" s="644"/>
      <c r="BK12" s="644"/>
      <c r="BL12" s="644"/>
      <c r="BM12" s="644"/>
      <c r="BN12" s="645"/>
      <c r="BO12" s="703">
        <v>41.7</v>
      </c>
      <c r="BP12" s="703"/>
      <c r="BQ12" s="703"/>
      <c r="BR12" s="703"/>
      <c r="BS12" s="649" t="s">
        <v>131</v>
      </c>
      <c r="BT12" s="644"/>
      <c r="BU12" s="644"/>
      <c r="BV12" s="644"/>
      <c r="BW12" s="644"/>
      <c r="BX12" s="644"/>
      <c r="BY12" s="644"/>
      <c r="BZ12" s="644"/>
      <c r="CA12" s="644"/>
      <c r="CB12" s="684"/>
      <c r="CD12" s="685" t="s">
        <v>243</v>
      </c>
      <c r="CE12" s="682"/>
      <c r="CF12" s="682"/>
      <c r="CG12" s="682"/>
      <c r="CH12" s="682"/>
      <c r="CI12" s="682"/>
      <c r="CJ12" s="682"/>
      <c r="CK12" s="682"/>
      <c r="CL12" s="682"/>
      <c r="CM12" s="682"/>
      <c r="CN12" s="682"/>
      <c r="CO12" s="682"/>
      <c r="CP12" s="682"/>
      <c r="CQ12" s="683"/>
      <c r="CR12" s="641">
        <v>1136313</v>
      </c>
      <c r="CS12" s="644"/>
      <c r="CT12" s="644"/>
      <c r="CU12" s="644"/>
      <c r="CV12" s="644"/>
      <c r="CW12" s="644"/>
      <c r="CX12" s="644"/>
      <c r="CY12" s="645"/>
      <c r="CZ12" s="703">
        <v>1</v>
      </c>
      <c r="DA12" s="703"/>
      <c r="DB12" s="703"/>
      <c r="DC12" s="703"/>
      <c r="DD12" s="649">
        <v>52676</v>
      </c>
      <c r="DE12" s="644"/>
      <c r="DF12" s="644"/>
      <c r="DG12" s="644"/>
      <c r="DH12" s="644"/>
      <c r="DI12" s="644"/>
      <c r="DJ12" s="644"/>
      <c r="DK12" s="644"/>
      <c r="DL12" s="644"/>
      <c r="DM12" s="644"/>
      <c r="DN12" s="644"/>
      <c r="DO12" s="644"/>
      <c r="DP12" s="645"/>
      <c r="DQ12" s="649">
        <v>1012703</v>
      </c>
      <c r="DR12" s="644"/>
      <c r="DS12" s="644"/>
      <c r="DT12" s="644"/>
      <c r="DU12" s="644"/>
      <c r="DV12" s="644"/>
      <c r="DW12" s="644"/>
      <c r="DX12" s="644"/>
      <c r="DY12" s="644"/>
      <c r="DZ12" s="644"/>
      <c r="EA12" s="644"/>
      <c r="EB12" s="644"/>
      <c r="EC12" s="684"/>
    </row>
    <row r="13" spans="2:143" ht="11.25" customHeight="1" x14ac:dyDescent="0.15">
      <c r="B13" s="638" t="s">
        <v>244</v>
      </c>
      <c r="C13" s="639"/>
      <c r="D13" s="639"/>
      <c r="E13" s="639"/>
      <c r="F13" s="639"/>
      <c r="G13" s="639"/>
      <c r="H13" s="639"/>
      <c r="I13" s="639"/>
      <c r="J13" s="639"/>
      <c r="K13" s="639"/>
      <c r="L13" s="639"/>
      <c r="M13" s="639"/>
      <c r="N13" s="639"/>
      <c r="O13" s="639"/>
      <c r="P13" s="639"/>
      <c r="Q13" s="640"/>
      <c r="R13" s="641">
        <v>292637</v>
      </c>
      <c r="S13" s="644"/>
      <c r="T13" s="644"/>
      <c r="U13" s="644"/>
      <c r="V13" s="644"/>
      <c r="W13" s="644"/>
      <c r="X13" s="644"/>
      <c r="Y13" s="645"/>
      <c r="Z13" s="703">
        <v>0.3</v>
      </c>
      <c r="AA13" s="703"/>
      <c r="AB13" s="703"/>
      <c r="AC13" s="703"/>
      <c r="AD13" s="704">
        <v>292637</v>
      </c>
      <c r="AE13" s="704"/>
      <c r="AF13" s="704"/>
      <c r="AG13" s="704"/>
      <c r="AH13" s="704"/>
      <c r="AI13" s="704"/>
      <c r="AJ13" s="704"/>
      <c r="AK13" s="704"/>
      <c r="AL13" s="646">
        <v>0.5</v>
      </c>
      <c r="AM13" s="647"/>
      <c r="AN13" s="647"/>
      <c r="AO13" s="705"/>
      <c r="AP13" s="638" t="s">
        <v>245</v>
      </c>
      <c r="AQ13" s="639"/>
      <c r="AR13" s="639"/>
      <c r="AS13" s="639"/>
      <c r="AT13" s="639"/>
      <c r="AU13" s="639"/>
      <c r="AV13" s="639"/>
      <c r="AW13" s="639"/>
      <c r="AX13" s="639"/>
      <c r="AY13" s="639"/>
      <c r="AZ13" s="639"/>
      <c r="BA13" s="639"/>
      <c r="BB13" s="639"/>
      <c r="BC13" s="639"/>
      <c r="BD13" s="639"/>
      <c r="BE13" s="639"/>
      <c r="BF13" s="640"/>
      <c r="BG13" s="641">
        <v>17193549</v>
      </c>
      <c r="BH13" s="644"/>
      <c r="BI13" s="644"/>
      <c r="BJ13" s="644"/>
      <c r="BK13" s="644"/>
      <c r="BL13" s="644"/>
      <c r="BM13" s="644"/>
      <c r="BN13" s="645"/>
      <c r="BO13" s="703">
        <v>41.6</v>
      </c>
      <c r="BP13" s="703"/>
      <c r="BQ13" s="703"/>
      <c r="BR13" s="703"/>
      <c r="BS13" s="649" t="s">
        <v>130</v>
      </c>
      <c r="BT13" s="644"/>
      <c r="BU13" s="644"/>
      <c r="BV13" s="644"/>
      <c r="BW13" s="644"/>
      <c r="BX13" s="644"/>
      <c r="BY13" s="644"/>
      <c r="BZ13" s="644"/>
      <c r="CA13" s="644"/>
      <c r="CB13" s="684"/>
      <c r="CD13" s="685" t="s">
        <v>246</v>
      </c>
      <c r="CE13" s="682"/>
      <c r="CF13" s="682"/>
      <c r="CG13" s="682"/>
      <c r="CH13" s="682"/>
      <c r="CI13" s="682"/>
      <c r="CJ13" s="682"/>
      <c r="CK13" s="682"/>
      <c r="CL13" s="682"/>
      <c r="CM13" s="682"/>
      <c r="CN13" s="682"/>
      <c r="CO13" s="682"/>
      <c r="CP13" s="682"/>
      <c r="CQ13" s="683"/>
      <c r="CR13" s="641">
        <v>13753875</v>
      </c>
      <c r="CS13" s="644"/>
      <c r="CT13" s="644"/>
      <c r="CU13" s="644"/>
      <c r="CV13" s="644"/>
      <c r="CW13" s="644"/>
      <c r="CX13" s="644"/>
      <c r="CY13" s="645"/>
      <c r="CZ13" s="703">
        <v>12.3</v>
      </c>
      <c r="DA13" s="703"/>
      <c r="DB13" s="703"/>
      <c r="DC13" s="703"/>
      <c r="DD13" s="649">
        <v>4815762</v>
      </c>
      <c r="DE13" s="644"/>
      <c r="DF13" s="644"/>
      <c r="DG13" s="644"/>
      <c r="DH13" s="644"/>
      <c r="DI13" s="644"/>
      <c r="DJ13" s="644"/>
      <c r="DK13" s="644"/>
      <c r="DL13" s="644"/>
      <c r="DM13" s="644"/>
      <c r="DN13" s="644"/>
      <c r="DO13" s="644"/>
      <c r="DP13" s="645"/>
      <c r="DQ13" s="649">
        <v>10732393</v>
      </c>
      <c r="DR13" s="644"/>
      <c r="DS13" s="644"/>
      <c r="DT13" s="644"/>
      <c r="DU13" s="644"/>
      <c r="DV13" s="644"/>
      <c r="DW13" s="644"/>
      <c r="DX13" s="644"/>
      <c r="DY13" s="644"/>
      <c r="DZ13" s="644"/>
      <c r="EA13" s="644"/>
      <c r="EB13" s="644"/>
      <c r="EC13" s="684"/>
    </row>
    <row r="14" spans="2:143" ht="11.25" customHeight="1" x14ac:dyDescent="0.15">
      <c r="B14" s="638" t="s">
        <v>247</v>
      </c>
      <c r="C14" s="639"/>
      <c r="D14" s="639"/>
      <c r="E14" s="639"/>
      <c r="F14" s="639"/>
      <c r="G14" s="639"/>
      <c r="H14" s="639"/>
      <c r="I14" s="639"/>
      <c r="J14" s="639"/>
      <c r="K14" s="639"/>
      <c r="L14" s="639"/>
      <c r="M14" s="639"/>
      <c r="N14" s="639"/>
      <c r="O14" s="639"/>
      <c r="P14" s="639"/>
      <c r="Q14" s="640"/>
      <c r="R14" s="641" t="s">
        <v>131</v>
      </c>
      <c r="S14" s="644"/>
      <c r="T14" s="644"/>
      <c r="U14" s="644"/>
      <c r="V14" s="644"/>
      <c r="W14" s="644"/>
      <c r="X14" s="644"/>
      <c r="Y14" s="645"/>
      <c r="Z14" s="703" t="s">
        <v>230</v>
      </c>
      <c r="AA14" s="703"/>
      <c r="AB14" s="703"/>
      <c r="AC14" s="703"/>
      <c r="AD14" s="704" t="s">
        <v>230</v>
      </c>
      <c r="AE14" s="704"/>
      <c r="AF14" s="704"/>
      <c r="AG14" s="704"/>
      <c r="AH14" s="704"/>
      <c r="AI14" s="704"/>
      <c r="AJ14" s="704"/>
      <c r="AK14" s="704"/>
      <c r="AL14" s="646" t="s">
        <v>230</v>
      </c>
      <c r="AM14" s="647"/>
      <c r="AN14" s="647"/>
      <c r="AO14" s="705"/>
      <c r="AP14" s="638" t="s">
        <v>248</v>
      </c>
      <c r="AQ14" s="639"/>
      <c r="AR14" s="639"/>
      <c r="AS14" s="639"/>
      <c r="AT14" s="639"/>
      <c r="AU14" s="639"/>
      <c r="AV14" s="639"/>
      <c r="AW14" s="639"/>
      <c r="AX14" s="639"/>
      <c r="AY14" s="639"/>
      <c r="AZ14" s="639"/>
      <c r="BA14" s="639"/>
      <c r="BB14" s="639"/>
      <c r="BC14" s="639"/>
      <c r="BD14" s="639"/>
      <c r="BE14" s="639"/>
      <c r="BF14" s="640"/>
      <c r="BG14" s="641">
        <v>724134</v>
      </c>
      <c r="BH14" s="644"/>
      <c r="BI14" s="644"/>
      <c r="BJ14" s="644"/>
      <c r="BK14" s="644"/>
      <c r="BL14" s="644"/>
      <c r="BM14" s="644"/>
      <c r="BN14" s="645"/>
      <c r="BO14" s="703">
        <v>1.7</v>
      </c>
      <c r="BP14" s="703"/>
      <c r="BQ14" s="703"/>
      <c r="BR14" s="703"/>
      <c r="BS14" s="649" t="s">
        <v>230</v>
      </c>
      <c r="BT14" s="644"/>
      <c r="BU14" s="644"/>
      <c r="BV14" s="644"/>
      <c r="BW14" s="644"/>
      <c r="BX14" s="644"/>
      <c r="BY14" s="644"/>
      <c r="BZ14" s="644"/>
      <c r="CA14" s="644"/>
      <c r="CB14" s="684"/>
      <c r="CD14" s="685" t="s">
        <v>249</v>
      </c>
      <c r="CE14" s="682"/>
      <c r="CF14" s="682"/>
      <c r="CG14" s="682"/>
      <c r="CH14" s="682"/>
      <c r="CI14" s="682"/>
      <c r="CJ14" s="682"/>
      <c r="CK14" s="682"/>
      <c r="CL14" s="682"/>
      <c r="CM14" s="682"/>
      <c r="CN14" s="682"/>
      <c r="CO14" s="682"/>
      <c r="CP14" s="682"/>
      <c r="CQ14" s="683"/>
      <c r="CR14" s="641">
        <v>3849242</v>
      </c>
      <c r="CS14" s="644"/>
      <c r="CT14" s="644"/>
      <c r="CU14" s="644"/>
      <c r="CV14" s="644"/>
      <c r="CW14" s="644"/>
      <c r="CX14" s="644"/>
      <c r="CY14" s="645"/>
      <c r="CZ14" s="703">
        <v>3.4</v>
      </c>
      <c r="DA14" s="703"/>
      <c r="DB14" s="703"/>
      <c r="DC14" s="703"/>
      <c r="DD14" s="649">
        <v>293635</v>
      </c>
      <c r="DE14" s="644"/>
      <c r="DF14" s="644"/>
      <c r="DG14" s="644"/>
      <c r="DH14" s="644"/>
      <c r="DI14" s="644"/>
      <c r="DJ14" s="644"/>
      <c r="DK14" s="644"/>
      <c r="DL14" s="644"/>
      <c r="DM14" s="644"/>
      <c r="DN14" s="644"/>
      <c r="DO14" s="644"/>
      <c r="DP14" s="645"/>
      <c r="DQ14" s="649">
        <v>3541692</v>
      </c>
      <c r="DR14" s="644"/>
      <c r="DS14" s="644"/>
      <c r="DT14" s="644"/>
      <c r="DU14" s="644"/>
      <c r="DV14" s="644"/>
      <c r="DW14" s="644"/>
      <c r="DX14" s="644"/>
      <c r="DY14" s="644"/>
      <c r="DZ14" s="644"/>
      <c r="EA14" s="644"/>
      <c r="EB14" s="644"/>
      <c r="EC14" s="684"/>
    </row>
    <row r="15" spans="2:143" ht="11.25" customHeight="1" x14ac:dyDescent="0.15">
      <c r="B15" s="638" t="s">
        <v>250</v>
      </c>
      <c r="C15" s="639"/>
      <c r="D15" s="639"/>
      <c r="E15" s="639"/>
      <c r="F15" s="639"/>
      <c r="G15" s="639"/>
      <c r="H15" s="639"/>
      <c r="I15" s="639"/>
      <c r="J15" s="639"/>
      <c r="K15" s="639"/>
      <c r="L15" s="639"/>
      <c r="M15" s="639"/>
      <c r="N15" s="639"/>
      <c r="O15" s="639"/>
      <c r="P15" s="639"/>
      <c r="Q15" s="640"/>
      <c r="R15" s="641">
        <v>347579</v>
      </c>
      <c r="S15" s="644"/>
      <c r="T15" s="644"/>
      <c r="U15" s="644"/>
      <c r="V15" s="644"/>
      <c r="W15" s="644"/>
      <c r="X15" s="644"/>
      <c r="Y15" s="645"/>
      <c r="Z15" s="703">
        <v>0.3</v>
      </c>
      <c r="AA15" s="703"/>
      <c r="AB15" s="703"/>
      <c r="AC15" s="703"/>
      <c r="AD15" s="704">
        <v>347579</v>
      </c>
      <c r="AE15" s="704"/>
      <c r="AF15" s="704"/>
      <c r="AG15" s="704"/>
      <c r="AH15" s="704"/>
      <c r="AI15" s="704"/>
      <c r="AJ15" s="704"/>
      <c r="AK15" s="704"/>
      <c r="AL15" s="646">
        <v>0.5</v>
      </c>
      <c r="AM15" s="647"/>
      <c r="AN15" s="647"/>
      <c r="AO15" s="705"/>
      <c r="AP15" s="638" t="s">
        <v>251</v>
      </c>
      <c r="AQ15" s="639"/>
      <c r="AR15" s="639"/>
      <c r="AS15" s="639"/>
      <c r="AT15" s="639"/>
      <c r="AU15" s="639"/>
      <c r="AV15" s="639"/>
      <c r="AW15" s="639"/>
      <c r="AX15" s="639"/>
      <c r="AY15" s="639"/>
      <c r="AZ15" s="639"/>
      <c r="BA15" s="639"/>
      <c r="BB15" s="639"/>
      <c r="BC15" s="639"/>
      <c r="BD15" s="639"/>
      <c r="BE15" s="639"/>
      <c r="BF15" s="640"/>
      <c r="BG15" s="641">
        <v>1679031</v>
      </c>
      <c r="BH15" s="644"/>
      <c r="BI15" s="644"/>
      <c r="BJ15" s="644"/>
      <c r="BK15" s="644"/>
      <c r="BL15" s="644"/>
      <c r="BM15" s="644"/>
      <c r="BN15" s="645"/>
      <c r="BO15" s="703">
        <v>4.0999999999999996</v>
      </c>
      <c r="BP15" s="703"/>
      <c r="BQ15" s="703"/>
      <c r="BR15" s="703"/>
      <c r="BS15" s="649" t="s">
        <v>130</v>
      </c>
      <c r="BT15" s="644"/>
      <c r="BU15" s="644"/>
      <c r="BV15" s="644"/>
      <c r="BW15" s="644"/>
      <c r="BX15" s="644"/>
      <c r="BY15" s="644"/>
      <c r="BZ15" s="644"/>
      <c r="CA15" s="644"/>
      <c r="CB15" s="684"/>
      <c r="CD15" s="685" t="s">
        <v>252</v>
      </c>
      <c r="CE15" s="682"/>
      <c r="CF15" s="682"/>
      <c r="CG15" s="682"/>
      <c r="CH15" s="682"/>
      <c r="CI15" s="682"/>
      <c r="CJ15" s="682"/>
      <c r="CK15" s="682"/>
      <c r="CL15" s="682"/>
      <c r="CM15" s="682"/>
      <c r="CN15" s="682"/>
      <c r="CO15" s="682"/>
      <c r="CP15" s="682"/>
      <c r="CQ15" s="683"/>
      <c r="CR15" s="641">
        <v>18321585</v>
      </c>
      <c r="CS15" s="644"/>
      <c r="CT15" s="644"/>
      <c r="CU15" s="644"/>
      <c r="CV15" s="644"/>
      <c r="CW15" s="644"/>
      <c r="CX15" s="644"/>
      <c r="CY15" s="645"/>
      <c r="CZ15" s="703">
        <v>16.399999999999999</v>
      </c>
      <c r="DA15" s="703"/>
      <c r="DB15" s="703"/>
      <c r="DC15" s="703"/>
      <c r="DD15" s="649">
        <v>9130099</v>
      </c>
      <c r="DE15" s="644"/>
      <c r="DF15" s="644"/>
      <c r="DG15" s="644"/>
      <c r="DH15" s="644"/>
      <c r="DI15" s="644"/>
      <c r="DJ15" s="644"/>
      <c r="DK15" s="644"/>
      <c r="DL15" s="644"/>
      <c r="DM15" s="644"/>
      <c r="DN15" s="644"/>
      <c r="DO15" s="644"/>
      <c r="DP15" s="645"/>
      <c r="DQ15" s="649">
        <v>9907694</v>
      </c>
      <c r="DR15" s="644"/>
      <c r="DS15" s="644"/>
      <c r="DT15" s="644"/>
      <c r="DU15" s="644"/>
      <c r="DV15" s="644"/>
      <c r="DW15" s="644"/>
      <c r="DX15" s="644"/>
      <c r="DY15" s="644"/>
      <c r="DZ15" s="644"/>
      <c r="EA15" s="644"/>
      <c r="EB15" s="644"/>
      <c r="EC15" s="684"/>
    </row>
    <row r="16" spans="2:143" ht="11.25" customHeight="1" x14ac:dyDescent="0.15">
      <c r="B16" s="638" t="s">
        <v>253</v>
      </c>
      <c r="C16" s="639"/>
      <c r="D16" s="639"/>
      <c r="E16" s="639"/>
      <c r="F16" s="639"/>
      <c r="G16" s="639"/>
      <c r="H16" s="639"/>
      <c r="I16" s="639"/>
      <c r="J16" s="639"/>
      <c r="K16" s="639"/>
      <c r="L16" s="639"/>
      <c r="M16" s="639"/>
      <c r="N16" s="639"/>
      <c r="O16" s="639"/>
      <c r="P16" s="639"/>
      <c r="Q16" s="640"/>
      <c r="R16" s="641" t="s">
        <v>230</v>
      </c>
      <c r="S16" s="644"/>
      <c r="T16" s="644"/>
      <c r="U16" s="644"/>
      <c r="V16" s="644"/>
      <c r="W16" s="644"/>
      <c r="X16" s="644"/>
      <c r="Y16" s="645"/>
      <c r="Z16" s="703" t="s">
        <v>230</v>
      </c>
      <c r="AA16" s="703"/>
      <c r="AB16" s="703"/>
      <c r="AC16" s="703"/>
      <c r="AD16" s="704" t="s">
        <v>230</v>
      </c>
      <c r="AE16" s="704"/>
      <c r="AF16" s="704"/>
      <c r="AG16" s="704"/>
      <c r="AH16" s="704"/>
      <c r="AI16" s="704"/>
      <c r="AJ16" s="704"/>
      <c r="AK16" s="704"/>
      <c r="AL16" s="646" t="s">
        <v>130</v>
      </c>
      <c r="AM16" s="647"/>
      <c r="AN16" s="647"/>
      <c r="AO16" s="705"/>
      <c r="AP16" s="638" t="s">
        <v>254</v>
      </c>
      <c r="AQ16" s="639"/>
      <c r="AR16" s="639"/>
      <c r="AS16" s="639"/>
      <c r="AT16" s="639"/>
      <c r="AU16" s="639"/>
      <c r="AV16" s="639"/>
      <c r="AW16" s="639"/>
      <c r="AX16" s="639"/>
      <c r="AY16" s="639"/>
      <c r="AZ16" s="639"/>
      <c r="BA16" s="639"/>
      <c r="BB16" s="639"/>
      <c r="BC16" s="639"/>
      <c r="BD16" s="639"/>
      <c r="BE16" s="639"/>
      <c r="BF16" s="640"/>
      <c r="BG16" s="641" t="s">
        <v>230</v>
      </c>
      <c r="BH16" s="644"/>
      <c r="BI16" s="644"/>
      <c r="BJ16" s="644"/>
      <c r="BK16" s="644"/>
      <c r="BL16" s="644"/>
      <c r="BM16" s="644"/>
      <c r="BN16" s="645"/>
      <c r="BO16" s="703" t="s">
        <v>230</v>
      </c>
      <c r="BP16" s="703"/>
      <c r="BQ16" s="703"/>
      <c r="BR16" s="703"/>
      <c r="BS16" s="649" t="s">
        <v>131</v>
      </c>
      <c r="BT16" s="644"/>
      <c r="BU16" s="644"/>
      <c r="BV16" s="644"/>
      <c r="BW16" s="644"/>
      <c r="BX16" s="644"/>
      <c r="BY16" s="644"/>
      <c r="BZ16" s="644"/>
      <c r="CA16" s="644"/>
      <c r="CB16" s="684"/>
      <c r="CD16" s="685" t="s">
        <v>255</v>
      </c>
      <c r="CE16" s="682"/>
      <c r="CF16" s="682"/>
      <c r="CG16" s="682"/>
      <c r="CH16" s="682"/>
      <c r="CI16" s="682"/>
      <c r="CJ16" s="682"/>
      <c r="CK16" s="682"/>
      <c r="CL16" s="682"/>
      <c r="CM16" s="682"/>
      <c r="CN16" s="682"/>
      <c r="CO16" s="682"/>
      <c r="CP16" s="682"/>
      <c r="CQ16" s="683"/>
      <c r="CR16" s="641">
        <v>306222</v>
      </c>
      <c r="CS16" s="644"/>
      <c r="CT16" s="644"/>
      <c r="CU16" s="644"/>
      <c r="CV16" s="644"/>
      <c r="CW16" s="644"/>
      <c r="CX16" s="644"/>
      <c r="CY16" s="645"/>
      <c r="CZ16" s="703">
        <v>0.3</v>
      </c>
      <c r="DA16" s="703"/>
      <c r="DB16" s="703"/>
      <c r="DC16" s="703"/>
      <c r="DD16" s="649" t="s">
        <v>230</v>
      </c>
      <c r="DE16" s="644"/>
      <c r="DF16" s="644"/>
      <c r="DG16" s="644"/>
      <c r="DH16" s="644"/>
      <c r="DI16" s="644"/>
      <c r="DJ16" s="644"/>
      <c r="DK16" s="644"/>
      <c r="DL16" s="644"/>
      <c r="DM16" s="644"/>
      <c r="DN16" s="644"/>
      <c r="DO16" s="644"/>
      <c r="DP16" s="645"/>
      <c r="DQ16" s="649">
        <v>197297</v>
      </c>
      <c r="DR16" s="644"/>
      <c r="DS16" s="644"/>
      <c r="DT16" s="644"/>
      <c r="DU16" s="644"/>
      <c r="DV16" s="644"/>
      <c r="DW16" s="644"/>
      <c r="DX16" s="644"/>
      <c r="DY16" s="644"/>
      <c r="DZ16" s="644"/>
      <c r="EA16" s="644"/>
      <c r="EB16" s="644"/>
      <c r="EC16" s="684"/>
    </row>
    <row r="17" spans="2:133" ht="11.25" customHeight="1" x14ac:dyDescent="0.15">
      <c r="B17" s="638" t="s">
        <v>256</v>
      </c>
      <c r="C17" s="639"/>
      <c r="D17" s="639"/>
      <c r="E17" s="639"/>
      <c r="F17" s="639"/>
      <c r="G17" s="639"/>
      <c r="H17" s="639"/>
      <c r="I17" s="639"/>
      <c r="J17" s="639"/>
      <c r="K17" s="639"/>
      <c r="L17" s="639"/>
      <c r="M17" s="639"/>
      <c r="N17" s="639"/>
      <c r="O17" s="639"/>
      <c r="P17" s="639"/>
      <c r="Q17" s="640"/>
      <c r="R17" s="641">
        <v>183786</v>
      </c>
      <c r="S17" s="644"/>
      <c r="T17" s="644"/>
      <c r="U17" s="644"/>
      <c r="V17" s="644"/>
      <c r="W17" s="644"/>
      <c r="X17" s="644"/>
      <c r="Y17" s="645"/>
      <c r="Z17" s="703">
        <v>0.2</v>
      </c>
      <c r="AA17" s="703"/>
      <c r="AB17" s="703"/>
      <c r="AC17" s="703"/>
      <c r="AD17" s="704">
        <v>183786</v>
      </c>
      <c r="AE17" s="704"/>
      <c r="AF17" s="704"/>
      <c r="AG17" s="704"/>
      <c r="AH17" s="704"/>
      <c r="AI17" s="704"/>
      <c r="AJ17" s="704"/>
      <c r="AK17" s="704"/>
      <c r="AL17" s="646">
        <v>0.3</v>
      </c>
      <c r="AM17" s="647"/>
      <c r="AN17" s="647"/>
      <c r="AO17" s="705"/>
      <c r="AP17" s="638" t="s">
        <v>257</v>
      </c>
      <c r="AQ17" s="639"/>
      <c r="AR17" s="639"/>
      <c r="AS17" s="639"/>
      <c r="AT17" s="639"/>
      <c r="AU17" s="639"/>
      <c r="AV17" s="639"/>
      <c r="AW17" s="639"/>
      <c r="AX17" s="639"/>
      <c r="AY17" s="639"/>
      <c r="AZ17" s="639"/>
      <c r="BA17" s="639"/>
      <c r="BB17" s="639"/>
      <c r="BC17" s="639"/>
      <c r="BD17" s="639"/>
      <c r="BE17" s="639"/>
      <c r="BF17" s="640"/>
      <c r="BG17" s="641">
        <v>82582</v>
      </c>
      <c r="BH17" s="644"/>
      <c r="BI17" s="644"/>
      <c r="BJ17" s="644"/>
      <c r="BK17" s="644"/>
      <c r="BL17" s="644"/>
      <c r="BM17" s="644"/>
      <c r="BN17" s="645"/>
      <c r="BO17" s="703">
        <v>0.2</v>
      </c>
      <c r="BP17" s="703"/>
      <c r="BQ17" s="703"/>
      <c r="BR17" s="703"/>
      <c r="BS17" s="649" t="s">
        <v>131</v>
      </c>
      <c r="BT17" s="644"/>
      <c r="BU17" s="644"/>
      <c r="BV17" s="644"/>
      <c r="BW17" s="644"/>
      <c r="BX17" s="644"/>
      <c r="BY17" s="644"/>
      <c r="BZ17" s="644"/>
      <c r="CA17" s="644"/>
      <c r="CB17" s="684"/>
      <c r="CD17" s="685" t="s">
        <v>258</v>
      </c>
      <c r="CE17" s="682"/>
      <c r="CF17" s="682"/>
      <c r="CG17" s="682"/>
      <c r="CH17" s="682"/>
      <c r="CI17" s="682"/>
      <c r="CJ17" s="682"/>
      <c r="CK17" s="682"/>
      <c r="CL17" s="682"/>
      <c r="CM17" s="682"/>
      <c r="CN17" s="682"/>
      <c r="CO17" s="682"/>
      <c r="CP17" s="682"/>
      <c r="CQ17" s="683"/>
      <c r="CR17" s="641">
        <v>10070549</v>
      </c>
      <c r="CS17" s="644"/>
      <c r="CT17" s="644"/>
      <c r="CU17" s="644"/>
      <c r="CV17" s="644"/>
      <c r="CW17" s="644"/>
      <c r="CX17" s="644"/>
      <c r="CY17" s="645"/>
      <c r="CZ17" s="703">
        <v>9</v>
      </c>
      <c r="DA17" s="703"/>
      <c r="DB17" s="703"/>
      <c r="DC17" s="703"/>
      <c r="DD17" s="649" t="s">
        <v>230</v>
      </c>
      <c r="DE17" s="644"/>
      <c r="DF17" s="644"/>
      <c r="DG17" s="644"/>
      <c r="DH17" s="644"/>
      <c r="DI17" s="644"/>
      <c r="DJ17" s="644"/>
      <c r="DK17" s="644"/>
      <c r="DL17" s="644"/>
      <c r="DM17" s="644"/>
      <c r="DN17" s="644"/>
      <c r="DO17" s="644"/>
      <c r="DP17" s="645"/>
      <c r="DQ17" s="649">
        <v>9974452</v>
      </c>
      <c r="DR17" s="644"/>
      <c r="DS17" s="644"/>
      <c r="DT17" s="644"/>
      <c r="DU17" s="644"/>
      <c r="DV17" s="644"/>
      <c r="DW17" s="644"/>
      <c r="DX17" s="644"/>
      <c r="DY17" s="644"/>
      <c r="DZ17" s="644"/>
      <c r="EA17" s="644"/>
      <c r="EB17" s="644"/>
      <c r="EC17" s="684"/>
    </row>
    <row r="18" spans="2:133" ht="11.25" customHeight="1" x14ac:dyDescent="0.15">
      <c r="B18" s="638" t="s">
        <v>259</v>
      </c>
      <c r="C18" s="639"/>
      <c r="D18" s="639"/>
      <c r="E18" s="639"/>
      <c r="F18" s="639"/>
      <c r="G18" s="639"/>
      <c r="H18" s="639"/>
      <c r="I18" s="639"/>
      <c r="J18" s="639"/>
      <c r="K18" s="639"/>
      <c r="L18" s="639"/>
      <c r="M18" s="639"/>
      <c r="N18" s="639"/>
      <c r="O18" s="639"/>
      <c r="P18" s="639"/>
      <c r="Q18" s="640"/>
      <c r="R18" s="641">
        <v>18629578</v>
      </c>
      <c r="S18" s="644"/>
      <c r="T18" s="644"/>
      <c r="U18" s="644"/>
      <c r="V18" s="644"/>
      <c r="W18" s="644"/>
      <c r="X18" s="644"/>
      <c r="Y18" s="645"/>
      <c r="Z18" s="703">
        <v>16.600000000000001</v>
      </c>
      <c r="AA18" s="703"/>
      <c r="AB18" s="703"/>
      <c r="AC18" s="703"/>
      <c r="AD18" s="704">
        <v>17008077</v>
      </c>
      <c r="AE18" s="704"/>
      <c r="AF18" s="704"/>
      <c r="AG18" s="704"/>
      <c r="AH18" s="704"/>
      <c r="AI18" s="704"/>
      <c r="AJ18" s="704"/>
      <c r="AK18" s="704"/>
      <c r="AL18" s="646">
        <v>26.7</v>
      </c>
      <c r="AM18" s="647"/>
      <c r="AN18" s="647"/>
      <c r="AO18" s="705"/>
      <c r="AP18" s="638" t="s">
        <v>260</v>
      </c>
      <c r="AQ18" s="639"/>
      <c r="AR18" s="639"/>
      <c r="AS18" s="639"/>
      <c r="AT18" s="639"/>
      <c r="AU18" s="639"/>
      <c r="AV18" s="639"/>
      <c r="AW18" s="639"/>
      <c r="AX18" s="639"/>
      <c r="AY18" s="639"/>
      <c r="AZ18" s="639"/>
      <c r="BA18" s="639"/>
      <c r="BB18" s="639"/>
      <c r="BC18" s="639"/>
      <c r="BD18" s="639"/>
      <c r="BE18" s="639"/>
      <c r="BF18" s="640"/>
      <c r="BG18" s="641" t="s">
        <v>131</v>
      </c>
      <c r="BH18" s="644"/>
      <c r="BI18" s="644"/>
      <c r="BJ18" s="644"/>
      <c r="BK18" s="644"/>
      <c r="BL18" s="644"/>
      <c r="BM18" s="644"/>
      <c r="BN18" s="645"/>
      <c r="BO18" s="703" t="s">
        <v>130</v>
      </c>
      <c r="BP18" s="703"/>
      <c r="BQ18" s="703"/>
      <c r="BR18" s="703"/>
      <c r="BS18" s="649" t="s">
        <v>230</v>
      </c>
      <c r="BT18" s="644"/>
      <c r="BU18" s="644"/>
      <c r="BV18" s="644"/>
      <c r="BW18" s="644"/>
      <c r="BX18" s="644"/>
      <c r="BY18" s="644"/>
      <c r="BZ18" s="644"/>
      <c r="CA18" s="644"/>
      <c r="CB18" s="684"/>
      <c r="CD18" s="685" t="s">
        <v>261</v>
      </c>
      <c r="CE18" s="682"/>
      <c r="CF18" s="682"/>
      <c r="CG18" s="682"/>
      <c r="CH18" s="682"/>
      <c r="CI18" s="682"/>
      <c r="CJ18" s="682"/>
      <c r="CK18" s="682"/>
      <c r="CL18" s="682"/>
      <c r="CM18" s="682"/>
      <c r="CN18" s="682"/>
      <c r="CO18" s="682"/>
      <c r="CP18" s="682"/>
      <c r="CQ18" s="683"/>
      <c r="CR18" s="641" t="s">
        <v>130</v>
      </c>
      <c r="CS18" s="644"/>
      <c r="CT18" s="644"/>
      <c r="CU18" s="644"/>
      <c r="CV18" s="644"/>
      <c r="CW18" s="644"/>
      <c r="CX18" s="644"/>
      <c r="CY18" s="645"/>
      <c r="CZ18" s="703" t="s">
        <v>130</v>
      </c>
      <c r="DA18" s="703"/>
      <c r="DB18" s="703"/>
      <c r="DC18" s="703"/>
      <c r="DD18" s="649" t="s">
        <v>130</v>
      </c>
      <c r="DE18" s="644"/>
      <c r="DF18" s="644"/>
      <c r="DG18" s="644"/>
      <c r="DH18" s="644"/>
      <c r="DI18" s="644"/>
      <c r="DJ18" s="644"/>
      <c r="DK18" s="644"/>
      <c r="DL18" s="644"/>
      <c r="DM18" s="644"/>
      <c r="DN18" s="644"/>
      <c r="DO18" s="644"/>
      <c r="DP18" s="645"/>
      <c r="DQ18" s="649" t="s">
        <v>230</v>
      </c>
      <c r="DR18" s="644"/>
      <c r="DS18" s="644"/>
      <c r="DT18" s="644"/>
      <c r="DU18" s="644"/>
      <c r="DV18" s="644"/>
      <c r="DW18" s="644"/>
      <c r="DX18" s="644"/>
      <c r="DY18" s="644"/>
      <c r="DZ18" s="644"/>
      <c r="EA18" s="644"/>
      <c r="EB18" s="644"/>
      <c r="EC18" s="684"/>
    </row>
    <row r="19" spans="2:133" ht="11.25" customHeight="1" x14ac:dyDescent="0.15">
      <c r="B19" s="638" t="s">
        <v>262</v>
      </c>
      <c r="C19" s="639"/>
      <c r="D19" s="639"/>
      <c r="E19" s="639"/>
      <c r="F19" s="639"/>
      <c r="G19" s="639"/>
      <c r="H19" s="639"/>
      <c r="I19" s="639"/>
      <c r="J19" s="639"/>
      <c r="K19" s="639"/>
      <c r="L19" s="639"/>
      <c r="M19" s="639"/>
      <c r="N19" s="639"/>
      <c r="O19" s="639"/>
      <c r="P19" s="639"/>
      <c r="Q19" s="640"/>
      <c r="R19" s="641">
        <v>17008077</v>
      </c>
      <c r="S19" s="644"/>
      <c r="T19" s="644"/>
      <c r="U19" s="644"/>
      <c r="V19" s="644"/>
      <c r="W19" s="644"/>
      <c r="X19" s="644"/>
      <c r="Y19" s="645"/>
      <c r="Z19" s="703">
        <v>15.1</v>
      </c>
      <c r="AA19" s="703"/>
      <c r="AB19" s="703"/>
      <c r="AC19" s="703"/>
      <c r="AD19" s="704">
        <v>17008077</v>
      </c>
      <c r="AE19" s="704"/>
      <c r="AF19" s="704"/>
      <c r="AG19" s="704"/>
      <c r="AH19" s="704"/>
      <c r="AI19" s="704"/>
      <c r="AJ19" s="704"/>
      <c r="AK19" s="704"/>
      <c r="AL19" s="646">
        <v>26.7</v>
      </c>
      <c r="AM19" s="647"/>
      <c r="AN19" s="647"/>
      <c r="AO19" s="705"/>
      <c r="AP19" s="638" t="s">
        <v>263</v>
      </c>
      <c r="AQ19" s="639"/>
      <c r="AR19" s="639"/>
      <c r="AS19" s="639"/>
      <c r="AT19" s="639"/>
      <c r="AU19" s="639"/>
      <c r="AV19" s="639"/>
      <c r="AW19" s="639"/>
      <c r="AX19" s="639"/>
      <c r="AY19" s="639"/>
      <c r="AZ19" s="639"/>
      <c r="BA19" s="639"/>
      <c r="BB19" s="639"/>
      <c r="BC19" s="639"/>
      <c r="BD19" s="639"/>
      <c r="BE19" s="639"/>
      <c r="BF19" s="640"/>
      <c r="BG19" s="641">
        <v>2244270</v>
      </c>
      <c r="BH19" s="644"/>
      <c r="BI19" s="644"/>
      <c r="BJ19" s="644"/>
      <c r="BK19" s="644"/>
      <c r="BL19" s="644"/>
      <c r="BM19" s="644"/>
      <c r="BN19" s="645"/>
      <c r="BO19" s="703">
        <v>5.4</v>
      </c>
      <c r="BP19" s="703"/>
      <c r="BQ19" s="703"/>
      <c r="BR19" s="703"/>
      <c r="BS19" s="649" t="s">
        <v>130</v>
      </c>
      <c r="BT19" s="644"/>
      <c r="BU19" s="644"/>
      <c r="BV19" s="644"/>
      <c r="BW19" s="644"/>
      <c r="BX19" s="644"/>
      <c r="BY19" s="644"/>
      <c r="BZ19" s="644"/>
      <c r="CA19" s="644"/>
      <c r="CB19" s="684"/>
      <c r="CD19" s="685" t="s">
        <v>264</v>
      </c>
      <c r="CE19" s="682"/>
      <c r="CF19" s="682"/>
      <c r="CG19" s="682"/>
      <c r="CH19" s="682"/>
      <c r="CI19" s="682"/>
      <c r="CJ19" s="682"/>
      <c r="CK19" s="682"/>
      <c r="CL19" s="682"/>
      <c r="CM19" s="682"/>
      <c r="CN19" s="682"/>
      <c r="CO19" s="682"/>
      <c r="CP19" s="682"/>
      <c r="CQ19" s="683"/>
      <c r="CR19" s="641" t="s">
        <v>130</v>
      </c>
      <c r="CS19" s="644"/>
      <c r="CT19" s="644"/>
      <c r="CU19" s="644"/>
      <c r="CV19" s="644"/>
      <c r="CW19" s="644"/>
      <c r="CX19" s="644"/>
      <c r="CY19" s="645"/>
      <c r="CZ19" s="703" t="s">
        <v>230</v>
      </c>
      <c r="DA19" s="703"/>
      <c r="DB19" s="703"/>
      <c r="DC19" s="703"/>
      <c r="DD19" s="649" t="s">
        <v>230</v>
      </c>
      <c r="DE19" s="644"/>
      <c r="DF19" s="644"/>
      <c r="DG19" s="644"/>
      <c r="DH19" s="644"/>
      <c r="DI19" s="644"/>
      <c r="DJ19" s="644"/>
      <c r="DK19" s="644"/>
      <c r="DL19" s="644"/>
      <c r="DM19" s="644"/>
      <c r="DN19" s="644"/>
      <c r="DO19" s="644"/>
      <c r="DP19" s="645"/>
      <c r="DQ19" s="649" t="s">
        <v>131</v>
      </c>
      <c r="DR19" s="644"/>
      <c r="DS19" s="644"/>
      <c r="DT19" s="644"/>
      <c r="DU19" s="644"/>
      <c r="DV19" s="644"/>
      <c r="DW19" s="644"/>
      <c r="DX19" s="644"/>
      <c r="DY19" s="644"/>
      <c r="DZ19" s="644"/>
      <c r="EA19" s="644"/>
      <c r="EB19" s="644"/>
      <c r="EC19" s="684"/>
    </row>
    <row r="20" spans="2:133" ht="11.25" customHeight="1" x14ac:dyDescent="0.15">
      <c r="B20" s="638" t="s">
        <v>265</v>
      </c>
      <c r="C20" s="639"/>
      <c r="D20" s="639"/>
      <c r="E20" s="639"/>
      <c r="F20" s="639"/>
      <c r="G20" s="639"/>
      <c r="H20" s="639"/>
      <c r="I20" s="639"/>
      <c r="J20" s="639"/>
      <c r="K20" s="639"/>
      <c r="L20" s="639"/>
      <c r="M20" s="639"/>
      <c r="N20" s="639"/>
      <c r="O20" s="639"/>
      <c r="P20" s="639"/>
      <c r="Q20" s="640"/>
      <c r="R20" s="641">
        <v>1621454</v>
      </c>
      <c r="S20" s="644"/>
      <c r="T20" s="644"/>
      <c r="U20" s="644"/>
      <c r="V20" s="644"/>
      <c r="W20" s="644"/>
      <c r="X20" s="644"/>
      <c r="Y20" s="645"/>
      <c r="Z20" s="703">
        <v>1.4</v>
      </c>
      <c r="AA20" s="703"/>
      <c r="AB20" s="703"/>
      <c r="AC20" s="703"/>
      <c r="AD20" s="704" t="s">
        <v>130</v>
      </c>
      <c r="AE20" s="704"/>
      <c r="AF20" s="704"/>
      <c r="AG20" s="704"/>
      <c r="AH20" s="704"/>
      <c r="AI20" s="704"/>
      <c r="AJ20" s="704"/>
      <c r="AK20" s="704"/>
      <c r="AL20" s="646" t="s">
        <v>230</v>
      </c>
      <c r="AM20" s="647"/>
      <c r="AN20" s="647"/>
      <c r="AO20" s="705"/>
      <c r="AP20" s="638" t="s">
        <v>266</v>
      </c>
      <c r="AQ20" s="639"/>
      <c r="AR20" s="639"/>
      <c r="AS20" s="639"/>
      <c r="AT20" s="639"/>
      <c r="AU20" s="639"/>
      <c r="AV20" s="639"/>
      <c r="AW20" s="639"/>
      <c r="AX20" s="639"/>
      <c r="AY20" s="639"/>
      <c r="AZ20" s="639"/>
      <c r="BA20" s="639"/>
      <c r="BB20" s="639"/>
      <c r="BC20" s="639"/>
      <c r="BD20" s="639"/>
      <c r="BE20" s="639"/>
      <c r="BF20" s="640"/>
      <c r="BG20" s="641">
        <v>2244270</v>
      </c>
      <c r="BH20" s="644"/>
      <c r="BI20" s="644"/>
      <c r="BJ20" s="644"/>
      <c r="BK20" s="644"/>
      <c r="BL20" s="644"/>
      <c r="BM20" s="644"/>
      <c r="BN20" s="645"/>
      <c r="BO20" s="703">
        <v>5.4</v>
      </c>
      <c r="BP20" s="703"/>
      <c r="BQ20" s="703"/>
      <c r="BR20" s="703"/>
      <c r="BS20" s="649" t="s">
        <v>230</v>
      </c>
      <c r="BT20" s="644"/>
      <c r="BU20" s="644"/>
      <c r="BV20" s="644"/>
      <c r="BW20" s="644"/>
      <c r="BX20" s="644"/>
      <c r="BY20" s="644"/>
      <c r="BZ20" s="644"/>
      <c r="CA20" s="644"/>
      <c r="CB20" s="684"/>
      <c r="CD20" s="685" t="s">
        <v>267</v>
      </c>
      <c r="CE20" s="682"/>
      <c r="CF20" s="682"/>
      <c r="CG20" s="682"/>
      <c r="CH20" s="682"/>
      <c r="CI20" s="682"/>
      <c r="CJ20" s="682"/>
      <c r="CK20" s="682"/>
      <c r="CL20" s="682"/>
      <c r="CM20" s="682"/>
      <c r="CN20" s="682"/>
      <c r="CO20" s="682"/>
      <c r="CP20" s="682"/>
      <c r="CQ20" s="683"/>
      <c r="CR20" s="641">
        <v>111815997</v>
      </c>
      <c r="CS20" s="644"/>
      <c r="CT20" s="644"/>
      <c r="CU20" s="644"/>
      <c r="CV20" s="644"/>
      <c r="CW20" s="644"/>
      <c r="CX20" s="644"/>
      <c r="CY20" s="645"/>
      <c r="CZ20" s="703">
        <v>100</v>
      </c>
      <c r="DA20" s="703"/>
      <c r="DB20" s="703"/>
      <c r="DC20" s="703"/>
      <c r="DD20" s="649">
        <v>17015781</v>
      </c>
      <c r="DE20" s="644"/>
      <c r="DF20" s="644"/>
      <c r="DG20" s="644"/>
      <c r="DH20" s="644"/>
      <c r="DI20" s="644"/>
      <c r="DJ20" s="644"/>
      <c r="DK20" s="644"/>
      <c r="DL20" s="644"/>
      <c r="DM20" s="644"/>
      <c r="DN20" s="644"/>
      <c r="DO20" s="644"/>
      <c r="DP20" s="645"/>
      <c r="DQ20" s="649">
        <v>75595397</v>
      </c>
      <c r="DR20" s="644"/>
      <c r="DS20" s="644"/>
      <c r="DT20" s="644"/>
      <c r="DU20" s="644"/>
      <c r="DV20" s="644"/>
      <c r="DW20" s="644"/>
      <c r="DX20" s="644"/>
      <c r="DY20" s="644"/>
      <c r="DZ20" s="644"/>
      <c r="EA20" s="644"/>
      <c r="EB20" s="644"/>
      <c r="EC20" s="684"/>
    </row>
    <row r="21" spans="2:133" ht="11.25" customHeight="1" x14ac:dyDescent="0.15">
      <c r="B21" s="638" t="s">
        <v>268</v>
      </c>
      <c r="C21" s="639"/>
      <c r="D21" s="639"/>
      <c r="E21" s="639"/>
      <c r="F21" s="639"/>
      <c r="G21" s="639"/>
      <c r="H21" s="639"/>
      <c r="I21" s="639"/>
      <c r="J21" s="639"/>
      <c r="K21" s="639"/>
      <c r="L21" s="639"/>
      <c r="M21" s="639"/>
      <c r="N21" s="639"/>
      <c r="O21" s="639"/>
      <c r="P21" s="639"/>
      <c r="Q21" s="640"/>
      <c r="R21" s="641">
        <v>47</v>
      </c>
      <c r="S21" s="644"/>
      <c r="T21" s="644"/>
      <c r="U21" s="644"/>
      <c r="V21" s="644"/>
      <c r="W21" s="644"/>
      <c r="X21" s="644"/>
      <c r="Y21" s="645"/>
      <c r="Z21" s="703">
        <v>0</v>
      </c>
      <c r="AA21" s="703"/>
      <c r="AB21" s="703"/>
      <c r="AC21" s="703"/>
      <c r="AD21" s="704" t="s">
        <v>130</v>
      </c>
      <c r="AE21" s="704"/>
      <c r="AF21" s="704"/>
      <c r="AG21" s="704"/>
      <c r="AH21" s="704"/>
      <c r="AI21" s="704"/>
      <c r="AJ21" s="704"/>
      <c r="AK21" s="704"/>
      <c r="AL21" s="646" t="s">
        <v>230</v>
      </c>
      <c r="AM21" s="647"/>
      <c r="AN21" s="647"/>
      <c r="AO21" s="705"/>
      <c r="AP21" s="749" t="s">
        <v>269</v>
      </c>
      <c r="AQ21" s="756"/>
      <c r="AR21" s="756"/>
      <c r="AS21" s="756"/>
      <c r="AT21" s="756"/>
      <c r="AU21" s="756"/>
      <c r="AV21" s="756"/>
      <c r="AW21" s="756"/>
      <c r="AX21" s="756"/>
      <c r="AY21" s="756"/>
      <c r="AZ21" s="756"/>
      <c r="BA21" s="756"/>
      <c r="BB21" s="756"/>
      <c r="BC21" s="756"/>
      <c r="BD21" s="756"/>
      <c r="BE21" s="756"/>
      <c r="BF21" s="751"/>
      <c r="BG21" s="641">
        <v>42581</v>
      </c>
      <c r="BH21" s="644"/>
      <c r="BI21" s="644"/>
      <c r="BJ21" s="644"/>
      <c r="BK21" s="644"/>
      <c r="BL21" s="644"/>
      <c r="BM21" s="644"/>
      <c r="BN21" s="645"/>
      <c r="BO21" s="703">
        <v>0.1</v>
      </c>
      <c r="BP21" s="703"/>
      <c r="BQ21" s="703"/>
      <c r="BR21" s="703"/>
      <c r="BS21" s="649" t="s">
        <v>131</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270</v>
      </c>
      <c r="C22" s="639"/>
      <c r="D22" s="639"/>
      <c r="E22" s="639"/>
      <c r="F22" s="639"/>
      <c r="G22" s="639"/>
      <c r="H22" s="639"/>
      <c r="I22" s="639"/>
      <c r="J22" s="639"/>
      <c r="K22" s="639"/>
      <c r="L22" s="639"/>
      <c r="M22" s="639"/>
      <c r="N22" s="639"/>
      <c r="O22" s="639"/>
      <c r="P22" s="639"/>
      <c r="Q22" s="640"/>
      <c r="R22" s="641">
        <v>67322481</v>
      </c>
      <c r="S22" s="644"/>
      <c r="T22" s="644"/>
      <c r="U22" s="644"/>
      <c r="V22" s="644"/>
      <c r="W22" s="644"/>
      <c r="X22" s="644"/>
      <c r="Y22" s="645"/>
      <c r="Z22" s="703">
        <v>59.9</v>
      </c>
      <c r="AA22" s="703"/>
      <c r="AB22" s="703"/>
      <c r="AC22" s="703"/>
      <c r="AD22" s="704">
        <v>63290114</v>
      </c>
      <c r="AE22" s="704"/>
      <c r="AF22" s="704"/>
      <c r="AG22" s="704"/>
      <c r="AH22" s="704"/>
      <c r="AI22" s="704"/>
      <c r="AJ22" s="704"/>
      <c r="AK22" s="704"/>
      <c r="AL22" s="646">
        <v>99.2</v>
      </c>
      <c r="AM22" s="647"/>
      <c r="AN22" s="647"/>
      <c r="AO22" s="705"/>
      <c r="AP22" s="749" t="s">
        <v>271</v>
      </c>
      <c r="AQ22" s="756"/>
      <c r="AR22" s="756"/>
      <c r="AS22" s="756"/>
      <c r="AT22" s="756"/>
      <c r="AU22" s="756"/>
      <c r="AV22" s="756"/>
      <c r="AW22" s="756"/>
      <c r="AX22" s="756"/>
      <c r="AY22" s="756"/>
      <c r="AZ22" s="756"/>
      <c r="BA22" s="756"/>
      <c r="BB22" s="756"/>
      <c r="BC22" s="756"/>
      <c r="BD22" s="756"/>
      <c r="BE22" s="756"/>
      <c r="BF22" s="751"/>
      <c r="BG22" s="641" t="s">
        <v>130</v>
      </c>
      <c r="BH22" s="644"/>
      <c r="BI22" s="644"/>
      <c r="BJ22" s="644"/>
      <c r="BK22" s="644"/>
      <c r="BL22" s="644"/>
      <c r="BM22" s="644"/>
      <c r="BN22" s="645"/>
      <c r="BO22" s="703" t="s">
        <v>130</v>
      </c>
      <c r="BP22" s="703"/>
      <c r="BQ22" s="703"/>
      <c r="BR22" s="703"/>
      <c r="BS22" s="649" t="s">
        <v>230</v>
      </c>
      <c r="BT22" s="644"/>
      <c r="BU22" s="644"/>
      <c r="BV22" s="644"/>
      <c r="BW22" s="644"/>
      <c r="BX22" s="644"/>
      <c r="BY22" s="644"/>
      <c r="BZ22" s="644"/>
      <c r="CA22" s="644"/>
      <c r="CB22" s="684"/>
      <c r="CD22" s="758" t="s">
        <v>272</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273</v>
      </c>
      <c r="C23" s="639"/>
      <c r="D23" s="639"/>
      <c r="E23" s="639"/>
      <c r="F23" s="639"/>
      <c r="G23" s="639"/>
      <c r="H23" s="639"/>
      <c r="I23" s="639"/>
      <c r="J23" s="639"/>
      <c r="K23" s="639"/>
      <c r="L23" s="639"/>
      <c r="M23" s="639"/>
      <c r="N23" s="639"/>
      <c r="O23" s="639"/>
      <c r="P23" s="639"/>
      <c r="Q23" s="640"/>
      <c r="R23" s="641">
        <v>38870</v>
      </c>
      <c r="S23" s="644"/>
      <c r="T23" s="644"/>
      <c r="U23" s="644"/>
      <c r="V23" s="644"/>
      <c r="W23" s="644"/>
      <c r="X23" s="644"/>
      <c r="Y23" s="645"/>
      <c r="Z23" s="703">
        <v>0</v>
      </c>
      <c r="AA23" s="703"/>
      <c r="AB23" s="703"/>
      <c r="AC23" s="703"/>
      <c r="AD23" s="704">
        <v>38870</v>
      </c>
      <c r="AE23" s="704"/>
      <c r="AF23" s="704"/>
      <c r="AG23" s="704"/>
      <c r="AH23" s="704"/>
      <c r="AI23" s="704"/>
      <c r="AJ23" s="704"/>
      <c r="AK23" s="704"/>
      <c r="AL23" s="646">
        <v>0.1</v>
      </c>
      <c r="AM23" s="647"/>
      <c r="AN23" s="647"/>
      <c r="AO23" s="705"/>
      <c r="AP23" s="749" t="s">
        <v>274</v>
      </c>
      <c r="AQ23" s="756"/>
      <c r="AR23" s="756"/>
      <c r="AS23" s="756"/>
      <c r="AT23" s="756"/>
      <c r="AU23" s="756"/>
      <c r="AV23" s="756"/>
      <c r="AW23" s="756"/>
      <c r="AX23" s="756"/>
      <c r="AY23" s="756"/>
      <c r="AZ23" s="756"/>
      <c r="BA23" s="756"/>
      <c r="BB23" s="756"/>
      <c r="BC23" s="756"/>
      <c r="BD23" s="756"/>
      <c r="BE23" s="756"/>
      <c r="BF23" s="751"/>
      <c r="BG23" s="641">
        <v>2201689</v>
      </c>
      <c r="BH23" s="644"/>
      <c r="BI23" s="644"/>
      <c r="BJ23" s="644"/>
      <c r="BK23" s="644"/>
      <c r="BL23" s="644"/>
      <c r="BM23" s="644"/>
      <c r="BN23" s="645"/>
      <c r="BO23" s="703">
        <v>5.3</v>
      </c>
      <c r="BP23" s="703"/>
      <c r="BQ23" s="703"/>
      <c r="BR23" s="703"/>
      <c r="BS23" s="649" t="s">
        <v>130</v>
      </c>
      <c r="BT23" s="644"/>
      <c r="BU23" s="644"/>
      <c r="BV23" s="644"/>
      <c r="BW23" s="644"/>
      <c r="BX23" s="644"/>
      <c r="BY23" s="644"/>
      <c r="BZ23" s="644"/>
      <c r="CA23" s="644"/>
      <c r="CB23" s="684"/>
      <c r="CD23" s="758" t="s">
        <v>213</v>
      </c>
      <c r="CE23" s="759"/>
      <c r="CF23" s="759"/>
      <c r="CG23" s="759"/>
      <c r="CH23" s="759"/>
      <c r="CI23" s="759"/>
      <c r="CJ23" s="759"/>
      <c r="CK23" s="759"/>
      <c r="CL23" s="759"/>
      <c r="CM23" s="759"/>
      <c r="CN23" s="759"/>
      <c r="CO23" s="759"/>
      <c r="CP23" s="759"/>
      <c r="CQ23" s="760"/>
      <c r="CR23" s="758" t="s">
        <v>275</v>
      </c>
      <c r="CS23" s="759"/>
      <c r="CT23" s="759"/>
      <c r="CU23" s="759"/>
      <c r="CV23" s="759"/>
      <c r="CW23" s="759"/>
      <c r="CX23" s="759"/>
      <c r="CY23" s="760"/>
      <c r="CZ23" s="758" t="s">
        <v>276</v>
      </c>
      <c r="DA23" s="759"/>
      <c r="DB23" s="759"/>
      <c r="DC23" s="760"/>
      <c r="DD23" s="758" t="s">
        <v>277</v>
      </c>
      <c r="DE23" s="759"/>
      <c r="DF23" s="759"/>
      <c r="DG23" s="759"/>
      <c r="DH23" s="759"/>
      <c r="DI23" s="759"/>
      <c r="DJ23" s="759"/>
      <c r="DK23" s="760"/>
      <c r="DL23" s="767" t="s">
        <v>278</v>
      </c>
      <c r="DM23" s="768"/>
      <c r="DN23" s="768"/>
      <c r="DO23" s="768"/>
      <c r="DP23" s="768"/>
      <c r="DQ23" s="768"/>
      <c r="DR23" s="768"/>
      <c r="DS23" s="768"/>
      <c r="DT23" s="768"/>
      <c r="DU23" s="768"/>
      <c r="DV23" s="769"/>
      <c r="DW23" s="758" t="s">
        <v>279</v>
      </c>
      <c r="DX23" s="759"/>
      <c r="DY23" s="759"/>
      <c r="DZ23" s="759"/>
      <c r="EA23" s="759"/>
      <c r="EB23" s="759"/>
      <c r="EC23" s="760"/>
    </row>
    <row r="24" spans="2:133" ht="11.25" customHeight="1" x14ac:dyDescent="0.15">
      <c r="B24" s="638" t="s">
        <v>280</v>
      </c>
      <c r="C24" s="639"/>
      <c r="D24" s="639"/>
      <c r="E24" s="639"/>
      <c r="F24" s="639"/>
      <c r="G24" s="639"/>
      <c r="H24" s="639"/>
      <c r="I24" s="639"/>
      <c r="J24" s="639"/>
      <c r="K24" s="639"/>
      <c r="L24" s="639"/>
      <c r="M24" s="639"/>
      <c r="N24" s="639"/>
      <c r="O24" s="639"/>
      <c r="P24" s="639"/>
      <c r="Q24" s="640"/>
      <c r="R24" s="641">
        <v>993405</v>
      </c>
      <c r="S24" s="644"/>
      <c r="T24" s="644"/>
      <c r="U24" s="644"/>
      <c r="V24" s="644"/>
      <c r="W24" s="644"/>
      <c r="X24" s="644"/>
      <c r="Y24" s="645"/>
      <c r="Z24" s="703">
        <v>0.9</v>
      </c>
      <c r="AA24" s="703"/>
      <c r="AB24" s="703"/>
      <c r="AC24" s="703"/>
      <c r="AD24" s="704" t="s">
        <v>230</v>
      </c>
      <c r="AE24" s="704"/>
      <c r="AF24" s="704"/>
      <c r="AG24" s="704"/>
      <c r="AH24" s="704"/>
      <c r="AI24" s="704"/>
      <c r="AJ24" s="704"/>
      <c r="AK24" s="704"/>
      <c r="AL24" s="646" t="s">
        <v>130</v>
      </c>
      <c r="AM24" s="647"/>
      <c r="AN24" s="647"/>
      <c r="AO24" s="705"/>
      <c r="AP24" s="749" t="s">
        <v>281</v>
      </c>
      <c r="AQ24" s="756"/>
      <c r="AR24" s="756"/>
      <c r="AS24" s="756"/>
      <c r="AT24" s="756"/>
      <c r="AU24" s="756"/>
      <c r="AV24" s="756"/>
      <c r="AW24" s="756"/>
      <c r="AX24" s="756"/>
      <c r="AY24" s="756"/>
      <c r="AZ24" s="756"/>
      <c r="BA24" s="756"/>
      <c r="BB24" s="756"/>
      <c r="BC24" s="756"/>
      <c r="BD24" s="756"/>
      <c r="BE24" s="756"/>
      <c r="BF24" s="751"/>
      <c r="BG24" s="641" t="s">
        <v>131</v>
      </c>
      <c r="BH24" s="644"/>
      <c r="BI24" s="644"/>
      <c r="BJ24" s="644"/>
      <c r="BK24" s="644"/>
      <c r="BL24" s="644"/>
      <c r="BM24" s="644"/>
      <c r="BN24" s="645"/>
      <c r="BO24" s="703" t="s">
        <v>230</v>
      </c>
      <c r="BP24" s="703"/>
      <c r="BQ24" s="703"/>
      <c r="BR24" s="703"/>
      <c r="BS24" s="649" t="s">
        <v>130</v>
      </c>
      <c r="BT24" s="644"/>
      <c r="BU24" s="644"/>
      <c r="BV24" s="644"/>
      <c r="BW24" s="644"/>
      <c r="BX24" s="644"/>
      <c r="BY24" s="644"/>
      <c r="BZ24" s="644"/>
      <c r="CA24" s="644"/>
      <c r="CB24" s="684"/>
      <c r="CD24" s="712" t="s">
        <v>282</v>
      </c>
      <c r="CE24" s="713"/>
      <c r="CF24" s="713"/>
      <c r="CG24" s="713"/>
      <c r="CH24" s="713"/>
      <c r="CI24" s="713"/>
      <c r="CJ24" s="713"/>
      <c r="CK24" s="713"/>
      <c r="CL24" s="713"/>
      <c r="CM24" s="713"/>
      <c r="CN24" s="713"/>
      <c r="CO24" s="713"/>
      <c r="CP24" s="713"/>
      <c r="CQ24" s="714"/>
      <c r="CR24" s="706">
        <v>53916265</v>
      </c>
      <c r="CS24" s="707"/>
      <c r="CT24" s="707"/>
      <c r="CU24" s="707"/>
      <c r="CV24" s="707"/>
      <c r="CW24" s="707"/>
      <c r="CX24" s="707"/>
      <c r="CY24" s="753"/>
      <c r="CZ24" s="754">
        <v>48.2</v>
      </c>
      <c r="DA24" s="723"/>
      <c r="DB24" s="723"/>
      <c r="DC24" s="757"/>
      <c r="DD24" s="752">
        <v>35411804</v>
      </c>
      <c r="DE24" s="707"/>
      <c r="DF24" s="707"/>
      <c r="DG24" s="707"/>
      <c r="DH24" s="707"/>
      <c r="DI24" s="707"/>
      <c r="DJ24" s="707"/>
      <c r="DK24" s="753"/>
      <c r="DL24" s="752">
        <v>35323790</v>
      </c>
      <c r="DM24" s="707"/>
      <c r="DN24" s="707"/>
      <c r="DO24" s="707"/>
      <c r="DP24" s="707"/>
      <c r="DQ24" s="707"/>
      <c r="DR24" s="707"/>
      <c r="DS24" s="707"/>
      <c r="DT24" s="707"/>
      <c r="DU24" s="707"/>
      <c r="DV24" s="753"/>
      <c r="DW24" s="754">
        <v>52.1</v>
      </c>
      <c r="DX24" s="723"/>
      <c r="DY24" s="723"/>
      <c r="DZ24" s="723"/>
      <c r="EA24" s="723"/>
      <c r="EB24" s="723"/>
      <c r="EC24" s="755"/>
    </row>
    <row r="25" spans="2:133" ht="11.25" customHeight="1" x14ac:dyDescent="0.15">
      <c r="B25" s="638" t="s">
        <v>283</v>
      </c>
      <c r="C25" s="639"/>
      <c r="D25" s="639"/>
      <c r="E25" s="639"/>
      <c r="F25" s="639"/>
      <c r="G25" s="639"/>
      <c r="H25" s="639"/>
      <c r="I25" s="639"/>
      <c r="J25" s="639"/>
      <c r="K25" s="639"/>
      <c r="L25" s="639"/>
      <c r="M25" s="639"/>
      <c r="N25" s="639"/>
      <c r="O25" s="639"/>
      <c r="P25" s="639"/>
      <c r="Q25" s="640"/>
      <c r="R25" s="641">
        <v>2421585</v>
      </c>
      <c r="S25" s="644"/>
      <c r="T25" s="644"/>
      <c r="U25" s="644"/>
      <c r="V25" s="644"/>
      <c r="W25" s="644"/>
      <c r="X25" s="644"/>
      <c r="Y25" s="645"/>
      <c r="Z25" s="703">
        <v>2.2000000000000002</v>
      </c>
      <c r="AA25" s="703"/>
      <c r="AB25" s="703"/>
      <c r="AC25" s="703"/>
      <c r="AD25" s="704">
        <v>249940</v>
      </c>
      <c r="AE25" s="704"/>
      <c r="AF25" s="704"/>
      <c r="AG25" s="704"/>
      <c r="AH25" s="704"/>
      <c r="AI25" s="704"/>
      <c r="AJ25" s="704"/>
      <c r="AK25" s="704"/>
      <c r="AL25" s="646">
        <v>0.4</v>
      </c>
      <c r="AM25" s="647"/>
      <c r="AN25" s="647"/>
      <c r="AO25" s="705"/>
      <c r="AP25" s="749" t="s">
        <v>284</v>
      </c>
      <c r="AQ25" s="756"/>
      <c r="AR25" s="756"/>
      <c r="AS25" s="756"/>
      <c r="AT25" s="756"/>
      <c r="AU25" s="756"/>
      <c r="AV25" s="756"/>
      <c r="AW25" s="756"/>
      <c r="AX25" s="756"/>
      <c r="AY25" s="756"/>
      <c r="AZ25" s="756"/>
      <c r="BA25" s="756"/>
      <c r="BB25" s="756"/>
      <c r="BC25" s="756"/>
      <c r="BD25" s="756"/>
      <c r="BE25" s="756"/>
      <c r="BF25" s="751"/>
      <c r="BG25" s="641" t="s">
        <v>230</v>
      </c>
      <c r="BH25" s="644"/>
      <c r="BI25" s="644"/>
      <c r="BJ25" s="644"/>
      <c r="BK25" s="644"/>
      <c r="BL25" s="644"/>
      <c r="BM25" s="644"/>
      <c r="BN25" s="645"/>
      <c r="BO25" s="703" t="s">
        <v>131</v>
      </c>
      <c r="BP25" s="703"/>
      <c r="BQ25" s="703"/>
      <c r="BR25" s="703"/>
      <c r="BS25" s="649" t="s">
        <v>130</v>
      </c>
      <c r="BT25" s="644"/>
      <c r="BU25" s="644"/>
      <c r="BV25" s="644"/>
      <c r="BW25" s="644"/>
      <c r="BX25" s="644"/>
      <c r="BY25" s="644"/>
      <c r="BZ25" s="644"/>
      <c r="CA25" s="644"/>
      <c r="CB25" s="684"/>
      <c r="CD25" s="685" t="s">
        <v>285</v>
      </c>
      <c r="CE25" s="682"/>
      <c r="CF25" s="682"/>
      <c r="CG25" s="682"/>
      <c r="CH25" s="682"/>
      <c r="CI25" s="682"/>
      <c r="CJ25" s="682"/>
      <c r="CK25" s="682"/>
      <c r="CL25" s="682"/>
      <c r="CM25" s="682"/>
      <c r="CN25" s="682"/>
      <c r="CO25" s="682"/>
      <c r="CP25" s="682"/>
      <c r="CQ25" s="683"/>
      <c r="CR25" s="641">
        <v>19527398</v>
      </c>
      <c r="CS25" s="642"/>
      <c r="CT25" s="642"/>
      <c r="CU25" s="642"/>
      <c r="CV25" s="642"/>
      <c r="CW25" s="642"/>
      <c r="CX25" s="642"/>
      <c r="CY25" s="643"/>
      <c r="CZ25" s="646">
        <v>17.5</v>
      </c>
      <c r="DA25" s="675"/>
      <c r="DB25" s="675"/>
      <c r="DC25" s="676"/>
      <c r="DD25" s="649">
        <v>18248045</v>
      </c>
      <c r="DE25" s="642"/>
      <c r="DF25" s="642"/>
      <c r="DG25" s="642"/>
      <c r="DH25" s="642"/>
      <c r="DI25" s="642"/>
      <c r="DJ25" s="642"/>
      <c r="DK25" s="643"/>
      <c r="DL25" s="649">
        <v>18189219</v>
      </c>
      <c r="DM25" s="642"/>
      <c r="DN25" s="642"/>
      <c r="DO25" s="642"/>
      <c r="DP25" s="642"/>
      <c r="DQ25" s="642"/>
      <c r="DR25" s="642"/>
      <c r="DS25" s="642"/>
      <c r="DT25" s="642"/>
      <c r="DU25" s="642"/>
      <c r="DV25" s="643"/>
      <c r="DW25" s="646">
        <v>26.8</v>
      </c>
      <c r="DX25" s="675"/>
      <c r="DY25" s="675"/>
      <c r="DZ25" s="675"/>
      <c r="EA25" s="675"/>
      <c r="EB25" s="675"/>
      <c r="EC25" s="677"/>
    </row>
    <row r="26" spans="2:133" ht="11.25" customHeight="1" x14ac:dyDescent="0.15">
      <c r="B26" s="638" t="s">
        <v>286</v>
      </c>
      <c r="C26" s="639"/>
      <c r="D26" s="639"/>
      <c r="E26" s="639"/>
      <c r="F26" s="639"/>
      <c r="G26" s="639"/>
      <c r="H26" s="639"/>
      <c r="I26" s="639"/>
      <c r="J26" s="639"/>
      <c r="K26" s="639"/>
      <c r="L26" s="639"/>
      <c r="M26" s="639"/>
      <c r="N26" s="639"/>
      <c r="O26" s="639"/>
      <c r="P26" s="639"/>
      <c r="Q26" s="640"/>
      <c r="R26" s="641">
        <v>223920</v>
      </c>
      <c r="S26" s="644"/>
      <c r="T26" s="644"/>
      <c r="U26" s="644"/>
      <c r="V26" s="644"/>
      <c r="W26" s="644"/>
      <c r="X26" s="644"/>
      <c r="Y26" s="645"/>
      <c r="Z26" s="703">
        <v>0.2</v>
      </c>
      <c r="AA26" s="703"/>
      <c r="AB26" s="703"/>
      <c r="AC26" s="703"/>
      <c r="AD26" s="704" t="s">
        <v>230</v>
      </c>
      <c r="AE26" s="704"/>
      <c r="AF26" s="704"/>
      <c r="AG26" s="704"/>
      <c r="AH26" s="704"/>
      <c r="AI26" s="704"/>
      <c r="AJ26" s="704"/>
      <c r="AK26" s="704"/>
      <c r="AL26" s="646" t="s">
        <v>131</v>
      </c>
      <c r="AM26" s="647"/>
      <c r="AN26" s="647"/>
      <c r="AO26" s="705"/>
      <c r="AP26" s="749" t="s">
        <v>287</v>
      </c>
      <c r="AQ26" s="750"/>
      <c r="AR26" s="750"/>
      <c r="AS26" s="750"/>
      <c r="AT26" s="750"/>
      <c r="AU26" s="750"/>
      <c r="AV26" s="750"/>
      <c r="AW26" s="750"/>
      <c r="AX26" s="750"/>
      <c r="AY26" s="750"/>
      <c r="AZ26" s="750"/>
      <c r="BA26" s="750"/>
      <c r="BB26" s="750"/>
      <c r="BC26" s="750"/>
      <c r="BD26" s="750"/>
      <c r="BE26" s="750"/>
      <c r="BF26" s="751"/>
      <c r="BG26" s="641" t="s">
        <v>230</v>
      </c>
      <c r="BH26" s="644"/>
      <c r="BI26" s="644"/>
      <c r="BJ26" s="644"/>
      <c r="BK26" s="644"/>
      <c r="BL26" s="644"/>
      <c r="BM26" s="644"/>
      <c r="BN26" s="645"/>
      <c r="BO26" s="703" t="s">
        <v>230</v>
      </c>
      <c r="BP26" s="703"/>
      <c r="BQ26" s="703"/>
      <c r="BR26" s="703"/>
      <c r="BS26" s="649" t="s">
        <v>230</v>
      </c>
      <c r="BT26" s="644"/>
      <c r="BU26" s="644"/>
      <c r="BV26" s="644"/>
      <c r="BW26" s="644"/>
      <c r="BX26" s="644"/>
      <c r="BY26" s="644"/>
      <c r="BZ26" s="644"/>
      <c r="CA26" s="644"/>
      <c r="CB26" s="684"/>
      <c r="CD26" s="685" t="s">
        <v>288</v>
      </c>
      <c r="CE26" s="682"/>
      <c r="CF26" s="682"/>
      <c r="CG26" s="682"/>
      <c r="CH26" s="682"/>
      <c r="CI26" s="682"/>
      <c r="CJ26" s="682"/>
      <c r="CK26" s="682"/>
      <c r="CL26" s="682"/>
      <c r="CM26" s="682"/>
      <c r="CN26" s="682"/>
      <c r="CO26" s="682"/>
      <c r="CP26" s="682"/>
      <c r="CQ26" s="683"/>
      <c r="CR26" s="641">
        <v>13862520</v>
      </c>
      <c r="CS26" s="644"/>
      <c r="CT26" s="644"/>
      <c r="CU26" s="644"/>
      <c r="CV26" s="644"/>
      <c r="CW26" s="644"/>
      <c r="CX26" s="644"/>
      <c r="CY26" s="645"/>
      <c r="CZ26" s="646">
        <v>12.4</v>
      </c>
      <c r="DA26" s="675"/>
      <c r="DB26" s="675"/>
      <c r="DC26" s="676"/>
      <c r="DD26" s="649">
        <v>12665514</v>
      </c>
      <c r="DE26" s="644"/>
      <c r="DF26" s="644"/>
      <c r="DG26" s="644"/>
      <c r="DH26" s="644"/>
      <c r="DI26" s="644"/>
      <c r="DJ26" s="644"/>
      <c r="DK26" s="645"/>
      <c r="DL26" s="649" t="s">
        <v>230</v>
      </c>
      <c r="DM26" s="644"/>
      <c r="DN26" s="644"/>
      <c r="DO26" s="644"/>
      <c r="DP26" s="644"/>
      <c r="DQ26" s="644"/>
      <c r="DR26" s="644"/>
      <c r="DS26" s="644"/>
      <c r="DT26" s="644"/>
      <c r="DU26" s="644"/>
      <c r="DV26" s="645"/>
      <c r="DW26" s="646" t="s">
        <v>130</v>
      </c>
      <c r="DX26" s="675"/>
      <c r="DY26" s="675"/>
      <c r="DZ26" s="675"/>
      <c r="EA26" s="675"/>
      <c r="EB26" s="675"/>
      <c r="EC26" s="677"/>
    </row>
    <row r="27" spans="2:133" ht="11.25" customHeight="1" x14ac:dyDescent="0.15">
      <c r="B27" s="638" t="s">
        <v>289</v>
      </c>
      <c r="C27" s="639"/>
      <c r="D27" s="639"/>
      <c r="E27" s="639"/>
      <c r="F27" s="639"/>
      <c r="G27" s="639"/>
      <c r="H27" s="639"/>
      <c r="I27" s="639"/>
      <c r="J27" s="639"/>
      <c r="K27" s="639"/>
      <c r="L27" s="639"/>
      <c r="M27" s="639"/>
      <c r="N27" s="639"/>
      <c r="O27" s="639"/>
      <c r="P27" s="639"/>
      <c r="Q27" s="640"/>
      <c r="R27" s="641">
        <v>14522715</v>
      </c>
      <c r="S27" s="644"/>
      <c r="T27" s="644"/>
      <c r="U27" s="644"/>
      <c r="V27" s="644"/>
      <c r="W27" s="644"/>
      <c r="X27" s="644"/>
      <c r="Y27" s="645"/>
      <c r="Z27" s="703">
        <v>12.9</v>
      </c>
      <c r="AA27" s="703"/>
      <c r="AB27" s="703"/>
      <c r="AC27" s="703"/>
      <c r="AD27" s="704" t="s">
        <v>230</v>
      </c>
      <c r="AE27" s="704"/>
      <c r="AF27" s="704"/>
      <c r="AG27" s="704"/>
      <c r="AH27" s="704"/>
      <c r="AI27" s="704"/>
      <c r="AJ27" s="704"/>
      <c r="AK27" s="704"/>
      <c r="AL27" s="646" t="s">
        <v>230</v>
      </c>
      <c r="AM27" s="647"/>
      <c r="AN27" s="647"/>
      <c r="AO27" s="705"/>
      <c r="AP27" s="638" t="s">
        <v>290</v>
      </c>
      <c r="AQ27" s="639"/>
      <c r="AR27" s="639"/>
      <c r="AS27" s="639"/>
      <c r="AT27" s="639"/>
      <c r="AU27" s="639"/>
      <c r="AV27" s="639"/>
      <c r="AW27" s="639"/>
      <c r="AX27" s="639"/>
      <c r="AY27" s="639"/>
      <c r="AZ27" s="639"/>
      <c r="BA27" s="639"/>
      <c r="BB27" s="639"/>
      <c r="BC27" s="639"/>
      <c r="BD27" s="639"/>
      <c r="BE27" s="639"/>
      <c r="BF27" s="640"/>
      <c r="BG27" s="641">
        <v>41379375</v>
      </c>
      <c r="BH27" s="644"/>
      <c r="BI27" s="644"/>
      <c r="BJ27" s="644"/>
      <c r="BK27" s="644"/>
      <c r="BL27" s="644"/>
      <c r="BM27" s="644"/>
      <c r="BN27" s="645"/>
      <c r="BO27" s="703">
        <v>100</v>
      </c>
      <c r="BP27" s="703"/>
      <c r="BQ27" s="703"/>
      <c r="BR27" s="703"/>
      <c r="BS27" s="649">
        <v>209178</v>
      </c>
      <c r="BT27" s="644"/>
      <c r="BU27" s="644"/>
      <c r="BV27" s="644"/>
      <c r="BW27" s="644"/>
      <c r="BX27" s="644"/>
      <c r="BY27" s="644"/>
      <c r="BZ27" s="644"/>
      <c r="CA27" s="644"/>
      <c r="CB27" s="684"/>
      <c r="CD27" s="685" t="s">
        <v>291</v>
      </c>
      <c r="CE27" s="682"/>
      <c r="CF27" s="682"/>
      <c r="CG27" s="682"/>
      <c r="CH27" s="682"/>
      <c r="CI27" s="682"/>
      <c r="CJ27" s="682"/>
      <c r="CK27" s="682"/>
      <c r="CL27" s="682"/>
      <c r="CM27" s="682"/>
      <c r="CN27" s="682"/>
      <c r="CO27" s="682"/>
      <c r="CP27" s="682"/>
      <c r="CQ27" s="683"/>
      <c r="CR27" s="641">
        <v>24318318</v>
      </c>
      <c r="CS27" s="642"/>
      <c r="CT27" s="642"/>
      <c r="CU27" s="642"/>
      <c r="CV27" s="642"/>
      <c r="CW27" s="642"/>
      <c r="CX27" s="642"/>
      <c r="CY27" s="643"/>
      <c r="CZ27" s="646">
        <v>21.7</v>
      </c>
      <c r="DA27" s="675"/>
      <c r="DB27" s="675"/>
      <c r="DC27" s="676"/>
      <c r="DD27" s="649">
        <v>7189307</v>
      </c>
      <c r="DE27" s="642"/>
      <c r="DF27" s="642"/>
      <c r="DG27" s="642"/>
      <c r="DH27" s="642"/>
      <c r="DI27" s="642"/>
      <c r="DJ27" s="642"/>
      <c r="DK27" s="643"/>
      <c r="DL27" s="649">
        <v>7160119</v>
      </c>
      <c r="DM27" s="642"/>
      <c r="DN27" s="642"/>
      <c r="DO27" s="642"/>
      <c r="DP27" s="642"/>
      <c r="DQ27" s="642"/>
      <c r="DR27" s="642"/>
      <c r="DS27" s="642"/>
      <c r="DT27" s="642"/>
      <c r="DU27" s="642"/>
      <c r="DV27" s="643"/>
      <c r="DW27" s="646">
        <v>10.6</v>
      </c>
      <c r="DX27" s="675"/>
      <c r="DY27" s="675"/>
      <c r="DZ27" s="675"/>
      <c r="EA27" s="675"/>
      <c r="EB27" s="675"/>
      <c r="EC27" s="677"/>
    </row>
    <row r="28" spans="2:133" ht="11.25" customHeight="1" x14ac:dyDescent="0.15">
      <c r="B28" s="746" t="s">
        <v>292</v>
      </c>
      <c r="C28" s="747"/>
      <c r="D28" s="747"/>
      <c r="E28" s="747"/>
      <c r="F28" s="747"/>
      <c r="G28" s="747"/>
      <c r="H28" s="747"/>
      <c r="I28" s="747"/>
      <c r="J28" s="747"/>
      <c r="K28" s="747"/>
      <c r="L28" s="747"/>
      <c r="M28" s="747"/>
      <c r="N28" s="747"/>
      <c r="O28" s="747"/>
      <c r="P28" s="747"/>
      <c r="Q28" s="748"/>
      <c r="R28" s="641">
        <v>45034</v>
      </c>
      <c r="S28" s="644"/>
      <c r="T28" s="644"/>
      <c r="U28" s="644"/>
      <c r="V28" s="644"/>
      <c r="W28" s="644"/>
      <c r="X28" s="644"/>
      <c r="Y28" s="645"/>
      <c r="Z28" s="703">
        <v>0</v>
      </c>
      <c r="AA28" s="703"/>
      <c r="AB28" s="703"/>
      <c r="AC28" s="703"/>
      <c r="AD28" s="704">
        <v>45034</v>
      </c>
      <c r="AE28" s="704"/>
      <c r="AF28" s="704"/>
      <c r="AG28" s="704"/>
      <c r="AH28" s="704"/>
      <c r="AI28" s="704"/>
      <c r="AJ28" s="704"/>
      <c r="AK28" s="704"/>
      <c r="AL28" s="646">
        <v>0.1</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293</v>
      </c>
      <c r="CE28" s="682"/>
      <c r="CF28" s="682"/>
      <c r="CG28" s="682"/>
      <c r="CH28" s="682"/>
      <c r="CI28" s="682"/>
      <c r="CJ28" s="682"/>
      <c r="CK28" s="682"/>
      <c r="CL28" s="682"/>
      <c r="CM28" s="682"/>
      <c r="CN28" s="682"/>
      <c r="CO28" s="682"/>
      <c r="CP28" s="682"/>
      <c r="CQ28" s="683"/>
      <c r="CR28" s="641">
        <v>10070549</v>
      </c>
      <c r="CS28" s="644"/>
      <c r="CT28" s="644"/>
      <c r="CU28" s="644"/>
      <c r="CV28" s="644"/>
      <c r="CW28" s="644"/>
      <c r="CX28" s="644"/>
      <c r="CY28" s="645"/>
      <c r="CZ28" s="646">
        <v>9</v>
      </c>
      <c r="DA28" s="675"/>
      <c r="DB28" s="675"/>
      <c r="DC28" s="676"/>
      <c r="DD28" s="649">
        <v>9974452</v>
      </c>
      <c r="DE28" s="644"/>
      <c r="DF28" s="644"/>
      <c r="DG28" s="644"/>
      <c r="DH28" s="644"/>
      <c r="DI28" s="644"/>
      <c r="DJ28" s="644"/>
      <c r="DK28" s="645"/>
      <c r="DL28" s="649">
        <v>9974452</v>
      </c>
      <c r="DM28" s="644"/>
      <c r="DN28" s="644"/>
      <c r="DO28" s="644"/>
      <c r="DP28" s="644"/>
      <c r="DQ28" s="644"/>
      <c r="DR28" s="644"/>
      <c r="DS28" s="644"/>
      <c r="DT28" s="644"/>
      <c r="DU28" s="644"/>
      <c r="DV28" s="645"/>
      <c r="DW28" s="646">
        <v>14.7</v>
      </c>
      <c r="DX28" s="675"/>
      <c r="DY28" s="675"/>
      <c r="DZ28" s="675"/>
      <c r="EA28" s="675"/>
      <c r="EB28" s="675"/>
      <c r="EC28" s="677"/>
    </row>
    <row r="29" spans="2:133" ht="11.25" customHeight="1" x14ac:dyDescent="0.15">
      <c r="B29" s="638" t="s">
        <v>294</v>
      </c>
      <c r="C29" s="639"/>
      <c r="D29" s="639"/>
      <c r="E29" s="639"/>
      <c r="F29" s="639"/>
      <c r="G29" s="639"/>
      <c r="H29" s="639"/>
      <c r="I29" s="639"/>
      <c r="J29" s="639"/>
      <c r="K29" s="639"/>
      <c r="L29" s="639"/>
      <c r="M29" s="639"/>
      <c r="N29" s="639"/>
      <c r="O29" s="639"/>
      <c r="P29" s="639"/>
      <c r="Q29" s="640"/>
      <c r="R29" s="641">
        <v>7447884</v>
      </c>
      <c r="S29" s="644"/>
      <c r="T29" s="644"/>
      <c r="U29" s="644"/>
      <c r="V29" s="644"/>
      <c r="W29" s="644"/>
      <c r="X29" s="644"/>
      <c r="Y29" s="645"/>
      <c r="Z29" s="703">
        <v>6.6</v>
      </c>
      <c r="AA29" s="703"/>
      <c r="AB29" s="703"/>
      <c r="AC29" s="703"/>
      <c r="AD29" s="704" t="s">
        <v>130</v>
      </c>
      <c r="AE29" s="704"/>
      <c r="AF29" s="704"/>
      <c r="AG29" s="704"/>
      <c r="AH29" s="704"/>
      <c r="AI29" s="704"/>
      <c r="AJ29" s="704"/>
      <c r="AK29" s="704"/>
      <c r="AL29" s="646" t="s">
        <v>230</v>
      </c>
      <c r="AM29" s="647"/>
      <c r="AN29" s="647"/>
      <c r="AO29" s="705"/>
      <c r="AP29" s="715" t="s">
        <v>213</v>
      </c>
      <c r="AQ29" s="716"/>
      <c r="AR29" s="716"/>
      <c r="AS29" s="716"/>
      <c r="AT29" s="716"/>
      <c r="AU29" s="716"/>
      <c r="AV29" s="716"/>
      <c r="AW29" s="716"/>
      <c r="AX29" s="716"/>
      <c r="AY29" s="716"/>
      <c r="AZ29" s="716"/>
      <c r="BA29" s="716"/>
      <c r="BB29" s="716"/>
      <c r="BC29" s="716"/>
      <c r="BD29" s="716"/>
      <c r="BE29" s="716"/>
      <c r="BF29" s="717"/>
      <c r="BG29" s="715" t="s">
        <v>295</v>
      </c>
      <c r="BH29" s="743"/>
      <c r="BI29" s="743"/>
      <c r="BJ29" s="743"/>
      <c r="BK29" s="743"/>
      <c r="BL29" s="743"/>
      <c r="BM29" s="743"/>
      <c r="BN29" s="743"/>
      <c r="BO29" s="743"/>
      <c r="BP29" s="743"/>
      <c r="BQ29" s="744"/>
      <c r="BR29" s="715" t="s">
        <v>296</v>
      </c>
      <c r="BS29" s="743"/>
      <c r="BT29" s="743"/>
      <c r="BU29" s="743"/>
      <c r="BV29" s="743"/>
      <c r="BW29" s="743"/>
      <c r="BX29" s="743"/>
      <c r="BY29" s="743"/>
      <c r="BZ29" s="743"/>
      <c r="CA29" s="743"/>
      <c r="CB29" s="744"/>
      <c r="CD29" s="725" t="s">
        <v>297</v>
      </c>
      <c r="CE29" s="726"/>
      <c r="CF29" s="685" t="s">
        <v>298</v>
      </c>
      <c r="CG29" s="682"/>
      <c r="CH29" s="682"/>
      <c r="CI29" s="682"/>
      <c r="CJ29" s="682"/>
      <c r="CK29" s="682"/>
      <c r="CL29" s="682"/>
      <c r="CM29" s="682"/>
      <c r="CN29" s="682"/>
      <c r="CO29" s="682"/>
      <c r="CP29" s="682"/>
      <c r="CQ29" s="683"/>
      <c r="CR29" s="641">
        <v>10070475</v>
      </c>
      <c r="CS29" s="642"/>
      <c r="CT29" s="642"/>
      <c r="CU29" s="642"/>
      <c r="CV29" s="642"/>
      <c r="CW29" s="642"/>
      <c r="CX29" s="642"/>
      <c r="CY29" s="643"/>
      <c r="CZ29" s="646">
        <v>9</v>
      </c>
      <c r="DA29" s="675"/>
      <c r="DB29" s="675"/>
      <c r="DC29" s="676"/>
      <c r="DD29" s="649">
        <v>9974378</v>
      </c>
      <c r="DE29" s="642"/>
      <c r="DF29" s="642"/>
      <c r="DG29" s="642"/>
      <c r="DH29" s="642"/>
      <c r="DI29" s="642"/>
      <c r="DJ29" s="642"/>
      <c r="DK29" s="643"/>
      <c r="DL29" s="649">
        <v>9974378</v>
      </c>
      <c r="DM29" s="642"/>
      <c r="DN29" s="642"/>
      <c r="DO29" s="642"/>
      <c r="DP29" s="642"/>
      <c r="DQ29" s="642"/>
      <c r="DR29" s="642"/>
      <c r="DS29" s="642"/>
      <c r="DT29" s="642"/>
      <c r="DU29" s="642"/>
      <c r="DV29" s="643"/>
      <c r="DW29" s="646">
        <v>14.7</v>
      </c>
      <c r="DX29" s="675"/>
      <c r="DY29" s="675"/>
      <c r="DZ29" s="675"/>
      <c r="EA29" s="675"/>
      <c r="EB29" s="675"/>
      <c r="EC29" s="677"/>
    </row>
    <row r="30" spans="2:133" ht="11.25" customHeight="1" x14ac:dyDescent="0.15">
      <c r="B30" s="638" t="s">
        <v>299</v>
      </c>
      <c r="C30" s="639"/>
      <c r="D30" s="639"/>
      <c r="E30" s="639"/>
      <c r="F30" s="639"/>
      <c r="G30" s="639"/>
      <c r="H30" s="639"/>
      <c r="I30" s="639"/>
      <c r="J30" s="639"/>
      <c r="K30" s="639"/>
      <c r="L30" s="639"/>
      <c r="M30" s="639"/>
      <c r="N30" s="639"/>
      <c r="O30" s="639"/>
      <c r="P30" s="639"/>
      <c r="Q30" s="640"/>
      <c r="R30" s="641">
        <v>202442</v>
      </c>
      <c r="S30" s="644"/>
      <c r="T30" s="644"/>
      <c r="U30" s="644"/>
      <c r="V30" s="644"/>
      <c r="W30" s="644"/>
      <c r="X30" s="644"/>
      <c r="Y30" s="645"/>
      <c r="Z30" s="703">
        <v>0.2</v>
      </c>
      <c r="AA30" s="703"/>
      <c r="AB30" s="703"/>
      <c r="AC30" s="703"/>
      <c r="AD30" s="704">
        <v>97998</v>
      </c>
      <c r="AE30" s="704"/>
      <c r="AF30" s="704"/>
      <c r="AG30" s="704"/>
      <c r="AH30" s="704"/>
      <c r="AI30" s="704"/>
      <c r="AJ30" s="704"/>
      <c r="AK30" s="704"/>
      <c r="AL30" s="646">
        <v>0.2</v>
      </c>
      <c r="AM30" s="647"/>
      <c r="AN30" s="647"/>
      <c r="AO30" s="705"/>
      <c r="AP30" s="731" t="s">
        <v>300</v>
      </c>
      <c r="AQ30" s="732"/>
      <c r="AR30" s="732"/>
      <c r="AS30" s="732"/>
      <c r="AT30" s="737" t="s">
        <v>301</v>
      </c>
      <c r="AU30" s="210"/>
      <c r="AV30" s="210"/>
      <c r="AW30" s="210"/>
      <c r="AX30" s="740" t="s">
        <v>179</v>
      </c>
      <c r="AY30" s="741"/>
      <c r="AZ30" s="741"/>
      <c r="BA30" s="741"/>
      <c r="BB30" s="741"/>
      <c r="BC30" s="741"/>
      <c r="BD30" s="741"/>
      <c r="BE30" s="741"/>
      <c r="BF30" s="742"/>
      <c r="BG30" s="721">
        <v>99.2</v>
      </c>
      <c r="BH30" s="722"/>
      <c r="BI30" s="722"/>
      <c r="BJ30" s="722"/>
      <c r="BK30" s="722"/>
      <c r="BL30" s="722"/>
      <c r="BM30" s="723">
        <v>97.1</v>
      </c>
      <c r="BN30" s="722"/>
      <c r="BO30" s="722"/>
      <c r="BP30" s="722"/>
      <c r="BQ30" s="724"/>
      <c r="BR30" s="721">
        <v>99.2</v>
      </c>
      <c r="BS30" s="722"/>
      <c r="BT30" s="722"/>
      <c r="BU30" s="722"/>
      <c r="BV30" s="722"/>
      <c r="BW30" s="722"/>
      <c r="BX30" s="723">
        <v>96.5</v>
      </c>
      <c r="BY30" s="722"/>
      <c r="BZ30" s="722"/>
      <c r="CA30" s="722"/>
      <c r="CB30" s="724"/>
      <c r="CD30" s="727"/>
      <c r="CE30" s="728"/>
      <c r="CF30" s="685" t="s">
        <v>302</v>
      </c>
      <c r="CG30" s="682"/>
      <c r="CH30" s="682"/>
      <c r="CI30" s="682"/>
      <c r="CJ30" s="682"/>
      <c r="CK30" s="682"/>
      <c r="CL30" s="682"/>
      <c r="CM30" s="682"/>
      <c r="CN30" s="682"/>
      <c r="CO30" s="682"/>
      <c r="CP30" s="682"/>
      <c r="CQ30" s="683"/>
      <c r="CR30" s="641">
        <v>9389253</v>
      </c>
      <c r="CS30" s="644"/>
      <c r="CT30" s="644"/>
      <c r="CU30" s="644"/>
      <c r="CV30" s="644"/>
      <c r="CW30" s="644"/>
      <c r="CX30" s="644"/>
      <c r="CY30" s="645"/>
      <c r="CZ30" s="646">
        <v>8.4</v>
      </c>
      <c r="DA30" s="675"/>
      <c r="DB30" s="675"/>
      <c r="DC30" s="676"/>
      <c r="DD30" s="649">
        <v>9294574</v>
      </c>
      <c r="DE30" s="644"/>
      <c r="DF30" s="644"/>
      <c r="DG30" s="644"/>
      <c r="DH30" s="644"/>
      <c r="DI30" s="644"/>
      <c r="DJ30" s="644"/>
      <c r="DK30" s="645"/>
      <c r="DL30" s="649">
        <v>9294574</v>
      </c>
      <c r="DM30" s="644"/>
      <c r="DN30" s="644"/>
      <c r="DO30" s="644"/>
      <c r="DP30" s="644"/>
      <c r="DQ30" s="644"/>
      <c r="DR30" s="644"/>
      <c r="DS30" s="644"/>
      <c r="DT30" s="644"/>
      <c r="DU30" s="644"/>
      <c r="DV30" s="645"/>
      <c r="DW30" s="646">
        <v>13.7</v>
      </c>
      <c r="DX30" s="675"/>
      <c r="DY30" s="675"/>
      <c r="DZ30" s="675"/>
      <c r="EA30" s="675"/>
      <c r="EB30" s="675"/>
      <c r="EC30" s="677"/>
    </row>
    <row r="31" spans="2:133" ht="11.25" customHeight="1" x14ac:dyDescent="0.15">
      <c r="B31" s="638" t="s">
        <v>303</v>
      </c>
      <c r="C31" s="639"/>
      <c r="D31" s="639"/>
      <c r="E31" s="639"/>
      <c r="F31" s="639"/>
      <c r="G31" s="639"/>
      <c r="H31" s="639"/>
      <c r="I31" s="639"/>
      <c r="J31" s="639"/>
      <c r="K31" s="639"/>
      <c r="L31" s="639"/>
      <c r="M31" s="639"/>
      <c r="N31" s="639"/>
      <c r="O31" s="639"/>
      <c r="P31" s="639"/>
      <c r="Q31" s="640"/>
      <c r="R31" s="641">
        <v>16307</v>
      </c>
      <c r="S31" s="644"/>
      <c r="T31" s="644"/>
      <c r="U31" s="644"/>
      <c r="V31" s="644"/>
      <c r="W31" s="644"/>
      <c r="X31" s="644"/>
      <c r="Y31" s="645"/>
      <c r="Z31" s="703">
        <v>0</v>
      </c>
      <c r="AA31" s="703"/>
      <c r="AB31" s="703"/>
      <c r="AC31" s="703"/>
      <c r="AD31" s="704" t="s">
        <v>230</v>
      </c>
      <c r="AE31" s="704"/>
      <c r="AF31" s="704"/>
      <c r="AG31" s="704"/>
      <c r="AH31" s="704"/>
      <c r="AI31" s="704"/>
      <c r="AJ31" s="704"/>
      <c r="AK31" s="704"/>
      <c r="AL31" s="646" t="s">
        <v>230</v>
      </c>
      <c r="AM31" s="647"/>
      <c r="AN31" s="647"/>
      <c r="AO31" s="705"/>
      <c r="AP31" s="733"/>
      <c r="AQ31" s="734"/>
      <c r="AR31" s="734"/>
      <c r="AS31" s="734"/>
      <c r="AT31" s="738"/>
      <c r="AU31" s="209" t="s">
        <v>304</v>
      </c>
      <c r="AV31" s="209"/>
      <c r="AW31" s="209"/>
      <c r="AX31" s="638" t="s">
        <v>305</v>
      </c>
      <c r="AY31" s="639"/>
      <c r="AZ31" s="639"/>
      <c r="BA31" s="639"/>
      <c r="BB31" s="639"/>
      <c r="BC31" s="639"/>
      <c r="BD31" s="639"/>
      <c r="BE31" s="639"/>
      <c r="BF31" s="640"/>
      <c r="BG31" s="719">
        <v>99.4</v>
      </c>
      <c r="BH31" s="642"/>
      <c r="BI31" s="642"/>
      <c r="BJ31" s="642"/>
      <c r="BK31" s="642"/>
      <c r="BL31" s="642"/>
      <c r="BM31" s="647">
        <v>97.7</v>
      </c>
      <c r="BN31" s="720"/>
      <c r="BO31" s="720"/>
      <c r="BP31" s="720"/>
      <c r="BQ31" s="681"/>
      <c r="BR31" s="719">
        <v>99.4</v>
      </c>
      <c r="BS31" s="642"/>
      <c r="BT31" s="642"/>
      <c r="BU31" s="642"/>
      <c r="BV31" s="642"/>
      <c r="BW31" s="642"/>
      <c r="BX31" s="647">
        <v>97.4</v>
      </c>
      <c r="BY31" s="720"/>
      <c r="BZ31" s="720"/>
      <c r="CA31" s="720"/>
      <c r="CB31" s="681"/>
      <c r="CD31" s="727"/>
      <c r="CE31" s="728"/>
      <c r="CF31" s="685" t="s">
        <v>306</v>
      </c>
      <c r="CG31" s="682"/>
      <c r="CH31" s="682"/>
      <c r="CI31" s="682"/>
      <c r="CJ31" s="682"/>
      <c r="CK31" s="682"/>
      <c r="CL31" s="682"/>
      <c r="CM31" s="682"/>
      <c r="CN31" s="682"/>
      <c r="CO31" s="682"/>
      <c r="CP31" s="682"/>
      <c r="CQ31" s="683"/>
      <c r="CR31" s="641">
        <v>681222</v>
      </c>
      <c r="CS31" s="642"/>
      <c r="CT31" s="642"/>
      <c r="CU31" s="642"/>
      <c r="CV31" s="642"/>
      <c r="CW31" s="642"/>
      <c r="CX31" s="642"/>
      <c r="CY31" s="643"/>
      <c r="CZ31" s="646">
        <v>0.6</v>
      </c>
      <c r="DA31" s="675"/>
      <c r="DB31" s="675"/>
      <c r="DC31" s="676"/>
      <c r="DD31" s="649">
        <v>679804</v>
      </c>
      <c r="DE31" s="642"/>
      <c r="DF31" s="642"/>
      <c r="DG31" s="642"/>
      <c r="DH31" s="642"/>
      <c r="DI31" s="642"/>
      <c r="DJ31" s="642"/>
      <c r="DK31" s="643"/>
      <c r="DL31" s="649">
        <v>679804</v>
      </c>
      <c r="DM31" s="642"/>
      <c r="DN31" s="642"/>
      <c r="DO31" s="642"/>
      <c r="DP31" s="642"/>
      <c r="DQ31" s="642"/>
      <c r="DR31" s="642"/>
      <c r="DS31" s="642"/>
      <c r="DT31" s="642"/>
      <c r="DU31" s="642"/>
      <c r="DV31" s="643"/>
      <c r="DW31" s="646">
        <v>1</v>
      </c>
      <c r="DX31" s="675"/>
      <c r="DY31" s="675"/>
      <c r="DZ31" s="675"/>
      <c r="EA31" s="675"/>
      <c r="EB31" s="675"/>
      <c r="EC31" s="677"/>
    </row>
    <row r="32" spans="2:133" ht="11.25" customHeight="1" x14ac:dyDescent="0.15">
      <c r="B32" s="638" t="s">
        <v>307</v>
      </c>
      <c r="C32" s="639"/>
      <c r="D32" s="639"/>
      <c r="E32" s="639"/>
      <c r="F32" s="639"/>
      <c r="G32" s="639"/>
      <c r="H32" s="639"/>
      <c r="I32" s="639"/>
      <c r="J32" s="639"/>
      <c r="K32" s="639"/>
      <c r="L32" s="639"/>
      <c r="M32" s="639"/>
      <c r="N32" s="639"/>
      <c r="O32" s="639"/>
      <c r="P32" s="639"/>
      <c r="Q32" s="640"/>
      <c r="R32" s="641">
        <v>3841882</v>
      </c>
      <c r="S32" s="644"/>
      <c r="T32" s="644"/>
      <c r="U32" s="644"/>
      <c r="V32" s="644"/>
      <c r="W32" s="644"/>
      <c r="X32" s="644"/>
      <c r="Y32" s="645"/>
      <c r="Z32" s="703">
        <v>3.4</v>
      </c>
      <c r="AA32" s="703"/>
      <c r="AB32" s="703"/>
      <c r="AC32" s="703"/>
      <c r="AD32" s="704" t="s">
        <v>230</v>
      </c>
      <c r="AE32" s="704"/>
      <c r="AF32" s="704"/>
      <c r="AG32" s="704"/>
      <c r="AH32" s="704"/>
      <c r="AI32" s="704"/>
      <c r="AJ32" s="704"/>
      <c r="AK32" s="704"/>
      <c r="AL32" s="646" t="s">
        <v>230</v>
      </c>
      <c r="AM32" s="647"/>
      <c r="AN32" s="647"/>
      <c r="AO32" s="705"/>
      <c r="AP32" s="735"/>
      <c r="AQ32" s="736"/>
      <c r="AR32" s="736"/>
      <c r="AS32" s="736"/>
      <c r="AT32" s="739"/>
      <c r="AU32" s="211"/>
      <c r="AV32" s="211"/>
      <c r="AW32" s="211"/>
      <c r="AX32" s="653" t="s">
        <v>308</v>
      </c>
      <c r="AY32" s="654"/>
      <c r="AZ32" s="654"/>
      <c r="BA32" s="654"/>
      <c r="BB32" s="654"/>
      <c r="BC32" s="654"/>
      <c r="BD32" s="654"/>
      <c r="BE32" s="654"/>
      <c r="BF32" s="655"/>
      <c r="BG32" s="718">
        <v>99</v>
      </c>
      <c r="BH32" s="657"/>
      <c r="BI32" s="657"/>
      <c r="BJ32" s="657"/>
      <c r="BK32" s="657"/>
      <c r="BL32" s="657"/>
      <c r="BM32" s="701">
        <v>96.4</v>
      </c>
      <c r="BN32" s="657"/>
      <c r="BO32" s="657"/>
      <c r="BP32" s="657"/>
      <c r="BQ32" s="694"/>
      <c r="BR32" s="718">
        <v>98.9</v>
      </c>
      <c r="BS32" s="657"/>
      <c r="BT32" s="657"/>
      <c r="BU32" s="657"/>
      <c r="BV32" s="657"/>
      <c r="BW32" s="657"/>
      <c r="BX32" s="701">
        <v>95.5</v>
      </c>
      <c r="BY32" s="657"/>
      <c r="BZ32" s="657"/>
      <c r="CA32" s="657"/>
      <c r="CB32" s="694"/>
      <c r="CD32" s="729"/>
      <c r="CE32" s="730"/>
      <c r="CF32" s="685" t="s">
        <v>309</v>
      </c>
      <c r="CG32" s="682"/>
      <c r="CH32" s="682"/>
      <c r="CI32" s="682"/>
      <c r="CJ32" s="682"/>
      <c r="CK32" s="682"/>
      <c r="CL32" s="682"/>
      <c r="CM32" s="682"/>
      <c r="CN32" s="682"/>
      <c r="CO32" s="682"/>
      <c r="CP32" s="682"/>
      <c r="CQ32" s="683"/>
      <c r="CR32" s="641">
        <v>74</v>
      </c>
      <c r="CS32" s="644"/>
      <c r="CT32" s="644"/>
      <c r="CU32" s="644"/>
      <c r="CV32" s="644"/>
      <c r="CW32" s="644"/>
      <c r="CX32" s="644"/>
      <c r="CY32" s="645"/>
      <c r="CZ32" s="646">
        <v>0</v>
      </c>
      <c r="DA32" s="675"/>
      <c r="DB32" s="675"/>
      <c r="DC32" s="676"/>
      <c r="DD32" s="649">
        <v>74</v>
      </c>
      <c r="DE32" s="644"/>
      <c r="DF32" s="644"/>
      <c r="DG32" s="644"/>
      <c r="DH32" s="644"/>
      <c r="DI32" s="644"/>
      <c r="DJ32" s="644"/>
      <c r="DK32" s="645"/>
      <c r="DL32" s="649">
        <v>74</v>
      </c>
      <c r="DM32" s="644"/>
      <c r="DN32" s="644"/>
      <c r="DO32" s="644"/>
      <c r="DP32" s="644"/>
      <c r="DQ32" s="644"/>
      <c r="DR32" s="644"/>
      <c r="DS32" s="644"/>
      <c r="DT32" s="644"/>
      <c r="DU32" s="644"/>
      <c r="DV32" s="645"/>
      <c r="DW32" s="646">
        <v>0</v>
      </c>
      <c r="DX32" s="675"/>
      <c r="DY32" s="675"/>
      <c r="DZ32" s="675"/>
      <c r="EA32" s="675"/>
      <c r="EB32" s="675"/>
      <c r="EC32" s="677"/>
    </row>
    <row r="33" spans="2:133" ht="11.25" customHeight="1" x14ac:dyDescent="0.15">
      <c r="B33" s="638" t="s">
        <v>310</v>
      </c>
      <c r="C33" s="639"/>
      <c r="D33" s="639"/>
      <c r="E33" s="639"/>
      <c r="F33" s="639"/>
      <c r="G33" s="639"/>
      <c r="H33" s="639"/>
      <c r="I33" s="639"/>
      <c r="J33" s="639"/>
      <c r="K33" s="639"/>
      <c r="L33" s="639"/>
      <c r="M33" s="639"/>
      <c r="N33" s="639"/>
      <c r="O33" s="639"/>
      <c r="P33" s="639"/>
      <c r="Q33" s="640"/>
      <c r="R33" s="641">
        <v>471741</v>
      </c>
      <c r="S33" s="644"/>
      <c r="T33" s="644"/>
      <c r="U33" s="644"/>
      <c r="V33" s="644"/>
      <c r="W33" s="644"/>
      <c r="X33" s="644"/>
      <c r="Y33" s="645"/>
      <c r="Z33" s="703">
        <v>0.4</v>
      </c>
      <c r="AA33" s="703"/>
      <c r="AB33" s="703"/>
      <c r="AC33" s="703"/>
      <c r="AD33" s="704" t="s">
        <v>130</v>
      </c>
      <c r="AE33" s="704"/>
      <c r="AF33" s="704"/>
      <c r="AG33" s="704"/>
      <c r="AH33" s="704"/>
      <c r="AI33" s="704"/>
      <c r="AJ33" s="704"/>
      <c r="AK33" s="704"/>
      <c r="AL33" s="646" t="s">
        <v>230</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311</v>
      </c>
      <c r="CE33" s="682"/>
      <c r="CF33" s="682"/>
      <c r="CG33" s="682"/>
      <c r="CH33" s="682"/>
      <c r="CI33" s="682"/>
      <c r="CJ33" s="682"/>
      <c r="CK33" s="682"/>
      <c r="CL33" s="682"/>
      <c r="CM33" s="682"/>
      <c r="CN33" s="682"/>
      <c r="CO33" s="682"/>
      <c r="CP33" s="682"/>
      <c r="CQ33" s="683"/>
      <c r="CR33" s="641">
        <v>40577729</v>
      </c>
      <c r="CS33" s="642"/>
      <c r="CT33" s="642"/>
      <c r="CU33" s="642"/>
      <c r="CV33" s="642"/>
      <c r="CW33" s="642"/>
      <c r="CX33" s="642"/>
      <c r="CY33" s="643"/>
      <c r="CZ33" s="646">
        <v>36.299999999999997</v>
      </c>
      <c r="DA33" s="675"/>
      <c r="DB33" s="675"/>
      <c r="DC33" s="676"/>
      <c r="DD33" s="649">
        <v>34701802</v>
      </c>
      <c r="DE33" s="642"/>
      <c r="DF33" s="642"/>
      <c r="DG33" s="642"/>
      <c r="DH33" s="642"/>
      <c r="DI33" s="642"/>
      <c r="DJ33" s="642"/>
      <c r="DK33" s="643"/>
      <c r="DL33" s="649">
        <v>29084262</v>
      </c>
      <c r="DM33" s="642"/>
      <c r="DN33" s="642"/>
      <c r="DO33" s="642"/>
      <c r="DP33" s="642"/>
      <c r="DQ33" s="642"/>
      <c r="DR33" s="642"/>
      <c r="DS33" s="642"/>
      <c r="DT33" s="642"/>
      <c r="DU33" s="642"/>
      <c r="DV33" s="643"/>
      <c r="DW33" s="646">
        <v>42.9</v>
      </c>
      <c r="DX33" s="675"/>
      <c r="DY33" s="675"/>
      <c r="DZ33" s="675"/>
      <c r="EA33" s="675"/>
      <c r="EB33" s="675"/>
      <c r="EC33" s="677"/>
    </row>
    <row r="34" spans="2:133" ht="11.25" customHeight="1" x14ac:dyDescent="0.15">
      <c r="B34" s="638" t="s">
        <v>312</v>
      </c>
      <c r="C34" s="639"/>
      <c r="D34" s="639"/>
      <c r="E34" s="639"/>
      <c r="F34" s="639"/>
      <c r="G34" s="639"/>
      <c r="H34" s="639"/>
      <c r="I34" s="639"/>
      <c r="J34" s="639"/>
      <c r="K34" s="639"/>
      <c r="L34" s="639"/>
      <c r="M34" s="639"/>
      <c r="N34" s="639"/>
      <c r="O34" s="639"/>
      <c r="P34" s="639"/>
      <c r="Q34" s="640"/>
      <c r="R34" s="641">
        <v>1621730</v>
      </c>
      <c r="S34" s="644"/>
      <c r="T34" s="644"/>
      <c r="U34" s="644"/>
      <c r="V34" s="644"/>
      <c r="W34" s="644"/>
      <c r="X34" s="644"/>
      <c r="Y34" s="645"/>
      <c r="Z34" s="703">
        <v>1.4</v>
      </c>
      <c r="AA34" s="703"/>
      <c r="AB34" s="703"/>
      <c r="AC34" s="703"/>
      <c r="AD34" s="704">
        <v>98114</v>
      </c>
      <c r="AE34" s="704"/>
      <c r="AF34" s="704"/>
      <c r="AG34" s="704"/>
      <c r="AH34" s="704"/>
      <c r="AI34" s="704"/>
      <c r="AJ34" s="704"/>
      <c r="AK34" s="704"/>
      <c r="AL34" s="646">
        <v>0.2</v>
      </c>
      <c r="AM34" s="647"/>
      <c r="AN34" s="647"/>
      <c r="AO34" s="705"/>
      <c r="AP34" s="214"/>
      <c r="AQ34" s="715" t="s">
        <v>313</v>
      </c>
      <c r="AR34" s="716"/>
      <c r="AS34" s="716"/>
      <c r="AT34" s="716"/>
      <c r="AU34" s="716"/>
      <c r="AV34" s="716"/>
      <c r="AW34" s="716"/>
      <c r="AX34" s="716"/>
      <c r="AY34" s="716"/>
      <c r="AZ34" s="716"/>
      <c r="BA34" s="716"/>
      <c r="BB34" s="716"/>
      <c r="BC34" s="716"/>
      <c r="BD34" s="716"/>
      <c r="BE34" s="716"/>
      <c r="BF34" s="717"/>
      <c r="BG34" s="715" t="s">
        <v>314</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315</v>
      </c>
      <c r="CE34" s="682"/>
      <c r="CF34" s="682"/>
      <c r="CG34" s="682"/>
      <c r="CH34" s="682"/>
      <c r="CI34" s="682"/>
      <c r="CJ34" s="682"/>
      <c r="CK34" s="682"/>
      <c r="CL34" s="682"/>
      <c r="CM34" s="682"/>
      <c r="CN34" s="682"/>
      <c r="CO34" s="682"/>
      <c r="CP34" s="682"/>
      <c r="CQ34" s="683"/>
      <c r="CR34" s="641">
        <v>18198866</v>
      </c>
      <c r="CS34" s="644"/>
      <c r="CT34" s="644"/>
      <c r="CU34" s="644"/>
      <c r="CV34" s="644"/>
      <c r="CW34" s="644"/>
      <c r="CX34" s="644"/>
      <c r="CY34" s="645"/>
      <c r="CZ34" s="646">
        <v>16.3</v>
      </c>
      <c r="DA34" s="675"/>
      <c r="DB34" s="675"/>
      <c r="DC34" s="676"/>
      <c r="DD34" s="649">
        <v>15707178</v>
      </c>
      <c r="DE34" s="644"/>
      <c r="DF34" s="644"/>
      <c r="DG34" s="644"/>
      <c r="DH34" s="644"/>
      <c r="DI34" s="644"/>
      <c r="DJ34" s="644"/>
      <c r="DK34" s="645"/>
      <c r="DL34" s="649">
        <v>13631354</v>
      </c>
      <c r="DM34" s="644"/>
      <c r="DN34" s="644"/>
      <c r="DO34" s="644"/>
      <c r="DP34" s="644"/>
      <c r="DQ34" s="644"/>
      <c r="DR34" s="644"/>
      <c r="DS34" s="644"/>
      <c r="DT34" s="644"/>
      <c r="DU34" s="644"/>
      <c r="DV34" s="645"/>
      <c r="DW34" s="646">
        <v>20.100000000000001</v>
      </c>
      <c r="DX34" s="675"/>
      <c r="DY34" s="675"/>
      <c r="DZ34" s="675"/>
      <c r="EA34" s="675"/>
      <c r="EB34" s="675"/>
      <c r="EC34" s="677"/>
    </row>
    <row r="35" spans="2:133" ht="11.25" customHeight="1" x14ac:dyDescent="0.15">
      <c r="B35" s="638" t="s">
        <v>316</v>
      </c>
      <c r="C35" s="639"/>
      <c r="D35" s="639"/>
      <c r="E35" s="639"/>
      <c r="F35" s="639"/>
      <c r="G35" s="639"/>
      <c r="H35" s="639"/>
      <c r="I35" s="639"/>
      <c r="J35" s="639"/>
      <c r="K35" s="639"/>
      <c r="L35" s="639"/>
      <c r="M35" s="639"/>
      <c r="N35" s="639"/>
      <c r="O35" s="639"/>
      <c r="P35" s="639"/>
      <c r="Q35" s="640"/>
      <c r="R35" s="641">
        <v>13215200</v>
      </c>
      <c r="S35" s="644"/>
      <c r="T35" s="644"/>
      <c r="U35" s="644"/>
      <c r="V35" s="644"/>
      <c r="W35" s="644"/>
      <c r="X35" s="644"/>
      <c r="Y35" s="645"/>
      <c r="Z35" s="703">
        <v>11.8</v>
      </c>
      <c r="AA35" s="703"/>
      <c r="AB35" s="703"/>
      <c r="AC35" s="703"/>
      <c r="AD35" s="704" t="s">
        <v>230</v>
      </c>
      <c r="AE35" s="704"/>
      <c r="AF35" s="704"/>
      <c r="AG35" s="704"/>
      <c r="AH35" s="704"/>
      <c r="AI35" s="704"/>
      <c r="AJ35" s="704"/>
      <c r="AK35" s="704"/>
      <c r="AL35" s="646" t="s">
        <v>131</v>
      </c>
      <c r="AM35" s="647"/>
      <c r="AN35" s="647"/>
      <c r="AO35" s="705"/>
      <c r="AP35" s="214"/>
      <c r="AQ35" s="709" t="s">
        <v>317</v>
      </c>
      <c r="AR35" s="710"/>
      <c r="AS35" s="710"/>
      <c r="AT35" s="710"/>
      <c r="AU35" s="710"/>
      <c r="AV35" s="710"/>
      <c r="AW35" s="710"/>
      <c r="AX35" s="710"/>
      <c r="AY35" s="711"/>
      <c r="AZ35" s="706">
        <v>16220130</v>
      </c>
      <c r="BA35" s="707"/>
      <c r="BB35" s="707"/>
      <c r="BC35" s="707"/>
      <c r="BD35" s="707"/>
      <c r="BE35" s="707"/>
      <c r="BF35" s="708"/>
      <c r="BG35" s="712" t="s">
        <v>318</v>
      </c>
      <c r="BH35" s="713"/>
      <c r="BI35" s="713"/>
      <c r="BJ35" s="713"/>
      <c r="BK35" s="713"/>
      <c r="BL35" s="713"/>
      <c r="BM35" s="713"/>
      <c r="BN35" s="713"/>
      <c r="BO35" s="713"/>
      <c r="BP35" s="713"/>
      <c r="BQ35" s="713"/>
      <c r="BR35" s="713"/>
      <c r="BS35" s="713"/>
      <c r="BT35" s="713"/>
      <c r="BU35" s="714"/>
      <c r="BV35" s="706">
        <v>825798</v>
      </c>
      <c r="BW35" s="707"/>
      <c r="BX35" s="707"/>
      <c r="BY35" s="707"/>
      <c r="BZ35" s="707"/>
      <c r="CA35" s="707"/>
      <c r="CB35" s="708"/>
      <c r="CD35" s="685" t="s">
        <v>319</v>
      </c>
      <c r="CE35" s="682"/>
      <c r="CF35" s="682"/>
      <c r="CG35" s="682"/>
      <c r="CH35" s="682"/>
      <c r="CI35" s="682"/>
      <c r="CJ35" s="682"/>
      <c r="CK35" s="682"/>
      <c r="CL35" s="682"/>
      <c r="CM35" s="682"/>
      <c r="CN35" s="682"/>
      <c r="CO35" s="682"/>
      <c r="CP35" s="682"/>
      <c r="CQ35" s="683"/>
      <c r="CR35" s="641">
        <v>957303</v>
      </c>
      <c r="CS35" s="642"/>
      <c r="CT35" s="642"/>
      <c r="CU35" s="642"/>
      <c r="CV35" s="642"/>
      <c r="CW35" s="642"/>
      <c r="CX35" s="642"/>
      <c r="CY35" s="643"/>
      <c r="CZ35" s="646">
        <v>0.9</v>
      </c>
      <c r="DA35" s="675"/>
      <c r="DB35" s="675"/>
      <c r="DC35" s="676"/>
      <c r="DD35" s="649">
        <v>828442</v>
      </c>
      <c r="DE35" s="642"/>
      <c r="DF35" s="642"/>
      <c r="DG35" s="642"/>
      <c r="DH35" s="642"/>
      <c r="DI35" s="642"/>
      <c r="DJ35" s="642"/>
      <c r="DK35" s="643"/>
      <c r="DL35" s="649">
        <v>828442</v>
      </c>
      <c r="DM35" s="642"/>
      <c r="DN35" s="642"/>
      <c r="DO35" s="642"/>
      <c r="DP35" s="642"/>
      <c r="DQ35" s="642"/>
      <c r="DR35" s="642"/>
      <c r="DS35" s="642"/>
      <c r="DT35" s="642"/>
      <c r="DU35" s="642"/>
      <c r="DV35" s="643"/>
      <c r="DW35" s="646">
        <v>1.2</v>
      </c>
      <c r="DX35" s="675"/>
      <c r="DY35" s="675"/>
      <c r="DZ35" s="675"/>
      <c r="EA35" s="675"/>
      <c r="EB35" s="675"/>
      <c r="EC35" s="677"/>
    </row>
    <row r="36" spans="2:133" ht="11.25" customHeight="1" x14ac:dyDescent="0.15">
      <c r="B36" s="638" t="s">
        <v>320</v>
      </c>
      <c r="C36" s="639"/>
      <c r="D36" s="639"/>
      <c r="E36" s="639"/>
      <c r="F36" s="639"/>
      <c r="G36" s="639"/>
      <c r="H36" s="639"/>
      <c r="I36" s="639"/>
      <c r="J36" s="639"/>
      <c r="K36" s="639"/>
      <c r="L36" s="639"/>
      <c r="M36" s="639"/>
      <c r="N36" s="639"/>
      <c r="O36" s="639"/>
      <c r="P36" s="639"/>
      <c r="Q36" s="640"/>
      <c r="R36" s="641" t="s">
        <v>130</v>
      </c>
      <c r="S36" s="644"/>
      <c r="T36" s="644"/>
      <c r="U36" s="644"/>
      <c r="V36" s="644"/>
      <c r="W36" s="644"/>
      <c r="X36" s="644"/>
      <c r="Y36" s="645"/>
      <c r="Z36" s="703" t="s">
        <v>230</v>
      </c>
      <c r="AA36" s="703"/>
      <c r="AB36" s="703"/>
      <c r="AC36" s="703"/>
      <c r="AD36" s="704" t="s">
        <v>131</v>
      </c>
      <c r="AE36" s="704"/>
      <c r="AF36" s="704"/>
      <c r="AG36" s="704"/>
      <c r="AH36" s="704"/>
      <c r="AI36" s="704"/>
      <c r="AJ36" s="704"/>
      <c r="AK36" s="704"/>
      <c r="AL36" s="646" t="s">
        <v>130</v>
      </c>
      <c r="AM36" s="647"/>
      <c r="AN36" s="647"/>
      <c r="AO36" s="705"/>
      <c r="AQ36" s="678" t="s">
        <v>321</v>
      </c>
      <c r="AR36" s="679"/>
      <c r="AS36" s="679"/>
      <c r="AT36" s="679"/>
      <c r="AU36" s="679"/>
      <c r="AV36" s="679"/>
      <c r="AW36" s="679"/>
      <c r="AX36" s="679"/>
      <c r="AY36" s="680"/>
      <c r="AZ36" s="641">
        <v>6472644</v>
      </c>
      <c r="BA36" s="644"/>
      <c r="BB36" s="644"/>
      <c r="BC36" s="644"/>
      <c r="BD36" s="642"/>
      <c r="BE36" s="642"/>
      <c r="BF36" s="681"/>
      <c r="BG36" s="685" t="s">
        <v>322</v>
      </c>
      <c r="BH36" s="682"/>
      <c r="BI36" s="682"/>
      <c r="BJ36" s="682"/>
      <c r="BK36" s="682"/>
      <c r="BL36" s="682"/>
      <c r="BM36" s="682"/>
      <c r="BN36" s="682"/>
      <c r="BO36" s="682"/>
      <c r="BP36" s="682"/>
      <c r="BQ36" s="682"/>
      <c r="BR36" s="682"/>
      <c r="BS36" s="682"/>
      <c r="BT36" s="682"/>
      <c r="BU36" s="683"/>
      <c r="BV36" s="641">
        <v>754190</v>
      </c>
      <c r="BW36" s="644"/>
      <c r="BX36" s="644"/>
      <c r="BY36" s="644"/>
      <c r="BZ36" s="644"/>
      <c r="CA36" s="644"/>
      <c r="CB36" s="684"/>
      <c r="CD36" s="685" t="s">
        <v>323</v>
      </c>
      <c r="CE36" s="682"/>
      <c r="CF36" s="682"/>
      <c r="CG36" s="682"/>
      <c r="CH36" s="682"/>
      <c r="CI36" s="682"/>
      <c r="CJ36" s="682"/>
      <c r="CK36" s="682"/>
      <c r="CL36" s="682"/>
      <c r="CM36" s="682"/>
      <c r="CN36" s="682"/>
      <c r="CO36" s="682"/>
      <c r="CP36" s="682"/>
      <c r="CQ36" s="683"/>
      <c r="CR36" s="641">
        <v>10987098</v>
      </c>
      <c r="CS36" s="644"/>
      <c r="CT36" s="644"/>
      <c r="CU36" s="644"/>
      <c r="CV36" s="644"/>
      <c r="CW36" s="644"/>
      <c r="CX36" s="644"/>
      <c r="CY36" s="645"/>
      <c r="CZ36" s="646">
        <v>9.8000000000000007</v>
      </c>
      <c r="DA36" s="675"/>
      <c r="DB36" s="675"/>
      <c r="DC36" s="676"/>
      <c r="DD36" s="649">
        <v>9839122</v>
      </c>
      <c r="DE36" s="644"/>
      <c r="DF36" s="644"/>
      <c r="DG36" s="644"/>
      <c r="DH36" s="644"/>
      <c r="DI36" s="644"/>
      <c r="DJ36" s="644"/>
      <c r="DK36" s="645"/>
      <c r="DL36" s="649">
        <v>7213888</v>
      </c>
      <c r="DM36" s="644"/>
      <c r="DN36" s="644"/>
      <c r="DO36" s="644"/>
      <c r="DP36" s="644"/>
      <c r="DQ36" s="644"/>
      <c r="DR36" s="644"/>
      <c r="DS36" s="644"/>
      <c r="DT36" s="644"/>
      <c r="DU36" s="644"/>
      <c r="DV36" s="645"/>
      <c r="DW36" s="646">
        <v>10.6</v>
      </c>
      <c r="DX36" s="675"/>
      <c r="DY36" s="675"/>
      <c r="DZ36" s="675"/>
      <c r="EA36" s="675"/>
      <c r="EB36" s="675"/>
      <c r="EC36" s="677"/>
    </row>
    <row r="37" spans="2:133" ht="11.25" customHeight="1" x14ac:dyDescent="0.15">
      <c r="B37" s="638" t="s">
        <v>324</v>
      </c>
      <c r="C37" s="639"/>
      <c r="D37" s="639"/>
      <c r="E37" s="639"/>
      <c r="F37" s="639"/>
      <c r="G37" s="639"/>
      <c r="H37" s="639"/>
      <c r="I37" s="639"/>
      <c r="J37" s="639"/>
      <c r="K37" s="639"/>
      <c r="L37" s="639"/>
      <c r="M37" s="639"/>
      <c r="N37" s="639"/>
      <c r="O37" s="639"/>
      <c r="P37" s="639"/>
      <c r="Q37" s="640"/>
      <c r="R37" s="641">
        <v>4042800</v>
      </c>
      <c r="S37" s="644"/>
      <c r="T37" s="644"/>
      <c r="U37" s="644"/>
      <c r="V37" s="644"/>
      <c r="W37" s="644"/>
      <c r="X37" s="644"/>
      <c r="Y37" s="645"/>
      <c r="Z37" s="703">
        <v>3.6</v>
      </c>
      <c r="AA37" s="703"/>
      <c r="AB37" s="703"/>
      <c r="AC37" s="703"/>
      <c r="AD37" s="704" t="s">
        <v>131</v>
      </c>
      <c r="AE37" s="704"/>
      <c r="AF37" s="704"/>
      <c r="AG37" s="704"/>
      <c r="AH37" s="704"/>
      <c r="AI37" s="704"/>
      <c r="AJ37" s="704"/>
      <c r="AK37" s="704"/>
      <c r="AL37" s="646" t="s">
        <v>230</v>
      </c>
      <c r="AM37" s="647"/>
      <c r="AN37" s="647"/>
      <c r="AO37" s="705"/>
      <c r="AQ37" s="678" t="s">
        <v>325</v>
      </c>
      <c r="AR37" s="679"/>
      <c r="AS37" s="679"/>
      <c r="AT37" s="679"/>
      <c r="AU37" s="679"/>
      <c r="AV37" s="679"/>
      <c r="AW37" s="679"/>
      <c r="AX37" s="679"/>
      <c r="AY37" s="680"/>
      <c r="AZ37" s="641">
        <v>381244</v>
      </c>
      <c r="BA37" s="644"/>
      <c r="BB37" s="644"/>
      <c r="BC37" s="644"/>
      <c r="BD37" s="642"/>
      <c r="BE37" s="642"/>
      <c r="BF37" s="681"/>
      <c r="BG37" s="685" t="s">
        <v>326</v>
      </c>
      <c r="BH37" s="682"/>
      <c r="BI37" s="682"/>
      <c r="BJ37" s="682"/>
      <c r="BK37" s="682"/>
      <c r="BL37" s="682"/>
      <c r="BM37" s="682"/>
      <c r="BN37" s="682"/>
      <c r="BO37" s="682"/>
      <c r="BP37" s="682"/>
      <c r="BQ37" s="682"/>
      <c r="BR37" s="682"/>
      <c r="BS37" s="682"/>
      <c r="BT37" s="682"/>
      <c r="BU37" s="683"/>
      <c r="BV37" s="641">
        <v>36759</v>
      </c>
      <c r="BW37" s="644"/>
      <c r="BX37" s="644"/>
      <c r="BY37" s="644"/>
      <c r="BZ37" s="644"/>
      <c r="CA37" s="644"/>
      <c r="CB37" s="684"/>
      <c r="CD37" s="685" t="s">
        <v>327</v>
      </c>
      <c r="CE37" s="682"/>
      <c r="CF37" s="682"/>
      <c r="CG37" s="682"/>
      <c r="CH37" s="682"/>
      <c r="CI37" s="682"/>
      <c r="CJ37" s="682"/>
      <c r="CK37" s="682"/>
      <c r="CL37" s="682"/>
      <c r="CM37" s="682"/>
      <c r="CN37" s="682"/>
      <c r="CO37" s="682"/>
      <c r="CP37" s="682"/>
      <c r="CQ37" s="683"/>
      <c r="CR37" s="641">
        <v>57500</v>
      </c>
      <c r="CS37" s="642"/>
      <c r="CT37" s="642"/>
      <c r="CU37" s="642"/>
      <c r="CV37" s="642"/>
      <c r="CW37" s="642"/>
      <c r="CX37" s="642"/>
      <c r="CY37" s="643"/>
      <c r="CZ37" s="646">
        <v>0.1</v>
      </c>
      <c r="DA37" s="675"/>
      <c r="DB37" s="675"/>
      <c r="DC37" s="676"/>
      <c r="DD37" s="649">
        <v>57500</v>
      </c>
      <c r="DE37" s="642"/>
      <c r="DF37" s="642"/>
      <c r="DG37" s="642"/>
      <c r="DH37" s="642"/>
      <c r="DI37" s="642"/>
      <c r="DJ37" s="642"/>
      <c r="DK37" s="643"/>
      <c r="DL37" s="649">
        <v>46178</v>
      </c>
      <c r="DM37" s="642"/>
      <c r="DN37" s="642"/>
      <c r="DO37" s="642"/>
      <c r="DP37" s="642"/>
      <c r="DQ37" s="642"/>
      <c r="DR37" s="642"/>
      <c r="DS37" s="642"/>
      <c r="DT37" s="642"/>
      <c r="DU37" s="642"/>
      <c r="DV37" s="643"/>
      <c r="DW37" s="646">
        <v>0.1</v>
      </c>
      <c r="DX37" s="675"/>
      <c r="DY37" s="675"/>
      <c r="DZ37" s="675"/>
      <c r="EA37" s="675"/>
      <c r="EB37" s="675"/>
      <c r="EC37" s="677"/>
    </row>
    <row r="38" spans="2:133" ht="11.25" customHeight="1" x14ac:dyDescent="0.15">
      <c r="B38" s="653" t="s">
        <v>328</v>
      </c>
      <c r="C38" s="654"/>
      <c r="D38" s="654"/>
      <c r="E38" s="654"/>
      <c r="F38" s="654"/>
      <c r="G38" s="654"/>
      <c r="H38" s="654"/>
      <c r="I38" s="654"/>
      <c r="J38" s="654"/>
      <c r="K38" s="654"/>
      <c r="L38" s="654"/>
      <c r="M38" s="654"/>
      <c r="N38" s="654"/>
      <c r="O38" s="654"/>
      <c r="P38" s="654"/>
      <c r="Q38" s="655"/>
      <c r="R38" s="656">
        <v>112385196</v>
      </c>
      <c r="S38" s="693"/>
      <c r="T38" s="693"/>
      <c r="U38" s="693"/>
      <c r="V38" s="693"/>
      <c r="W38" s="693"/>
      <c r="X38" s="693"/>
      <c r="Y38" s="698"/>
      <c r="Z38" s="699">
        <v>100</v>
      </c>
      <c r="AA38" s="699"/>
      <c r="AB38" s="699"/>
      <c r="AC38" s="699"/>
      <c r="AD38" s="700">
        <v>63820070</v>
      </c>
      <c r="AE38" s="700"/>
      <c r="AF38" s="700"/>
      <c r="AG38" s="700"/>
      <c r="AH38" s="700"/>
      <c r="AI38" s="700"/>
      <c r="AJ38" s="700"/>
      <c r="AK38" s="700"/>
      <c r="AL38" s="659">
        <v>100</v>
      </c>
      <c r="AM38" s="701"/>
      <c r="AN38" s="701"/>
      <c r="AO38" s="702"/>
      <c r="AQ38" s="678" t="s">
        <v>329</v>
      </c>
      <c r="AR38" s="679"/>
      <c r="AS38" s="679"/>
      <c r="AT38" s="679"/>
      <c r="AU38" s="679"/>
      <c r="AV38" s="679"/>
      <c r="AW38" s="679"/>
      <c r="AX38" s="679"/>
      <c r="AY38" s="680"/>
      <c r="AZ38" s="641" t="s">
        <v>130</v>
      </c>
      <c r="BA38" s="644"/>
      <c r="BB38" s="644"/>
      <c r="BC38" s="644"/>
      <c r="BD38" s="642"/>
      <c r="BE38" s="642"/>
      <c r="BF38" s="681"/>
      <c r="BG38" s="685" t="s">
        <v>330</v>
      </c>
      <c r="BH38" s="682"/>
      <c r="BI38" s="682"/>
      <c r="BJ38" s="682"/>
      <c r="BK38" s="682"/>
      <c r="BL38" s="682"/>
      <c r="BM38" s="682"/>
      <c r="BN38" s="682"/>
      <c r="BO38" s="682"/>
      <c r="BP38" s="682"/>
      <c r="BQ38" s="682"/>
      <c r="BR38" s="682"/>
      <c r="BS38" s="682"/>
      <c r="BT38" s="682"/>
      <c r="BU38" s="683"/>
      <c r="BV38" s="641">
        <v>57213</v>
      </c>
      <c r="BW38" s="644"/>
      <c r="BX38" s="644"/>
      <c r="BY38" s="644"/>
      <c r="BZ38" s="644"/>
      <c r="CA38" s="644"/>
      <c r="CB38" s="684"/>
      <c r="CD38" s="685" t="s">
        <v>331</v>
      </c>
      <c r="CE38" s="682"/>
      <c r="CF38" s="682"/>
      <c r="CG38" s="682"/>
      <c r="CH38" s="682"/>
      <c r="CI38" s="682"/>
      <c r="CJ38" s="682"/>
      <c r="CK38" s="682"/>
      <c r="CL38" s="682"/>
      <c r="CM38" s="682"/>
      <c r="CN38" s="682"/>
      <c r="CO38" s="682"/>
      <c r="CP38" s="682"/>
      <c r="CQ38" s="683"/>
      <c r="CR38" s="641">
        <v>9979617</v>
      </c>
      <c r="CS38" s="644"/>
      <c r="CT38" s="644"/>
      <c r="CU38" s="644"/>
      <c r="CV38" s="644"/>
      <c r="CW38" s="644"/>
      <c r="CX38" s="644"/>
      <c r="CY38" s="645"/>
      <c r="CZ38" s="646">
        <v>8.9</v>
      </c>
      <c r="DA38" s="675"/>
      <c r="DB38" s="675"/>
      <c r="DC38" s="676"/>
      <c r="DD38" s="649">
        <v>8261456</v>
      </c>
      <c r="DE38" s="644"/>
      <c r="DF38" s="644"/>
      <c r="DG38" s="644"/>
      <c r="DH38" s="644"/>
      <c r="DI38" s="644"/>
      <c r="DJ38" s="644"/>
      <c r="DK38" s="645"/>
      <c r="DL38" s="649">
        <v>7410578</v>
      </c>
      <c r="DM38" s="644"/>
      <c r="DN38" s="644"/>
      <c r="DO38" s="644"/>
      <c r="DP38" s="644"/>
      <c r="DQ38" s="644"/>
      <c r="DR38" s="644"/>
      <c r="DS38" s="644"/>
      <c r="DT38" s="644"/>
      <c r="DU38" s="644"/>
      <c r="DV38" s="645"/>
      <c r="DW38" s="646">
        <v>10.9</v>
      </c>
      <c r="DX38" s="675"/>
      <c r="DY38" s="675"/>
      <c r="DZ38" s="675"/>
      <c r="EA38" s="675"/>
      <c r="EB38" s="675"/>
      <c r="EC38" s="677"/>
    </row>
    <row r="39" spans="2:133" ht="11.25" customHeight="1" x14ac:dyDescent="0.15">
      <c r="AQ39" s="678" t="s">
        <v>332</v>
      </c>
      <c r="AR39" s="679"/>
      <c r="AS39" s="679"/>
      <c r="AT39" s="679"/>
      <c r="AU39" s="679"/>
      <c r="AV39" s="679"/>
      <c r="AW39" s="679"/>
      <c r="AX39" s="679"/>
      <c r="AY39" s="680"/>
      <c r="AZ39" s="641" t="s">
        <v>130</v>
      </c>
      <c r="BA39" s="644"/>
      <c r="BB39" s="644"/>
      <c r="BC39" s="644"/>
      <c r="BD39" s="642"/>
      <c r="BE39" s="642"/>
      <c r="BF39" s="681"/>
      <c r="BG39" s="686" t="s">
        <v>333</v>
      </c>
      <c r="BH39" s="687"/>
      <c r="BI39" s="687"/>
      <c r="BJ39" s="687"/>
      <c r="BK39" s="687"/>
      <c r="BL39" s="215"/>
      <c r="BM39" s="682" t="s">
        <v>334</v>
      </c>
      <c r="BN39" s="682"/>
      <c r="BO39" s="682"/>
      <c r="BP39" s="682"/>
      <c r="BQ39" s="682"/>
      <c r="BR39" s="682"/>
      <c r="BS39" s="682"/>
      <c r="BT39" s="682"/>
      <c r="BU39" s="683"/>
      <c r="BV39" s="641">
        <v>107</v>
      </c>
      <c r="BW39" s="644"/>
      <c r="BX39" s="644"/>
      <c r="BY39" s="644"/>
      <c r="BZ39" s="644"/>
      <c r="CA39" s="644"/>
      <c r="CB39" s="684"/>
      <c r="CD39" s="685" t="s">
        <v>335</v>
      </c>
      <c r="CE39" s="682"/>
      <c r="CF39" s="682"/>
      <c r="CG39" s="682"/>
      <c r="CH39" s="682"/>
      <c r="CI39" s="682"/>
      <c r="CJ39" s="682"/>
      <c r="CK39" s="682"/>
      <c r="CL39" s="682"/>
      <c r="CM39" s="682"/>
      <c r="CN39" s="682"/>
      <c r="CO39" s="682"/>
      <c r="CP39" s="682"/>
      <c r="CQ39" s="683"/>
      <c r="CR39" s="641">
        <v>354345</v>
      </c>
      <c r="CS39" s="642"/>
      <c r="CT39" s="642"/>
      <c r="CU39" s="642"/>
      <c r="CV39" s="642"/>
      <c r="CW39" s="642"/>
      <c r="CX39" s="642"/>
      <c r="CY39" s="643"/>
      <c r="CZ39" s="646">
        <v>0.3</v>
      </c>
      <c r="DA39" s="675"/>
      <c r="DB39" s="675"/>
      <c r="DC39" s="676"/>
      <c r="DD39" s="649">
        <v>65604</v>
      </c>
      <c r="DE39" s="642"/>
      <c r="DF39" s="642"/>
      <c r="DG39" s="642"/>
      <c r="DH39" s="642"/>
      <c r="DI39" s="642"/>
      <c r="DJ39" s="642"/>
      <c r="DK39" s="643"/>
      <c r="DL39" s="649" t="s">
        <v>230</v>
      </c>
      <c r="DM39" s="642"/>
      <c r="DN39" s="642"/>
      <c r="DO39" s="642"/>
      <c r="DP39" s="642"/>
      <c r="DQ39" s="642"/>
      <c r="DR39" s="642"/>
      <c r="DS39" s="642"/>
      <c r="DT39" s="642"/>
      <c r="DU39" s="642"/>
      <c r="DV39" s="643"/>
      <c r="DW39" s="646" t="s">
        <v>130</v>
      </c>
      <c r="DX39" s="675"/>
      <c r="DY39" s="675"/>
      <c r="DZ39" s="675"/>
      <c r="EA39" s="675"/>
      <c r="EB39" s="675"/>
      <c r="EC39" s="677"/>
    </row>
    <row r="40" spans="2:133" ht="11.25" customHeight="1" x14ac:dyDescent="0.15">
      <c r="AQ40" s="678" t="s">
        <v>336</v>
      </c>
      <c r="AR40" s="679"/>
      <c r="AS40" s="679"/>
      <c r="AT40" s="679"/>
      <c r="AU40" s="679"/>
      <c r="AV40" s="679"/>
      <c r="AW40" s="679"/>
      <c r="AX40" s="679"/>
      <c r="AY40" s="680"/>
      <c r="AZ40" s="641">
        <v>2126988</v>
      </c>
      <c r="BA40" s="644"/>
      <c r="BB40" s="644"/>
      <c r="BC40" s="644"/>
      <c r="BD40" s="642"/>
      <c r="BE40" s="642"/>
      <c r="BF40" s="681"/>
      <c r="BG40" s="686"/>
      <c r="BH40" s="687"/>
      <c r="BI40" s="687"/>
      <c r="BJ40" s="687"/>
      <c r="BK40" s="687"/>
      <c r="BL40" s="215"/>
      <c r="BM40" s="682" t="s">
        <v>337</v>
      </c>
      <c r="BN40" s="682"/>
      <c r="BO40" s="682"/>
      <c r="BP40" s="682"/>
      <c r="BQ40" s="682"/>
      <c r="BR40" s="682"/>
      <c r="BS40" s="682"/>
      <c r="BT40" s="682"/>
      <c r="BU40" s="683"/>
      <c r="BV40" s="641">
        <v>109</v>
      </c>
      <c r="BW40" s="644"/>
      <c r="BX40" s="644"/>
      <c r="BY40" s="644"/>
      <c r="BZ40" s="644"/>
      <c r="CA40" s="644"/>
      <c r="CB40" s="684"/>
      <c r="CD40" s="685" t="s">
        <v>338</v>
      </c>
      <c r="CE40" s="682"/>
      <c r="CF40" s="682"/>
      <c r="CG40" s="682"/>
      <c r="CH40" s="682"/>
      <c r="CI40" s="682"/>
      <c r="CJ40" s="682"/>
      <c r="CK40" s="682"/>
      <c r="CL40" s="682"/>
      <c r="CM40" s="682"/>
      <c r="CN40" s="682"/>
      <c r="CO40" s="682"/>
      <c r="CP40" s="682"/>
      <c r="CQ40" s="683"/>
      <c r="CR40" s="641">
        <v>100500</v>
      </c>
      <c r="CS40" s="644"/>
      <c r="CT40" s="644"/>
      <c r="CU40" s="644"/>
      <c r="CV40" s="644"/>
      <c r="CW40" s="644"/>
      <c r="CX40" s="644"/>
      <c r="CY40" s="645"/>
      <c r="CZ40" s="646">
        <v>0.1</v>
      </c>
      <c r="DA40" s="675"/>
      <c r="DB40" s="675"/>
      <c r="DC40" s="676"/>
      <c r="DD40" s="649" t="s">
        <v>130</v>
      </c>
      <c r="DE40" s="644"/>
      <c r="DF40" s="644"/>
      <c r="DG40" s="644"/>
      <c r="DH40" s="644"/>
      <c r="DI40" s="644"/>
      <c r="DJ40" s="644"/>
      <c r="DK40" s="645"/>
      <c r="DL40" s="649" t="s">
        <v>130</v>
      </c>
      <c r="DM40" s="644"/>
      <c r="DN40" s="644"/>
      <c r="DO40" s="644"/>
      <c r="DP40" s="644"/>
      <c r="DQ40" s="644"/>
      <c r="DR40" s="644"/>
      <c r="DS40" s="644"/>
      <c r="DT40" s="644"/>
      <c r="DU40" s="644"/>
      <c r="DV40" s="645"/>
      <c r="DW40" s="646" t="s">
        <v>230</v>
      </c>
      <c r="DX40" s="675"/>
      <c r="DY40" s="675"/>
      <c r="DZ40" s="675"/>
      <c r="EA40" s="675"/>
      <c r="EB40" s="675"/>
      <c r="EC40" s="677"/>
    </row>
    <row r="41" spans="2:133" ht="11.25" customHeight="1" x14ac:dyDescent="0.15">
      <c r="AQ41" s="690" t="s">
        <v>339</v>
      </c>
      <c r="AR41" s="691"/>
      <c r="AS41" s="691"/>
      <c r="AT41" s="691"/>
      <c r="AU41" s="691"/>
      <c r="AV41" s="691"/>
      <c r="AW41" s="691"/>
      <c r="AX41" s="691"/>
      <c r="AY41" s="692"/>
      <c r="AZ41" s="656">
        <v>7239254</v>
      </c>
      <c r="BA41" s="693"/>
      <c r="BB41" s="693"/>
      <c r="BC41" s="693"/>
      <c r="BD41" s="657"/>
      <c r="BE41" s="657"/>
      <c r="BF41" s="694"/>
      <c r="BG41" s="688"/>
      <c r="BH41" s="689"/>
      <c r="BI41" s="689"/>
      <c r="BJ41" s="689"/>
      <c r="BK41" s="689"/>
      <c r="BL41" s="216"/>
      <c r="BM41" s="695" t="s">
        <v>340</v>
      </c>
      <c r="BN41" s="695"/>
      <c r="BO41" s="695"/>
      <c r="BP41" s="695"/>
      <c r="BQ41" s="695"/>
      <c r="BR41" s="695"/>
      <c r="BS41" s="695"/>
      <c r="BT41" s="695"/>
      <c r="BU41" s="696"/>
      <c r="BV41" s="656">
        <v>338</v>
      </c>
      <c r="BW41" s="693"/>
      <c r="BX41" s="693"/>
      <c r="BY41" s="693"/>
      <c r="BZ41" s="693"/>
      <c r="CA41" s="693"/>
      <c r="CB41" s="697"/>
      <c r="CD41" s="685" t="s">
        <v>341</v>
      </c>
      <c r="CE41" s="682"/>
      <c r="CF41" s="682"/>
      <c r="CG41" s="682"/>
      <c r="CH41" s="682"/>
      <c r="CI41" s="682"/>
      <c r="CJ41" s="682"/>
      <c r="CK41" s="682"/>
      <c r="CL41" s="682"/>
      <c r="CM41" s="682"/>
      <c r="CN41" s="682"/>
      <c r="CO41" s="682"/>
      <c r="CP41" s="682"/>
      <c r="CQ41" s="683"/>
      <c r="CR41" s="641" t="s">
        <v>130</v>
      </c>
      <c r="CS41" s="642"/>
      <c r="CT41" s="642"/>
      <c r="CU41" s="642"/>
      <c r="CV41" s="642"/>
      <c r="CW41" s="642"/>
      <c r="CX41" s="642"/>
      <c r="CY41" s="643"/>
      <c r="CZ41" s="646" t="s">
        <v>130</v>
      </c>
      <c r="DA41" s="675"/>
      <c r="DB41" s="675"/>
      <c r="DC41" s="676"/>
      <c r="DD41" s="649" t="s">
        <v>230</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342</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343</v>
      </c>
      <c r="CE42" s="639"/>
      <c r="CF42" s="639"/>
      <c r="CG42" s="639"/>
      <c r="CH42" s="639"/>
      <c r="CI42" s="639"/>
      <c r="CJ42" s="639"/>
      <c r="CK42" s="639"/>
      <c r="CL42" s="639"/>
      <c r="CM42" s="639"/>
      <c r="CN42" s="639"/>
      <c r="CO42" s="639"/>
      <c r="CP42" s="639"/>
      <c r="CQ42" s="640"/>
      <c r="CR42" s="641">
        <v>17322003</v>
      </c>
      <c r="CS42" s="644"/>
      <c r="CT42" s="644"/>
      <c r="CU42" s="644"/>
      <c r="CV42" s="644"/>
      <c r="CW42" s="644"/>
      <c r="CX42" s="644"/>
      <c r="CY42" s="645"/>
      <c r="CZ42" s="646">
        <v>15.5</v>
      </c>
      <c r="DA42" s="647"/>
      <c r="DB42" s="647"/>
      <c r="DC42" s="648"/>
      <c r="DD42" s="649">
        <v>5481791</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344</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345</v>
      </c>
      <c r="CE43" s="639"/>
      <c r="CF43" s="639"/>
      <c r="CG43" s="639"/>
      <c r="CH43" s="639"/>
      <c r="CI43" s="639"/>
      <c r="CJ43" s="639"/>
      <c r="CK43" s="639"/>
      <c r="CL43" s="639"/>
      <c r="CM43" s="639"/>
      <c r="CN43" s="639"/>
      <c r="CO43" s="639"/>
      <c r="CP43" s="639"/>
      <c r="CQ43" s="640"/>
      <c r="CR43" s="641">
        <v>1162448</v>
      </c>
      <c r="CS43" s="642"/>
      <c r="CT43" s="642"/>
      <c r="CU43" s="642"/>
      <c r="CV43" s="642"/>
      <c r="CW43" s="642"/>
      <c r="CX43" s="642"/>
      <c r="CY43" s="643"/>
      <c r="CZ43" s="646">
        <v>1</v>
      </c>
      <c r="DA43" s="675"/>
      <c r="DB43" s="675"/>
      <c r="DC43" s="676"/>
      <c r="DD43" s="649">
        <v>1135510</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346</v>
      </c>
      <c r="CD44" s="669" t="s">
        <v>297</v>
      </c>
      <c r="CE44" s="670"/>
      <c r="CF44" s="638" t="s">
        <v>347</v>
      </c>
      <c r="CG44" s="639"/>
      <c r="CH44" s="639"/>
      <c r="CI44" s="639"/>
      <c r="CJ44" s="639"/>
      <c r="CK44" s="639"/>
      <c r="CL44" s="639"/>
      <c r="CM44" s="639"/>
      <c r="CN44" s="639"/>
      <c r="CO44" s="639"/>
      <c r="CP44" s="639"/>
      <c r="CQ44" s="640"/>
      <c r="CR44" s="641">
        <v>17015781</v>
      </c>
      <c r="CS44" s="644"/>
      <c r="CT44" s="644"/>
      <c r="CU44" s="644"/>
      <c r="CV44" s="644"/>
      <c r="CW44" s="644"/>
      <c r="CX44" s="644"/>
      <c r="CY44" s="645"/>
      <c r="CZ44" s="646">
        <v>15.2</v>
      </c>
      <c r="DA44" s="647"/>
      <c r="DB44" s="647"/>
      <c r="DC44" s="648"/>
      <c r="DD44" s="649">
        <v>5284494</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348</v>
      </c>
      <c r="CG45" s="639"/>
      <c r="CH45" s="639"/>
      <c r="CI45" s="639"/>
      <c r="CJ45" s="639"/>
      <c r="CK45" s="639"/>
      <c r="CL45" s="639"/>
      <c r="CM45" s="639"/>
      <c r="CN45" s="639"/>
      <c r="CO45" s="639"/>
      <c r="CP45" s="639"/>
      <c r="CQ45" s="640"/>
      <c r="CR45" s="641">
        <v>4429637</v>
      </c>
      <c r="CS45" s="642"/>
      <c r="CT45" s="642"/>
      <c r="CU45" s="642"/>
      <c r="CV45" s="642"/>
      <c r="CW45" s="642"/>
      <c r="CX45" s="642"/>
      <c r="CY45" s="643"/>
      <c r="CZ45" s="646">
        <v>4</v>
      </c>
      <c r="DA45" s="675"/>
      <c r="DB45" s="675"/>
      <c r="DC45" s="676"/>
      <c r="DD45" s="649">
        <v>559031</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349</v>
      </c>
      <c r="CG46" s="639"/>
      <c r="CH46" s="639"/>
      <c r="CI46" s="639"/>
      <c r="CJ46" s="639"/>
      <c r="CK46" s="639"/>
      <c r="CL46" s="639"/>
      <c r="CM46" s="639"/>
      <c r="CN46" s="639"/>
      <c r="CO46" s="639"/>
      <c r="CP46" s="639"/>
      <c r="CQ46" s="640"/>
      <c r="CR46" s="641">
        <v>12525354</v>
      </c>
      <c r="CS46" s="644"/>
      <c r="CT46" s="644"/>
      <c r="CU46" s="644"/>
      <c r="CV46" s="644"/>
      <c r="CW46" s="644"/>
      <c r="CX46" s="644"/>
      <c r="CY46" s="645"/>
      <c r="CZ46" s="646">
        <v>11.2</v>
      </c>
      <c r="DA46" s="647"/>
      <c r="DB46" s="647"/>
      <c r="DC46" s="648"/>
      <c r="DD46" s="649">
        <v>4718878</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350</v>
      </c>
      <c r="CG47" s="639"/>
      <c r="CH47" s="639"/>
      <c r="CI47" s="639"/>
      <c r="CJ47" s="639"/>
      <c r="CK47" s="639"/>
      <c r="CL47" s="639"/>
      <c r="CM47" s="639"/>
      <c r="CN47" s="639"/>
      <c r="CO47" s="639"/>
      <c r="CP47" s="639"/>
      <c r="CQ47" s="640"/>
      <c r="CR47" s="641">
        <v>306222</v>
      </c>
      <c r="CS47" s="642"/>
      <c r="CT47" s="642"/>
      <c r="CU47" s="642"/>
      <c r="CV47" s="642"/>
      <c r="CW47" s="642"/>
      <c r="CX47" s="642"/>
      <c r="CY47" s="643"/>
      <c r="CZ47" s="646">
        <v>0.3</v>
      </c>
      <c r="DA47" s="675"/>
      <c r="DB47" s="675"/>
      <c r="DC47" s="676"/>
      <c r="DD47" s="649">
        <v>197297</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351</v>
      </c>
      <c r="CG48" s="639"/>
      <c r="CH48" s="639"/>
      <c r="CI48" s="639"/>
      <c r="CJ48" s="639"/>
      <c r="CK48" s="639"/>
      <c r="CL48" s="639"/>
      <c r="CM48" s="639"/>
      <c r="CN48" s="639"/>
      <c r="CO48" s="639"/>
      <c r="CP48" s="639"/>
      <c r="CQ48" s="640"/>
      <c r="CR48" s="641" t="s">
        <v>230</v>
      </c>
      <c r="CS48" s="644"/>
      <c r="CT48" s="644"/>
      <c r="CU48" s="644"/>
      <c r="CV48" s="644"/>
      <c r="CW48" s="644"/>
      <c r="CX48" s="644"/>
      <c r="CY48" s="645"/>
      <c r="CZ48" s="646" t="s">
        <v>130</v>
      </c>
      <c r="DA48" s="647"/>
      <c r="DB48" s="647"/>
      <c r="DC48" s="648"/>
      <c r="DD48" s="649" t="s">
        <v>130</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352</v>
      </c>
      <c r="CE49" s="654"/>
      <c r="CF49" s="654"/>
      <c r="CG49" s="654"/>
      <c r="CH49" s="654"/>
      <c r="CI49" s="654"/>
      <c r="CJ49" s="654"/>
      <c r="CK49" s="654"/>
      <c r="CL49" s="654"/>
      <c r="CM49" s="654"/>
      <c r="CN49" s="654"/>
      <c r="CO49" s="654"/>
      <c r="CP49" s="654"/>
      <c r="CQ49" s="655"/>
      <c r="CR49" s="656">
        <v>111815997</v>
      </c>
      <c r="CS49" s="657"/>
      <c r="CT49" s="657"/>
      <c r="CU49" s="657"/>
      <c r="CV49" s="657"/>
      <c r="CW49" s="657"/>
      <c r="CX49" s="657"/>
      <c r="CY49" s="658"/>
      <c r="CZ49" s="659">
        <v>100</v>
      </c>
      <c r="DA49" s="660"/>
      <c r="DB49" s="660"/>
      <c r="DC49" s="661"/>
      <c r="DD49" s="662">
        <v>75595397</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K0S/9MelHiCcmjFRsDF0UKEIfLuuxRbFQBiQOZIdhD6Ix42+LFFumHk3V/bRrrYfKDE4fXy7Nbjr7YMVgle1IQ==" saltValue="X1Hl04/ithx5jgRUMEpOD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19" zoomScale="70" zoomScaleNormal="25" zoomScaleSheetLayoutView="70" workbookViewId="0">
      <selection activeCell="AA8" sqref="AA8:AE8"/>
    </sheetView>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353</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354</v>
      </c>
      <c r="DK2" s="1180"/>
      <c r="DL2" s="1180"/>
      <c r="DM2" s="1180"/>
      <c r="DN2" s="1180"/>
      <c r="DO2" s="1181"/>
      <c r="DP2" s="229"/>
      <c r="DQ2" s="1179" t="s">
        <v>355</v>
      </c>
      <c r="DR2" s="1180"/>
      <c r="DS2" s="1180"/>
      <c r="DT2" s="1180"/>
      <c r="DU2" s="1180"/>
      <c r="DV2" s="1180"/>
      <c r="DW2" s="1180"/>
      <c r="DX2" s="1180"/>
      <c r="DY2" s="1180"/>
      <c r="DZ2" s="1181"/>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2" t="s">
        <v>356</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357</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358</v>
      </c>
      <c r="B5" s="1065"/>
      <c r="C5" s="1065"/>
      <c r="D5" s="1065"/>
      <c r="E5" s="1065"/>
      <c r="F5" s="1065"/>
      <c r="G5" s="1065"/>
      <c r="H5" s="1065"/>
      <c r="I5" s="1065"/>
      <c r="J5" s="1065"/>
      <c r="K5" s="1065"/>
      <c r="L5" s="1065"/>
      <c r="M5" s="1065"/>
      <c r="N5" s="1065"/>
      <c r="O5" s="1065"/>
      <c r="P5" s="1066"/>
      <c r="Q5" s="1070" t="s">
        <v>359</v>
      </c>
      <c r="R5" s="1071"/>
      <c r="S5" s="1071"/>
      <c r="T5" s="1071"/>
      <c r="U5" s="1072"/>
      <c r="V5" s="1070" t="s">
        <v>360</v>
      </c>
      <c r="W5" s="1071"/>
      <c r="X5" s="1071"/>
      <c r="Y5" s="1071"/>
      <c r="Z5" s="1072"/>
      <c r="AA5" s="1070" t="s">
        <v>361</v>
      </c>
      <c r="AB5" s="1071"/>
      <c r="AC5" s="1071"/>
      <c r="AD5" s="1071"/>
      <c r="AE5" s="1071"/>
      <c r="AF5" s="1182" t="s">
        <v>362</v>
      </c>
      <c r="AG5" s="1071"/>
      <c r="AH5" s="1071"/>
      <c r="AI5" s="1071"/>
      <c r="AJ5" s="1086"/>
      <c r="AK5" s="1071" t="s">
        <v>363</v>
      </c>
      <c r="AL5" s="1071"/>
      <c r="AM5" s="1071"/>
      <c r="AN5" s="1071"/>
      <c r="AO5" s="1072"/>
      <c r="AP5" s="1070" t="s">
        <v>364</v>
      </c>
      <c r="AQ5" s="1071"/>
      <c r="AR5" s="1071"/>
      <c r="AS5" s="1071"/>
      <c r="AT5" s="1072"/>
      <c r="AU5" s="1070" t="s">
        <v>365</v>
      </c>
      <c r="AV5" s="1071"/>
      <c r="AW5" s="1071"/>
      <c r="AX5" s="1071"/>
      <c r="AY5" s="1086"/>
      <c r="AZ5" s="236"/>
      <c r="BA5" s="236"/>
      <c r="BB5" s="236"/>
      <c r="BC5" s="236"/>
      <c r="BD5" s="236"/>
      <c r="BE5" s="237"/>
      <c r="BF5" s="237"/>
      <c r="BG5" s="237"/>
      <c r="BH5" s="237"/>
      <c r="BI5" s="237"/>
      <c r="BJ5" s="237"/>
      <c r="BK5" s="237"/>
      <c r="BL5" s="237"/>
      <c r="BM5" s="237"/>
      <c r="BN5" s="237"/>
      <c r="BO5" s="237"/>
      <c r="BP5" s="237"/>
      <c r="BQ5" s="1064" t="s">
        <v>366</v>
      </c>
      <c r="BR5" s="1065"/>
      <c r="BS5" s="1065"/>
      <c r="BT5" s="1065"/>
      <c r="BU5" s="1065"/>
      <c r="BV5" s="1065"/>
      <c r="BW5" s="1065"/>
      <c r="BX5" s="1065"/>
      <c r="BY5" s="1065"/>
      <c r="BZ5" s="1065"/>
      <c r="CA5" s="1065"/>
      <c r="CB5" s="1065"/>
      <c r="CC5" s="1065"/>
      <c r="CD5" s="1065"/>
      <c r="CE5" s="1065"/>
      <c r="CF5" s="1065"/>
      <c r="CG5" s="1066"/>
      <c r="CH5" s="1070" t="s">
        <v>367</v>
      </c>
      <c r="CI5" s="1071"/>
      <c r="CJ5" s="1071"/>
      <c r="CK5" s="1071"/>
      <c r="CL5" s="1072"/>
      <c r="CM5" s="1070" t="s">
        <v>368</v>
      </c>
      <c r="CN5" s="1071"/>
      <c r="CO5" s="1071"/>
      <c r="CP5" s="1071"/>
      <c r="CQ5" s="1072"/>
      <c r="CR5" s="1070" t="s">
        <v>369</v>
      </c>
      <c r="CS5" s="1071"/>
      <c r="CT5" s="1071"/>
      <c r="CU5" s="1071"/>
      <c r="CV5" s="1072"/>
      <c r="CW5" s="1070" t="s">
        <v>370</v>
      </c>
      <c r="CX5" s="1071"/>
      <c r="CY5" s="1071"/>
      <c r="CZ5" s="1071"/>
      <c r="DA5" s="1072"/>
      <c r="DB5" s="1070" t="s">
        <v>371</v>
      </c>
      <c r="DC5" s="1071"/>
      <c r="DD5" s="1071"/>
      <c r="DE5" s="1071"/>
      <c r="DF5" s="1072"/>
      <c r="DG5" s="1167" t="s">
        <v>372</v>
      </c>
      <c r="DH5" s="1168"/>
      <c r="DI5" s="1168"/>
      <c r="DJ5" s="1168"/>
      <c r="DK5" s="1169"/>
      <c r="DL5" s="1167" t="s">
        <v>373</v>
      </c>
      <c r="DM5" s="1168"/>
      <c r="DN5" s="1168"/>
      <c r="DO5" s="1168"/>
      <c r="DP5" s="1169"/>
      <c r="DQ5" s="1070" t="s">
        <v>374</v>
      </c>
      <c r="DR5" s="1071"/>
      <c r="DS5" s="1071"/>
      <c r="DT5" s="1071"/>
      <c r="DU5" s="1072"/>
      <c r="DV5" s="1070" t="s">
        <v>365</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x14ac:dyDescent="0.15">
      <c r="A7" s="238">
        <v>1</v>
      </c>
      <c r="B7" s="1119" t="s">
        <v>375</v>
      </c>
      <c r="C7" s="1120"/>
      <c r="D7" s="1120"/>
      <c r="E7" s="1120"/>
      <c r="F7" s="1120"/>
      <c r="G7" s="1120"/>
      <c r="H7" s="1120"/>
      <c r="I7" s="1120"/>
      <c r="J7" s="1120"/>
      <c r="K7" s="1120"/>
      <c r="L7" s="1120"/>
      <c r="M7" s="1120"/>
      <c r="N7" s="1120"/>
      <c r="O7" s="1120"/>
      <c r="P7" s="1121"/>
      <c r="Q7" s="1173">
        <v>111836</v>
      </c>
      <c r="R7" s="1174"/>
      <c r="S7" s="1174"/>
      <c r="T7" s="1174"/>
      <c r="U7" s="1174"/>
      <c r="V7" s="1174">
        <v>111275</v>
      </c>
      <c r="W7" s="1174"/>
      <c r="X7" s="1174"/>
      <c r="Y7" s="1174"/>
      <c r="Z7" s="1174"/>
      <c r="AA7" s="1174">
        <v>561</v>
      </c>
      <c r="AB7" s="1174"/>
      <c r="AC7" s="1174"/>
      <c r="AD7" s="1174"/>
      <c r="AE7" s="1175"/>
      <c r="AF7" s="1176">
        <v>113</v>
      </c>
      <c r="AG7" s="1177"/>
      <c r="AH7" s="1177"/>
      <c r="AI7" s="1177"/>
      <c r="AJ7" s="1178"/>
      <c r="AK7" s="1160">
        <v>149</v>
      </c>
      <c r="AL7" s="1161"/>
      <c r="AM7" s="1161"/>
      <c r="AN7" s="1161"/>
      <c r="AO7" s="1161"/>
      <c r="AP7" s="1161">
        <v>108515</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588</v>
      </c>
      <c r="BT7" s="1165"/>
      <c r="BU7" s="1165"/>
      <c r="BV7" s="1165"/>
      <c r="BW7" s="1165"/>
      <c r="BX7" s="1165"/>
      <c r="BY7" s="1165"/>
      <c r="BZ7" s="1165"/>
      <c r="CA7" s="1165"/>
      <c r="CB7" s="1165"/>
      <c r="CC7" s="1165"/>
      <c r="CD7" s="1165"/>
      <c r="CE7" s="1165"/>
      <c r="CF7" s="1165"/>
      <c r="CG7" s="1166"/>
      <c r="CH7" s="1157">
        <v>-7</v>
      </c>
      <c r="CI7" s="1158"/>
      <c r="CJ7" s="1158"/>
      <c r="CK7" s="1158"/>
      <c r="CL7" s="1159"/>
      <c r="CM7" s="1157">
        <v>125</v>
      </c>
      <c r="CN7" s="1158"/>
      <c r="CO7" s="1158"/>
      <c r="CP7" s="1158"/>
      <c r="CQ7" s="1159"/>
      <c r="CR7" s="1157">
        <v>10</v>
      </c>
      <c r="CS7" s="1158"/>
      <c r="CT7" s="1158"/>
      <c r="CU7" s="1158"/>
      <c r="CV7" s="1159"/>
      <c r="CW7" s="1157">
        <v>31</v>
      </c>
      <c r="CX7" s="1158"/>
      <c r="CY7" s="1158"/>
      <c r="CZ7" s="1158"/>
      <c r="DA7" s="1159"/>
      <c r="DB7" s="1157" t="s">
        <v>599</v>
      </c>
      <c r="DC7" s="1158"/>
      <c r="DD7" s="1158"/>
      <c r="DE7" s="1158"/>
      <c r="DF7" s="1159"/>
      <c r="DG7" s="1157" t="s">
        <v>599</v>
      </c>
      <c r="DH7" s="1158"/>
      <c r="DI7" s="1158"/>
      <c r="DJ7" s="1158"/>
      <c r="DK7" s="1159"/>
      <c r="DL7" s="1157" t="s">
        <v>599</v>
      </c>
      <c r="DM7" s="1158"/>
      <c r="DN7" s="1158"/>
      <c r="DO7" s="1158"/>
      <c r="DP7" s="1159"/>
      <c r="DQ7" s="1157" t="s">
        <v>599</v>
      </c>
      <c r="DR7" s="1158"/>
      <c r="DS7" s="1158"/>
      <c r="DT7" s="1158"/>
      <c r="DU7" s="1159"/>
      <c r="DV7" s="1184"/>
      <c r="DW7" s="1185"/>
      <c r="DX7" s="1185"/>
      <c r="DY7" s="1185"/>
      <c r="DZ7" s="1186"/>
      <c r="EA7" s="234"/>
    </row>
    <row r="8" spans="1:131" s="235" customFormat="1" ht="26.25" customHeight="1" x14ac:dyDescent="0.15">
      <c r="A8" s="241">
        <v>2</v>
      </c>
      <c r="B8" s="1106" t="s">
        <v>376</v>
      </c>
      <c r="C8" s="1107"/>
      <c r="D8" s="1107"/>
      <c r="E8" s="1107"/>
      <c r="F8" s="1107"/>
      <c r="G8" s="1107"/>
      <c r="H8" s="1107"/>
      <c r="I8" s="1107"/>
      <c r="J8" s="1107"/>
      <c r="K8" s="1107"/>
      <c r="L8" s="1107"/>
      <c r="M8" s="1107"/>
      <c r="N8" s="1107"/>
      <c r="O8" s="1107"/>
      <c r="P8" s="1108"/>
      <c r="Q8" s="1112">
        <v>857</v>
      </c>
      <c r="R8" s="1113"/>
      <c r="S8" s="1113"/>
      <c r="T8" s="1113"/>
      <c r="U8" s="1113"/>
      <c r="V8" s="1113">
        <v>857</v>
      </c>
      <c r="W8" s="1113"/>
      <c r="X8" s="1113"/>
      <c r="Y8" s="1113"/>
      <c r="Z8" s="1113"/>
      <c r="AA8" s="1113">
        <v>0</v>
      </c>
      <c r="AB8" s="1113"/>
      <c r="AC8" s="1113"/>
      <c r="AD8" s="1113"/>
      <c r="AE8" s="1114"/>
      <c r="AF8" s="1088">
        <v>0</v>
      </c>
      <c r="AG8" s="1089"/>
      <c r="AH8" s="1089"/>
      <c r="AI8" s="1089"/>
      <c r="AJ8" s="1090"/>
      <c r="AK8" s="1155">
        <v>355</v>
      </c>
      <c r="AL8" s="1156"/>
      <c r="AM8" s="1156"/>
      <c r="AN8" s="1156"/>
      <c r="AO8" s="1156"/>
      <c r="AP8" s="1156">
        <v>1607</v>
      </c>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t="s">
        <v>589</v>
      </c>
      <c r="BT8" s="1084"/>
      <c r="BU8" s="1084"/>
      <c r="BV8" s="1084"/>
      <c r="BW8" s="1084"/>
      <c r="BX8" s="1084"/>
      <c r="BY8" s="1084"/>
      <c r="BZ8" s="1084"/>
      <c r="CA8" s="1084"/>
      <c r="CB8" s="1084"/>
      <c r="CC8" s="1084"/>
      <c r="CD8" s="1084"/>
      <c r="CE8" s="1084"/>
      <c r="CF8" s="1084"/>
      <c r="CG8" s="1085"/>
      <c r="CH8" s="1058">
        <v>224</v>
      </c>
      <c r="CI8" s="1059"/>
      <c r="CJ8" s="1059"/>
      <c r="CK8" s="1059"/>
      <c r="CL8" s="1060"/>
      <c r="CM8" s="1058">
        <v>1459</v>
      </c>
      <c r="CN8" s="1059"/>
      <c r="CO8" s="1059"/>
      <c r="CP8" s="1059"/>
      <c r="CQ8" s="1060"/>
      <c r="CR8" s="1058">
        <v>120</v>
      </c>
      <c r="CS8" s="1059"/>
      <c r="CT8" s="1059"/>
      <c r="CU8" s="1059"/>
      <c r="CV8" s="1060"/>
      <c r="CW8" s="1058" t="s">
        <v>605</v>
      </c>
      <c r="CX8" s="1059"/>
      <c r="CY8" s="1059"/>
      <c r="CZ8" s="1059"/>
      <c r="DA8" s="1060"/>
      <c r="DB8" s="1058" t="s">
        <v>599</v>
      </c>
      <c r="DC8" s="1059"/>
      <c r="DD8" s="1059"/>
      <c r="DE8" s="1059"/>
      <c r="DF8" s="1060"/>
      <c r="DG8" s="1058" t="s">
        <v>599</v>
      </c>
      <c r="DH8" s="1059"/>
      <c r="DI8" s="1059"/>
      <c r="DJ8" s="1059"/>
      <c r="DK8" s="1060"/>
      <c r="DL8" s="1058" t="s">
        <v>605</v>
      </c>
      <c r="DM8" s="1059"/>
      <c r="DN8" s="1059"/>
      <c r="DO8" s="1059"/>
      <c r="DP8" s="1060"/>
      <c r="DQ8" s="1058" t="s">
        <v>605</v>
      </c>
      <c r="DR8" s="1059"/>
      <c r="DS8" s="1059"/>
      <c r="DT8" s="1059"/>
      <c r="DU8" s="1060"/>
      <c r="DV8" s="1061"/>
      <c r="DW8" s="1062"/>
      <c r="DX8" s="1062"/>
      <c r="DY8" s="1062"/>
      <c r="DZ8" s="1063"/>
      <c r="EA8" s="234"/>
    </row>
    <row r="9" spans="1:131" s="235" customFormat="1" ht="26.25" customHeight="1" x14ac:dyDescent="0.15">
      <c r="A9" s="241">
        <v>3</v>
      </c>
      <c r="B9" s="1106" t="s">
        <v>377</v>
      </c>
      <c r="C9" s="1107"/>
      <c r="D9" s="1107"/>
      <c r="E9" s="1107"/>
      <c r="F9" s="1107"/>
      <c r="G9" s="1107"/>
      <c r="H9" s="1107"/>
      <c r="I9" s="1107"/>
      <c r="J9" s="1107"/>
      <c r="K9" s="1107"/>
      <c r="L9" s="1107"/>
      <c r="M9" s="1107"/>
      <c r="N9" s="1107"/>
      <c r="O9" s="1107"/>
      <c r="P9" s="1108"/>
      <c r="Q9" s="1112">
        <v>81</v>
      </c>
      <c r="R9" s="1113"/>
      <c r="S9" s="1113"/>
      <c r="T9" s="1113"/>
      <c r="U9" s="1113"/>
      <c r="V9" s="1113">
        <v>73</v>
      </c>
      <c r="W9" s="1113"/>
      <c r="X9" s="1113"/>
      <c r="Y9" s="1113"/>
      <c r="Z9" s="1113"/>
      <c r="AA9" s="1113">
        <v>8</v>
      </c>
      <c r="AB9" s="1113"/>
      <c r="AC9" s="1113"/>
      <c r="AD9" s="1113"/>
      <c r="AE9" s="1114"/>
      <c r="AF9" s="1088">
        <v>8</v>
      </c>
      <c r="AG9" s="1089"/>
      <c r="AH9" s="1089"/>
      <c r="AI9" s="1089"/>
      <c r="AJ9" s="1090"/>
      <c r="AK9" s="1155" t="s">
        <v>599</v>
      </c>
      <c r="AL9" s="1156"/>
      <c r="AM9" s="1156"/>
      <c r="AN9" s="1156"/>
      <c r="AO9" s="1156"/>
      <c r="AP9" s="1156">
        <v>26</v>
      </c>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t="s">
        <v>590</v>
      </c>
      <c r="BT9" s="1084"/>
      <c r="BU9" s="1084"/>
      <c r="BV9" s="1084"/>
      <c r="BW9" s="1084"/>
      <c r="BX9" s="1084"/>
      <c r="BY9" s="1084"/>
      <c r="BZ9" s="1084"/>
      <c r="CA9" s="1084"/>
      <c r="CB9" s="1084"/>
      <c r="CC9" s="1084"/>
      <c r="CD9" s="1084"/>
      <c r="CE9" s="1084"/>
      <c r="CF9" s="1084"/>
      <c r="CG9" s="1085"/>
      <c r="CH9" s="1058">
        <v>-3</v>
      </c>
      <c r="CI9" s="1059"/>
      <c r="CJ9" s="1059"/>
      <c r="CK9" s="1059"/>
      <c r="CL9" s="1060"/>
      <c r="CM9" s="1058">
        <v>129</v>
      </c>
      <c r="CN9" s="1059"/>
      <c r="CO9" s="1059"/>
      <c r="CP9" s="1059"/>
      <c r="CQ9" s="1060"/>
      <c r="CR9" s="1058">
        <v>52</v>
      </c>
      <c r="CS9" s="1059"/>
      <c r="CT9" s="1059"/>
      <c r="CU9" s="1059"/>
      <c r="CV9" s="1060"/>
      <c r="CW9" s="1058" t="s">
        <v>599</v>
      </c>
      <c r="CX9" s="1059"/>
      <c r="CY9" s="1059"/>
      <c r="CZ9" s="1059"/>
      <c r="DA9" s="1060"/>
      <c r="DB9" s="1058" t="s">
        <v>599</v>
      </c>
      <c r="DC9" s="1059"/>
      <c r="DD9" s="1059"/>
      <c r="DE9" s="1059"/>
      <c r="DF9" s="1060"/>
      <c r="DG9" s="1058" t="s">
        <v>599</v>
      </c>
      <c r="DH9" s="1059"/>
      <c r="DI9" s="1059"/>
      <c r="DJ9" s="1059"/>
      <c r="DK9" s="1060"/>
      <c r="DL9" s="1058" t="s">
        <v>599</v>
      </c>
      <c r="DM9" s="1059"/>
      <c r="DN9" s="1059"/>
      <c r="DO9" s="1059"/>
      <c r="DP9" s="1060"/>
      <c r="DQ9" s="1058" t="s">
        <v>599</v>
      </c>
      <c r="DR9" s="1059"/>
      <c r="DS9" s="1059"/>
      <c r="DT9" s="1059"/>
      <c r="DU9" s="1060"/>
      <c r="DV9" s="1061"/>
      <c r="DW9" s="1062"/>
      <c r="DX9" s="1062"/>
      <c r="DY9" s="1062"/>
      <c r="DZ9" s="1063"/>
      <c r="EA9" s="234"/>
    </row>
    <row r="10" spans="1:131" s="235" customFormat="1" ht="26.25" customHeight="1" x14ac:dyDescent="0.15">
      <c r="A10" s="241">
        <v>4</v>
      </c>
      <c r="B10" s="1106" t="s">
        <v>378</v>
      </c>
      <c r="C10" s="1107"/>
      <c r="D10" s="1107"/>
      <c r="E10" s="1107"/>
      <c r="F10" s="1107"/>
      <c r="G10" s="1107"/>
      <c r="H10" s="1107"/>
      <c r="I10" s="1107"/>
      <c r="J10" s="1107"/>
      <c r="K10" s="1107"/>
      <c r="L10" s="1107"/>
      <c r="M10" s="1107"/>
      <c r="N10" s="1107"/>
      <c r="O10" s="1107"/>
      <c r="P10" s="1108"/>
      <c r="Q10" s="1112">
        <v>47</v>
      </c>
      <c r="R10" s="1113"/>
      <c r="S10" s="1113"/>
      <c r="T10" s="1113"/>
      <c r="U10" s="1113"/>
      <c r="V10" s="1113">
        <v>47</v>
      </c>
      <c r="W10" s="1113"/>
      <c r="X10" s="1113"/>
      <c r="Y10" s="1113"/>
      <c r="Z10" s="1113"/>
      <c r="AA10" s="1113">
        <v>0</v>
      </c>
      <c r="AB10" s="1113"/>
      <c r="AC10" s="1113"/>
      <c r="AD10" s="1113"/>
      <c r="AE10" s="1114"/>
      <c r="AF10" s="1088">
        <v>0</v>
      </c>
      <c r="AG10" s="1089"/>
      <c r="AH10" s="1089"/>
      <c r="AI10" s="1089"/>
      <c r="AJ10" s="1090"/>
      <c r="AK10" s="1155">
        <v>32</v>
      </c>
      <c r="AL10" s="1156"/>
      <c r="AM10" s="1156"/>
      <c r="AN10" s="1156"/>
      <c r="AO10" s="1156"/>
      <c r="AP10" s="1156" t="s">
        <v>599</v>
      </c>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t="s">
        <v>591</v>
      </c>
      <c r="BT10" s="1084"/>
      <c r="BU10" s="1084"/>
      <c r="BV10" s="1084"/>
      <c r="BW10" s="1084"/>
      <c r="BX10" s="1084"/>
      <c r="BY10" s="1084"/>
      <c r="BZ10" s="1084"/>
      <c r="CA10" s="1084"/>
      <c r="CB10" s="1084"/>
      <c r="CC10" s="1084"/>
      <c r="CD10" s="1084"/>
      <c r="CE10" s="1084"/>
      <c r="CF10" s="1084"/>
      <c r="CG10" s="1085"/>
      <c r="CH10" s="1058">
        <v>-1</v>
      </c>
      <c r="CI10" s="1059"/>
      <c r="CJ10" s="1059"/>
      <c r="CK10" s="1059"/>
      <c r="CL10" s="1060"/>
      <c r="CM10" s="1058">
        <v>35</v>
      </c>
      <c r="CN10" s="1059"/>
      <c r="CO10" s="1059"/>
      <c r="CP10" s="1059"/>
      <c r="CQ10" s="1060"/>
      <c r="CR10" s="1058">
        <v>15</v>
      </c>
      <c r="CS10" s="1059"/>
      <c r="CT10" s="1059"/>
      <c r="CU10" s="1059"/>
      <c r="CV10" s="1060"/>
      <c r="CW10" s="1058" t="s">
        <v>599</v>
      </c>
      <c r="CX10" s="1059"/>
      <c r="CY10" s="1059"/>
      <c r="CZ10" s="1059"/>
      <c r="DA10" s="1060"/>
      <c r="DB10" s="1058" t="s">
        <v>599</v>
      </c>
      <c r="DC10" s="1059"/>
      <c r="DD10" s="1059"/>
      <c r="DE10" s="1059"/>
      <c r="DF10" s="1060"/>
      <c r="DG10" s="1058" t="s">
        <v>599</v>
      </c>
      <c r="DH10" s="1059"/>
      <c r="DI10" s="1059"/>
      <c r="DJ10" s="1059"/>
      <c r="DK10" s="1060"/>
      <c r="DL10" s="1058" t="s">
        <v>599</v>
      </c>
      <c r="DM10" s="1059"/>
      <c r="DN10" s="1059"/>
      <c r="DO10" s="1059"/>
      <c r="DP10" s="1060"/>
      <c r="DQ10" s="1058" t="s">
        <v>599</v>
      </c>
      <c r="DR10" s="1059"/>
      <c r="DS10" s="1059"/>
      <c r="DT10" s="1059"/>
      <c r="DU10" s="1060"/>
      <c r="DV10" s="1061"/>
      <c r="DW10" s="1062"/>
      <c r="DX10" s="1062"/>
      <c r="DY10" s="1062"/>
      <c r="DZ10" s="1063"/>
      <c r="EA10" s="234"/>
    </row>
    <row r="11" spans="1:131" s="235" customFormat="1" ht="26.25" customHeight="1" x14ac:dyDescent="0.15">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t="s">
        <v>592</v>
      </c>
      <c r="BT11" s="1084"/>
      <c r="BU11" s="1084"/>
      <c r="BV11" s="1084"/>
      <c r="BW11" s="1084"/>
      <c r="BX11" s="1084"/>
      <c r="BY11" s="1084"/>
      <c r="BZ11" s="1084"/>
      <c r="CA11" s="1084"/>
      <c r="CB11" s="1084"/>
      <c r="CC11" s="1084"/>
      <c r="CD11" s="1084"/>
      <c r="CE11" s="1084"/>
      <c r="CF11" s="1084"/>
      <c r="CG11" s="1085"/>
      <c r="CH11" s="1058">
        <v>16</v>
      </c>
      <c r="CI11" s="1059"/>
      <c r="CJ11" s="1059"/>
      <c r="CK11" s="1059"/>
      <c r="CL11" s="1060"/>
      <c r="CM11" s="1058">
        <v>1532</v>
      </c>
      <c r="CN11" s="1059"/>
      <c r="CO11" s="1059"/>
      <c r="CP11" s="1059"/>
      <c r="CQ11" s="1060"/>
      <c r="CR11" s="1058">
        <v>351</v>
      </c>
      <c r="CS11" s="1059"/>
      <c r="CT11" s="1059"/>
      <c r="CU11" s="1059"/>
      <c r="CV11" s="1060"/>
      <c r="CW11" s="1058" t="s">
        <v>599</v>
      </c>
      <c r="CX11" s="1059"/>
      <c r="CY11" s="1059"/>
      <c r="CZ11" s="1059"/>
      <c r="DA11" s="1060"/>
      <c r="DB11" s="1058" t="s">
        <v>599</v>
      </c>
      <c r="DC11" s="1059"/>
      <c r="DD11" s="1059"/>
      <c r="DE11" s="1059"/>
      <c r="DF11" s="1060"/>
      <c r="DG11" s="1058" t="s">
        <v>605</v>
      </c>
      <c r="DH11" s="1059"/>
      <c r="DI11" s="1059"/>
      <c r="DJ11" s="1059"/>
      <c r="DK11" s="1060"/>
      <c r="DL11" s="1058" t="s">
        <v>599</v>
      </c>
      <c r="DM11" s="1059"/>
      <c r="DN11" s="1059"/>
      <c r="DO11" s="1059"/>
      <c r="DP11" s="1060"/>
      <c r="DQ11" s="1058" t="s">
        <v>605</v>
      </c>
      <c r="DR11" s="1059"/>
      <c r="DS11" s="1059"/>
      <c r="DT11" s="1059"/>
      <c r="DU11" s="1060"/>
      <c r="DV11" s="1061"/>
      <c r="DW11" s="1062"/>
      <c r="DX11" s="1062"/>
      <c r="DY11" s="1062"/>
      <c r="DZ11" s="1063"/>
      <c r="EA11" s="234"/>
    </row>
    <row r="12" spans="1:131" s="235" customFormat="1" ht="26.25" customHeight="1" x14ac:dyDescent="0.15">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t="s">
        <v>593</v>
      </c>
      <c r="BT12" s="1084"/>
      <c r="BU12" s="1084"/>
      <c r="BV12" s="1084"/>
      <c r="BW12" s="1084"/>
      <c r="BX12" s="1084"/>
      <c r="BY12" s="1084"/>
      <c r="BZ12" s="1084"/>
      <c r="CA12" s="1084"/>
      <c r="CB12" s="1084"/>
      <c r="CC12" s="1084"/>
      <c r="CD12" s="1084"/>
      <c r="CE12" s="1084"/>
      <c r="CF12" s="1084"/>
      <c r="CG12" s="1085"/>
      <c r="CH12" s="1058">
        <v>6</v>
      </c>
      <c r="CI12" s="1059"/>
      <c r="CJ12" s="1059"/>
      <c r="CK12" s="1059"/>
      <c r="CL12" s="1060"/>
      <c r="CM12" s="1058">
        <v>1430</v>
      </c>
      <c r="CN12" s="1059"/>
      <c r="CO12" s="1059"/>
      <c r="CP12" s="1059"/>
      <c r="CQ12" s="1060"/>
      <c r="CR12" s="1058">
        <v>520</v>
      </c>
      <c r="CS12" s="1059"/>
      <c r="CT12" s="1059"/>
      <c r="CU12" s="1059"/>
      <c r="CV12" s="1060"/>
      <c r="CW12" s="1058" t="s">
        <v>599</v>
      </c>
      <c r="CX12" s="1059"/>
      <c r="CY12" s="1059"/>
      <c r="CZ12" s="1059"/>
      <c r="DA12" s="1060"/>
      <c r="DB12" s="1058" t="s">
        <v>599</v>
      </c>
      <c r="DC12" s="1059"/>
      <c r="DD12" s="1059"/>
      <c r="DE12" s="1059"/>
      <c r="DF12" s="1060"/>
      <c r="DG12" s="1058" t="s">
        <v>605</v>
      </c>
      <c r="DH12" s="1059"/>
      <c r="DI12" s="1059"/>
      <c r="DJ12" s="1059"/>
      <c r="DK12" s="1060"/>
      <c r="DL12" s="1058" t="s">
        <v>599</v>
      </c>
      <c r="DM12" s="1059"/>
      <c r="DN12" s="1059"/>
      <c r="DO12" s="1059"/>
      <c r="DP12" s="1060"/>
      <c r="DQ12" s="1058" t="s">
        <v>599</v>
      </c>
      <c r="DR12" s="1059"/>
      <c r="DS12" s="1059"/>
      <c r="DT12" s="1059"/>
      <c r="DU12" s="1060"/>
      <c r="DV12" s="1061"/>
      <c r="DW12" s="1062"/>
      <c r="DX12" s="1062"/>
      <c r="DY12" s="1062"/>
      <c r="DZ12" s="1063"/>
      <c r="EA12" s="234"/>
    </row>
    <row r="13" spans="1:131" s="235" customFormat="1" ht="26.25" customHeight="1" x14ac:dyDescent="0.15">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t="s">
        <v>598</v>
      </c>
      <c r="BS13" s="1083" t="s">
        <v>594</v>
      </c>
      <c r="BT13" s="1084"/>
      <c r="BU13" s="1084"/>
      <c r="BV13" s="1084"/>
      <c r="BW13" s="1084"/>
      <c r="BX13" s="1084"/>
      <c r="BY13" s="1084"/>
      <c r="BZ13" s="1084"/>
      <c r="CA13" s="1084"/>
      <c r="CB13" s="1084"/>
      <c r="CC13" s="1084"/>
      <c r="CD13" s="1084"/>
      <c r="CE13" s="1084"/>
      <c r="CF13" s="1084"/>
      <c r="CG13" s="1085"/>
      <c r="CH13" s="1058">
        <v>96</v>
      </c>
      <c r="CI13" s="1059"/>
      <c r="CJ13" s="1059"/>
      <c r="CK13" s="1059"/>
      <c r="CL13" s="1060"/>
      <c r="CM13" s="1058">
        <v>1243</v>
      </c>
      <c r="CN13" s="1059"/>
      <c r="CO13" s="1059"/>
      <c r="CP13" s="1059"/>
      <c r="CQ13" s="1060"/>
      <c r="CR13" s="1058">
        <v>10</v>
      </c>
      <c r="CS13" s="1059"/>
      <c r="CT13" s="1059"/>
      <c r="CU13" s="1059"/>
      <c r="CV13" s="1060"/>
      <c r="CW13" s="1058" t="s">
        <v>599</v>
      </c>
      <c r="CX13" s="1059"/>
      <c r="CY13" s="1059"/>
      <c r="CZ13" s="1059"/>
      <c r="DA13" s="1060"/>
      <c r="DB13" s="1058" t="s">
        <v>599</v>
      </c>
      <c r="DC13" s="1059"/>
      <c r="DD13" s="1059"/>
      <c r="DE13" s="1059"/>
      <c r="DF13" s="1060"/>
      <c r="DG13" s="1058">
        <v>4400</v>
      </c>
      <c r="DH13" s="1059"/>
      <c r="DI13" s="1059"/>
      <c r="DJ13" s="1059"/>
      <c r="DK13" s="1060"/>
      <c r="DL13" s="1058" t="s">
        <v>599</v>
      </c>
      <c r="DM13" s="1059"/>
      <c r="DN13" s="1059"/>
      <c r="DO13" s="1059"/>
      <c r="DP13" s="1060"/>
      <c r="DQ13" s="1058">
        <v>705</v>
      </c>
      <c r="DR13" s="1059"/>
      <c r="DS13" s="1059"/>
      <c r="DT13" s="1059"/>
      <c r="DU13" s="1060"/>
      <c r="DV13" s="1061"/>
      <c r="DW13" s="1062"/>
      <c r="DX13" s="1062"/>
      <c r="DY13" s="1062"/>
      <c r="DZ13" s="1063"/>
      <c r="EA13" s="234"/>
    </row>
    <row r="14" spans="1:131" s="235" customFormat="1" ht="26.25" customHeight="1" x14ac:dyDescent="0.15">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t="s">
        <v>595</v>
      </c>
      <c r="BT14" s="1084"/>
      <c r="BU14" s="1084"/>
      <c r="BV14" s="1084"/>
      <c r="BW14" s="1084"/>
      <c r="BX14" s="1084"/>
      <c r="BY14" s="1084"/>
      <c r="BZ14" s="1084"/>
      <c r="CA14" s="1084"/>
      <c r="CB14" s="1084"/>
      <c r="CC14" s="1084"/>
      <c r="CD14" s="1084"/>
      <c r="CE14" s="1084"/>
      <c r="CF14" s="1084"/>
      <c r="CG14" s="1085"/>
      <c r="CH14" s="1058">
        <v>2</v>
      </c>
      <c r="CI14" s="1059"/>
      <c r="CJ14" s="1059"/>
      <c r="CK14" s="1059"/>
      <c r="CL14" s="1060"/>
      <c r="CM14" s="1058">
        <v>50</v>
      </c>
      <c r="CN14" s="1059"/>
      <c r="CO14" s="1059"/>
      <c r="CP14" s="1059"/>
      <c r="CQ14" s="1060"/>
      <c r="CR14" s="1058">
        <v>20</v>
      </c>
      <c r="CS14" s="1059"/>
      <c r="CT14" s="1059"/>
      <c r="CU14" s="1059"/>
      <c r="CV14" s="1060"/>
      <c r="CW14" s="1058" t="s">
        <v>599</v>
      </c>
      <c r="CX14" s="1059"/>
      <c r="CY14" s="1059"/>
      <c r="CZ14" s="1059"/>
      <c r="DA14" s="1060"/>
      <c r="DB14" s="1058" t="s">
        <v>599</v>
      </c>
      <c r="DC14" s="1059"/>
      <c r="DD14" s="1059"/>
      <c r="DE14" s="1059"/>
      <c r="DF14" s="1060"/>
      <c r="DG14" s="1058" t="s">
        <v>599</v>
      </c>
      <c r="DH14" s="1059"/>
      <c r="DI14" s="1059"/>
      <c r="DJ14" s="1059"/>
      <c r="DK14" s="1060"/>
      <c r="DL14" s="1058" t="s">
        <v>599</v>
      </c>
      <c r="DM14" s="1059"/>
      <c r="DN14" s="1059"/>
      <c r="DO14" s="1059"/>
      <c r="DP14" s="1060"/>
      <c r="DQ14" s="1058" t="s">
        <v>599</v>
      </c>
      <c r="DR14" s="1059"/>
      <c r="DS14" s="1059"/>
      <c r="DT14" s="1059"/>
      <c r="DU14" s="1060"/>
      <c r="DV14" s="1061"/>
      <c r="DW14" s="1062"/>
      <c r="DX14" s="1062"/>
      <c r="DY14" s="1062"/>
      <c r="DZ14" s="1063"/>
      <c r="EA14" s="234"/>
    </row>
    <row r="15" spans="1:131" s="235" customFormat="1" ht="26.25" customHeight="1" x14ac:dyDescent="0.15">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t="s">
        <v>596</v>
      </c>
      <c r="BT15" s="1084"/>
      <c r="BU15" s="1084"/>
      <c r="BV15" s="1084"/>
      <c r="BW15" s="1084"/>
      <c r="BX15" s="1084"/>
      <c r="BY15" s="1084"/>
      <c r="BZ15" s="1084"/>
      <c r="CA15" s="1084"/>
      <c r="CB15" s="1084"/>
      <c r="CC15" s="1084"/>
      <c r="CD15" s="1084"/>
      <c r="CE15" s="1084"/>
      <c r="CF15" s="1084"/>
      <c r="CG15" s="1085"/>
      <c r="CH15" s="1058">
        <v>5</v>
      </c>
      <c r="CI15" s="1059"/>
      <c r="CJ15" s="1059"/>
      <c r="CK15" s="1059"/>
      <c r="CL15" s="1060"/>
      <c r="CM15" s="1058">
        <v>16</v>
      </c>
      <c r="CN15" s="1059"/>
      <c r="CO15" s="1059"/>
      <c r="CP15" s="1059"/>
      <c r="CQ15" s="1060"/>
      <c r="CR15" s="1058">
        <v>10</v>
      </c>
      <c r="CS15" s="1059"/>
      <c r="CT15" s="1059"/>
      <c r="CU15" s="1059"/>
      <c r="CV15" s="1060"/>
      <c r="CW15" s="1058" t="s">
        <v>605</v>
      </c>
      <c r="CX15" s="1059"/>
      <c r="CY15" s="1059"/>
      <c r="CZ15" s="1059"/>
      <c r="DA15" s="1060"/>
      <c r="DB15" s="1058" t="s">
        <v>605</v>
      </c>
      <c r="DC15" s="1059"/>
      <c r="DD15" s="1059"/>
      <c r="DE15" s="1059"/>
      <c r="DF15" s="1060"/>
      <c r="DG15" s="1058" t="s">
        <v>599</v>
      </c>
      <c r="DH15" s="1059"/>
      <c r="DI15" s="1059"/>
      <c r="DJ15" s="1059"/>
      <c r="DK15" s="1060"/>
      <c r="DL15" s="1058" t="s">
        <v>599</v>
      </c>
      <c r="DM15" s="1059"/>
      <c r="DN15" s="1059"/>
      <c r="DO15" s="1059"/>
      <c r="DP15" s="1060"/>
      <c r="DQ15" s="1058" t="s">
        <v>599</v>
      </c>
      <c r="DR15" s="1059"/>
      <c r="DS15" s="1059"/>
      <c r="DT15" s="1059"/>
      <c r="DU15" s="1060"/>
      <c r="DV15" s="1061"/>
      <c r="DW15" s="1062"/>
      <c r="DX15" s="1062"/>
      <c r="DY15" s="1062"/>
      <c r="DZ15" s="1063"/>
      <c r="EA15" s="234"/>
    </row>
    <row r="16" spans="1:131" s="235" customFormat="1" ht="26.25" customHeight="1" x14ac:dyDescent="0.15">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t="s">
        <v>597</v>
      </c>
      <c r="BT16" s="1084"/>
      <c r="BU16" s="1084"/>
      <c r="BV16" s="1084"/>
      <c r="BW16" s="1084"/>
      <c r="BX16" s="1084"/>
      <c r="BY16" s="1084"/>
      <c r="BZ16" s="1084"/>
      <c r="CA16" s="1084"/>
      <c r="CB16" s="1084"/>
      <c r="CC16" s="1084"/>
      <c r="CD16" s="1084"/>
      <c r="CE16" s="1084"/>
      <c r="CF16" s="1084"/>
      <c r="CG16" s="1085"/>
      <c r="CH16" s="1058">
        <v>-3</v>
      </c>
      <c r="CI16" s="1059"/>
      <c r="CJ16" s="1059"/>
      <c r="CK16" s="1059"/>
      <c r="CL16" s="1060"/>
      <c r="CM16" s="1058">
        <v>-39</v>
      </c>
      <c r="CN16" s="1059"/>
      <c r="CO16" s="1059"/>
      <c r="CP16" s="1059"/>
      <c r="CQ16" s="1060"/>
      <c r="CR16" s="1058">
        <v>3</v>
      </c>
      <c r="CS16" s="1059"/>
      <c r="CT16" s="1059"/>
      <c r="CU16" s="1059"/>
      <c r="CV16" s="1060"/>
      <c r="CW16" s="1058" t="s">
        <v>599</v>
      </c>
      <c r="CX16" s="1059"/>
      <c r="CY16" s="1059"/>
      <c r="CZ16" s="1059"/>
      <c r="DA16" s="1060"/>
      <c r="DB16" s="1058" t="s">
        <v>605</v>
      </c>
      <c r="DC16" s="1059"/>
      <c r="DD16" s="1059"/>
      <c r="DE16" s="1059"/>
      <c r="DF16" s="1060"/>
      <c r="DG16" s="1058" t="s">
        <v>599</v>
      </c>
      <c r="DH16" s="1059"/>
      <c r="DI16" s="1059"/>
      <c r="DJ16" s="1059"/>
      <c r="DK16" s="1060"/>
      <c r="DL16" s="1058" t="s">
        <v>599</v>
      </c>
      <c r="DM16" s="1059"/>
      <c r="DN16" s="1059"/>
      <c r="DO16" s="1059"/>
      <c r="DP16" s="1060"/>
      <c r="DQ16" s="1058" t="s">
        <v>599</v>
      </c>
      <c r="DR16" s="1059"/>
      <c r="DS16" s="1059"/>
      <c r="DT16" s="1059"/>
      <c r="DU16" s="1060"/>
      <c r="DV16" s="1061"/>
      <c r="DW16" s="1062"/>
      <c r="DX16" s="1062"/>
      <c r="DY16" s="1062"/>
      <c r="DZ16" s="1063"/>
      <c r="EA16" s="234"/>
    </row>
    <row r="17" spans="1:131" s="235" customFormat="1" ht="26.25" customHeight="1" x14ac:dyDescent="0.15">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379</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380</v>
      </c>
      <c r="B23" s="1013" t="s">
        <v>381</v>
      </c>
      <c r="C23" s="1014"/>
      <c r="D23" s="1014"/>
      <c r="E23" s="1014"/>
      <c r="F23" s="1014"/>
      <c r="G23" s="1014"/>
      <c r="H23" s="1014"/>
      <c r="I23" s="1014"/>
      <c r="J23" s="1014"/>
      <c r="K23" s="1014"/>
      <c r="L23" s="1014"/>
      <c r="M23" s="1014"/>
      <c r="N23" s="1014"/>
      <c r="O23" s="1014"/>
      <c r="P23" s="1015"/>
      <c r="Q23" s="1137">
        <v>112385</v>
      </c>
      <c r="R23" s="1138"/>
      <c r="S23" s="1138"/>
      <c r="T23" s="1138"/>
      <c r="U23" s="1138"/>
      <c r="V23" s="1138">
        <v>111816</v>
      </c>
      <c r="W23" s="1138"/>
      <c r="X23" s="1138"/>
      <c r="Y23" s="1138"/>
      <c r="Z23" s="1138"/>
      <c r="AA23" s="1138">
        <v>569</v>
      </c>
      <c r="AB23" s="1138"/>
      <c r="AC23" s="1138"/>
      <c r="AD23" s="1138"/>
      <c r="AE23" s="1139"/>
      <c r="AF23" s="1140">
        <v>121</v>
      </c>
      <c r="AG23" s="1138"/>
      <c r="AH23" s="1138"/>
      <c r="AI23" s="1138"/>
      <c r="AJ23" s="1141"/>
      <c r="AK23" s="1142"/>
      <c r="AL23" s="1143"/>
      <c r="AM23" s="1143"/>
      <c r="AN23" s="1143"/>
      <c r="AO23" s="1143"/>
      <c r="AP23" s="1138">
        <v>110149</v>
      </c>
      <c r="AQ23" s="1138"/>
      <c r="AR23" s="1138"/>
      <c r="AS23" s="1138"/>
      <c r="AT23" s="1138"/>
      <c r="AU23" s="1144"/>
      <c r="AV23" s="1144"/>
      <c r="AW23" s="1144"/>
      <c r="AX23" s="1144"/>
      <c r="AY23" s="1145"/>
      <c r="AZ23" s="1134" t="s">
        <v>382</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3" t="s">
        <v>383</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2" t="s">
        <v>384</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358</v>
      </c>
      <c r="B26" s="1065"/>
      <c r="C26" s="1065"/>
      <c r="D26" s="1065"/>
      <c r="E26" s="1065"/>
      <c r="F26" s="1065"/>
      <c r="G26" s="1065"/>
      <c r="H26" s="1065"/>
      <c r="I26" s="1065"/>
      <c r="J26" s="1065"/>
      <c r="K26" s="1065"/>
      <c r="L26" s="1065"/>
      <c r="M26" s="1065"/>
      <c r="N26" s="1065"/>
      <c r="O26" s="1065"/>
      <c r="P26" s="1066"/>
      <c r="Q26" s="1070" t="s">
        <v>385</v>
      </c>
      <c r="R26" s="1071"/>
      <c r="S26" s="1071"/>
      <c r="T26" s="1071"/>
      <c r="U26" s="1072"/>
      <c r="V26" s="1070" t="s">
        <v>386</v>
      </c>
      <c r="W26" s="1071"/>
      <c r="X26" s="1071"/>
      <c r="Y26" s="1071"/>
      <c r="Z26" s="1072"/>
      <c r="AA26" s="1070" t="s">
        <v>387</v>
      </c>
      <c r="AB26" s="1071"/>
      <c r="AC26" s="1071"/>
      <c r="AD26" s="1071"/>
      <c r="AE26" s="1071"/>
      <c r="AF26" s="1128" t="s">
        <v>388</v>
      </c>
      <c r="AG26" s="1077"/>
      <c r="AH26" s="1077"/>
      <c r="AI26" s="1077"/>
      <c r="AJ26" s="1129"/>
      <c r="AK26" s="1071" t="s">
        <v>389</v>
      </c>
      <c r="AL26" s="1071"/>
      <c r="AM26" s="1071"/>
      <c r="AN26" s="1071"/>
      <c r="AO26" s="1072"/>
      <c r="AP26" s="1070" t="s">
        <v>390</v>
      </c>
      <c r="AQ26" s="1071"/>
      <c r="AR26" s="1071"/>
      <c r="AS26" s="1071"/>
      <c r="AT26" s="1072"/>
      <c r="AU26" s="1070" t="s">
        <v>391</v>
      </c>
      <c r="AV26" s="1071"/>
      <c r="AW26" s="1071"/>
      <c r="AX26" s="1071"/>
      <c r="AY26" s="1072"/>
      <c r="AZ26" s="1070" t="s">
        <v>392</v>
      </c>
      <c r="BA26" s="1071"/>
      <c r="BB26" s="1071"/>
      <c r="BC26" s="1071"/>
      <c r="BD26" s="1072"/>
      <c r="BE26" s="1070" t="s">
        <v>365</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19" t="s">
        <v>393</v>
      </c>
      <c r="C28" s="1120"/>
      <c r="D28" s="1120"/>
      <c r="E28" s="1120"/>
      <c r="F28" s="1120"/>
      <c r="G28" s="1120"/>
      <c r="H28" s="1120"/>
      <c r="I28" s="1120"/>
      <c r="J28" s="1120"/>
      <c r="K28" s="1120"/>
      <c r="L28" s="1120"/>
      <c r="M28" s="1120"/>
      <c r="N28" s="1120"/>
      <c r="O28" s="1120"/>
      <c r="P28" s="1121"/>
      <c r="Q28" s="1122">
        <v>32564</v>
      </c>
      <c r="R28" s="1123"/>
      <c r="S28" s="1123"/>
      <c r="T28" s="1123"/>
      <c r="U28" s="1123"/>
      <c r="V28" s="1123">
        <v>31738</v>
      </c>
      <c r="W28" s="1123"/>
      <c r="X28" s="1123"/>
      <c r="Y28" s="1123"/>
      <c r="Z28" s="1123"/>
      <c r="AA28" s="1123">
        <v>826</v>
      </c>
      <c r="AB28" s="1123"/>
      <c r="AC28" s="1123"/>
      <c r="AD28" s="1123"/>
      <c r="AE28" s="1124"/>
      <c r="AF28" s="1125">
        <v>826</v>
      </c>
      <c r="AG28" s="1123"/>
      <c r="AH28" s="1123"/>
      <c r="AI28" s="1123"/>
      <c r="AJ28" s="1126"/>
      <c r="AK28" s="1127">
        <v>2127</v>
      </c>
      <c r="AL28" s="1115"/>
      <c r="AM28" s="1115"/>
      <c r="AN28" s="1115"/>
      <c r="AO28" s="1115"/>
      <c r="AP28" s="1115">
        <v>11</v>
      </c>
      <c r="AQ28" s="1115"/>
      <c r="AR28" s="1115"/>
      <c r="AS28" s="1115"/>
      <c r="AT28" s="1115"/>
      <c r="AU28" s="1115" t="s">
        <v>600</v>
      </c>
      <c r="AV28" s="1115"/>
      <c r="AW28" s="1115"/>
      <c r="AX28" s="1115"/>
      <c r="AY28" s="1115"/>
      <c r="AZ28" s="1116"/>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6" t="s">
        <v>394</v>
      </c>
      <c r="C29" s="1107"/>
      <c r="D29" s="1107"/>
      <c r="E29" s="1107"/>
      <c r="F29" s="1107"/>
      <c r="G29" s="1107"/>
      <c r="H29" s="1107"/>
      <c r="I29" s="1107"/>
      <c r="J29" s="1107"/>
      <c r="K29" s="1107"/>
      <c r="L29" s="1107"/>
      <c r="M29" s="1107"/>
      <c r="N29" s="1107"/>
      <c r="O29" s="1107"/>
      <c r="P29" s="1108"/>
      <c r="Q29" s="1112">
        <v>28244</v>
      </c>
      <c r="R29" s="1113"/>
      <c r="S29" s="1113"/>
      <c r="T29" s="1113"/>
      <c r="U29" s="1113"/>
      <c r="V29" s="1113">
        <v>27709</v>
      </c>
      <c r="W29" s="1113"/>
      <c r="X29" s="1113"/>
      <c r="Y29" s="1113"/>
      <c r="Z29" s="1113"/>
      <c r="AA29" s="1113">
        <v>535</v>
      </c>
      <c r="AB29" s="1113"/>
      <c r="AC29" s="1113"/>
      <c r="AD29" s="1113"/>
      <c r="AE29" s="1114"/>
      <c r="AF29" s="1088">
        <v>535</v>
      </c>
      <c r="AG29" s="1089"/>
      <c r="AH29" s="1089"/>
      <c r="AI29" s="1089"/>
      <c r="AJ29" s="1090"/>
      <c r="AK29" s="1049">
        <v>3846</v>
      </c>
      <c r="AL29" s="1040"/>
      <c r="AM29" s="1040"/>
      <c r="AN29" s="1040"/>
      <c r="AO29" s="1040"/>
      <c r="AP29" s="1040" t="s">
        <v>599</v>
      </c>
      <c r="AQ29" s="1040"/>
      <c r="AR29" s="1040"/>
      <c r="AS29" s="1040"/>
      <c r="AT29" s="1040"/>
      <c r="AU29" s="1040" t="s">
        <v>599</v>
      </c>
      <c r="AV29" s="1040"/>
      <c r="AW29" s="1040"/>
      <c r="AX29" s="1040"/>
      <c r="AY29" s="1040"/>
      <c r="AZ29" s="1111"/>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6" t="s">
        <v>395</v>
      </c>
      <c r="C30" s="1107"/>
      <c r="D30" s="1107"/>
      <c r="E30" s="1107"/>
      <c r="F30" s="1107"/>
      <c r="G30" s="1107"/>
      <c r="H30" s="1107"/>
      <c r="I30" s="1107"/>
      <c r="J30" s="1107"/>
      <c r="K30" s="1107"/>
      <c r="L30" s="1107"/>
      <c r="M30" s="1107"/>
      <c r="N30" s="1107"/>
      <c r="O30" s="1107"/>
      <c r="P30" s="1108"/>
      <c r="Q30" s="1112">
        <v>6323</v>
      </c>
      <c r="R30" s="1113"/>
      <c r="S30" s="1113"/>
      <c r="T30" s="1113"/>
      <c r="U30" s="1113"/>
      <c r="V30" s="1113">
        <v>6197</v>
      </c>
      <c r="W30" s="1113"/>
      <c r="X30" s="1113"/>
      <c r="Y30" s="1113"/>
      <c r="Z30" s="1113"/>
      <c r="AA30" s="1113">
        <v>125</v>
      </c>
      <c r="AB30" s="1113"/>
      <c r="AC30" s="1113"/>
      <c r="AD30" s="1113"/>
      <c r="AE30" s="1114"/>
      <c r="AF30" s="1088">
        <v>125</v>
      </c>
      <c r="AG30" s="1089"/>
      <c r="AH30" s="1089"/>
      <c r="AI30" s="1089"/>
      <c r="AJ30" s="1090"/>
      <c r="AK30" s="1049">
        <v>3420</v>
      </c>
      <c r="AL30" s="1040"/>
      <c r="AM30" s="1040"/>
      <c r="AN30" s="1040"/>
      <c r="AO30" s="1040"/>
      <c r="AP30" s="1040" t="s">
        <v>599</v>
      </c>
      <c r="AQ30" s="1040"/>
      <c r="AR30" s="1040"/>
      <c r="AS30" s="1040"/>
      <c r="AT30" s="1040"/>
      <c r="AU30" s="1040" t="s">
        <v>599</v>
      </c>
      <c r="AV30" s="1040"/>
      <c r="AW30" s="1040"/>
      <c r="AX30" s="1040"/>
      <c r="AY30" s="1040"/>
      <c r="AZ30" s="1111"/>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6" t="s">
        <v>396</v>
      </c>
      <c r="C31" s="1107"/>
      <c r="D31" s="1107"/>
      <c r="E31" s="1107"/>
      <c r="F31" s="1107"/>
      <c r="G31" s="1107"/>
      <c r="H31" s="1107"/>
      <c r="I31" s="1107"/>
      <c r="J31" s="1107"/>
      <c r="K31" s="1107"/>
      <c r="L31" s="1107"/>
      <c r="M31" s="1107"/>
      <c r="N31" s="1107"/>
      <c r="O31" s="1107"/>
      <c r="P31" s="1108"/>
      <c r="Q31" s="1112">
        <v>514</v>
      </c>
      <c r="R31" s="1113"/>
      <c r="S31" s="1113"/>
      <c r="T31" s="1113"/>
      <c r="U31" s="1113"/>
      <c r="V31" s="1113">
        <v>508</v>
      </c>
      <c r="W31" s="1113"/>
      <c r="X31" s="1113"/>
      <c r="Y31" s="1113"/>
      <c r="Z31" s="1113"/>
      <c r="AA31" s="1113">
        <v>7</v>
      </c>
      <c r="AB31" s="1113"/>
      <c r="AC31" s="1113"/>
      <c r="AD31" s="1113"/>
      <c r="AE31" s="1114"/>
      <c r="AF31" s="1088" t="s">
        <v>397</v>
      </c>
      <c r="AG31" s="1089"/>
      <c r="AH31" s="1089"/>
      <c r="AI31" s="1089"/>
      <c r="AJ31" s="1090"/>
      <c r="AK31" s="1049">
        <v>415</v>
      </c>
      <c r="AL31" s="1040"/>
      <c r="AM31" s="1040"/>
      <c r="AN31" s="1040"/>
      <c r="AO31" s="1040"/>
      <c r="AP31" s="1040" t="s">
        <v>599</v>
      </c>
      <c r="AQ31" s="1040"/>
      <c r="AR31" s="1040"/>
      <c r="AS31" s="1040"/>
      <c r="AT31" s="1040"/>
      <c r="AU31" s="1040" t="s">
        <v>599</v>
      </c>
      <c r="AV31" s="1040"/>
      <c r="AW31" s="1040"/>
      <c r="AX31" s="1040"/>
      <c r="AY31" s="1040"/>
      <c r="AZ31" s="1111" t="s">
        <v>599</v>
      </c>
      <c r="BA31" s="1111"/>
      <c r="BB31" s="1111"/>
      <c r="BC31" s="1111"/>
      <c r="BD31" s="1111"/>
      <c r="BE31" s="1101" t="s">
        <v>398</v>
      </c>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6" t="s">
        <v>399</v>
      </c>
      <c r="C32" s="1107"/>
      <c r="D32" s="1107"/>
      <c r="E32" s="1107"/>
      <c r="F32" s="1107"/>
      <c r="G32" s="1107"/>
      <c r="H32" s="1107"/>
      <c r="I32" s="1107"/>
      <c r="J32" s="1107"/>
      <c r="K32" s="1107"/>
      <c r="L32" s="1107"/>
      <c r="M32" s="1107"/>
      <c r="N32" s="1107"/>
      <c r="O32" s="1107"/>
      <c r="P32" s="1108"/>
      <c r="Q32" s="1112">
        <v>7438</v>
      </c>
      <c r="R32" s="1113"/>
      <c r="S32" s="1113"/>
      <c r="T32" s="1113"/>
      <c r="U32" s="1113"/>
      <c r="V32" s="1113">
        <v>6903</v>
      </c>
      <c r="W32" s="1113"/>
      <c r="X32" s="1113"/>
      <c r="Y32" s="1113"/>
      <c r="Z32" s="1113"/>
      <c r="AA32" s="1113">
        <v>535</v>
      </c>
      <c r="AB32" s="1113"/>
      <c r="AC32" s="1113"/>
      <c r="AD32" s="1113"/>
      <c r="AE32" s="1114"/>
      <c r="AF32" s="1088">
        <v>5291</v>
      </c>
      <c r="AG32" s="1089"/>
      <c r="AH32" s="1089"/>
      <c r="AI32" s="1089"/>
      <c r="AJ32" s="1090"/>
      <c r="AK32" s="1049">
        <v>297</v>
      </c>
      <c r="AL32" s="1040"/>
      <c r="AM32" s="1040"/>
      <c r="AN32" s="1040"/>
      <c r="AO32" s="1040"/>
      <c r="AP32" s="1040">
        <v>16619</v>
      </c>
      <c r="AQ32" s="1040"/>
      <c r="AR32" s="1040"/>
      <c r="AS32" s="1040"/>
      <c r="AT32" s="1040"/>
      <c r="AU32" s="1040">
        <v>2111</v>
      </c>
      <c r="AV32" s="1040"/>
      <c r="AW32" s="1040"/>
      <c r="AX32" s="1040"/>
      <c r="AY32" s="1040"/>
      <c r="AZ32" s="1111" t="s">
        <v>599</v>
      </c>
      <c r="BA32" s="1111"/>
      <c r="BB32" s="1111"/>
      <c r="BC32" s="1111"/>
      <c r="BD32" s="1111"/>
      <c r="BE32" s="1101" t="s">
        <v>398</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6" t="s">
        <v>400</v>
      </c>
      <c r="C33" s="1107"/>
      <c r="D33" s="1107"/>
      <c r="E33" s="1107"/>
      <c r="F33" s="1107"/>
      <c r="G33" s="1107"/>
      <c r="H33" s="1107"/>
      <c r="I33" s="1107"/>
      <c r="J33" s="1107"/>
      <c r="K33" s="1107"/>
      <c r="L33" s="1107"/>
      <c r="M33" s="1107"/>
      <c r="N33" s="1107"/>
      <c r="O33" s="1107"/>
      <c r="P33" s="1108"/>
      <c r="Q33" s="1112">
        <v>22</v>
      </c>
      <c r="R33" s="1113"/>
      <c r="S33" s="1113"/>
      <c r="T33" s="1113"/>
      <c r="U33" s="1113"/>
      <c r="V33" s="1113">
        <v>19</v>
      </c>
      <c r="W33" s="1113"/>
      <c r="X33" s="1113"/>
      <c r="Y33" s="1113"/>
      <c r="Z33" s="1113"/>
      <c r="AA33" s="1113">
        <v>3</v>
      </c>
      <c r="AB33" s="1113"/>
      <c r="AC33" s="1113"/>
      <c r="AD33" s="1113"/>
      <c r="AE33" s="1114"/>
      <c r="AF33" s="1088">
        <v>159</v>
      </c>
      <c r="AG33" s="1089"/>
      <c r="AH33" s="1089"/>
      <c r="AI33" s="1089"/>
      <c r="AJ33" s="1090"/>
      <c r="AK33" s="1049">
        <v>381</v>
      </c>
      <c r="AL33" s="1040"/>
      <c r="AM33" s="1040"/>
      <c r="AN33" s="1040"/>
      <c r="AO33" s="1040"/>
      <c r="AP33" s="1040" t="s">
        <v>599</v>
      </c>
      <c r="AQ33" s="1040"/>
      <c r="AR33" s="1040"/>
      <c r="AS33" s="1040"/>
      <c r="AT33" s="1040"/>
      <c r="AU33" s="1040" t="s">
        <v>599</v>
      </c>
      <c r="AV33" s="1040"/>
      <c r="AW33" s="1040"/>
      <c r="AX33" s="1040"/>
      <c r="AY33" s="1040"/>
      <c r="AZ33" s="1111" t="s">
        <v>599</v>
      </c>
      <c r="BA33" s="1111"/>
      <c r="BB33" s="1111"/>
      <c r="BC33" s="1111"/>
      <c r="BD33" s="1111"/>
      <c r="BE33" s="1101" t="s">
        <v>398</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6" t="s">
        <v>401</v>
      </c>
      <c r="C34" s="1107"/>
      <c r="D34" s="1107"/>
      <c r="E34" s="1107"/>
      <c r="F34" s="1107"/>
      <c r="G34" s="1107"/>
      <c r="H34" s="1107"/>
      <c r="I34" s="1107"/>
      <c r="J34" s="1107"/>
      <c r="K34" s="1107"/>
      <c r="L34" s="1107"/>
      <c r="M34" s="1107"/>
      <c r="N34" s="1107"/>
      <c r="O34" s="1107"/>
      <c r="P34" s="1108"/>
      <c r="Q34" s="1112">
        <v>229</v>
      </c>
      <c r="R34" s="1113"/>
      <c r="S34" s="1113"/>
      <c r="T34" s="1113"/>
      <c r="U34" s="1113"/>
      <c r="V34" s="1113">
        <v>155</v>
      </c>
      <c r="W34" s="1113"/>
      <c r="X34" s="1113"/>
      <c r="Y34" s="1113"/>
      <c r="Z34" s="1113"/>
      <c r="AA34" s="1113">
        <v>74</v>
      </c>
      <c r="AB34" s="1113"/>
      <c r="AC34" s="1113"/>
      <c r="AD34" s="1113"/>
      <c r="AE34" s="1114"/>
      <c r="AF34" s="1088">
        <v>107</v>
      </c>
      <c r="AG34" s="1089"/>
      <c r="AH34" s="1089"/>
      <c r="AI34" s="1089"/>
      <c r="AJ34" s="1090"/>
      <c r="AK34" s="1049" t="s">
        <v>599</v>
      </c>
      <c r="AL34" s="1040"/>
      <c r="AM34" s="1040"/>
      <c r="AN34" s="1040"/>
      <c r="AO34" s="1040"/>
      <c r="AP34" s="1040">
        <v>118</v>
      </c>
      <c r="AQ34" s="1040"/>
      <c r="AR34" s="1040"/>
      <c r="AS34" s="1040"/>
      <c r="AT34" s="1040"/>
      <c r="AU34" s="1040" t="s">
        <v>599</v>
      </c>
      <c r="AV34" s="1040"/>
      <c r="AW34" s="1040"/>
      <c r="AX34" s="1040"/>
      <c r="AY34" s="1040"/>
      <c r="AZ34" s="1111" t="s">
        <v>599</v>
      </c>
      <c r="BA34" s="1111"/>
      <c r="BB34" s="1111"/>
      <c r="BC34" s="1111"/>
      <c r="BD34" s="1111"/>
      <c r="BE34" s="1101" t="s">
        <v>402</v>
      </c>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6" t="s">
        <v>403</v>
      </c>
      <c r="C35" s="1107"/>
      <c r="D35" s="1107"/>
      <c r="E35" s="1107"/>
      <c r="F35" s="1107"/>
      <c r="G35" s="1107"/>
      <c r="H35" s="1107"/>
      <c r="I35" s="1107"/>
      <c r="J35" s="1107"/>
      <c r="K35" s="1107"/>
      <c r="L35" s="1107"/>
      <c r="M35" s="1107"/>
      <c r="N35" s="1107"/>
      <c r="O35" s="1107"/>
      <c r="P35" s="1108"/>
      <c r="Q35" s="1112">
        <v>9337</v>
      </c>
      <c r="R35" s="1113"/>
      <c r="S35" s="1113"/>
      <c r="T35" s="1113"/>
      <c r="U35" s="1113"/>
      <c r="V35" s="1113">
        <v>8467</v>
      </c>
      <c r="W35" s="1113"/>
      <c r="X35" s="1113"/>
      <c r="Y35" s="1113"/>
      <c r="Z35" s="1113"/>
      <c r="AA35" s="1113">
        <v>870</v>
      </c>
      <c r="AB35" s="1113"/>
      <c r="AC35" s="1113"/>
      <c r="AD35" s="1113"/>
      <c r="AE35" s="1114"/>
      <c r="AF35" s="1088">
        <v>113</v>
      </c>
      <c r="AG35" s="1089"/>
      <c r="AH35" s="1089"/>
      <c r="AI35" s="1089"/>
      <c r="AJ35" s="1090"/>
      <c r="AK35" s="1049">
        <v>5859</v>
      </c>
      <c r="AL35" s="1040"/>
      <c r="AM35" s="1040"/>
      <c r="AN35" s="1040"/>
      <c r="AO35" s="1040"/>
      <c r="AP35" s="1040">
        <v>68810</v>
      </c>
      <c r="AQ35" s="1040"/>
      <c r="AR35" s="1040"/>
      <c r="AS35" s="1040"/>
      <c r="AT35" s="1040"/>
      <c r="AU35" s="1040">
        <v>58145</v>
      </c>
      <c r="AV35" s="1040"/>
      <c r="AW35" s="1040"/>
      <c r="AX35" s="1040"/>
      <c r="AY35" s="1040"/>
      <c r="AZ35" s="1111" t="s">
        <v>599</v>
      </c>
      <c r="BA35" s="1111"/>
      <c r="BB35" s="1111"/>
      <c r="BC35" s="1111"/>
      <c r="BD35" s="1111"/>
      <c r="BE35" s="1101" t="s">
        <v>404</v>
      </c>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6" t="s">
        <v>405</v>
      </c>
      <c r="C36" s="1107"/>
      <c r="D36" s="1107"/>
      <c r="E36" s="1107"/>
      <c r="F36" s="1107"/>
      <c r="G36" s="1107"/>
      <c r="H36" s="1107"/>
      <c r="I36" s="1107"/>
      <c r="J36" s="1107"/>
      <c r="K36" s="1107"/>
      <c r="L36" s="1107"/>
      <c r="M36" s="1107"/>
      <c r="N36" s="1107"/>
      <c r="O36" s="1107"/>
      <c r="P36" s="1108"/>
      <c r="Q36" s="1112">
        <v>33360</v>
      </c>
      <c r="R36" s="1113"/>
      <c r="S36" s="1113"/>
      <c r="T36" s="1113"/>
      <c r="U36" s="1113"/>
      <c r="V36" s="1113">
        <v>32234</v>
      </c>
      <c r="W36" s="1113"/>
      <c r="X36" s="1113"/>
      <c r="Y36" s="1113"/>
      <c r="Z36" s="1113"/>
      <c r="AA36" s="1113">
        <v>1125</v>
      </c>
      <c r="AB36" s="1113"/>
      <c r="AC36" s="1113"/>
      <c r="AD36" s="1113"/>
      <c r="AE36" s="1114"/>
      <c r="AF36" s="1088">
        <v>1535</v>
      </c>
      <c r="AG36" s="1089"/>
      <c r="AH36" s="1089"/>
      <c r="AI36" s="1089"/>
      <c r="AJ36" s="1090"/>
      <c r="AK36" s="1049" t="s">
        <v>599</v>
      </c>
      <c r="AL36" s="1040"/>
      <c r="AM36" s="1040"/>
      <c r="AN36" s="1040"/>
      <c r="AO36" s="1040"/>
      <c r="AP36" s="1040">
        <v>1064</v>
      </c>
      <c r="AQ36" s="1040"/>
      <c r="AR36" s="1040"/>
      <c r="AS36" s="1040"/>
      <c r="AT36" s="1040"/>
      <c r="AU36" s="1040" t="s">
        <v>599</v>
      </c>
      <c r="AV36" s="1040"/>
      <c r="AW36" s="1040"/>
      <c r="AX36" s="1040"/>
      <c r="AY36" s="1040"/>
      <c r="AZ36" s="1111" t="s">
        <v>599</v>
      </c>
      <c r="BA36" s="1111"/>
      <c r="BB36" s="1111"/>
      <c r="BC36" s="1111"/>
      <c r="BD36" s="1111"/>
      <c r="BE36" s="1101" t="s">
        <v>404</v>
      </c>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6" t="s">
        <v>406</v>
      </c>
      <c r="C37" s="1107"/>
      <c r="D37" s="1107"/>
      <c r="E37" s="1107"/>
      <c r="F37" s="1107"/>
      <c r="G37" s="1107"/>
      <c r="H37" s="1107"/>
      <c r="I37" s="1107"/>
      <c r="J37" s="1107"/>
      <c r="K37" s="1107"/>
      <c r="L37" s="1107"/>
      <c r="M37" s="1107"/>
      <c r="N37" s="1107"/>
      <c r="O37" s="1107"/>
      <c r="P37" s="1108"/>
      <c r="Q37" s="1112">
        <v>550</v>
      </c>
      <c r="R37" s="1113"/>
      <c r="S37" s="1113"/>
      <c r="T37" s="1113"/>
      <c r="U37" s="1113"/>
      <c r="V37" s="1113">
        <v>550</v>
      </c>
      <c r="W37" s="1113"/>
      <c r="X37" s="1113"/>
      <c r="Y37" s="1113"/>
      <c r="Z37" s="1113"/>
      <c r="AA37" s="1113">
        <v>0</v>
      </c>
      <c r="AB37" s="1113"/>
      <c r="AC37" s="1113"/>
      <c r="AD37" s="1113"/>
      <c r="AE37" s="1114"/>
      <c r="AF37" s="1088">
        <v>0</v>
      </c>
      <c r="AG37" s="1089"/>
      <c r="AH37" s="1089"/>
      <c r="AI37" s="1089"/>
      <c r="AJ37" s="1090"/>
      <c r="AK37" s="1049">
        <v>415</v>
      </c>
      <c r="AL37" s="1040"/>
      <c r="AM37" s="1040"/>
      <c r="AN37" s="1040"/>
      <c r="AO37" s="1040"/>
      <c r="AP37" s="1040">
        <v>2914</v>
      </c>
      <c r="AQ37" s="1040"/>
      <c r="AR37" s="1040"/>
      <c r="AS37" s="1040"/>
      <c r="AT37" s="1040"/>
      <c r="AU37" s="1040">
        <v>2864</v>
      </c>
      <c r="AV37" s="1040"/>
      <c r="AW37" s="1040"/>
      <c r="AX37" s="1040"/>
      <c r="AY37" s="1040"/>
      <c r="AZ37" s="1111" t="s">
        <v>599</v>
      </c>
      <c r="BA37" s="1111"/>
      <c r="BB37" s="1111"/>
      <c r="BC37" s="1111"/>
      <c r="BD37" s="1111"/>
      <c r="BE37" s="1101" t="s">
        <v>407</v>
      </c>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6" t="s">
        <v>408</v>
      </c>
      <c r="C38" s="1107"/>
      <c r="D38" s="1107"/>
      <c r="E38" s="1107"/>
      <c r="F38" s="1107"/>
      <c r="G38" s="1107"/>
      <c r="H38" s="1107"/>
      <c r="I38" s="1107"/>
      <c r="J38" s="1107"/>
      <c r="K38" s="1107"/>
      <c r="L38" s="1107"/>
      <c r="M38" s="1107"/>
      <c r="N38" s="1107"/>
      <c r="O38" s="1107"/>
      <c r="P38" s="1108"/>
      <c r="Q38" s="1112">
        <v>329</v>
      </c>
      <c r="R38" s="1113"/>
      <c r="S38" s="1113"/>
      <c r="T38" s="1113"/>
      <c r="U38" s="1113"/>
      <c r="V38" s="1113">
        <v>329</v>
      </c>
      <c r="W38" s="1113"/>
      <c r="X38" s="1113"/>
      <c r="Y38" s="1113"/>
      <c r="Z38" s="1113"/>
      <c r="AA38" s="1113">
        <v>0</v>
      </c>
      <c r="AB38" s="1113"/>
      <c r="AC38" s="1113"/>
      <c r="AD38" s="1113"/>
      <c r="AE38" s="1114"/>
      <c r="AF38" s="1088">
        <v>0</v>
      </c>
      <c r="AG38" s="1089"/>
      <c r="AH38" s="1089"/>
      <c r="AI38" s="1089"/>
      <c r="AJ38" s="1090"/>
      <c r="AK38" s="1049">
        <v>198</v>
      </c>
      <c r="AL38" s="1040"/>
      <c r="AM38" s="1040"/>
      <c r="AN38" s="1040"/>
      <c r="AO38" s="1040"/>
      <c r="AP38" s="1040">
        <v>141</v>
      </c>
      <c r="AQ38" s="1040"/>
      <c r="AR38" s="1040"/>
      <c r="AS38" s="1040"/>
      <c r="AT38" s="1040"/>
      <c r="AU38" s="1040">
        <v>141</v>
      </c>
      <c r="AV38" s="1040"/>
      <c r="AW38" s="1040"/>
      <c r="AX38" s="1040"/>
      <c r="AY38" s="1040"/>
      <c r="AZ38" s="1111" t="s">
        <v>599</v>
      </c>
      <c r="BA38" s="1111"/>
      <c r="BB38" s="1111"/>
      <c r="BC38" s="1111"/>
      <c r="BD38" s="1111"/>
      <c r="BE38" s="1101" t="s">
        <v>409</v>
      </c>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410</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380</v>
      </c>
      <c r="B63" s="1013" t="s">
        <v>411</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8692</v>
      </c>
      <c r="AG63" s="1028"/>
      <c r="AH63" s="1028"/>
      <c r="AI63" s="1028"/>
      <c r="AJ63" s="1099"/>
      <c r="AK63" s="1100"/>
      <c r="AL63" s="1032"/>
      <c r="AM63" s="1032"/>
      <c r="AN63" s="1032"/>
      <c r="AO63" s="1032"/>
      <c r="AP63" s="1028">
        <v>89677</v>
      </c>
      <c r="AQ63" s="1028"/>
      <c r="AR63" s="1028"/>
      <c r="AS63" s="1028"/>
      <c r="AT63" s="1028"/>
      <c r="AU63" s="1028">
        <v>63261</v>
      </c>
      <c r="AV63" s="1028"/>
      <c r="AW63" s="1028"/>
      <c r="AX63" s="1028"/>
      <c r="AY63" s="1028"/>
      <c r="AZ63" s="1094"/>
      <c r="BA63" s="1094"/>
      <c r="BB63" s="1094"/>
      <c r="BC63" s="1094"/>
      <c r="BD63" s="1094"/>
      <c r="BE63" s="1029"/>
      <c r="BF63" s="1029"/>
      <c r="BG63" s="1029"/>
      <c r="BH63" s="1029"/>
      <c r="BI63" s="1030"/>
      <c r="BJ63" s="1095" t="s">
        <v>412</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413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414</v>
      </c>
      <c r="B66" s="1065"/>
      <c r="C66" s="1065"/>
      <c r="D66" s="1065"/>
      <c r="E66" s="1065"/>
      <c r="F66" s="1065"/>
      <c r="G66" s="1065"/>
      <c r="H66" s="1065"/>
      <c r="I66" s="1065"/>
      <c r="J66" s="1065"/>
      <c r="K66" s="1065"/>
      <c r="L66" s="1065"/>
      <c r="M66" s="1065"/>
      <c r="N66" s="1065"/>
      <c r="O66" s="1065"/>
      <c r="P66" s="1066"/>
      <c r="Q66" s="1070" t="s">
        <v>385</v>
      </c>
      <c r="R66" s="1071"/>
      <c r="S66" s="1071"/>
      <c r="T66" s="1071"/>
      <c r="U66" s="1072"/>
      <c r="V66" s="1070" t="s">
        <v>415</v>
      </c>
      <c r="W66" s="1071"/>
      <c r="X66" s="1071"/>
      <c r="Y66" s="1071"/>
      <c r="Z66" s="1072"/>
      <c r="AA66" s="1070" t="s">
        <v>416</v>
      </c>
      <c r="AB66" s="1071"/>
      <c r="AC66" s="1071"/>
      <c r="AD66" s="1071"/>
      <c r="AE66" s="1072"/>
      <c r="AF66" s="1076" t="s">
        <v>417</v>
      </c>
      <c r="AG66" s="1077"/>
      <c r="AH66" s="1077"/>
      <c r="AI66" s="1077"/>
      <c r="AJ66" s="1078"/>
      <c r="AK66" s="1070" t="s">
        <v>418</v>
      </c>
      <c r="AL66" s="1065"/>
      <c r="AM66" s="1065"/>
      <c r="AN66" s="1065"/>
      <c r="AO66" s="1066"/>
      <c r="AP66" s="1070" t="s">
        <v>419</v>
      </c>
      <c r="AQ66" s="1071"/>
      <c r="AR66" s="1071"/>
      <c r="AS66" s="1071"/>
      <c r="AT66" s="1072"/>
      <c r="AU66" s="1070" t="s">
        <v>420</v>
      </c>
      <c r="AV66" s="1071"/>
      <c r="AW66" s="1071"/>
      <c r="AX66" s="1071"/>
      <c r="AY66" s="1072"/>
      <c r="AZ66" s="1070" t="s">
        <v>365</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4" t="s">
        <v>577</v>
      </c>
      <c r="C68" s="1055"/>
      <c r="D68" s="1055"/>
      <c r="E68" s="1055"/>
      <c r="F68" s="1055"/>
      <c r="G68" s="1055"/>
      <c r="H68" s="1055"/>
      <c r="I68" s="1055"/>
      <c r="J68" s="1055"/>
      <c r="K68" s="1055"/>
      <c r="L68" s="1055"/>
      <c r="M68" s="1055"/>
      <c r="N68" s="1055"/>
      <c r="O68" s="1055"/>
      <c r="P68" s="1056"/>
      <c r="Q68" s="1057">
        <v>291</v>
      </c>
      <c r="R68" s="1051"/>
      <c r="S68" s="1051"/>
      <c r="T68" s="1051"/>
      <c r="U68" s="1051"/>
      <c r="V68" s="1051">
        <v>274</v>
      </c>
      <c r="W68" s="1051"/>
      <c r="X68" s="1051"/>
      <c r="Y68" s="1051"/>
      <c r="Z68" s="1051"/>
      <c r="AA68" s="1051">
        <v>17</v>
      </c>
      <c r="AB68" s="1051"/>
      <c r="AC68" s="1051"/>
      <c r="AD68" s="1051"/>
      <c r="AE68" s="1051"/>
      <c r="AF68" s="1051">
        <v>17</v>
      </c>
      <c r="AG68" s="1051"/>
      <c r="AH68" s="1051"/>
      <c r="AI68" s="1051"/>
      <c r="AJ68" s="1051"/>
      <c r="AK68" s="1051">
        <v>85</v>
      </c>
      <c r="AL68" s="1051"/>
      <c r="AM68" s="1051"/>
      <c r="AN68" s="1051"/>
      <c r="AO68" s="1051"/>
      <c r="AP68" s="1051" t="s">
        <v>601</v>
      </c>
      <c r="AQ68" s="1051"/>
      <c r="AR68" s="1051"/>
      <c r="AS68" s="1051"/>
      <c r="AT68" s="1051"/>
      <c r="AU68" s="1051" t="s">
        <v>602</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581</v>
      </c>
      <c r="C69" s="1044"/>
      <c r="D69" s="1044"/>
      <c r="E69" s="1044"/>
      <c r="F69" s="1044"/>
      <c r="G69" s="1044"/>
      <c r="H69" s="1044"/>
      <c r="I69" s="1044"/>
      <c r="J69" s="1044"/>
      <c r="K69" s="1044"/>
      <c r="L69" s="1044"/>
      <c r="M69" s="1044"/>
      <c r="N69" s="1044"/>
      <c r="O69" s="1044"/>
      <c r="P69" s="1045"/>
      <c r="Q69" s="1046">
        <v>5811</v>
      </c>
      <c r="R69" s="1040"/>
      <c r="S69" s="1040"/>
      <c r="T69" s="1040"/>
      <c r="U69" s="1040"/>
      <c r="V69" s="1040">
        <v>4987</v>
      </c>
      <c r="W69" s="1040"/>
      <c r="X69" s="1040"/>
      <c r="Y69" s="1040"/>
      <c r="Z69" s="1040"/>
      <c r="AA69" s="1040">
        <v>824</v>
      </c>
      <c r="AB69" s="1040"/>
      <c r="AC69" s="1040"/>
      <c r="AD69" s="1040"/>
      <c r="AE69" s="1040"/>
      <c r="AF69" s="1040">
        <v>824</v>
      </c>
      <c r="AG69" s="1040"/>
      <c r="AH69" s="1040"/>
      <c r="AI69" s="1040"/>
      <c r="AJ69" s="1040"/>
      <c r="AK69" s="1040">
        <v>18</v>
      </c>
      <c r="AL69" s="1040"/>
      <c r="AM69" s="1040"/>
      <c r="AN69" s="1040"/>
      <c r="AO69" s="1040"/>
      <c r="AP69" s="1040" t="s">
        <v>599</v>
      </c>
      <c r="AQ69" s="1040"/>
      <c r="AR69" s="1040"/>
      <c r="AS69" s="1040"/>
      <c r="AT69" s="1040"/>
      <c r="AU69" s="1040" t="s">
        <v>599</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579</v>
      </c>
      <c r="C70" s="1044"/>
      <c r="D70" s="1044"/>
      <c r="E70" s="1044"/>
      <c r="F70" s="1044"/>
      <c r="G70" s="1044"/>
      <c r="H70" s="1044"/>
      <c r="I70" s="1044"/>
      <c r="J70" s="1044"/>
      <c r="K70" s="1044"/>
      <c r="L70" s="1044"/>
      <c r="M70" s="1044"/>
      <c r="N70" s="1044"/>
      <c r="O70" s="1044"/>
      <c r="P70" s="1045"/>
      <c r="Q70" s="1046">
        <v>163</v>
      </c>
      <c r="R70" s="1040"/>
      <c r="S70" s="1040"/>
      <c r="T70" s="1040"/>
      <c r="U70" s="1040"/>
      <c r="V70" s="1040">
        <v>159</v>
      </c>
      <c r="W70" s="1040"/>
      <c r="X70" s="1040"/>
      <c r="Y70" s="1040"/>
      <c r="Z70" s="1040"/>
      <c r="AA70" s="1040">
        <v>5</v>
      </c>
      <c r="AB70" s="1040"/>
      <c r="AC70" s="1040"/>
      <c r="AD70" s="1040"/>
      <c r="AE70" s="1040"/>
      <c r="AF70" s="1040">
        <v>5</v>
      </c>
      <c r="AG70" s="1040"/>
      <c r="AH70" s="1040"/>
      <c r="AI70" s="1040"/>
      <c r="AJ70" s="1040"/>
      <c r="AK70" s="1040" t="s">
        <v>599</v>
      </c>
      <c r="AL70" s="1040"/>
      <c r="AM70" s="1040"/>
      <c r="AN70" s="1040"/>
      <c r="AO70" s="1040"/>
      <c r="AP70" s="1040" t="s">
        <v>603</v>
      </c>
      <c r="AQ70" s="1040"/>
      <c r="AR70" s="1040"/>
      <c r="AS70" s="1040"/>
      <c r="AT70" s="1040"/>
      <c r="AU70" s="1040" t="s">
        <v>602</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578</v>
      </c>
      <c r="C71" s="1044"/>
      <c r="D71" s="1044"/>
      <c r="E71" s="1044"/>
      <c r="F71" s="1044"/>
      <c r="G71" s="1044"/>
      <c r="H71" s="1044"/>
      <c r="I71" s="1044"/>
      <c r="J71" s="1044"/>
      <c r="K71" s="1044"/>
      <c r="L71" s="1044"/>
      <c r="M71" s="1044"/>
      <c r="N71" s="1044"/>
      <c r="O71" s="1044"/>
      <c r="P71" s="1045"/>
      <c r="Q71" s="1046">
        <v>64</v>
      </c>
      <c r="R71" s="1040"/>
      <c r="S71" s="1040"/>
      <c r="T71" s="1040"/>
      <c r="U71" s="1040"/>
      <c r="V71" s="1040">
        <v>63</v>
      </c>
      <c r="W71" s="1040"/>
      <c r="X71" s="1040"/>
      <c r="Y71" s="1040"/>
      <c r="Z71" s="1040"/>
      <c r="AA71" s="1040">
        <v>1</v>
      </c>
      <c r="AB71" s="1040"/>
      <c r="AC71" s="1040"/>
      <c r="AD71" s="1040"/>
      <c r="AE71" s="1040"/>
      <c r="AF71" s="1040">
        <v>1</v>
      </c>
      <c r="AG71" s="1040"/>
      <c r="AH71" s="1040"/>
      <c r="AI71" s="1040"/>
      <c r="AJ71" s="1040"/>
      <c r="AK71" s="1040" t="s">
        <v>599</v>
      </c>
      <c r="AL71" s="1040"/>
      <c r="AM71" s="1040"/>
      <c r="AN71" s="1040"/>
      <c r="AO71" s="1040"/>
      <c r="AP71" s="1040" t="s">
        <v>599</v>
      </c>
      <c r="AQ71" s="1040"/>
      <c r="AR71" s="1040"/>
      <c r="AS71" s="1040"/>
      <c r="AT71" s="1040"/>
      <c r="AU71" s="1040" t="s">
        <v>599</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t="s">
        <v>580</v>
      </c>
      <c r="C72" s="1044"/>
      <c r="D72" s="1044"/>
      <c r="E72" s="1044"/>
      <c r="F72" s="1044"/>
      <c r="G72" s="1044"/>
      <c r="H72" s="1044"/>
      <c r="I72" s="1044"/>
      <c r="J72" s="1044"/>
      <c r="K72" s="1044"/>
      <c r="L72" s="1044"/>
      <c r="M72" s="1044"/>
      <c r="N72" s="1044"/>
      <c r="O72" s="1044"/>
      <c r="P72" s="1045"/>
      <c r="Q72" s="1046">
        <v>20</v>
      </c>
      <c r="R72" s="1040"/>
      <c r="S72" s="1040"/>
      <c r="T72" s="1040"/>
      <c r="U72" s="1040"/>
      <c r="V72" s="1040">
        <v>19</v>
      </c>
      <c r="W72" s="1040"/>
      <c r="X72" s="1040"/>
      <c r="Y72" s="1040"/>
      <c r="Z72" s="1040"/>
      <c r="AA72" s="1040">
        <v>2</v>
      </c>
      <c r="AB72" s="1040"/>
      <c r="AC72" s="1040"/>
      <c r="AD72" s="1040"/>
      <c r="AE72" s="1040"/>
      <c r="AF72" s="1040">
        <v>2</v>
      </c>
      <c r="AG72" s="1040"/>
      <c r="AH72" s="1040"/>
      <c r="AI72" s="1040"/>
      <c r="AJ72" s="1040"/>
      <c r="AK72" s="1040" t="s">
        <v>604</v>
      </c>
      <c r="AL72" s="1040"/>
      <c r="AM72" s="1040"/>
      <c r="AN72" s="1040"/>
      <c r="AO72" s="1040"/>
      <c r="AP72" s="1040" t="s">
        <v>599</v>
      </c>
      <c r="AQ72" s="1040"/>
      <c r="AR72" s="1040"/>
      <c r="AS72" s="1040"/>
      <c r="AT72" s="1040"/>
      <c r="AU72" s="1040" t="s">
        <v>603</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t="s">
        <v>583</v>
      </c>
      <c r="C73" s="1044"/>
      <c r="D73" s="1044"/>
      <c r="E73" s="1044"/>
      <c r="F73" s="1044"/>
      <c r="G73" s="1044"/>
      <c r="H73" s="1044"/>
      <c r="I73" s="1044"/>
      <c r="J73" s="1044"/>
      <c r="K73" s="1044"/>
      <c r="L73" s="1044"/>
      <c r="M73" s="1044"/>
      <c r="N73" s="1044"/>
      <c r="O73" s="1044"/>
      <c r="P73" s="1045"/>
      <c r="Q73" s="1046">
        <v>3</v>
      </c>
      <c r="R73" s="1040"/>
      <c r="S73" s="1040"/>
      <c r="T73" s="1040"/>
      <c r="U73" s="1040"/>
      <c r="V73" s="1040">
        <v>2</v>
      </c>
      <c r="W73" s="1040"/>
      <c r="X73" s="1040"/>
      <c r="Y73" s="1040"/>
      <c r="Z73" s="1040"/>
      <c r="AA73" s="1040">
        <v>2</v>
      </c>
      <c r="AB73" s="1040"/>
      <c r="AC73" s="1040"/>
      <c r="AD73" s="1040"/>
      <c r="AE73" s="1040"/>
      <c r="AF73" s="1040">
        <v>2</v>
      </c>
      <c r="AG73" s="1040"/>
      <c r="AH73" s="1040"/>
      <c r="AI73" s="1040"/>
      <c r="AJ73" s="1040"/>
      <c r="AK73" s="1040">
        <v>0</v>
      </c>
      <c r="AL73" s="1040"/>
      <c r="AM73" s="1040"/>
      <c r="AN73" s="1040"/>
      <c r="AO73" s="1040"/>
      <c r="AP73" s="1040" t="s">
        <v>603</v>
      </c>
      <c r="AQ73" s="1040"/>
      <c r="AR73" s="1040"/>
      <c r="AS73" s="1040"/>
      <c r="AT73" s="1040"/>
      <c r="AU73" s="1040" t="s">
        <v>599</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t="s">
        <v>582</v>
      </c>
      <c r="C74" s="1044"/>
      <c r="D74" s="1044"/>
      <c r="E74" s="1044"/>
      <c r="F74" s="1044"/>
      <c r="G74" s="1044"/>
      <c r="H74" s="1044"/>
      <c r="I74" s="1044"/>
      <c r="J74" s="1044"/>
      <c r="K74" s="1044"/>
      <c r="L74" s="1044"/>
      <c r="M74" s="1044"/>
      <c r="N74" s="1044"/>
      <c r="O74" s="1044"/>
      <c r="P74" s="1045"/>
      <c r="Q74" s="1046">
        <v>268</v>
      </c>
      <c r="R74" s="1040"/>
      <c r="S74" s="1040"/>
      <c r="T74" s="1040"/>
      <c r="U74" s="1040"/>
      <c r="V74" s="1040">
        <v>255</v>
      </c>
      <c r="W74" s="1040"/>
      <c r="X74" s="1040"/>
      <c r="Y74" s="1040"/>
      <c r="Z74" s="1040"/>
      <c r="AA74" s="1040">
        <v>14</v>
      </c>
      <c r="AB74" s="1040"/>
      <c r="AC74" s="1040"/>
      <c r="AD74" s="1040"/>
      <c r="AE74" s="1040"/>
      <c r="AF74" s="1040">
        <v>14</v>
      </c>
      <c r="AG74" s="1040"/>
      <c r="AH74" s="1040"/>
      <c r="AI74" s="1040"/>
      <c r="AJ74" s="1040"/>
      <c r="AK74" s="1040" t="s">
        <v>604</v>
      </c>
      <c r="AL74" s="1040"/>
      <c r="AM74" s="1040"/>
      <c r="AN74" s="1040"/>
      <c r="AO74" s="1040"/>
      <c r="AP74" s="1040">
        <v>1374</v>
      </c>
      <c r="AQ74" s="1040"/>
      <c r="AR74" s="1040"/>
      <c r="AS74" s="1040"/>
      <c r="AT74" s="1040"/>
      <c r="AU74" s="1040">
        <v>95</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t="s">
        <v>584</v>
      </c>
      <c r="C75" s="1044"/>
      <c r="D75" s="1044"/>
      <c r="E75" s="1044"/>
      <c r="F75" s="1044"/>
      <c r="G75" s="1044"/>
      <c r="H75" s="1044"/>
      <c r="I75" s="1044"/>
      <c r="J75" s="1044"/>
      <c r="K75" s="1044"/>
      <c r="L75" s="1044"/>
      <c r="M75" s="1044"/>
      <c r="N75" s="1044"/>
      <c r="O75" s="1044"/>
      <c r="P75" s="1045"/>
      <c r="Q75" s="1050">
        <v>277</v>
      </c>
      <c r="R75" s="1048"/>
      <c r="S75" s="1048"/>
      <c r="T75" s="1048"/>
      <c r="U75" s="1049"/>
      <c r="V75" s="1047">
        <v>153</v>
      </c>
      <c r="W75" s="1048"/>
      <c r="X75" s="1048"/>
      <c r="Y75" s="1048"/>
      <c r="Z75" s="1049"/>
      <c r="AA75" s="1047">
        <v>124</v>
      </c>
      <c r="AB75" s="1048"/>
      <c r="AC75" s="1048"/>
      <c r="AD75" s="1048"/>
      <c r="AE75" s="1049"/>
      <c r="AF75" s="1047">
        <v>124</v>
      </c>
      <c r="AG75" s="1048"/>
      <c r="AH75" s="1048"/>
      <c r="AI75" s="1048"/>
      <c r="AJ75" s="1049"/>
      <c r="AK75" s="1047" t="s">
        <v>599</v>
      </c>
      <c r="AL75" s="1048"/>
      <c r="AM75" s="1048"/>
      <c r="AN75" s="1048"/>
      <c r="AO75" s="1049"/>
      <c r="AP75" s="1047" t="s">
        <v>599</v>
      </c>
      <c r="AQ75" s="1048"/>
      <c r="AR75" s="1048"/>
      <c r="AS75" s="1048"/>
      <c r="AT75" s="1049"/>
      <c r="AU75" s="1047" t="s">
        <v>599</v>
      </c>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t="s">
        <v>585</v>
      </c>
      <c r="C76" s="1044"/>
      <c r="D76" s="1044"/>
      <c r="E76" s="1044"/>
      <c r="F76" s="1044"/>
      <c r="G76" s="1044"/>
      <c r="H76" s="1044"/>
      <c r="I76" s="1044"/>
      <c r="J76" s="1044"/>
      <c r="K76" s="1044"/>
      <c r="L76" s="1044"/>
      <c r="M76" s="1044"/>
      <c r="N76" s="1044"/>
      <c r="O76" s="1044"/>
      <c r="P76" s="1045"/>
      <c r="Q76" s="1050">
        <v>52</v>
      </c>
      <c r="R76" s="1048"/>
      <c r="S76" s="1048"/>
      <c r="T76" s="1048"/>
      <c r="U76" s="1049"/>
      <c r="V76" s="1047">
        <v>29</v>
      </c>
      <c r="W76" s="1048"/>
      <c r="X76" s="1048"/>
      <c r="Y76" s="1048"/>
      <c r="Z76" s="1049"/>
      <c r="AA76" s="1047">
        <v>23</v>
      </c>
      <c r="AB76" s="1048"/>
      <c r="AC76" s="1048"/>
      <c r="AD76" s="1048"/>
      <c r="AE76" s="1049"/>
      <c r="AF76" s="1047">
        <v>23</v>
      </c>
      <c r="AG76" s="1048"/>
      <c r="AH76" s="1048"/>
      <c r="AI76" s="1048"/>
      <c r="AJ76" s="1049"/>
      <c r="AK76" s="1047" t="s">
        <v>599</v>
      </c>
      <c r="AL76" s="1048"/>
      <c r="AM76" s="1048"/>
      <c r="AN76" s="1048"/>
      <c r="AO76" s="1049"/>
      <c r="AP76" s="1047" t="s">
        <v>603</v>
      </c>
      <c r="AQ76" s="1048"/>
      <c r="AR76" s="1048"/>
      <c r="AS76" s="1048"/>
      <c r="AT76" s="1049"/>
      <c r="AU76" s="1047" t="s">
        <v>599</v>
      </c>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t="s">
        <v>586</v>
      </c>
      <c r="C77" s="1044"/>
      <c r="D77" s="1044"/>
      <c r="E77" s="1044"/>
      <c r="F77" s="1044"/>
      <c r="G77" s="1044"/>
      <c r="H77" s="1044"/>
      <c r="I77" s="1044"/>
      <c r="J77" s="1044"/>
      <c r="K77" s="1044"/>
      <c r="L77" s="1044"/>
      <c r="M77" s="1044"/>
      <c r="N77" s="1044"/>
      <c r="O77" s="1044"/>
      <c r="P77" s="1045"/>
      <c r="Q77" s="1050">
        <v>189</v>
      </c>
      <c r="R77" s="1048"/>
      <c r="S77" s="1048"/>
      <c r="T77" s="1048"/>
      <c r="U77" s="1049"/>
      <c r="V77" s="1047">
        <v>186</v>
      </c>
      <c r="W77" s="1048"/>
      <c r="X77" s="1048"/>
      <c r="Y77" s="1048"/>
      <c r="Z77" s="1049"/>
      <c r="AA77" s="1047">
        <v>3</v>
      </c>
      <c r="AB77" s="1048"/>
      <c r="AC77" s="1048"/>
      <c r="AD77" s="1048"/>
      <c r="AE77" s="1049"/>
      <c r="AF77" s="1047">
        <v>3</v>
      </c>
      <c r="AG77" s="1048"/>
      <c r="AH77" s="1048"/>
      <c r="AI77" s="1048"/>
      <c r="AJ77" s="1049"/>
      <c r="AK77" s="1047" t="s">
        <v>599</v>
      </c>
      <c r="AL77" s="1048"/>
      <c r="AM77" s="1048"/>
      <c r="AN77" s="1048"/>
      <c r="AO77" s="1049"/>
      <c r="AP77" s="1047" t="s">
        <v>599</v>
      </c>
      <c r="AQ77" s="1048"/>
      <c r="AR77" s="1048"/>
      <c r="AS77" s="1048"/>
      <c r="AT77" s="1049"/>
      <c r="AU77" s="1047" t="s">
        <v>599</v>
      </c>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t="s">
        <v>587</v>
      </c>
      <c r="C78" s="1044"/>
      <c r="D78" s="1044"/>
      <c r="E78" s="1044"/>
      <c r="F78" s="1044"/>
      <c r="G78" s="1044"/>
      <c r="H78" s="1044"/>
      <c r="I78" s="1044"/>
      <c r="J78" s="1044"/>
      <c r="K78" s="1044"/>
      <c r="L78" s="1044"/>
      <c r="M78" s="1044"/>
      <c r="N78" s="1044"/>
      <c r="O78" s="1044"/>
      <c r="P78" s="1045"/>
      <c r="Q78" s="1046">
        <v>218731</v>
      </c>
      <c r="R78" s="1040"/>
      <c r="S78" s="1040"/>
      <c r="T78" s="1040"/>
      <c r="U78" s="1040"/>
      <c r="V78" s="1040">
        <v>210330</v>
      </c>
      <c r="W78" s="1040"/>
      <c r="X78" s="1040"/>
      <c r="Y78" s="1040"/>
      <c r="Z78" s="1040"/>
      <c r="AA78" s="1040">
        <v>8401</v>
      </c>
      <c r="AB78" s="1040"/>
      <c r="AC78" s="1040"/>
      <c r="AD78" s="1040"/>
      <c r="AE78" s="1040"/>
      <c r="AF78" s="1040">
        <v>8401</v>
      </c>
      <c r="AG78" s="1040"/>
      <c r="AH78" s="1040"/>
      <c r="AI78" s="1040"/>
      <c r="AJ78" s="1040"/>
      <c r="AK78" s="1040" t="s">
        <v>599</v>
      </c>
      <c r="AL78" s="1040"/>
      <c r="AM78" s="1040"/>
      <c r="AN78" s="1040"/>
      <c r="AO78" s="1040"/>
      <c r="AP78" s="1047" t="s">
        <v>599</v>
      </c>
      <c r="AQ78" s="1048"/>
      <c r="AR78" s="1048"/>
      <c r="AS78" s="1048"/>
      <c r="AT78" s="1049"/>
      <c r="AU78" s="1047" t="s">
        <v>599</v>
      </c>
      <c r="AV78" s="1048"/>
      <c r="AW78" s="1048"/>
      <c r="AX78" s="1048"/>
      <c r="AY78" s="1049"/>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380</v>
      </c>
      <c r="B88" s="1013" t="s">
        <v>421</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9416</v>
      </c>
      <c r="AG88" s="1028"/>
      <c r="AH88" s="1028"/>
      <c r="AI88" s="1028"/>
      <c r="AJ88" s="1028"/>
      <c r="AK88" s="1032"/>
      <c r="AL88" s="1032"/>
      <c r="AM88" s="1032"/>
      <c r="AN88" s="1032"/>
      <c r="AO88" s="1032"/>
      <c r="AP88" s="1028">
        <v>1374</v>
      </c>
      <c r="AQ88" s="1028"/>
      <c r="AR88" s="1028"/>
      <c r="AS88" s="1028"/>
      <c r="AT88" s="1028"/>
      <c r="AU88" s="1028">
        <v>95</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380</v>
      </c>
      <c r="BR102" s="1013" t="s">
        <v>422</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1111</v>
      </c>
      <c r="CS102" s="1020"/>
      <c r="CT102" s="1020"/>
      <c r="CU102" s="1020"/>
      <c r="CV102" s="1021"/>
      <c r="CW102" s="1019">
        <v>31</v>
      </c>
      <c r="CX102" s="1020"/>
      <c r="CY102" s="1020"/>
      <c r="CZ102" s="1020"/>
      <c r="DA102" s="1021"/>
      <c r="DB102" s="1019" t="s">
        <v>611</v>
      </c>
      <c r="DC102" s="1020"/>
      <c r="DD102" s="1020"/>
      <c r="DE102" s="1020"/>
      <c r="DF102" s="1021"/>
      <c r="DG102" s="1019">
        <v>4400</v>
      </c>
      <c r="DH102" s="1020"/>
      <c r="DI102" s="1020"/>
      <c r="DJ102" s="1020"/>
      <c r="DK102" s="1021"/>
      <c r="DL102" s="1019" t="s">
        <v>611</v>
      </c>
      <c r="DM102" s="1020"/>
      <c r="DN102" s="1020"/>
      <c r="DO102" s="1020"/>
      <c r="DP102" s="1021"/>
      <c r="DQ102" s="1019">
        <v>705</v>
      </c>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423</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424</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425</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426</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427</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428</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429</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430</v>
      </c>
      <c r="AB109" s="963"/>
      <c r="AC109" s="963"/>
      <c r="AD109" s="963"/>
      <c r="AE109" s="964"/>
      <c r="AF109" s="965" t="s">
        <v>296</v>
      </c>
      <c r="AG109" s="963"/>
      <c r="AH109" s="963"/>
      <c r="AI109" s="963"/>
      <c r="AJ109" s="964"/>
      <c r="AK109" s="965" t="s">
        <v>295</v>
      </c>
      <c r="AL109" s="963"/>
      <c r="AM109" s="963"/>
      <c r="AN109" s="963"/>
      <c r="AO109" s="964"/>
      <c r="AP109" s="965" t="s">
        <v>431</v>
      </c>
      <c r="AQ109" s="963"/>
      <c r="AR109" s="963"/>
      <c r="AS109" s="963"/>
      <c r="AT109" s="994"/>
      <c r="AU109" s="962" t="s">
        <v>429</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430</v>
      </c>
      <c r="BR109" s="963"/>
      <c r="BS109" s="963"/>
      <c r="BT109" s="963"/>
      <c r="BU109" s="964"/>
      <c r="BV109" s="965" t="s">
        <v>296</v>
      </c>
      <c r="BW109" s="963"/>
      <c r="BX109" s="963"/>
      <c r="BY109" s="963"/>
      <c r="BZ109" s="964"/>
      <c r="CA109" s="965" t="s">
        <v>295</v>
      </c>
      <c r="CB109" s="963"/>
      <c r="CC109" s="963"/>
      <c r="CD109" s="963"/>
      <c r="CE109" s="964"/>
      <c r="CF109" s="1001" t="s">
        <v>431</v>
      </c>
      <c r="CG109" s="1001"/>
      <c r="CH109" s="1001"/>
      <c r="CI109" s="1001"/>
      <c r="CJ109" s="1001"/>
      <c r="CK109" s="965" t="s">
        <v>432</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430</v>
      </c>
      <c r="DH109" s="963"/>
      <c r="DI109" s="963"/>
      <c r="DJ109" s="963"/>
      <c r="DK109" s="964"/>
      <c r="DL109" s="965" t="s">
        <v>296</v>
      </c>
      <c r="DM109" s="963"/>
      <c r="DN109" s="963"/>
      <c r="DO109" s="963"/>
      <c r="DP109" s="964"/>
      <c r="DQ109" s="965" t="s">
        <v>295</v>
      </c>
      <c r="DR109" s="963"/>
      <c r="DS109" s="963"/>
      <c r="DT109" s="963"/>
      <c r="DU109" s="964"/>
      <c r="DV109" s="965" t="s">
        <v>431</v>
      </c>
      <c r="DW109" s="963"/>
      <c r="DX109" s="963"/>
      <c r="DY109" s="963"/>
      <c r="DZ109" s="994"/>
    </row>
    <row r="110" spans="1:131" s="226" customFormat="1" ht="26.25" customHeight="1" x14ac:dyDescent="0.15">
      <c r="A110" s="865" t="s">
        <v>433</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9591876</v>
      </c>
      <c r="AB110" s="956"/>
      <c r="AC110" s="956"/>
      <c r="AD110" s="956"/>
      <c r="AE110" s="957"/>
      <c r="AF110" s="958">
        <v>9804308</v>
      </c>
      <c r="AG110" s="956"/>
      <c r="AH110" s="956"/>
      <c r="AI110" s="956"/>
      <c r="AJ110" s="957"/>
      <c r="AK110" s="958">
        <v>10069958</v>
      </c>
      <c r="AL110" s="956"/>
      <c r="AM110" s="956"/>
      <c r="AN110" s="956"/>
      <c r="AO110" s="957"/>
      <c r="AP110" s="959">
        <v>17.899999999999999</v>
      </c>
      <c r="AQ110" s="960"/>
      <c r="AR110" s="960"/>
      <c r="AS110" s="960"/>
      <c r="AT110" s="961"/>
      <c r="AU110" s="995" t="s">
        <v>66</v>
      </c>
      <c r="AV110" s="996"/>
      <c r="AW110" s="996"/>
      <c r="AX110" s="996"/>
      <c r="AY110" s="996"/>
      <c r="AZ110" s="921" t="s">
        <v>434</v>
      </c>
      <c r="BA110" s="866"/>
      <c r="BB110" s="866"/>
      <c r="BC110" s="866"/>
      <c r="BD110" s="866"/>
      <c r="BE110" s="866"/>
      <c r="BF110" s="866"/>
      <c r="BG110" s="866"/>
      <c r="BH110" s="866"/>
      <c r="BI110" s="866"/>
      <c r="BJ110" s="866"/>
      <c r="BK110" s="866"/>
      <c r="BL110" s="866"/>
      <c r="BM110" s="866"/>
      <c r="BN110" s="866"/>
      <c r="BO110" s="866"/>
      <c r="BP110" s="867"/>
      <c r="BQ110" s="922">
        <v>102664305</v>
      </c>
      <c r="BR110" s="903"/>
      <c r="BS110" s="903"/>
      <c r="BT110" s="903"/>
      <c r="BU110" s="903"/>
      <c r="BV110" s="903">
        <v>106323081</v>
      </c>
      <c r="BW110" s="903"/>
      <c r="BX110" s="903"/>
      <c r="BY110" s="903"/>
      <c r="BZ110" s="903"/>
      <c r="CA110" s="903">
        <v>110149028</v>
      </c>
      <c r="CB110" s="903"/>
      <c r="CC110" s="903"/>
      <c r="CD110" s="903"/>
      <c r="CE110" s="903"/>
      <c r="CF110" s="927">
        <v>195.3</v>
      </c>
      <c r="CG110" s="928"/>
      <c r="CH110" s="928"/>
      <c r="CI110" s="928"/>
      <c r="CJ110" s="928"/>
      <c r="CK110" s="991" t="s">
        <v>435</v>
      </c>
      <c r="CL110" s="877"/>
      <c r="CM110" s="952" t="s">
        <v>436</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437</v>
      </c>
      <c r="DH110" s="903"/>
      <c r="DI110" s="903"/>
      <c r="DJ110" s="903"/>
      <c r="DK110" s="903"/>
      <c r="DL110" s="903" t="s">
        <v>438</v>
      </c>
      <c r="DM110" s="903"/>
      <c r="DN110" s="903"/>
      <c r="DO110" s="903"/>
      <c r="DP110" s="903"/>
      <c r="DQ110" s="903" t="s">
        <v>412</v>
      </c>
      <c r="DR110" s="903"/>
      <c r="DS110" s="903"/>
      <c r="DT110" s="903"/>
      <c r="DU110" s="903"/>
      <c r="DV110" s="904" t="s">
        <v>412</v>
      </c>
      <c r="DW110" s="904"/>
      <c r="DX110" s="904"/>
      <c r="DY110" s="904"/>
      <c r="DZ110" s="905"/>
    </row>
    <row r="111" spans="1:131" s="226" customFormat="1" ht="26.25" customHeight="1" x14ac:dyDescent="0.15">
      <c r="A111" s="832" t="s">
        <v>439</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438</v>
      </c>
      <c r="AB111" s="984"/>
      <c r="AC111" s="984"/>
      <c r="AD111" s="984"/>
      <c r="AE111" s="985"/>
      <c r="AF111" s="986" t="s">
        <v>438</v>
      </c>
      <c r="AG111" s="984"/>
      <c r="AH111" s="984"/>
      <c r="AI111" s="984"/>
      <c r="AJ111" s="985"/>
      <c r="AK111" s="986" t="s">
        <v>437</v>
      </c>
      <c r="AL111" s="984"/>
      <c r="AM111" s="984"/>
      <c r="AN111" s="984"/>
      <c r="AO111" s="985"/>
      <c r="AP111" s="987" t="s">
        <v>412</v>
      </c>
      <c r="AQ111" s="988"/>
      <c r="AR111" s="988"/>
      <c r="AS111" s="988"/>
      <c r="AT111" s="989"/>
      <c r="AU111" s="997"/>
      <c r="AV111" s="998"/>
      <c r="AW111" s="998"/>
      <c r="AX111" s="998"/>
      <c r="AY111" s="998"/>
      <c r="AZ111" s="873" t="s">
        <v>440</v>
      </c>
      <c r="BA111" s="808"/>
      <c r="BB111" s="808"/>
      <c r="BC111" s="808"/>
      <c r="BD111" s="808"/>
      <c r="BE111" s="808"/>
      <c r="BF111" s="808"/>
      <c r="BG111" s="808"/>
      <c r="BH111" s="808"/>
      <c r="BI111" s="808"/>
      <c r="BJ111" s="808"/>
      <c r="BK111" s="808"/>
      <c r="BL111" s="808"/>
      <c r="BM111" s="808"/>
      <c r="BN111" s="808"/>
      <c r="BO111" s="808"/>
      <c r="BP111" s="809"/>
      <c r="BQ111" s="874">
        <v>1215715</v>
      </c>
      <c r="BR111" s="875"/>
      <c r="BS111" s="875"/>
      <c r="BT111" s="875"/>
      <c r="BU111" s="875"/>
      <c r="BV111" s="875">
        <v>1131317</v>
      </c>
      <c r="BW111" s="875"/>
      <c r="BX111" s="875"/>
      <c r="BY111" s="875"/>
      <c r="BZ111" s="875"/>
      <c r="CA111" s="875">
        <v>1894152</v>
      </c>
      <c r="CB111" s="875"/>
      <c r="CC111" s="875"/>
      <c r="CD111" s="875"/>
      <c r="CE111" s="875"/>
      <c r="CF111" s="936">
        <v>3.4</v>
      </c>
      <c r="CG111" s="937"/>
      <c r="CH111" s="937"/>
      <c r="CI111" s="937"/>
      <c r="CJ111" s="937"/>
      <c r="CK111" s="992"/>
      <c r="CL111" s="879"/>
      <c r="CM111" s="882" t="s">
        <v>441</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412</v>
      </c>
      <c r="DH111" s="875"/>
      <c r="DI111" s="875"/>
      <c r="DJ111" s="875"/>
      <c r="DK111" s="875"/>
      <c r="DL111" s="875" t="s">
        <v>437</v>
      </c>
      <c r="DM111" s="875"/>
      <c r="DN111" s="875"/>
      <c r="DO111" s="875"/>
      <c r="DP111" s="875"/>
      <c r="DQ111" s="875" t="s">
        <v>437</v>
      </c>
      <c r="DR111" s="875"/>
      <c r="DS111" s="875"/>
      <c r="DT111" s="875"/>
      <c r="DU111" s="875"/>
      <c r="DV111" s="852" t="s">
        <v>412</v>
      </c>
      <c r="DW111" s="852"/>
      <c r="DX111" s="852"/>
      <c r="DY111" s="852"/>
      <c r="DZ111" s="853"/>
    </row>
    <row r="112" spans="1:131" s="226" customFormat="1" ht="26.25" customHeight="1" x14ac:dyDescent="0.15">
      <c r="A112" s="977" t="s">
        <v>442</v>
      </c>
      <c r="B112" s="978"/>
      <c r="C112" s="808" t="s">
        <v>443</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438</v>
      </c>
      <c r="AB112" s="838"/>
      <c r="AC112" s="838"/>
      <c r="AD112" s="838"/>
      <c r="AE112" s="839"/>
      <c r="AF112" s="840" t="s">
        <v>438</v>
      </c>
      <c r="AG112" s="838"/>
      <c r="AH112" s="838"/>
      <c r="AI112" s="838"/>
      <c r="AJ112" s="839"/>
      <c r="AK112" s="840" t="s">
        <v>438</v>
      </c>
      <c r="AL112" s="838"/>
      <c r="AM112" s="838"/>
      <c r="AN112" s="838"/>
      <c r="AO112" s="839"/>
      <c r="AP112" s="885" t="s">
        <v>437</v>
      </c>
      <c r="AQ112" s="886"/>
      <c r="AR112" s="886"/>
      <c r="AS112" s="886"/>
      <c r="AT112" s="887"/>
      <c r="AU112" s="997"/>
      <c r="AV112" s="998"/>
      <c r="AW112" s="998"/>
      <c r="AX112" s="998"/>
      <c r="AY112" s="998"/>
      <c r="AZ112" s="873" t="s">
        <v>444</v>
      </c>
      <c r="BA112" s="808"/>
      <c r="BB112" s="808"/>
      <c r="BC112" s="808"/>
      <c r="BD112" s="808"/>
      <c r="BE112" s="808"/>
      <c r="BF112" s="808"/>
      <c r="BG112" s="808"/>
      <c r="BH112" s="808"/>
      <c r="BI112" s="808"/>
      <c r="BJ112" s="808"/>
      <c r="BK112" s="808"/>
      <c r="BL112" s="808"/>
      <c r="BM112" s="808"/>
      <c r="BN112" s="808"/>
      <c r="BO112" s="808"/>
      <c r="BP112" s="809"/>
      <c r="BQ112" s="874">
        <v>71567899</v>
      </c>
      <c r="BR112" s="875"/>
      <c r="BS112" s="875"/>
      <c r="BT112" s="875"/>
      <c r="BU112" s="875"/>
      <c r="BV112" s="875">
        <v>69177311</v>
      </c>
      <c r="BW112" s="875"/>
      <c r="BX112" s="875"/>
      <c r="BY112" s="875"/>
      <c r="BZ112" s="875"/>
      <c r="CA112" s="875">
        <v>63259825</v>
      </c>
      <c r="CB112" s="875"/>
      <c r="CC112" s="875"/>
      <c r="CD112" s="875"/>
      <c r="CE112" s="875"/>
      <c r="CF112" s="936">
        <v>112.2</v>
      </c>
      <c r="CG112" s="937"/>
      <c r="CH112" s="937"/>
      <c r="CI112" s="937"/>
      <c r="CJ112" s="937"/>
      <c r="CK112" s="992"/>
      <c r="CL112" s="879"/>
      <c r="CM112" s="882" t="s">
        <v>445</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437</v>
      </c>
      <c r="DH112" s="875"/>
      <c r="DI112" s="875"/>
      <c r="DJ112" s="875"/>
      <c r="DK112" s="875"/>
      <c r="DL112" s="875" t="s">
        <v>438</v>
      </c>
      <c r="DM112" s="875"/>
      <c r="DN112" s="875"/>
      <c r="DO112" s="875"/>
      <c r="DP112" s="875"/>
      <c r="DQ112" s="875" t="s">
        <v>438</v>
      </c>
      <c r="DR112" s="875"/>
      <c r="DS112" s="875"/>
      <c r="DT112" s="875"/>
      <c r="DU112" s="875"/>
      <c r="DV112" s="852" t="s">
        <v>438</v>
      </c>
      <c r="DW112" s="852"/>
      <c r="DX112" s="852"/>
      <c r="DY112" s="852"/>
      <c r="DZ112" s="853"/>
    </row>
    <row r="113" spans="1:130" s="226" customFormat="1" ht="26.25" customHeight="1" x14ac:dyDescent="0.15">
      <c r="A113" s="979"/>
      <c r="B113" s="980"/>
      <c r="C113" s="808" t="s">
        <v>446</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5412811</v>
      </c>
      <c r="AB113" s="984"/>
      <c r="AC113" s="984"/>
      <c r="AD113" s="984"/>
      <c r="AE113" s="985"/>
      <c r="AF113" s="986">
        <v>5031055</v>
      </c>
      <c r="AG113" s="984"/>
      <c r="AH113" s="984"/>
      <c r="AI113" s="984"/>
      <c r="AJ113" s="985"/>
      <c r="AK113" s="986">
        <v>4851531</v>
      </c>
      <c r="AL113" s="984"/>
      <c r="AM113" s="984"/>
      <c r="AN113" s="984"/>
      <c r="AO113" s="985"/>
      <c r="AP113" s="987">
        <v>8.6</v>
      </c>
      <c r="AQ113" s="988"/>
      <c r="AR113" s="988"/>
      <c r="AS113" s="988"/>
      <c r="AT113" s="989"/>
      <c r="AU113" s="997"/>
      <c r="AV113" s="998"/>
      <c r="AW113" s="998"/>
      <c r="AX113" s="998"/>
      <c r="AY113" s="998"/>
      <c r="AZ113" s="873" t="s">
        <v>447</v>
      </c>
      <c r="BA113" s="808"/>
      <c r="BB113" s="808"/>
      <c r="BC113" s="808"/>
      <c r="BD113" s="808"/>
      <c r="BE113" s="808"/>
      <c r="BF113" s="808"/>
      <c r="BG113" s="808"/>
      <c r="BH113" s="808"/>
      <c r="BI113" s="808"/>
      <c r="BJ113" s="808"/>
      <c r="BK113" s="808"/>
      <c r="BL113" s="808"/>
      <c r="BM113" s="808"/>
      <c r="BN113" s="808"/>
      <c r="BO113" s="808"/>
      <c r="BP113" s="809"/>
      <c r="BQ113" s="874">
        <v>123762</v>
      </c>
      <c r="BR113" s="875"/>
      <c r="BS113" s="875"/>
      <c r="BT113" s="875"/>
      <c r="BU113" s="875"/>
      <c r="BV113" s="875">
        <v>109320</v>
      </c>
      <c r="BW113" s="875"/>
      <c r="BX113" s="875"/>
      <c r="BY113" s="875"/>
      <c r="BZ113" s="875"/>
      <c r="CA113" s="875">
        <v>94833</v>
      </c>
      <c r="CB113" s="875"/>
      <c r="CC113" s="875"/>
      <c r="CD113" s="875"/>
      <c r="CE113" s="875"/>
      <c r="CF113" s="936">
        <v>0.2</v>
      </c>
      <c r="CG113" s="937"/>
      <c r="CH113" s="937"/>
      <c r="CI113" s="937"/>
      <c r="CJ113" s="937"/>
      <c r="CK113" s="992"/>
      <c r="CL113" s="879"/>
      <c r="CM113" s="882" t="s">
        <v>448</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438</v>
      </c>
      <c r="DH113" s="838"/>
      <c r="DI113" s="838"/>
      <c r="DJ113" s="838"/>
      <c r="DK113" s="839"/>
      <c r="DL113" s="840" t="s">
        <v>438</v>
      </c>
      <c r="DM113" s="838"/>
      <c r="DN113" s="838"/>
      <c r="DO113" s="838"/>
      <c r="DP113" s="839"/>
      <c r="DQ113" s="840" t="s">
        <v>438</v>
      </c>
      <c r="DR113" s="838"/>
      <c r="DS113" s="838"/>
      <c r="DT113" s="838"/>
      <c r="DU113" s="839"/>
      <c r="DV113" s="885" t="s">
        <v>438</v>
      </c>
      <c r="DW113" s="886"/>
      <c r="DX113" s="886"/>
      <c r="DY113" s="886"/>
      <c r="DZ113" s="887"/>
    </row>
    <row r="114" spans="1:130" s="226" customFormat="1" ht="26.25" customHeight="1" x14ac:dyDescent="0.15">
      <c r="A114" s="979"/>
      <c r="B114" s="980"/>
      <c r="C114" s="808" t="s">
        <v>449</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5428</v>
      </c>
      <c r="AB114" s="838"/>
      <c r="AC114" s="838"/>
      <c r="AD114" s="838"/>
      <c r="AE114" s="839"/>
      <c r="AF114" s="840">
        <v>10301</v>
      </c>
      <c r="AG114" s="838"/>
      <c r="AH114" s="838"/>
      <c r="AI114" s="838"/>
      <c r="AJ114" s="839"/>
      <c r="AK114" s="840">
        <v>10301</v>
      </c>
      <c r="AL114" s="838"/>
      <c r="AM114" s="838"/>
      <c r="AN114" s="838"/>
      <c r="AO114" s="839"/>
      <c r="AP114" s="885">
        <v>0</v>
      </c>
      <c r="AQ114" s="886"/>
      <c r="AR114" s="886"/>
      <c r="AS114" s="886"/>
      <c r="AT114" s="887"/>
      <c r="AU114" s="997"/>
      <c r="AV114" s="998"/>
      <c r="AW114" s="998"/>
      <c r="AX114" s="998"/>
      <c r="AY114" s="998"/>
      <c r="AZ114" s="873" t="s">
        <v>450</v>
      </c>
      <c r="BA114" s="808"/>
      <c r="BB114" s="808"/>
      <c r="BC114" s="808"/>
      <c r="BD114" s="808"/>
      <c r="BE114" s="808"/>
      <c r="BF114" s="808"/>
      <c r="BG114" s="808"/>
      <c r="BH114" s="808"/>
      <c r="BI114" s="808"/>
      <c r="BJ114" s="808"/>
      <c r="BK114" s="808"/>
      <c r="BL114" s="808"/>
      <c r="BM114" s="808"/>
      <c r="BN114" s="808"/>
      <c r="BO114" s="808"/>
      <c r="BP114" s="809"/>
      <c r="BQ114" s="874">
        <v>22543529</v>
      </c>
      <c r="BR114" s="875"/>
      <c r="BS114" s="875"/>
      <c r="BT114" s="875"/>
      <c r="BU114" s="875"/>
      <c r="BV114" s="875">
        <v>21887337</v>
      </c>
      <c r="BW114" s="875"/>
      <c r="BX114" s="875"/>
      <c r="BY114" s="875"/>
      <c r="BZ114" s="875"/>
      <c r="CA114" s="875">
        <v>21501389</v>
      </c>
      <c r="CB114" s="875"/>
      <c r="CC114" s="875"/>
      <c r="CD114" s="875"/>
      <c r="CE114" s="875"/>
      <c r="CF114" s="936">
        <v>38.1</v>
      </c>
      <c r="CG114" s="937"/>
      <c r="CH114" s="937"/>
      <c r="CI114" s="937"/>
      <c r="CJ114" s="937"/>
      <c r="CK114" s="992"/>
      <c r="CL114" s="879"/>
      <c r="CM114" s="882" t="s">
        <v>451</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438</v>
      </c>
      <c r="DH114" s="838"/>
      <c r="DI114" s="838"/>
      <c r="DJ114" s="838"/>
      <c r="DK114" s="839"/>
      <c r="DL114" s="840" t="s">
        <v>437</v>
      </c>
      <c r="DM114" s="838"/>
      <c r="DN114" s="838"/>
      <c r="DO114" s="838"/>
      <c r="DP114" s="839"/>
      <c r="DQ114" s="840" t="s">
        <v>438</v>
      </c>
      <c r="DR114" s="838"/>
      <c r="DS114" s="838"/>
      <c r="DT114" s="838"/>
      <c r="DU114" s="839"/>
      <c r="DV114" s="885" t="s">
        <v>438</v>
      </c>
      <c r="DW114" s="886"/>
      <c r="DX114" s="886"/>
      <c r="DY114" s="886"/>
      <c r="DZ114" s="887"/>
    </row>
    <row r="115" spans="1:130" s="226" customFormat="1" ht="26.25" customHeight="1" x14ac:dyDescent="0.15">
      <c r="A115" s="979"/>
      <c r="B115" s="980"/>
      <c r="C115" s="808" t="s">
        <v>452</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357087</v>
      </c>
      <c r="AB115" s="984"/>
      <c r="AC115" s="984"/>
      <c r="AD115" s="984"/>
      <c r="AE115" s="985"/>
      <c r="AF115" s="986">
        <v>94825</v>
      </c>
      <c r="AG115" s="984"/>
      <c r="AH115" s="984"/>
      <c r="AI115" s="984"/>
      <c r="AJ115" s="985"/>
      <c r="AK115" s="986">
        <v>82542</v>
      </c>
      <c r="AL115" s="984"/>
      <c r="AM115" s="984"/>
      <c r="AN115" s="984"/>
      <c r="AO115" s="985"/>
      <c r="AP115" s="987">
        <v>0.1</v>
      </c>
      <c r="AQ115" s="988"/>
      <c r="AR115" s="988"/>
      <c r="AS115" s="988"/>
      <c r="AT115" s="989"/>
      <c r="AU115" s="997"/>
      <c r="AV115" s="998"/>
      <c r="AW115" s="998"/>
      <c r="AX115" s="998"/>
      <c r="AY115" s="998"/>
      <c r="AZ115" s="873" t="s">
        <v>453</v>
      </c>
      <c r="BA115" s="808"/>
      <c r="BB115" s="808"/>
      <c r="BC115" s="808"/>
      <c r="BD115" s="808"/>
      <c r="BE115" s="808"/>
      <c r="BF115" s="808"/>
      <c r="BG115" s="808"/>
      <c r="BH115" s="808"/>
      <c r="BI115" s="808"/>
      <c r="BJ115" s="808"/>
      <c r="BK115" s="808"/>
      <c r="BL115" s="808"/>
      <c r="BM115" s="808"/>
      <c r="BN115" s="808"/>
      <c r="BO115" s="808"/>
      <c r="BP115" s="809"/>
      <c r="BQ115" s="874">
        <v>1410342</v>
      </c>
      <c r="BR115" s="875"/>
      <c r="BS115" s="875"/>
      <c r="BT115" s="875"/>
      <c r="BU115" s="875"/>
      <c r="BV115" s="875">
        <v>1037648</v>
      </c>
      <c r="BW115" s="875"/>
      <c r="BX115" s="875"/>
      <c r="BY115" s="875"/>
      <c r="BZ115" s="875"/>
      <c r="CA115" s="875">
        <v>705001</v>
      </c>
      <c r="CB115" s="875"/>
      <c r="CC115" s="875"/>
      <c r="CD115" s="875"/>
      <c r="CE115" s="875"/>
      <c r="CF115" s="936">
        <v>1.2</v>
      </c>
      <c r="CG115" s="937"/>
      <c r="CH115" s="937"/>
      <c r="CI115" s="937"/>
      <c r="CJ115" s="937"/>
      <c r="CK115" s="992"/>
      <c r="CL115" s="879"/>
      <c r="CM115" s="873" t="s">
        <v>454</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v>807091</v>
      </c>
      <c r="DH115" s="838"/>
      <c r="DI115" s="838"/>
      <c r="DJ115" s="838"/>
      <c r="DK115" s="839"/>
      <c r="DL115" s="840">
        <v>808404</v>
      </c>
      <c r="DM115" s="838"/>
      <c r="DN115" s="838"/>
      <c r="DO115" s="838"/>
      <c r="DP115" s="839"/>
      <c r="DQ115" s="840">
        <v>809219</v>
      </c>
      <c r="DR115" s="838"/>
      <c r="DS115" s="838"/>
      <c r="DT115" s="838"/>
      <c r="DU115" s="839"/>
      <c r="DV115" s="885">
        <v>1.4</v>
      </c>
      <c r="DW115" s="886"/>
      <c r="DX115" s="886"/>
      <c r="DY115" s="886"/>
      <c r="DZ115" s="887"/>
    </row>
    <row r="116" spans="1:130" s="226" customFormat="1" ht="26.25" customHeight="1" x14ac:dyDescent="0.15">
      <c r="A116" s="981"/>
      <c r="B116" s="982"/>
      <c r="C116" s="941" t="s">
        <v>455</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v>1</v>
      </c>
      <c r="AB116" s="838"/>
      <c r="AC116" s="838"/>
      <c r="AD116" s="838"/>
      <c r="AE116" s="839"/>
      <c r="AF116" s="840">
        <v>16</v>
      </c>
      <c r="AG116" s="838"/>
      <c r="AH116" s="838"/>
      <c r="AI116" s="838"/>
      <c r="AJ116" s="839"/>
      <c r="AK116" s="840" t="s">
        <v>438</v>
      </c>
      <c r="AL116" s="838"/>
      <c r="AM116" s="838"/>
      <c r="AN116" s="838"/>
      <c r="AO116" s="839"/>
      <c r="AP116" s="885" t="s">
        <v>438</v>
      </c>
      <c r="AQ116" s="886"/>
      <c r="AR116" s="886"/>
      <c r="AS116" s="886"/>
      <c r="AT116" s="887"/>
      <c r="AU116" s="997"/>
      <c r="AV116" s="998"/>
      <c r="AW116" s="998"/>
      <c r="AX116" s="998"/>
      <c r="AY116" s="998"/>
      <c r="AZ116" s="924" t="s">
        <v>456</v>
      </c>
      <c r="BA116" s="925"/>
      <c r="BB116" s="925"/>
      <c r="BC116" s="925"/>
      <c r="BD116" s="925"/>
      <c r="BE116" s="925"/>
      <c r="BF116" s="925"/>
      <c r="BG116" s="925"/>
      <c r="BH116" s="925"/>
      <c r="BI116" s="925"/>
      <c r="BJ116" s="925"/>
      <c r="BK116" s="925"/>
      <c r="BL116" s="925"/>
      <c r="BM116" s="925"/>
      <c r="BN116" s="925"/>
      <c r="BO116" s="925"/>
      <c r="BP116" s="926"/>
      <c r="BQ116" s="874" t="s">
        <v>438</v>
      </c>
      <c r="BR116" s="875"/>
      <c r="BS116" s="875"/>
      <c r="BT116" s="875"/>
      <c r="BU116" s="875"/>
      <c r="BV116" s="875" t="s">
        <v>438</v>
      </c>
      <c r="BW116" s="875"/>
      <c r="BX116" s="875"/>
      <c r="BY116" s="875"/>
      <c r="BZ116" s="875"/>
      <c r="CA116" s="875" t="s">
        <v>438</v>
      </c>
      <c r="CB116" s="875"/>
      <c r="CC116" s="875"/>
      <c r="CD116" s="875"/>
      <c r="CE116" s="875"/>
      <c r="CF116" s="936" t="s">
        <v>438</v>
      </c>
      <c r="CG116" s="937"/>
      <c r="CH116" s="937"/>
      <c r="CI116" s="937"/>
      <c r="CJ116" s="937"/>
      <c r="CK116" s="992"/>
      <c r="CL116" s="879"/>
      <c r="CM116" s="882" t="s">
        <v>457</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437</v>
      </c>
      <c r="DH116" s="838"/>
      <c r="DI116" s="838"/>
      <c r="DJ116" s="838"/>
      <c r="DK116" s="839"/>
      <c r="DL116" s="840" t="s">
        <v>438</v>
      </c>
      <c r="DM116" s="838"/>
      <c r="DN116" s="838"/>
      <c r="DO116" s="838"/>
      <c r="DP116" s="839"/>
      <c r="DQ116" s="840" t="s">
        <v>438</v>
      </c>
      <c r="DR116" s="838"/>
      <c r="DS116" s="838"/>
      <c r="DT116" s="838"/>
      <c r="DU116" s="839"/>
      <c r="DV116" s="885" t="s">
        <v>437</v>
      </c>
      <c r="DW116" s="886"/>
      <c r="DX116" s="886"/>
      <c r="DY116" s="886"/>
      <c r="DZ116" s="887"/>
    </row>
    <row r="117" spans="1:130" s="226" customFormat="1" ht="26.25" customHeight="1" x14ac:dyDescent="0.15">
      <c r="A117" s="962" t="s">
        <v>179</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458</v>
      </c>
      <c r="Z117" s="964"/>
      <c r="AA117" s="969">
        <v>15367203</v>
      </c>
      <c r="AB117" s="970"/>
      <c r="AC117" s="970"/>
      <c r="AD117" s="970"/>
      <c r="AE117" s="971"/>
      <c r="AF117" s="972">
        <v>14940505</v>
      </c>
      <c r="AG117" s="970"/>
      <c r="AH117" s="970"/>
      <c r="AI117" s="970"/>
      <c r="AJ117" s="971"/>
      <c r="AK117" s="972">
        <v>15014332</v>
      </c>
      <c r="AL117" s="970"/>
      <c r="AM117" s="970"/>
      <c r="AN117" s="970"/>
      <c r="AO117" s="971"/>
      <c r="AP117" s="973"/>
      <c r="AQ117" s="974"/>
      <c r="AR117" s="974"/>
      <c r="AS117" s="974"/>
      <c r="AT117" s="975"/>
      <c r="AU117" s="997"/>
      <c r="AV117" s="998"/>
      <c r="AW117" s="998"/>
      <c r="AX117" s="998"/>
      <c r="AY117" s="998"/>
      <c r="AZ117" s="924" t="s">
        <v>459</v>
      </c>
      <c r="BA117" s="925"/>
      <c r="BB117" s="925"/>
      <c r="BC117" s="925"/>
      <c r="BD117" s="925"/>
      <c r="BE117" s="925"/>
      <c r="BF117" s="925"/>
      <c r="BG117" s="925"/>
      <c r="BH117" s="925"/>
      <c r="BI117" s="925"/>
      <c r="BJ117" s="925"/>
      <c r="BK117" s="925"/>
      <c r="BL117" s="925"/>
      <c r="BM117" s="925"/>
      <c r="BN117" s="925"/>
      <c r="BO117" s="925"/>
      <c r="BP117" s="926"/>
      <c r="BQ117" s="874" t="s">
        <v>460</v>
      </c>
      <c r="BR117" s="875"/>
      <c r="BS117" s="875"/>
      <c r="BT117" s="875"/>
      <c r="BU117" s="875"/>
      <c r="BV117" s="875" t="s">
        <v>130</v>
      </c>
      <c r="BW117" s="875"/>
      <c r="BX117" s="875"/>
      <c r="BY117" s="875"/>
      <c r="BZ117" s="875"/>
      <c r="CA117" s="875" t="s">
        <v>130</v>
      </c>
      <c r="CB117" s="875"/>
      <c r="CC117" s="875"/>
      <c r="CD117" s="875"/>
      <c r="CE117" s="875"/>
      <c r="CF117" s="936" t="s">
        <v>130</v>
      </c>
      <c r="CG117" s="937"/>
      <c r="CH117" s="937"/>
      <c r="CI117" s="937"/>
      <c r="CJ117" s="937"/>
      <c r="CK117" s="992"/>
      <c r="CL117" s="879"/>
      <c r="CM117" s="882" t="s">
        <v>461</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460</v>
      </c>
      <c r="DH117" s="838"/>
      <c r="DI117" s="838"/>
      <c r="DJ117" s="838"/>
      <c r="DK117" s="839"/>
      <c r="DL117" s="840" t="s">
        <v>130</v>
      </c>
      <c r="DM117" s="838"/>
      <c r="DN117" s="838"/>
      <c r="DO117" s="838"/>
      <c r="DP117" s="839"/>
      <c r="DQ117" s="840" t="s">
        <v>462</v>
      </c>
      <c r="DR117" s="838"/>
      <c r="DS117" s="838"/>
      <c r="DT117" s="838"/>
      <c r="DU117" s="839"/>
      <c r="DV117" s="885" t="s">
        <v>460</v>
      </c>
      <c r="DW117" s="886"/>
      <c r="DX117" s="886"/>
      <c r="DY117" s="886"/>
      <c r="DZ117" s="887"/>
    </row>
    <row r="118" spans="1:130" s="226" customFormat="1" ht="26.25" customHeight="1" x14ac:dyDescent="0.15">
      <c r="A118" s="962" t="s">
        <v>432</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430</v>
      </c>
      <c r="AB118" s="963"/>
      <c r="AC118" s="963"/>
      <c r="AD118" s="963"/>
      <c r="AE118" s="964"/>
      <c r="AF118" s="965" t="s">
        <v>296</v>
      </c>
      <c r="AG118" s="963"/>
      <c r="AH118" s="963"/>
      <c r="AI118" s="963"/>
      <c r="AJ118" s="964"/>
      <c r="AK118" s="965" t="s">
        <v>295</v>
      </c>
      <c r="AL118" s="963"/>
      <c r="AM118" s="963"/>
      <c r="AN118" s="963"/>
      <c r="AO118" s="964"/>
      <c r="AP118" s="966" t="s">
        <v>431</v>
      </c>
      <c r="AQ118" s="967"/>
      <c r="AR118" s="967"/>
      <c r="AS118" s="967"/>
      <c r="AT118" s="968"/>
      <c r="AU118" s="997"/>
      <c r="AV118" s="998"/>
      <c r="AW118" s="998"/>
      <c r="AX118" s="998"/>
      <c r="AY118" s="998"/>
      <c r="AZ118" s="940" t="s">
        <v>463</v>
      </c>
      <c r="BA118" s="941"/>
      <c r="BB118" s="941"/>
      <c r="BC118" s="941"/>
      <c r="BD118" s="941"/>
      <c r="BE118" s="941"/>
      <c r="BF118" s="941"/>
      <c r="BG118" s="941"/>
      <c r="BH118" s="941"/>
      <c r="BI118" s="941"/>
      <c r="BJ118" s="941"/>
      <c r="BK118" s="941"/>
      <c r="BL118" s="941"/>
      <c r="BM118" s="941"/>
      <c r="BN118" s="941"/>
      <c r="BO118" s="941"/>
      <c r="BP118" s="942"/>
      <c r="BQ118" s="943" t="s">
        <v>130</v>
      </c>
      <c r="BR118" s="906"/>
      <c r="BS118" s="906"/>
      <c r="BT118" s="906"/>
      <c r="BU118" s="906"/>
      <c r="BV118" s="906" t="s">
        <v>130</v>
      </c>
      <c r="BW118" s="906"/>
      <c r="BX118" s="906"/>
      <c r="BY118" s="906"/>
      <c r="BZ118" s="906"/>
      <c r="CA118" s="906" t="s">
        <v>460</v>
      </c>
      <c r="CB118" s="906"/>
      <c r="CC118" s="906"/>
      <c r="CD118" s="906"/>
      <c r="CE118" s="906"/>
      <c r="CF118" s="936" t="s">
        <v>130</v>
      </c>
      <c r="CG118" s="937"/>
      <c r="CH118" s="937"/>
      <c r="CI118" s="937"/>
      <c r="CJ118" s="937"/>
      <c r="CK118" s="992"/>
      <c r="CL118" s="879"/>
      <c r="CM118" s="882" t="s">
        <v>464</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130</v>
      </c>
      <c r="DH118" s="838"/>
      <c r="DI118" s="838"/>
      <c r="DJ118" s="838"/>
      <c r="DK118" s="839"/>
      <c r="DL118" s="840" t="s">
        <v>130</v>
      </c>
      <c r="DM118" s="838"/>
      <c r="DN118" s="838"/>
      <c r="DO118" s="838"/>
      <c r="DP118" s="839"/>
      <c r="DQ118" s="840" t="s">
        <v>460</v>
      </c>
      <c r="DR118" s="838"/>
      <c r="DS118" s="838"/>
      <c r="DT118" s="838"/>
      <c r="DU118" s="839"/>
      <c r="DV118" s="885" t="s">
        <v>460</v>
      </c>
      <c r="DW118" s="886"/>
      <c r="DX118" s="886"/>
      <c r="DY118" s="886"/>
      <c r="DZ118" s="887"/>
    </row>
    <row r="119" spans="1:130" s="226" customFormat="1" ht="26.25" customHeight="1" x14ac:dyDescent="0.15">
      <c r="A119" s="876" t="s">
        <v>435</v>
      </c>
      <c r="B119" s="877"/>
      <c r="C119" s="952" t="s">
        <v>436</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130</v>
      </c>
      <c r="AB119" s="956"/>
      <c r="AC119" s="956"/>
      <c r="AD119" s="956"/>
      <c r="AE119" s="957"/>
      <c r="AF119" s="958" t="s">
        <v>130</v>
      </c>
      <c r="AG119" s="956"/>
      <c r="AH119" s="956"/>
      <c r="AI119" s="956"/>
      <c r="AJ119" s="957"/>
      <c r="AK119" s="958" t="s">
        <v>130</v>
      </c>
      <c r="AL119" s="956"/>
      <c r="AM119" s="956"/>
      <c r="AN119" s="956"/>
      <c r="AO119" s="957"/>
      <c r="AP119" s="959" t="s">
        <v>460</v>
      </c>
      <c r="AQ119" s="960"/>
      <c r="AR119" s="960"/>
      <c r="AS119" s="960"/>
      <c r="AT119" s="961"/>
      <c r="AU119" s="999"/>
      <c r="AV119" s="1000"/>
      <c r="AW119" s="1000"/>
      <c r="AX119" s="1000"/>
      <c r="AY119" s="1000"/>
      <c r="AZ119" s="257" t="s">
        <v>179</v>
      </c>
      <c r="BA119" s="257"/>
      <c r="BB119" s="257"/>
      <c r="BC119" s="257"/>
      <c r="BD119" s="257"/>
      <c r="BE119" s="257"/>
      <c r="BF119" s="257"/>
      <c r="BG119" s="257"/>
      <c r="BH119" s="257"/>
      <c r="BI119" s="257"/>
      <c r="BJ119" s="257"/>
      <c r="BK119" s="257"/>
      <c r="BL119" s="257"/>
      <c r="BM119" s="257"/>
      <c r="BN119" s="257"/>
      <c r="BO119" s="938" t="s">
        <v>465</v>
      </c>
      <c r="BP119" s="939"/>
      <c r="BQ119" s="943">
        <v>199525552</v>
      </c>
      <c r="BR119" s="906"/>
      <c r="BS119" s="906"/>
      <c r="BT119" s="906"/>
      <c r="BU119" s="906"/>
      <c r="BV119" s="906">
        <v>199666014</v>
      </c>
      <c r="BW119" s="906"/>
      <c r="BX119" s="906"/>
      <c r="BY119" s="906"/>
      <c r="BZ119" s="906"/>
      <c r="CA119" s="906">
        <v>197604228</v>
      </c>
      <c r="CB119" s="906"/>
      <c r="CC119" s="906"/>
      <c r="CD119" s="906"/>
      <c r="CE119" s="906"/>
      <c r="CF119" s="804"/>
      <c r="CG119" s="805"/>
      <c r="CH119" s="805"/>
      <c r="CI119" s="805"/>
      <c r="CJ119" s="895"/>
      <c r="CK119" s="993"/>
      <c r="CL119" s="881"/>
      <c r="CM119" s="899" t="s">
        <v>466</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v>408624</v>
      </c>
      <c r="DH119" s="821"/>
      <c r="DI119" s="821"/>
      <c r="DJ119" s="821"/>
      <c r="DK119" s="822"/>
      <c r="DL119" s="823">
        <v>322913</v>
      </c>
      <c r="DM119" s="821"/>
      <c r="DN119" s="821"/>
      <c r="DO119" s="821"/>
      <c r="DP119" s="822"/>
      <c r="DQ119" s="823">
        <v>1084933</v>
      </c>
      <c r="DR119" s="821"/>
      <c r="DS119" s="821"/>
      <c r="DT119" s="821"/>
      <c r="DU119" s="822"/>
      <c r="DV119" s="909">
        <v>1.9</v>
      </c>
      <c r="DW119" s="910"/>
      <c r="DX119" s="910"/>
      <c r="DY119" s="910"/>
      <c r="DZ119" s="911"/>
    </row>
    <row r="120" spans="1:130" s="226" customFormat="1" ht="26.25" customHeight="1" x14ac:dyDescent="0.15">
      <c r="A120" s="878"/>
      <c r="B120" s="879"/>
      <c r="C120" s="882" t="s">
        <v>441</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130</v>
      </c>
      <c r="AB120" s="838"/>
      <c r="AC120" s="838"/>
      <c r="AD120" s="838"/>
      <c r="AE120" s="839"/>
      <c r="AF120" s="840" t="s">
        <v>460</v>
      </c>
      <c r="AG120" s="838"/>
      <c r="AH120" s="838"/>
      <c r="AI120" s="838"/>
      <c r="AJ120" s="839"/>
      <c r="AK120" s="840" t="s">
        <v>460</v>
      </c>
      <c r="AL120" s="838"/>
      <c r="AM120" s="838"/>
      <c r="AN120" s="838"/>
      <c r="AO120" s="839"/>
      <c r="AP120" s="885" t="s">
        <v>460</v>
      </c>
      <c r="AQ120" s="886"/>
      <c r="AR120" s="886"/>
      <c r="AS120" s="886"/>
      <c r="AT120" s="887"/>
      <c r="AU120" s="944" t="s">
        <v>467</v>
      </c>
      <c r="AV120" s="945"/>
      <c r="AW120" s="945"/>
      <c r="AX120" s="945"/>
      <c r="AY120" s="946"/>
      <c r="AZ120" s="921" t="s">
        <v>468</v>
      </c>
      <c r="BA120" s="866"/>
      <c r="BB120" s="866"/>
      <c r="BC120" s="866"/>
      <c r="BD120" s="866"/>
      <c r="BE120" s="866"/>
      <c r="BF120" s="866"/>
      <c r="BG120" s="866"/>
      <c r="BH120" s="866"/>
      <c r="BI120" s="866"/>
      <c r="BJ120" s="866"/>
      <c r="BK120" s="866"/>
      <c r="BL120" s="866"/>
      <c r="BM120" s="866"/>
      <c r="BN120" s="866"/>
      <c r="BO120" s="866"/>
      <c r="BP120" s="867"/>
      <c r="BQ120" s="922">
        <v>27794974</v>
      </c>
      <c r="BR120" s="903"/>
      <c r="BS120" s="903"/>
      <c r="BT120" s="903"/>
      <c r="BU120" s="903"/>
      <c r="BV120" s="903">
        <v>26164340</v>
      </c>
      <c r="BW120" s="903"/>
      <c r="BX120" s="903"/>
      <c r="BY120" s="903"/>
      <c r="BZ120" s="903"/>
      <c r="CA120" s="903">
        <v>21035299</v>
      </c>
      <c r="CB120" s="903"/>
      <c r="CC120" s="903"/>
      <c r="CD120" s="903"/>
      <c r="CE120" s="903"/>
      <c r="CF120" s="927">
        <v>37.299999999999997</v>
      </c>
      <c r="CG120" s="928"/>
      <c r="CH120" s="928"/>
      <c r="CI120" s="928"/>
      <c r="CJ120" s="928"/>
      <c r="CK120" s="929" t="s">
        <v>469</v>
      </c>
      <c r="CL120" s="913"/>
      <c r="CM120" s="913"/>
      <c r="CN120" s="913"/>
      <c r="CO120" s="914"/>
      <c r="CP120" s="933" t="s">
        <v>470</v>
      </c>
      <c r="CQ120" s="934"/>
      <c r="CR120" s="934"/>
      <c r="CS120" s="934"/>
      <c r="CT120" s="934"/>
      <c r="CU120" s="934"/>
      <c r="CV120" s="934"/>
      <c r="CW120" s="934"/>
      <c r="CX120" s="934"/>
      <c r="CY120" s="934"/>
      <c r="CZ120" s="934"/>
      <c r="DA120" s="934"/>
      <c r="DB120" s="934"/>
      <c r="DC120" s="934"/>
      <c r="DD120" s="934"/>
      <c r="DE120" s="934"/>
      <c r="DF120" s="935"/>
      <c r="DG120" s="922">
        <v>63671903</v>
      </c>
      <c r="DH120" s="903"/>
      <c r="DI120" s="903"/>
      <c r="DJ120" s="903"/>
      <c r="DK120" s="903"/>
      <c r="DL120" s="903">
        <v>61189419</v>
      </c>
      <c r="DM120" s="903"/>
      <c r="DN120" s="903"/>
      <c r="DO120" s="903"/>
      <c r="DP120" s="903"/>
      <c r="DQ120" s="903">
        <v>58763883</v>
      </c>
      <c r="DR120" s="903"/>
      <c r="DS120" s="903"/>
      <c r="DT120" s="903"/>
      <c r="DU120" s="903"/>
      <c r="DV120" s="904">
        <v>104.2</v>
      </c>
      <c r="DW120" s="904"/>
      <c r="DX120" s="904"/>
      <c r="DY120" s="904"/>
      <c r="DZ120" s="905"/>
    </row>
    <row r="121" spans="1:130" s="226" customFormat="1" ht="26.25" customHeight="1" x14ac:dyDescent="0.15">
      <c r="A121" s="878"/>
      <c r="B121" s="879"/>
      <c r="C121" s="924" t="s">
        <v>471</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v>250518</v>
      </c>
      <c r="AB121" s="838"/>
      <c r="AC121" s="838"/>
      <c r="AD121" s="838"/>
      <c r="AE121" s="839"/>
      <c r="AF121" s="840" t="s">
        <v>130</v>
      </c>
      <c r="AG121" s="838"/>
      <c r="AH121" s="838"/>
      <c r="AI121" s="838"/>
      <c r="AJ121" s="839"/>
      <c r="AK121" s="840" t="s">
        <v>130</v>
      </c>
      <c r="AL121" s="838"/>
      <c r="AM121" s="838"/>
      <c r="AN121" s="838"/>
      <c r="AO121" s="839"/>
      <c r="AP121" s="885" t="s">
        <v>130</v>
      </c>
      <c r="AQ121" s="886"/>
      <c r="AR121" s="886"/>
      <c r="AS121" s="886"/>
      <c r="AT121" s="887"/>
      <c r="AU121" s="947"/>
      <c r="AV121" s="948"/>
      <c r="AW121" s="948"/>
      <c r="AX121" s="948"/>
      <c r="AY121" s="949"/>
      <c r="AZ121" s="873" t="s">
        <v>472</v>
      </c>
      <c r="BA121" s="808"/>
      <c r="BB121" s="808"/>
      <c r="BC121" s="808"/>
      <c r="BD121" s="808"/>
      <c r="BE121" s="808"/>
      <c r="BF121" s="808"/>
      <c r="BG121" s="808"/>
      <c r="BH121" s="808"/>
      <c r="BI121" s="808"/>
      <c r="BJ121" s="808"/>
      <c r="BK121" s="808"/>
      <c r="BL121" s="808"/>
      <c r="BM121" s="808"/>
      <c r="BN121" s="808"/>
      <c r="BO121" s="808"/>
      <c r="BP121" s="809"/>
      <c r="BQ121" s="874">
        <v>24610871</v>
      </c>
      <c r="BR121" s="875"/>
      <c r="BS121" s="875"/>
      <c r="BT121" s="875"/>
      <c r="BU121" s="875"/>
      <c r="BV121" s="875">
        <v>24935274</v>
      </c>
      <c r="BW121" s="875"/>
      <c r="BX121" s="875"/>
      <c r="BY121" s="875"/>
      <c r="BZ121" s="875"/>
      <c r="CA121" s="875">
        <v>24542799</v>
      </c>
      <c r="CB121" s="875"/>
      <c r="CC121" s="875"/>
      <c r="CD121" s="875"/>
      <c r="CE121" s="875"/>
      <c r="CF121" s="936">
        <v>43.5</v>
      </c>
      <c r="CG121" s="937"/>
      <c r="CH121" s="937"/>
      <c r="CI121" s="937"/>
      <c r="CJ121" s="937"/>
      <c r="CK121" s="930"/>
      <c r="CL121" s="916"/>
      <c r="CM121" s="916"/>
      <c r="CN121" s="916"/>
      <c r="CO121" s="917"/>
      <c r="CP121" s="896" t="s">
        <v>473</v>
      </c>
      <c r="CQ121" s="897"/>
      <c r="CR121" s="897"/>
      <c r="CS121" s="897"/>
      <c r="CT121" s="897"/>
      <c r="CU121" s="897"/>
      <c r="CV121" s="897"/>
      <c r="CW121" s="897"/>
      <c r="CX121" s="897"/>
      <c r="CY121" s="897"/>
      <c r="CZ121" s="897"/>
      <c r="DA121" s="897"/>
      <c r="DB121" s="897"/>
      <c r="DC121" s="897"/>
      <c r="DD121" s="897"/>
      <c r="DE121" s="897"/>
      <c r="DF121" s="898"/>
      <c r="DG121" s="874">
        <v>3345039</v>
      </c>
      <c r="DH121" s="875"/>
      <c r="DI121" s="875"/>
      <c r="DJ121" s="875"/>
      <c r="DK121" s="875"/>
      <c r="DL121" s="875">
        <v>3104093</v>
      </c>
      <c r="DM121" s="875"/>
      <c r="DN121" s="875"/>
      <c r="DO121" s="875"/>
      <c r="DP121" s="875"/>
      <c r="DQ121" s="875">
        <v>2864057</v>
      </c>
      <c r="DR121" s="875"/>
      <c r="DS121" s="875"/>
      <c r="DT121" s="875"/>
      <c r="DU121" s="875"/>
      <c r="DV121" s="852">
        <v>5.0999999999999996</v>
      </c>
      <c r="DW121" s="852"/>
      <c r="DX121" s="852"/>
      <c r="DY121" s="852"/>
      <c r="DZ121" s="853"/>
    </row>
    <row r="122" spans="1:130" s="226" customFormat="1" ht="26.25" customHeight="1" x14ac:dyDescent="0.15">
      <c r="A122" s="878"/>
      <c r="B122" s="879"/>
      <c r="C122" s="882" t="s">
        <v>451</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460</v>
      </c>
      <c r="AB122" s="838"/>
      <c r="AC122" s="838"/>
      <c r="AD122" s="838"/>
      <c r="AE122" s="839"/>
      <c r="AF122" s="840" t="s">
        <v>460</v>
      </c>
      <c r="AG122" s="838"/>
      <c r="AH122" s="838"/>
      <c r="AI122" s="838"/>
      <c r="AJ122" s="839"/>
      <c r="AK122" s="840" t="s">
        <v>130</v>
      </c>
      <c r="AL122" s="838"/>
      <c r="AM122" s="838"/>
      <c r="AN122" s="838"/>
      <c r="AO122" s="839"/>
      <c r="AP122" s="885" t="s">
        <v>462</v>
      </c>
      <c r="AQ122" s="886"/>
      <c r="AR122" s="886"/>
      <c r="AS122" s="886"/>
      <c r="AT122" s="887"/>
      <c r="AU122" s="947"/>
      <c r="AV122" s="948"/>
      <c r="AW122" s="948"/>
      <c r="AX122" s="948"/>
      <c r="AY122" s="949"/>
      <c r="AZ122" s="940" t="s">
        <v>474</v>
      </c>
      <c r="BA122" s="941"/>
      <c r="BB122" s="941"/>
      <c r="BC122" s="941"/>
      <c r="BD122" s="941"/>
      <c r="BE122" s="941"/>
      <c r="BF122" s="941"/>
      <c r="BG122" s="941"/>
      <c r="BH122" s="941"/>
      <c r="BI122" s="941"/>
      <c r="BJ122" s="941"/>
      <c r="BK122" s="941"/>
      <c r="BL122" s="941"/>
      <c r="BM122" s="941"/>
      <c r="BN122" s="941"/>
      <c r="BO122" s="941"/>
      <c r="BP122" s="942"/>
      <c r="BQ122" s="943">
        <v>123146820</v>
      </c>
      <c r="BR122" s="906"/>
      <c r="BS122" s="906"/>
      <c r="BT122" s="906"/>
      <c r="BU122" s="906"/>
      <c r="BV122" s="906">
        <v>124768080</v>
      </c>
      <c r="BW122" s="906"/>
      <c r="BX122" s="906"/>
      <c r="BY122" s="906"/>
      <c r="BZ122" s="906"/>
      <c r="CA122" s="906">
        <v>126319136</v>
      </c>
      <c r="CB122" s="906"/>
      <c r="CC122" s="906"/>
      <c r="CD122" s="906"/>
      <c r="CE122" s="906"/>
      <c r="CF122" s="907">
        <v>224</v>
      </c>
      <c r="CG122" s="908"/>
      <c r="CH122" s="908"/>
      <c r="CI122" s="908"/>
      <c r="CJ122" s="908"/>
      <c r="CK122" s="930"/>
      <c r="CL122" s="916"/>
      <c r="CM122" s="916"/>
      <c r="CN122" s="916"/>
      <c r="CO122" s="917"/>
      <c r="CP122" s="896" t="s">
        <v>475</v>
      </c>
      <c r="CQ122" s="897"/>
      <c r="CR122" s="897"/>
      <c r="CS122" s="897"/>
      <c r="CT122" s="897"/>
      <c r="CU122" s="897"/>
      <c r="CV122" s="897"/>
      <c r="CW122" s="897"/>
      <c r="CX122" s="897"/>
      <c r="CY122" s="897"/>
      <c r="CZ122" s="897"/>
      <c r="DA122" s="897"/>
      <c r="DB122" s="897"/>
      <c r="DC122" s="897"/>
      <c r="DD122" s="897"/>
      <c r="DE122" s="897"/>
      <c r="DF122" s="898"/>
      <c r="DG122" s="874">
        <v>1154874</v>
      </c>
      <c r="DH122" s="875"/>
      <c r="DI122" s="875"/>
      <c r="DJ122" s="875"/>
      <c r="DK122" s="875"/>
      <c r="DL122" s="875">
        <v>1142184</v>
      </c>
      <c r="DM122" s="875"/>
      <c r="DN122" s="875"/>
      <c r="DO122" s="875"/>
      <c r="DP122" s="875"/>
      <c r="DQ122" s="875">
        <v>2110577</v>
      </c>
      <c r="DR122" s="875"/>
      <c r="DS122" s="875"/>
      <c r="DT122" s="875"/>
      <c r="DU122" s="875"/>
      <c r="DV122" s="852">
        <v>3.7</v>
      </c>
      <c r="DW122" s="852"/>
      <c r="DX122" s="852"/>
      <c r="DY122" s="852"/>
      <c r="DZ122" s="853"/>
    </row>
    <row r="123" spans="1:130" s="226" customFormat="1" ht="26.25" customHeight="1" x14ac:dyDescent="0.15">
      <c r="A123" s="878"/>
      <c r="B123" s="879"/>
      <c r="C123" s="882" t="s">
        <v>457</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462</v>
      </c>
      <c r="AB123" s="838"/>
      <c r="AC123" s="838"/>
      <c r="AD123" s="838"/>
      <c r="AE123" s="839"/>
      <c r="AF123" s="840" t="s">
        <v>130</v>
      </c>
      <c r="AG123" s="838"/>
      <c r="AH123" s="838"/>
      <c r="AI123" s="838"/>
      <c r="AJ123" s="839"/>
      <c r="AK123" s="840" t="s">
        <v>460</v>
      </c>
      <c r="AL123" s="838"/>
      <c r="AM123" s="838"/>
      <c r="AN123" s="838"/>
      <c r="AO123" s="839"/>
      <c r="AP123" s="885" t="s">
        <v>130</v>
      </c>
      <c r="AQ123" s="886"/>
      <c r="AR123" s="886"/>
      <c r="AS123" s="886"/>
      <c r="AT123" s="887"/>
      <c r="AU123" s="950"/>
      <c r="AV123" s="951"/>
      <c r="AW123" s="951"/>
      <c r="AX123" s="951"/>
      <c r="AY123" s="951"/>
      <c r="AZ123" s="257" t="s">
        <v>179</v>
      </c>
      <c r="BA123" s="257"/>
      <c r="BB123" s="257"/>
      <c r="BC123" s="257"/>
      <c r="BD123" s="257"/>
      <c r="BE123" s="257"/>
      <c r="BF123" s="257"/>
      <c r="BG123" s="257"/>
      <c r="BH123" s="257"/>
      <c r="BI123" s="257"/>
      <c r="BJ123" s="257"/>
      <c r="BK123" s="257"/>
      <c r="BL123" s="257"/>
      <c r="BM123" s="257"/>
      <c r="BN123" s="257"/>
      <c r="BO123" s="938" t="s">
        <v>476</v>
      </c>
      <c r="BP123" s="939"/>
      <c r="BQ123" s="893">
        <v>175552665</v>
      </c>
      <c r="BR123" s="894"/>
      <c r="BS123" s="894"/>
      <c r="BT123" s="894"/>
      <c r="BU123" s="894"/>
      <c r="BV123" s="894">
        <v>175867694</v>
      </c>
      <c r="BW123" s="894"/>
      <c r="BX123" s="894"/>
      <c r="BY123" s="894"/>
      <c r="BZ123" s="894"/>
      <c r="CA123" s="894">
        <v>171897234</v>
      </c>
      <c r="CB123" s="894"/>
      <c r="CC123" s="894"/>
      <c r="CD123" s="894"/>
      <c r="CE123" s="894"/>
      <c r="CF123" s="804"/>
      <c r="CG123" s="805"/>
      <c r="CH123" s="805"/>
      <c r="CI123" s="805"/>
      <c r="CJ123" s="895"/>
      <c r="CK123" s="930"/>
      <c r="CL123" s="916"/>
      <c r="CM123" s="916"/>
      <c r="CN123" s="916"/>
      <c r="CO123" s="917"/>
      <c r="CP123" s="896" t="s">
        <v>477</v>
      </c>
      <c r="CQ123" s="897"/>
      <c r="CR123" s="897"/>
      <c r="CS123" s="897"/>
      <c r="CT123" s="897"/>
      <c r="CU123" s="897"/>
      <c r="CV123" s="897"/>
      <c r="CW123" s="897"/>
      <c r="CX123" s="897"/>
      <c r="CY123" s="897"/>
      <c r="CZ123" s="897"/>
      <c r="DA123" s="897"/>
      <c r="DB123" s="897"/>
      <c r="DC123" s="897"/>
      <c r="DD123" s="897"/>
      <c r="DE123" s="897"/>
      <c r="DF123" s="898"/>
      <c r="DG123" s="837">
        <v>46979</v>
      </c>
      <c r="DH123" s="838"/>
      <c r="DI123" s="838"/>
      <c r="DJ123" s="838"/>
      <c r="DK123" s="839"/>
      <c r="DL123" s="840">
        <v>111400</v>
      </c>
      <c r="DM123" s="838"/>
      <c r="DN123" s="838"/>
      <c r="DO123" s="838"/>
      <c r="DP123" s="839"/>
      <c r="DQ123" s="840">
        <v>140600</v>
      </c>
      <c r="DR123" s="838"/>
      <c r="DS123" s="838"/>
      <c r="DT123" s="838"/>
      <c r="DU123" s="839"/>
      <c r="DV123" s="885">
        <v>0.2</v>
      </c>
      <c r="DW123" s="886"/>
      <c r="DX123" s="886"/>
      <c r="DY123" s="886"/>
      <c r="DZ123" s="887"/>
    </row>
    <row r="124" spans="1:130" s="226" customFormat="1" ht="26.25" customHeight="1" thickBot="1" x14ac:dyDescent="0.2">
      <c r="A124" s="878"/>
      <c r="B124" s="879"/>
      <c r="C124" s="882" t="s">
        <v>461</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130</v>
      </c>
      <c r="AB124" s="838"/>
      <c r="AC124" s="838"/>
      <c r="AD124" s="838"/>
      <c r="AE124" s="839"/>
      <c r="AF124" s="840" t="s">
        <v>130</v>
      </c>
      <c r="AG124" s="838"/>
      <c r="AH124" s="838"/>
      <c r="AI124" s="838"/>
      <c r="AJ124" s="839"/>
      <c r="AK124" s="840" t="s">
        <v>462</v>
      </c>
      <c r="AL124" s="838"/>
      <c r="AM124" s="838"/>
      <c r="AN124" s="838"/>
      <c r="AO124" s="839"/>
      <c r="AP124" s="885" t="s">
        <v>130</v>
      </c>
      <c r="AQ124" s="886"/>
      <c r="AR124" s="886"/>
      <c r="AS124" s="886"/>
      <c r="AT124" s="887"/>
      <c r="AU124" s="888" t="s">
        <v>478</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41.7</v>
      </c>
      <c r="BR124" s="892"/>
      <c r="BS124" s="892"/>
      <c r="BT124" s="892"/>
      <c r="BU124" s="892"/>
      <c r="BV124" s="892">
        <v>42</v>
      </c>
      <c r="BW124" s="892"/>
      <c r="BX124" s="892"/>
      <c r="BY124" s="892"/>
      <c r="BZ124" s="892"/>
      <c r="CA124" s="892">
        <v>45.5</v>
      </c>
      <c r="CB124" s="892"/>
      <c r="CC124" s="892"/>
      <c r="CD124" s="892"/>
      <c r="CE124" s="892"/>
      <c r="CF124" s="782"/>
      <c r="CG124" s="783"/>
      <c r="CH124" s="783"/>
      <c r="CI124" s="783"/>
      <c r="CJ124" s="923"/>
      <c r="CK124" s="931"/>
      <c r="CL124" s="931"/>
      <c r="CM124" s="931"/>
      <c r="CN124" s="931"/>
      <c r="CO124" s="932"/>
      <c r="CP124" s="896" t="s">
        <v>479</v>
      </c>
      <c r="CQ124" s="897"/>
      <c r="CR124" s="897"/>
      <c r="CS124" s="897"/>
      <c r="CT124" s="897"/>
      <c r="CU124" s="897"/>
      <c r="CV124" s="897"/>
      <c r="CW124" s="897"/>
      <c r="CX124" s="897"/>
      <c r="CY124" s="897"/>
      <c r="CZ124" s="897"/>
      <c r="DA124" s="897"/>
      <c r="DB124" s="897"/>
      <c r="DC124" s="897"/>
      <c r="DD124" s="897"/>
      <c r="DE124" s="897"/>
      <c r="DF124" s="898"/>
      <c r="DG124" s="820">
        <v>3349104</v>
      </c>
      <c r="DH124" s="821"/>
      <c r="DI124" s="821"/>
      <c r="DJ124" s="821"/>
      <c r="DK124" s="822"/>
      <c r="DL124" s="823">
        <v>3630215</v>
      </c>
      <c r="DM124" s="821"/>
      <c r="DN124" s="821"/>
      <c r="DO124" s="821"/>
      <c r="DP124" s="822"/>
      <c r="DQ124" s="823" t="s">
        <v>460</v>
      </c>
      <c r="DR124" s="821"/>
      <c r="DS124" s="821"/>
      <c r="DT124" s="821"/>
      <c r="DU124" s="822"/>
      <c r="DV124" s="909" t="s">
        <v>460</v>
      </c>
      <c r="DW124" s="910"/>
      <c r="DX124" s="910"/>
      <c r="DY124" s="910"/>
      <c r="DZ124" s="911"/>
    </row>
    <row r="125" spans="1:130" s="226" customFormat="1" ht="26.25" customHeight="1" x14ac:dyDescent="0.15">
      <c r="A125" s="878"/>
      <c r="B125" s="879"/>
      <c r="C125" s="882" t="s">
        <v>464</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130</v>
      </c>
      <c r="AB125" s="838"/>
      <c r="AC125" s="838"/>
      <c r="AD125" s="838"/>
      <c r="AE125" s="839"/>
      <c r="AF125" s="840" t="s">
        <v>130</v>
      </c>
      <c r="AG125" s="838"/>
      <c r="AH125" s="838"/>
      <c r="AI125" s="838"/>
      <c r="AJ125" s="839"/>
      <c r="AK125" s="840" t="s">
        <v>460</v>
      </c>
      <c r="AL125" s="838"/>
      <c r="AM125" s="838"/>
      <c r="AN125" s="838"/>
      <c r="AO125" s="839"/>
      <c r="AP125" s="885" t="s">
        <v>130</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480</v>
      </c>
      <c r="CL125" s="913"/>
      <c r="CM125" s="913"/>
      <c r="CN125" s="913"/>
      <c r="CO125" s="914"/>
      <c r="CP125" s="921" t="s">
        <v>481</v>
      </c>
      <c r="CQ125" s="866"/>
      <c r="CR125" s="866"/>
      <c r="CS125" s="866"/>
      <c r="CT125" s="866"/>
      <c r="CU125" s="866"/>
      <c r="CV125" s="866"/>
      <c r="CW125" s="866"/>
      <c r="CX125" s="866"/>
      <c r="CY125" s="866"/>
      <c r="CZ125" s="866"/>
      <c r="DA125" s="866"/>
      <c r="DB125" s="866"/>
      <c r="DC125" s="866"/>
      <c r="DD125" s="866"/>
      <c r="DE125" s="866"/>
      <c r="DF125" s="867"/>
      <c r="DG125" s="922" t="s">
        <v>460</v>
      </c>
      <c r="DH125" s="903"/>
      <c r="DI125" s="903"/>
      <c r="DJ125" s="903"/>
      <c r="DK125" s="903"/>
      <c r="DL125" s="903" t="s">
        <v>130</v>
      </c>
      <c r="DM125" s="903"/>
      <c r="DN125" s="903"/>
      <c r="DO125" s="903"/>
      <c r="DP125" s="903"/>
      <c r="DQ125" s="903" t="s">
        <v>130</v>
      </c>
      <c r="DR125" s="903"/>
      <c r="DS125" s="903"/>
      <c r="DT125" s="903"/>
      <c r="DU125" s="903"/>
      <c r="DV125" s="904" t="s">
        <v>460</v>
      </c>
      <c r="DW125" s="904"/>
      <c r="DX125" s="904"/>
      <c r="DY125" s="904"/>
      <c r="DZ125" s="905"/>
    </row>
    <row r="126" spans="1:130" s="226" customFormat="1" ht="26.25" customHeight="1" thickBot="1" x14ac:dyDescent="0.2">
      <c r="A126" s="878"/>
      <c r="B126" s="879"/>
      <c r="C126" s="882" t="s">
        <v>466</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v>106533</v>
      </c>
      <c r="AB126" s="838"/>
      <c r="AC126" s="838"/>
      <c r="AD126" s="838"/>
      <c r="AE126" s="839"/>
      <c r="AF126" s="840">
        <v>94801</v>
      </c>
      <c r="AG126" s="838"/>
      <c r="AH126" s="838"/>
      <c r="AI126" s="838"/>
      <c r="AJ126" s="839"/>
      <c r="AK126" s="840">
        <v>82530</v>
      </c>
      <c r="AL126" s="838"/>
      <c r="AM126" s="838"/>
      <c r="AN126" s="838"/>
      <c r="AO126" s="839"/>
      <c r="AP126" s="885">
        <v>0.1</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482</v>
      </c>
      <c r="CQ126" s="808"/>
      <c r="CR126" s="808"/>
      <c r="CS126" s="808"/>
      <c r="CT126" s="808"/>
      <c r="CU126" s="808"/>
      <c r="CV126" s="808"/>
      <c r="CW126" s="808"/>
      <c r="CX126" s="808"/>
      <c r="CY126" s="808"/>
      <c r="CZ126" s="808"/>
      <c r="DA126" s="808"/>
      <c r="DB126" s="808"/>
      <c r="DC126" s="808"/>
      <c r="DD126" s="808"/>
      <c r="DE126" s="808"/>
      <c r="DF126" s="809"/>
      <c r="DG126" s="874">
        <v>1410342</v>
      </c>
      <c r="DH126" s="875"/>
      <c r="DI126" s="875"/>
      <c r="DJ126" s="875"/>
      <c r="DK126" s="875"/>
      <c r="DL126" s="875">
        <v>1037648</v>
      </c>
      <c r="DM126" s="875"/>
      <c r="DN126" s="875"/>
      <c r="DO126" s="875"/>
      <c r="DP126" s="875"/>
      <c r="DQ126" s="875">
        <v>705001</v>
      </c>
      <c r="DR126" s="875"/>
      <c r="DS126" s="875"/>
      <c r="DT126" s="875"/>
      <c r="DU126" s="875"/>
      <c r="DV126" s="852">
        <v>1.2</v>
      </c>
      <c r="DW126" s="852"/>
      <c r="DX126" s="852"/>
      <c r="DY126" s="852"/>
      <c r="DZ126" s="853"/>
    </row>
    <row r="127" spans="1:130" s="226" customFormat="1" ht="26.25" customHeight="1" x14ac:dyDescent="0.15">
      <c r="A127" s="880"/>
      <c r="B127" s="881"/>
      <c r="C127" s="899" t="s">
        <v>483</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v>36</v>
      </c>
      <c r="AB127" s="838"/>
      <c r="AC127" s="838"/>
      <c r="AD127" s="838"/>
      <c r="AE127" s="839"/>
      <c r="AF127" s="840">
        <v>24</v>
      </c>
      <c r="AG127" s="838"/>
      <c r="AH127" s="838"/>
      <c r="AI127" s="838"/>
      <c r="AJ127" s="839"/>
      <c r="AK127" s="840">
        <v>12</v>
      </c>
      <c r="AL127" s="838"/>
      <c r="AM127" s="838"/>
      <c r="AN127" s="838"/>
      <c r="AO127" s="839"/>
      <c r="AP127" s="885">
        <v>0</v>
      </c>
      <c r="AQ127" s="886"/>
      <c r="AR127" s="886"/>
      <c r="AS127" s="886"/>
      <c r="AT127" s="887"/>
      <c r="AU127" s="262"/>
      <c r="AV127" s="262"/>
      <c r="AW127" s="262"/>
      <c r="AX127" s="902" t="s">
        <v>484</v>
      </c>
      <c r="AY127" s="870"/>
      <c r="AZ127" s="870"/>
      <c r="BA127" s="870"/>
      <c r="BB127" s="870"/>
      <c r="BC127" s="870"/>
      <c r="BD127" s="870"/>
      <c r="BE127" s="871"/>
      <c r="BF127" s="869" t="s">
        <v>485</v>
      </c>
      <c r="BG127" s="870"/>
      <c r="BH127" s="870"/>
      <c r="BI127" s="870"/>
      <c r="BJ127" s="870"/>
      <c r="BK127" s="870"/>
      <c r="BL127" s="871"/>
      <c r="BM127" s="869" t="s">
        <v>486</v>
      </c>
      <c r="BN127" s="870"/>
      <c r="BO127" s="870"/>
      <c r="BP127" s="870"/>
      <c r="BQ127" s="870"/>
      <c r="BR127" s="870"/>
      <c r="BS127" s="871"/>
      <c r="BT127" s="869" t="s">
        <v>487</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488</v>
      </c>
      <c r="CQ127" s="808"/>
      <c r="CR127" s="808"/>
      <c r="CS127" s="808"/>
      <c r="CT127" s="808"/>
      <c r="CU127" s="808"/>
      <c r="CV127" s="808"/>
      <c r="CW127" s="808"/>
      <c r="CX127" s="808"/>
      <c r="CY127" s="808"/>
      <c r="CZ127" s="808"/>
      <c r="DA127" s="808"/>
      <c r="DB127" s="808"/>
      <c r="DC127" s="808"/>
      <c r="DD127" s="808"/>
      <c r="DE127" s="808"/>
      <c r="DF127" s="809"/>
      <c r="DG127" s="874" t="s">
        <v>130</v>
      </c>
      <c r="DH127" s="875"/>
      <c r="DI127" s="875"/>
      <c r="DJ127" s="875"/>
      <c r="DK127" s="875"/>
      <c r="DL127" s="875" t="s">
        <v>460</v>
      </c>
      <c r="DM127" s="875"/>
      <c r="DN127" s="875"/>
      <c r="DO127" s="875"/>
      <c r="DP127" s="875"/>
      <c r="DQ127" s="875" t="s">
        <v>130</v>
      </c>
      <c r="DR127" s="875"/>
      <c r="DS127" s="875"/>
      <c r="DT127" s="875"/>
      <c r="DU127" s="875"/>
      <c r="DV127" s="852" t="s">
        <v>130</v>
      </c>
      <c r="DW127" s="852"/>
      <c r="DX127" s="852"/>
      <c r="DY127" s="852"/>
      <c r="DZ127" s="853"/>
    </row>
    <row r="128" spans="1:130" s="226" customFormat="1" ht="26.25" customHeight="1" thickBot="1" x14ac:dyDescent="0.2">
      <c r="A128" s="854" t="s">
        <v>489</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490</v>
      </c>
      <c r="X128" s="856"/>
      <c r="Y128" s="856"/>
      <c r="Z128" s="857"/>
      <c r="AA128" s="858">
        <v>2114651</v>
      </c>
      <c r="AB128" s="859"/>
      <c r="AC128" s="859"/>
      <c r="AD128" s="859"/>
      <c r="AE128" s="860"/>
      <c r="AF128" s="861">
        <v>2088871</v>
      </c>
      <c r="AG128" s="859"/>
      <c r="AH128" s="859"/>
      <c r="AI128" s="859"/>
      <c r="AJ128" s="860"/>
      <c r="AK128" s="861">
        <v>2067911</v>
      </c>
      <c r="AL128" s="859"/>
      <c r="AM128" s="859"/>
      <c r="AN128" s="859"/>
      <c r="AO128" s="860"/>
      <c r="AP128" s="862"/>
      <c r="AQ128" s="863"/>
      <c r="AR128" s="863"/>
      <c r="AS128" s="863"/>
      <c r="AT128" s="864"/>
      <c r="AU128" s="262"/>
      <c r="AV128" s="262"/>
      <c r="AW128" s="262"/>
      <c r="AX128" s="865" t="s">
        <v>491</v>
      </c>
      <c r="AY128" s="866"/>
      <c r="AZ128" s="866"/>
      <c r="BA128" s="866"/>
      <c r="BB128" s="866"/>
      <c r="BC128" s="866"/>
      <c r="BD128" s="866"/>
      <c r="BE128" s="867"/>
      <c r="BF128" s="844" t="s">
        <v>460</v>
      </c>
      <c r="BG128" s="845"/>
      <c r="BH128" s="845"/>
      <c r="BI128" s="845"/>
      <c r="BJ128" s="845"/>
      <c r="BK128" s="845"/>
      <c r="BL128" s="868"/>
      <c r="BM128" s="844">
        <v>11.25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492</v>
      </c>
      <c r="CQ128" s="786"/>
      <c r="CR128" s="786"/>
      <c r="CS128" s="786"/>
      <c r="CT128" s="786"/>
      <c r="CU128" s="786"/>
      <c r="CV128" s="786"/>
      <c r="CW128" s="786"/>
      <c r="CX128" s="786"/>
      <c r="CY128" s="786"/>
      <c r="CZ128" s="786"/>
      <c r="DA128" s="786"/>
      <c r="DB128" s="786"/>
      <c r="DC128" s="786"/>
      <c r="DD128" s="786"/>
      <c r="DE128" s="786"/>
      <c r="DF128" s="787"/>
      <c r="DG128" s="848" t="s">
        <v>460</v>
      </c>
      <c r="DH128" s="849"/>
      <c r="DI128" s="849"/>
      <c r="DJ128" s="849"/>
      <c r="DK128" s="849"/>
      <c r="DL128" s="849" t="s">
        <v>130</v>
      </c>
      <c r="DM128" s="849"/>
      <c r="DN128" s="849"/>
      <c r="DO128" s="849"/>
      <c r="DP128" s="849"/>
      <c r="DQ128" s="849" t="s">
        <v>130</v>
      </c>
      <c r="DR128" s="849"/>
      <c r="DS128" s="849"/>
      <c r="DT128" s="849"/>
      <c r="DU128" s="849"/>
      <c r="DV128" s="850" t="s">
        <v>130</v>
      </c>
      <c r="DW128" s="850"/>
      <c r="DX128" s="850"/>
      <c r="DY128" s="850"/>
      <c r="DZ128" s="851"/>
    </row>
    <row r="129" spans="1:131" s="226" customFormat="1" ht="26.25" customHeight="1" x14ac:dyDescent="0.15">
      <c r="A129" s="832" t="s">
        <v>100</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493</v>
      </c>
      <c r="X129" s="835"/>
      <c r="Y129" s="835"/>
      <c r="Z129" s="836"/>
      <c r="AA129" s="837">
        <v>67207329</v>
      </c>
      <c r="AB129" s="838"/>
      <c r="AC129" s="838"/>
      <c r="AD129" s="838"/>
      <c r="AE129" s="839"/>
      <c r="AF129" s="840">
        <v>66753358</v>
      </c>
      <c r="AG129" s="838"/>
      <c r="AH129" s="838"/>
      <c r="AI129" s="838"/>
      <c r="AJ129" s="839"/>
      <c r="AK129" s="840">
        <v>66985751</v>
      </c>
      <c r="AL129" s="838"/>
      <c r="AM129" s="838"/>
      <c r="AN129" s="838"/>
      <c r="AO129" s="839"/>
      <c r="AP129" s="841"/>
      <c r="AQ129" s="842"/>
      <c r="AR129" s="842"/>
      <c r="AS129" s="842"/>
      <c r="AT129" s="843"/>
      <c r="AU129" s="264"/>
      <c r="AV129" s="264"/>
      <c r="AW129" s="264"/>
      <c r="AX129" s="807" t="s">
        <v>494</v>
      </c>
      <c r="AY129" s="808"/>
      <c r="AZ129" s="808"/>
      <c r="BA129" s="808"/>
      <c r="BB129" s="808"/>
      <c r="BC129" s="808"/>
      <c r="BD129" s="808"/>
      <c r="BE129" s="809"/>
      <c r="BF129" s="827" t="s">
        <v>460</v>
      </c>
      <c r="BG129" s="828"/>
      <c r="BH129" s="828"/>
      <c r="BI129" s="828"/>
      <c r="BJ129" s="828"/>
      <c r="BK129" s="828"/>
      <c r="BL129" s="829"/>
      <c r="BM129" s="827">
        <v>16.25</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495</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496</v>
      </c>
      <c r="X130" s="835"/>
      <c r="Y130" s="835"/>
      <c r="Z130" s="836"/>
      <c r="AA130" s="837">
        <v>9718583</v>
      </c>
      <c r="AB130" s="838"/>
      <c r="AC130" s="838"/>
      <c r="AD130" s="838"/>
      <c r="AE130" s="839"/>
      <c r="AF130" s="840">
        <v>10135766</v>
      </c>
      <c r="AG130" s="838"/>
      <c r="AH130" s="838"/>
      <c r="AI130" s="838"/>
      <c r="AJ130" s="839"/>
      <c r="AK130" s="840">
        <v>10583078</v>
      </c>
      <c r="AL130" s="838"/>
      <c r="AM130" s="838"/>
      <c r="AN130" s="838"/>
      <c r="AO130" s="839"/>
      <c r="AP130" s="841"/>
      <c r="AQ130" s="842"/>
      <c r="AR130" s="842"/>
      <c r="AS130" s="842"/>
      <c r="AT130" s="843"/>
      <c r="AU130" s="264"/>
      <c r="AV130" s="264"/>
      <c r="AW130" s="264"/>
      <c r="AX130" s="807" t="s">
        <v>497</v>
      </c>
      <c r="AY130" s="808"/>
      <c r="AZ130" s="808"/>
      <c r="BA130" s="808"/>
      <c r="BB130" s="808"/>
      <c r="BC130" s="808"/>
      <c r="BD130" s="808"/>
      <c r="BE130" s="809"/>
      <c r="BF130" s="810">
        <v>5</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498</v>
      </c>
      <c r="X131" s="818"/>
      <c r="Y131" s="818"/>
      <c r="Z131" s="819"/>
      <c r="AA131" s="820">
        <v>57488746</v>
      </c>
      <c r="AB131" s="821"/>
      <c r="AC131" s="821"/>
      <c r="AD131" s="821"/>
      <c r="AE131" s="822"/>
      <c r="AF131" s="823">
        <v>56617592</v>
      </c>
      <c r="AG131" s="821"/>
      <c r="AH131" s="821"/>
      <c r="AI131" s="821"/>
      <c r="AJ131" s="822"/>
      <c r="AK131" s="823">
        <v>56402673</v>
      </c>
      <c r="AL131" s="821"/>
      <c r="AM131" s="821"/>
      <c r="AN131" s="821"/>
      <c r="AO131" s="822"/>
      <c r="AP131" s="824"/>
      <c r="AQ131" s="825"/>
      <c r="AR131" s="825"/>
      <c r="AS131" s="825"/>
      <c r="AT131" s="826"/>
      <c r="AU131" s="264"/>
      <c r="AV131" s="264"/>
      <c r="AW131" s="264"/>
      <c r="AX131" s="785" t="s">
        <v>499</v>
      </c>
      <c r="AY131" s="786"/>
      <c r="AZ131" s="786"/>
      <c r="BA131" s="786"/>
      <c r="BB131" s="786"/>
      <c r="BC131" s="786"/>
      <c r="BD131" s="786"/>
      <c r="BE131" s="787"/>
      <c r="BF131" s="788">
        <v>45.5</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500</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501</v>
      </c>
      <c r="W132" s="798"/>
      <c r="X132" s="798"/>
      <c r="Y132" s="798"/>
      <c r="Z132" s="799"/>
      <c r="AA132" s="800">
        <v>6.1472361910000002</v>
      </c>
      <c r="AB132" s="801"/>
      <c r="AC132" s="801"/>
      <c r="AD132" s="801"/>
      <c r="AE132" s="802"/>
      <c r="AF132" s="803">
        <v>4.7968624310000001</v>
      </c>
      <c r="AG132" s="801"/>
      <c r="AH132" s="801"/>
      <c r="AI132" s="801"/>
      <c r="AJ132" s="802"/>
      <c r="AK132" s="803">
        <v>4.1901258830000003</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502</v>
      </c>
      <c r="W133" s="777"/>
      <c r="X133" s="777"/>
      <c r="Y133" s="777"/>
      <c r="Z133" s="778"/>
      <c r="AA133" s="779">
        <v>8.3000000000000007</v>
      </c>
      <c r="AB133" s="780"/>
      <c r="AC133" s="780"/>
      <c r="AD133" s="780"/>
      <c r="AE133" s="781"/>
      <c r="AF133" s="779">
        <v>7.2</v>
      </c>
      <c r="AG133" s="780"/>
      <c r="AH133" s="780"/>
      <c r="AI133" s="780"/>
      <c r="AJ133" s="781"/>
      <c r="AK133" s="779">
        <v>5</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W/+wKjxiapW0P6HZkywxyuONMEKjeWtZJr698ZfxjfWyRQbLKkQ7yovTgnDV6Pnc9H8z7ToKsH1lJN7D8AFCVA==" saltValue="OYkcXXFTywMFmv8OSQur8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T22" zoomScale="85" zoomScaleNormal="85" zoomScaleSheetLayoutView="85" workbookViewId="0">
      <selection activeCell="CP27" sqref="CP27"/>
    </sheetView>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503</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g2Pri63Oc4BfiLekgeDh9mw+mvLoJemlir55xODLV6rqbqUo7hySFyyQMfGQOeBhefUdTaSmV1wAkLTA9zqlWQ==" saltValue="pj41gKmCiTRboAOs71/X7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R7"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B87bkWIXiGH8QAqZHkFPHMn319uX0dNfs7lBHzaCCeyTRwhvu4AvS6C6jKJ2oVuRl45TyMyVywggYwHhJ6DS9g==" saltValue="30Guiz3XiUWvQzR24AJ+8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58"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504</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505</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506</v>
      </c>
      <c r="AP7" s="283"/>
      <c r="AQ7" s="284" t="s">
        <v>507</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508</v>
      </c>
      <c r="AQ8" s="290" t="s">
        <v>509</v>
      </c>
      <c r="AR8" s="291" t="s">
        <v>510</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511</v>
      </c>
      <c r="AL9" s="1207"/>
      <c r="AM9" s="1207"/>
      <c r="AN9" s="1208"/>
      <c r="AO9" s="292">
        <v>19527398</v>
      </c>
      <c r="AP9" s="292">
        <v>69461</v>
      </c>
      <c r="AQ9" s="293">
        <v>56117</v>
      </c>
      <c r="AR9" s="294">
        <v>23.8</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512</v>
      </c>
      <c r="AL10" s="1207"/>
      <c r="AM10" s="1207"/>
      <c r="AN10" s="1208"/>
      <c r="AO10" s="295">
        <v>2244400</v>
      </c>
      <c r="AP10" s="295">
        <v>7984</v>
      </c>
      <c r="AQ10" s="296">
        <v>3759</v>
      </c>
      <c r="AR10" s="297">
        <v>112.4</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513</v>
      </c>
      <c r="AL11" s="1207"/>
      <c r="AM11" s="1207"/>
      <c r="AN11" s="1208"/>
      <c r="AO11" s="295">
        <v>7053</v>
      </c>
      <c r="AP11" s="295">
        <v>25</v>
      </c>
      <c r="AQ11" s="296">
        <v>1477</v>
      </c>
      <c r="AR11" s="297">
        <v>-98.3</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514</v>
      </c>
      <c r="AL12" s="1207"/>
      <c r="AM12" s="1207"/>
      <c r="AN12" s="1208"/>
      <c r="AO12" s="295">
        <v>383709</v>
      </c>
      <c r="AP12" s="295">
        <v>1365</v>
      </c>
      <c r="AQ12" s="296">
        <v>889</v>
      </c>
      <c r="AR12" s="297">
        <v>53.5</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515</v>
      </c>
      <c r="AL13" s="1207"/>
      <c r="AM13" s="1207"/>
      <c r="AN13" s="1208"/>
      <c r="AO13" s="295" t="s">
        <v>516</v>
      </c>
      <c r="AP13" s="295" t="s">
        <v>516</v>
      </c>
      <c r="AQ13" s="296">
        <v>18</v>
      </c>
      <c r="AR13" s="297" t="s">
        <v>516</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517</v>
      </c>
      <c r="AL14" s="1207"/>
      <c r="AM14" s="1207"/>
      <c r="AN14" s="1208"/>
      <c r="AO14" s="295">
        <v>581377</v>
      </c>
      <c r="AP14" s="295">
        <v>2068</v>
      </c>
      <c r="AQ14" s="296">
        <v>2517</v>
      </c>
      <c r="AR14" s="297">
        <v>-17.8</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518</v>
      </c>
      <c r="AL15" s="1207"/>
      <c r="AM15" s="1207"/>
      <c r="AN15" s="1208"/>
      <c r="AO15" s="295">
        <v>1162448</v>
      </c>
      <c r="AP15" s="295">
        <v>4135</v>
      </c>
      <c r="AQ15" s="296">
        <v>1398</v>
      </c>
      <c r="AR15" s="297">
        <v>195.8</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519</v>
      </c>
      <c r="AL16" s="1210"/>
      <c r="AM16" s="1210"/>
      <c r="AN16" s="1211"/>
      <c r="AO16" s="295">
        <v>-1915349</v>
      </c>
      <c r="AP16" s="295">
        <v>-6813</v>
      </c>
      <c r="AQ16" s="296">
        <v>-4107</v>
      </c>
      <c r="AR16" s="297">
        <v>65.900000000000006</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179</v>
      </c>
      <c r="AL17" s="1210"/>
      <c r="AM17" s="1210"/>
      <c r="AN17" s="1211"/>
      <c r="AO17" s="295">
        <v>21991036</v>
      </c>
      <c r="AP17" s="295">
        <v>78225</v>
      </c>
      <c r="AQ17" s="296">
        <v>62068</v>
      </c>
      <c r="AR17" s="297">
        <v>26</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520</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521</v>
      </c>
      <c r="AP20" s="303" t="s">
        <v>522</v>
      </c>
      <c r="AQ20" s="304" t="s">
        <v>523</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524</v>
      </c>
      <c r="AL21" s="1204"/>
      <c r="AM21" s="1204"/>
      <c r="AN21" s="1205"/>
      <c r="AO21" s="307">
        <v>8.18</v>
      </c>
      <c r="AP21" s="308">
        <v>6.06</v>
      </c>
      <c r="AQ21" s="309">
        <v>2.12</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525</v>
      </c>
      <c r="AL22" s="1204"/>
      <c r="AM22" s="1204"/>
      <c r="AN22" s="1205"/>
      <c r="AO22" s="312">
        <v>100.4</v>
      </c>
      <c r="AP22" s="313">
        <v>100.6</v>
      </c>
      <c r="AQ22" s="314">
        <v>-0.2</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526</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527</v>
      </c>
      <c r="AO27" s="273"/>
      <c r="AP27" s="273"/>
      <c r="AQ27" s="273"/>
      <c r="AR27" s="273"/>
      <c r="AS27" s="273"/>
      <c r="AT27" s="273"/>
    </row>
    <row r="28" spans="1:46" ht="17.25" x14ac:dyDescent="0.15">
      <c r="A28" s="274" t="s">
        <v>528</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529</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506</v>
      </c>
      <c r="AP30" s="283"/>
      <c r="AQ30" s="284" t="s">
        <v>507</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508</v>
      </c>
      <c r="AQ31" s="290" t="s">
        <v>509</v>
      </c>
      <c r="AR31" s="291" t="s">
        <v>510</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530</v>
      </c>
      <c r="AL32" s="1195"/>
      <c r="AM32" s="1195"/>
      <c r="AN32" s="1196"/>
      <c r="AO32" s="322">
        <v>10069958</v>
      </c>
      <c r="AP32" s="322">
        <v>35820</v>
      </c>
      <c r="AQ32" s="323">
        <v>26789</v>
      </c>
      <c r="AR32" s="324">
        <v>33.700000000000003</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531</v>
      </c>
      <c r="AL33" s="1195"/>
      <c r="AM33" s="1195"/>
      <c r="AN33" s="1196"/>
      <c r="AO33" s="322" t="s">
        <v>516</v>
      </c>
      <c r="AP33" s="322" t="s">
        <v>516</v>
      </c>
      <c r="AQ33" s="323">
        <v>12</v>
      </c>
      <c r="AR33" s="324" t="s">
        <v>516</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532</v>
      </c>
      <c r="AL34" s="1195"/>
      <c r="AM34" s="1195"/>
      <c r="AN34" s="1196"/>
      <c r="AO34" s="322" t="s">
        <v>516</v>
      </c>
      <c r="AP34" s="322" t="s">
        <v>516</v>
      </c>
      <c r="AQ34" s="323">
        <v>31</v>
      </c>
      <c r="AR34" s="324" t="s">
        <v>516</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533</v>
      </c>
      <c r="AL35" s="1195"/>
      <c r="AM35" s="1195"/>
      <c r="AN35" s="1196"/>
      <c r="AO35" s="322">
        <v>4851531</v>
      </c>
      <c r="AP35" s="322">
        <v>17257</v>
      </c>
      <c r="AQ35" s="323">
        <v>6601</v>
      </c>
      <c r="AR35" s="324">
        <v>161.4</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534</v>
      </c>
      <c r="AL36" s="1195"/>
      <c r="AM36" s="1195"/>
      <c r="AN36" s="1196"/>
      <c r="AO36" s="322">
        <v>10301</v>
      </c>
      <c r="AP36" s="322">
        <v>37</v>
      </c>
      <c r="AQ36" s="323">
        <v>691</v>
      </c>
      <c r="AR36" s="324">
        <v>-94.6</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535</v>
      </c>
      <c r="AL37" s="1195"/>
      <c r="AM37" s="1195"/>
      <c r="AN37" s="1196"/>
      <c r="AO37" s="322">
        <v>82542</v>
      </c>
      <c r="AP37" s="322">
        <v>294</v>
      </c>
      <c r="AQ37" s="323">
        <v>1718</v>
      </c>
      <c r="AR37" s="324">
        <v>-82.9</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536</v>
      </c>
      <c r="AL38" s="1198"/>
      <c r="AM38" s="1198"/>
      <c r="AN38" s="1199"/>
      <c r="AO38" s="325" t="s">
        <v>516</v>
      </c>
      <c r="AP38" s="325" t="s">
        <v>516</v>
      </c>
      <c r="AQ38" s="326">
        <v>1</v>
      </c>
      <c r="AR38" s="314" t="s">
        <v>516</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537</v>
      </c>
      <c r="AL39" s="1198"/>
      <c r="AM39" s="1198"/>
      <c r="AN39" s="1199"/>
      <c r="AO39" s="322">
        <v>-2067911</v>
      </c>
      <c r="AP39" s="322">
        <v>-7356</v>
      </c>
      <c r="AQ39" s="323">
        <v>-7529</v>
      </c>
      <c r="AR39" s="324">
        <v>-2.2999999999999998</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538</v>
      </c>
      <c r="AL40" s="1195"/>
      <c r="AM40" s="1195"/>
      <c r="AN40" s="1196"/>
      <c r="AO40" s="322">
        <v>-10583078</v>
      </c>
      <c r="AP40" s="322">
        <v>-37645</v>
      </c>
      <c r="AQ40" s="323">
        <v>-22018</v>
      </c>
      <c r="AR40" s="324">
        <v>71</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290</v>
      </c>
      <c r="AL41" s="1201"/>
      <c r="AM41" s="1201"/>
      <c r="AN41" s="1202"/>
      <c r="AO41" s="322">
        <v>2363343</v>
      </c>
      <c r="AP41" s="322">
        <v>8407</v>
      </c>
      <c r="AQ41" s="323">
        <v>6294</v>
      </c>
      <c r="AR41" s="324">
        <v>33.6</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539</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540</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541</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506</v>
      </c>
      <c r="AN49" s="1189" t="s">
        <v>542</v>
      </c>
      <c r="AO49" s="1190"/>
      <c r="AP49" s="1190"/>
      <c r="AQ49" s="1190"/>
      <c r="AR49" s="119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543</v>
      </c>
      <c r="AO50" s="339" t="s">
        <v>544</v>
      </c>
      <c r="AP50" s="340" t="s">
        <v>545</v>
      </c>
      <c r="AQ50" s="341" t="s">
        <v>546</v>
      </c>
      <c r="AR50" s="342" t="s">
        <v>547</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548</v>
      </c>
      <c r="AL51" s="335"/>
      <c r="AM51" s="343">
        <v>15348729</v>
      </c>
      <c r="AN51" s="344">
        <v>53732</v>
      </c>
      <c r="AO51" s="345">
        <v>40.6</v>
      </c>
      <c r="AP51" s="346">
        <v>43141</v>
      </c>
      <c r="AQ51" s="347">
        <v>9.4</v>
      </c>
      <c r="AR51" s="348">
        <v>31.2</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549</v>
      </c>
      <c r="AM52" s="351">
        <v>9844769</v>
      </c>
      <c r="AN52" s="352">
        <v>34464</v>
      </c>
      <c r="AO52" s="353">
        <v>40.9</v>
      </c>
      <c r="AP52" s="354">
        <v>21887</v>
      </c>
      <c r="AQ52" s="355">
        <v>-2.4</v>
      </c>
      <c r="AR52" s="356">
        <v>43.3</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550</v>
      </c>
      <c r="AL53" s="335"/>
      <c r="AM53" s="343">
        <v>18215281</v>
      </c>
      <c r="AN53" s="344">
        <v>63999</v>
      </c>
      <c r="AO53" s="345">
        <v>19.100000000000001</v>
      </c>
      <c r="AP53" s="346">
        <v>45117</v>
      </c>
      <c r="AQ53" s="347">
        <v>4.5999999999999996</v>
      </c>
      <c r="AR53" s="348">
        <v>14.5</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549</v>
      </c>
      <c r="AM54" s="351">
        <v>11880913</v>
      </c>
      <c r="AN54" s="352">
        <v>41743</v>
      </c>
      <c r="AO54" s="353">
        <v>21.1</v>
      </c>
      <c r="AP54" s="354">
        <v>25589</v>
      </c>
      <c r="AQ54" s="355">
        <v>16.899999999999999</v>
      </c>
      <c r="AR54" s="356">
        <v>4.2</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551</v>
      </c>
      <c r="AL55" s="335"/>
      <c r="AM55" s="343">
        <v>19660831</v>
      </c>
      <c r="AN55" s="344">
        <v>69465</v>
      </c>
      <c r="AO55" s="345">
        <v>8.5</v>
      </c>
      <c r="AP55" s="346">
        <v>39951</v>
      </c>
      <c r="AQ55" s="347">
        <v>-11.5</v>
      </c>
      <c r="AR55" s="348">
        <v>20</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549</v>
      </c>
      <c r="AM56" s="351">
        <v>10992296</v>
      </c>
      <c r="AN56" s="352">
        <v>38838</v>
      </c>
      <c r="AO56" s="353">
        <v>-7</v>
      </c>
      <c r="AP56" s="354">
        <v>22555</v>
      </c>
      <c r="AQ56" s="355">
        <v>-11.9</v>
      </c>
      <c r="AR56" s="356">
        <v>4.9000000000000004</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552</v>
      </c>
      <c r="AL57" s="335"/>
      <c r="AM57" s="343">
        <v>15784240</v>
      </c>
      <c r="AN57" s="344">
        <v>56023</v>
      </c>
      <c r="AO57" s="345">
        <v>-19.399999999999999</v>
      </c>
      <c r="AP57" s="346">
        <v>39893</v>
      </c>
      <c r="AQ57" s="347">
        <v>-0.1</v>
      </c>
      <c r="AR57" s="348">
        <v>-19.3</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549</v>
      </c>
      <c r="AM58" s="351">
        <v>12434753</v>
      </c>
      <c r="AN58" s="352">
        <v>44135</v>
      </c>
      <c r="AO58" s="353">
        <v>13.6</v>
      </c>
      <c r="AP58" s="354">
        <v>26170</v>
      </c>
      <c r="AQ58" s="355">
        <v>16</v>
      </c>
      <c r="AR58" s="356">
        <v>-2.4</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553</v>
      </c>
      <c r="AL59" s="335"/>
      <c r="AM59" s="343">
        <v>17015781</v>
      </c>
      <c r="AN59" s="344">
        <v>60527</v>
      </c>
      <c r="AO59" s="345">
        <v>8</v>
      </c>
      <c r="AP59" s="346">
        <v>41080</v>
      </c>
      <c r="AQ59" s="347">
        <v>3</v>
      </c>
      <c r="AR59" s="348">
        <v>5</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549</v>
      </c>
      <c r="AM60" s="351">
        <v>12525354</v>
      </c>
      <c r="AN60" s="352">
        <v>44554</v>
      </c>
      <c r="AO60" s="353">
        <v>0.9</v>
      </c>
      <c r="AP60" s="354">
        <v>27265</v>
      </c>
      <c r="AQ60" s="355">
        <v>4.2</v>
      </c>
      <c r="AR60" s="356">
        <v>-3.3</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554</v>
      </c>
      <c r="AL61" s="357"/>
      <c r="AM61" s="358">
        <v>17204972</v>
      </c>
      <c r="AN61" s="359">
        <v>60749</v>
      </c>
      <c r="AO61" s="360">
        <v>11.4</v>
      </c>
      <c r="AP61" s="361">
        <v>41836</v>
      </c>
      <c r="AQ61" s="362">
        <v>1.1000000000000001</v>
      </c>
      <c r="AR61" s="348">
        <v>10.3</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549</v>
      </c>
      <c r="AM62" s="351">
        <v>11535617</v>
      </c>
      <c r="AN62" s="352">
        <v>40747</v>
      </c>
      <c r="AO62" s="353">
        <v>13.9</v>
      </c>
      <c r="AP62" s="354">
        <v>24693</v>
      </c>
      <c r="AQ62" s="355">
        <v>4.5999999999999996</v>
      </c>
      <c r="AR62" s="356">
        <v>9.3000000000000007</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U9iCSf5OYH6If2Wpzu/fUsPbzlbEO0HV97g7fCPkYLnBJIU7KE2I7viDcgSk3fA6J3tMgSE0jgcc9Qw5st0+kA==" saltValue="ZbRmg33er3lbmSi/2A7MG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C87" zoomScaleNormal="100" zoomScaleSheetLayoutView="55" workbookViewId="0">
      <selection activeCell="AD100" sqref="AD100"/>
    </sheetView>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UXsVp/hPiGNgAhHcWIUhY2EqNP7LkhyCGWYIYbdUo1GJFRtd3Qam5CeWIyfNSIBsLYQpHD0CHtj4OT+Jbhv1AA==" saltValue="ipRMoxigRg2pIsqXxe/Nn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84" zoomScaleNormal="100" zoomScaleSheetLayoutView="55" workbookViewId="0">
      <selection activeCell="BJ80" sqref="BJ80"/>
    </sheetView>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EPX2tbTCnLZR2ls9VNaXJXuzCr9X2nRAVMoXs1XH603pZmJufkEMCUwCNYs+JaKTJ5UeNl2Lp6eTvGZy60JuHA==" saltValue="4h+7xOSziAJ1K+b6ove12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D37"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212" t="s">
        <v>3</v>
      </c>
      <c r="D47" s="1212"/>
      <c r="E47" s="1213"/>
      <c r="F47" s="11">
        <v>28.54</v>
      </c>
      <c r="G47" s="12">
        <v>29.87</v>
      </c>
      <c r="H47" s="12">
        <v>28.23</v>
      </c>
      <c r="I47" s="12">
        <v>24.91</v>
      </c>
      <c r="J47" s="13">
        <v>19.600000000000001</v>
      </c>
    </row>
    <row r="48" spans="2:10" ht="57.75" customHeight="1" x14ac:dyDescent="0.15">
      <c r="B48" s="14"/>
      <c r="C48" s="1214" t="s">
        <v>4</v>
      </c>
      <c r="D48" s="1214"/>
      <c r="E48" s="1215"/>
      <c r="F48" s="15">
        <v>2.77</v>
      </c>
      <c r="G48" s="16">
        <v>0.81</v>
      </c>
      <c r="H48" s="16">
        <v>0.85</v>
      </c>
      <c r="I48" s="16">
        <v>0.2</v>
      </c>
      <c r="J48" s="17">
        <v>0.18</v>
      </c>
    </row>
    <row r="49" spans="2:10" ht="57.75" customHeight="1" thickBot="1" x14ac:dyDescent="0.2">
      <c r="B49" s="18"/>
      <c r="C49" s="1216" t="s">
        <v>5</v>
      </c>
      <c r="D49" s="1216"/>
      <c r="E49" s="1217"/>
      <c r="F49" s="19">
        <v>2.06</v>
      </c>
      <c r="G49" s="20" t="s">
        <v>563</v>
      </c>
      <c r="H49" s="20" t="s">
        <v>564</v>
      </c>
      <c r="I49" s="20" t="s">
        <v>565</v>
      </c>
      <c r="J49" s="21" t="s">
        <v>566</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a/XiS+a7LhgBdDdoHvP06mPS1vDJ477uNQ3iAarr/aPEUqT8d7iov0Wzuuv+DvGZ4W+lxiIFs71AXjR/iIDXGA==" saltValue="pBIlMYidGDT42vf5ETbH2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2019-03-11T08:43:58Z</cp:lastPrinted>
  <dcterms:created xsi:type="dcterms:W3CDTF">2019-02-14T03:25:43Z</dcterms:created>
  <dcterms:modified xsi:type="dcterms:W3CDTF">2019-11-21T01:57:10Z</dcterms:modified>
  <cp:category/>
</cp:coreProperties>
</file>