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tabRatio="7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C36" i="10"/>
  <c r="C35" i="10"/>
  <c r="BW34" i="10"/>
  <c r="BW35" i="10" s="1"/>
  <c r="BW36" i="10" s="1"/>
  <c r="BW37" i="10" s="1"/>
  <c r="BW38" i="10" s="1"/>
  <c r="BW39" i="10" s="1"/>
  <c r="BW40" i="10" s="1"/>
  <c r="BW41" i="10" s="1"/>
  <c r="BW42" i="10" s="1"/>
  <c r="BW43" i="10" s="1"/>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CO34" i="10"/>
  <c r="CO35" i="10" s="1"/>
  <c r="CO36" i="10" s="1"/>
  <c r="CO37" i="10" s="1"/>
  <c r="CO38" i="10" s="1"/>
  <c r="CO39" i="10" s="1"/>
</calcChain>
</file>

<file path=xl/sharedStrings.xml><?xml version="1.0" encoding="utf-8"?>
<sst xmlns="http://schemas.openxmlformats.org/spreadsheetml/2006/main" count="1142" uniqueCount="619">
  <si>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</si>
  <si>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</si>
  <si>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</si>
  <si>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</si>
  <si>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</si>
  <si>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</si>
  <si>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</si>
  <si>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</si>
  <si>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</si>
  <si>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</si>
  <si>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</si>
  <si>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</si>
  <si>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</si>
  <si>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</si>
  <si>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</si>
  <si>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</si>
  <si>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</si>
  <si>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</si>
  <si>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</si>
  <si>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</si>
  <si>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</si>
  <si>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</si>
  <si>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</si>
  <si>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</si>
  <si>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</si>
  <si>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</si>
  <si>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</si>
  <si>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</si>
  <si>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</si>
  <si>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</si>
  <si>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</si>
  <si>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</si>
  <si>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</si>
  <si>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</si>
  <si>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</si>
  <si>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</si>
  <si>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</si>
  <si>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</si>
  <si>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</si>
  <si>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</si>
  <si>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</si>
  <si>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</si>
  <si>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</si>
  <si>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</si>
  <si>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</si>
  <si>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</si>
  <si>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</si>
  <si>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</si>
  <si>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</si>
  <si>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</si>
  <si>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</si>
  <si>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</si>
  <si>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</si>
  <si>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</si>
  <si>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</si>
  <si>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</si>
  <si>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</si>
  <si>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</si>
  <si>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</si>
  <si>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</si>
  <si>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</si>
  <si>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</si>
  <si>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</si>
  <si>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</si>
  <si>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</si>
  <si>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</si>
  <si>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</si>
  <si>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</si>
  <si>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</si>
  <si>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</si>
  <si>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</si>
  <si>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</si>
  <si>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</si>
  <si>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</si>
  <si>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</si>
  <si>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</si>
  <si>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</si>
  <si>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</si>
  <si>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</si>
  <si>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</si>
  <si>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</si>
  <si>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</si>
  <si>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</si>
  <si>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</si>
  <si>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</si>
  <si>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</si>
  <si>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</si>
  <si>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</si>
  <si>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</si>
  <si>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</si>
  <si>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</si>
  <si>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</si>
  <si>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</si>
  <si>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</si>
  <si>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</si>
  <si>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</si>
  <si>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</si>
  <si>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</si>
  <si>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</si>
  <si>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</si>
  <si>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</si>
  <si>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</si>
  <si>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</si>
  <si>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</si>
  <si>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</si>
  <si>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</si>
  <si>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</si>
  <si>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</si>
  <si>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</si>
  <si>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</si>
  <si>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</si>
  <si>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</si>
  <si>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</si>
  <si>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</si>
  <si>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</si>
  <si>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</si>
  <si>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</si>
  <si>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</si>
  <si>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</si>
  <si>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</si>
  <si>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</si>
  <si>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</si>
  <si>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</si>
  <si>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</si>
  <si>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</si>
  <si>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</si>
  <si>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</si>
  <si>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</si>
  <si>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</si>
  <si>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</si>
  <si>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</si>
  <si>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</si>
  <si>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</si>
  <si>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</si>
  <si>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</si>
  <si>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</si>
  <si>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</si>
  <si>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</si>
  <si>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</si>
  <si>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</si>
  <si>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</si>
  <si>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</si>
  <si>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</si>
  <si>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</si>
  <si>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</si>
  <si>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</si>
  <si>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</si>
  <si>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</si>
  <si>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</si>
  <si>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</si>
  <si>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</si>
  <si>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</si>
  <si>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</si>
  <si>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</si>
  <si>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</si>
  <si>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</si>
  <si>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</si>
  <si>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</si>
  <si>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</si>
  <si>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</si>
  <si>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</si>
  <si>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</si>
  <si>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</si>
  <si>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</si>
  <si>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</si>
  <si>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</si>
  <si>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</si>
  <si>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</si>
  <si>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</si>
  <si>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</si>
  <si>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</si>
  <si>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</si>
  <si>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</si>
  <si>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</si>
  <si>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</si>
  <si>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</si>
  <si>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</si>
  <si>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</si>
  <si>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</si>
  <si>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</si>
  <si>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</si>
  <si>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</si>
  <si>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</si>
  <si>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</si>
  <si>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</si>
  <si>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</si>
  <si>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</si>
  <si>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</si>
  <si>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</si>
  <si>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</si>
  <si>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</si>
  <si>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</si>
  <si>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</si>
  <si>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</si>
  <si>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</si>
  <si>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</si>
  <si>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</si>
  <si>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</si>
  <si>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</si>
  <si>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</si>
  <si>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</si>
  <si>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</si>
  <si>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</si>
  <si>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</si>
  <si>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</si>
  <si>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</si>
  <si>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</si>
  <si>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</si>
  <si>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</si>
  <si>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</si>
  <si>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</si>
  <si>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</si>
  <si>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</si>
  <si>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</si>
  <si>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三重県松阪市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</si>
  <si>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</si>
  <si>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</si>
  <si>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</si>
  <si>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</si>
  <si>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</si>
  <si>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</si>
  <si>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</si>
  <si>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</si>
  <si>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</si>
  <si>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</si>
  <si>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</si>
  <si>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</si>
  <si>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</si>
  <si>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</si>
  <si>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</si>
  <si>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</si>
  <si>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</si>
  <si>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</si>
  <si>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</si>
  <si>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</si>
  <si>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</si>
  <si>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</si>
  <si>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</si>
  <si>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</si>
  <si>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</si>
  <si>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</si>
  <si>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</si>
  <si>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</si>
  <si>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</si>
  <si>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</si>
  <si>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</si>
  <si>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</si>
  <si>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</si>
  <si>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</si>
  <si>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</si>
  <si>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</si>
  <si>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</si>
  <si>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</si>
  <si>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</si>
  <si>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</si>
  <si>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</si>
  <si>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</si>
  <si>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</si>
  <si>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</si>
  <si>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</si>
  <si>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</si>
  <si>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</si>
  <si>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</si>
  <si>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</si>
  <si>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</si>
  <si>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</si>
  <si>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</si>
  <si>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</si>
  <si>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</si>
  <si>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</si>
  <si>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</si>
  <si>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</si>
  <si>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</si>
  <si>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</si>
  <si>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</si>
  <si>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</si>
  <si>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</si>
  <si>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</si>
  <si>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</si>
  <si>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</si>
  <si>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</si>
  <si>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</si>
  <si>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</si>
  <si>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</si>
  <si>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</si>
  <si>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</si>
  <si>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</si>
  <si>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</si>
  <si>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</si>
  <si>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</si>
  <si>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</si>
  <si>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</si>
  <si>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</si>
  <si>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</si>
  <si>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</si>
  <si>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</si>
  <si>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</si>
  <si>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</si>
  <si>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</si>
  <si>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</si>
  <si>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</si>
  <si>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</si>
  <si>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</si>
  <si>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</si>
  <si>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</si>
  <si>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</si>
  <si>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</si>
  <si>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</si>
  <si>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</si>
  <si>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</si>
  <si>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</si>
  <si>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</si>
  <si>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</si>
  <si>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</si>
  <si>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</si>
  <si>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</si>
  <si>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</si>
  <si>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</si>
  <si>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</si>
  <si>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</si>
  <si>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</si>
  <si>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</si>
  <si>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</si>
  <si>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</si>
  <si>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</si>
  <si>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</si>
  <si>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</si>
  <si>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</si>
  <si>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</si>
  <si>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</si>
  <si>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</si>
  <si>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</si>
  <si>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</si>
  <si>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</si>
  <si>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</si>
  <si>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</si>
  <si>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</si>
  <si>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</si>
  <si>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</si>
  <si>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</si>
  <si>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</si>
  <si>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</si>
  <si>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</si>
  <si>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</si>
  <si>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</si>
  <si>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</si>
  <si>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</si>
  <si>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</si>
  <si>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</si>
  <si>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</si>
  <si>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</si>
  <si>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</si>
  <si>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</si>
  <si>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</si>
  <si>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</si>
  <si>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</si>
  <si>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</si>
  <si>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</si>
  <si>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</si>
  <si>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</si>
  <si>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</si>
  <si>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</si>
  <si>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</si>
  <si>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</si>
  <si>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</si>
  <si>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三重県松阪市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</si>
  <si>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</si>
  <si>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</si>
  <si>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</si>
  <si>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</si>
  <si>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</si>
  <si>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</si>
  <si>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</si>
  <si>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</si>
  <si>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</si>
  <si>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</si>
  <si>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</si>
  <si>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</si>
  <si>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</si>
  <si>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</si>
  <si>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</si>
  <si>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</si>
  <si>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</si>
  <si>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</si>
  <si>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</si>
  <si>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</si>
  <si>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</si>
  <si>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</si>
  <si>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</si>
  <si>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</si>
  <si>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</si>
  <si>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</si>
  <si>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</si>
  <si>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</si>
  <si>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</si>
  <si>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</si>
  <si>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</si>
  <si>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</si>
  <si>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</si>
  <si>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</si>
  <si>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</si>
  <si>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</si>
  <si>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</si>
  <si>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</si>
  <si>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</si>
  <si>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</si>
  <si>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</si>
  <si>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</si>
  <si>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法適用企業</t>
    <phoneticPr fontId="5"/>
  </si>
  <si>
    <t>簡易水道事業特別会計</t>
    <phoneticPr fontId="5"/>
  </si>
  <si>
    <t>法非適用企業</t>
    <phoneticPr fontId="5"/>
  </si>
  <si>
    <t>戸別合併処理浄化槽整備事業特別会計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</si>
  <si>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</si>
  <si>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</si>
  <si>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</si>
  <si>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</si>
  <si>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</si>
  <si>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</si>
  <si>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</si>
  <si>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</si>
  <si>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</si>
  <si>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</si>
  <si>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</si>
  <si>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</si>
  <si>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</si>
  <si>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</si>
  <si>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</si>
  <si>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</si>
  <si>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</si>
  <si>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</si>
  <si>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</si>
  <si>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</si>
  <si>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</si>
  <si>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</si>
  <si>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</si>
  <si>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</si>
  <si>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</si>
  <si>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</si>
  <si>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</si>
  <si>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</si>
  <si>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</si>
  <si>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</si>
  <si>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</si>
  <si>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</si>
  <si>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</si>
  <si>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</si>
  <si>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</si>
  <si>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</si>
  <si>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</si>
  <si>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</si>
  <si>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</si>
  <si>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</si>
  <si>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</si>
  <si>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</si>
  <si>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</si>
  <si>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</si>
  <si>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</si>
  <si>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</si>
  <si>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</si>
  <si>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</si>
  <si>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</si>
  <si>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</si>
  <si>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</si>
  <si>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</si>
  <si>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</si>
  <si>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</si>
  <si>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</si>
  <si>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</si>
  <si>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</si>
  <si>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</si>
  <si>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</si>
  <si>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</si>
  <si>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戸別合併処理浄化槽整備事業特別会計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</si>
  <si>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</si>
  <si>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</si>
  <si>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</si>
  <si>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</si>
  <si>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</si>
  <si>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</si>
  <si>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</si>
  <si>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</si>
  <si>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</si>
  <si>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</si>
  <si>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</si>
  <si>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</si>
  <si>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</si>
  <si>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</si>
  <si>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</si>
  <si>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</si>
  <si>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</si>
  <si>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</si>
  <si>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</si>
  <si>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</si>
  <si>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</si>
  <si>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</si>
  <si>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</si>
  <si>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</si>
  <si>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</si>
  <si>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</si>
  <si>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</si>
  <si>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</si>
  <si>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</si>
  <si>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</si>
  <si>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</si>
  <si>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</si>
  <si>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</si>
  <si>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</si>
  <si>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</si>
  <si>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</si>
  <si>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</si>
  <si>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</si>
  <si>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</si>
  <si>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</si>
  <si>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</si>
  <si>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</si>
  <si>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</si>
  <si>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</si>
  <si>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</si>
  <si>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</si>
  <si>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</si>
  <si>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</si>
  <si>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</si>
  <si>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</si>
  <si>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</si>
  <si>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</si>
  <si>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</si>
  <si>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</si>
  <si>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</si>
  <si>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</si>
  <si>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</si>
  <si>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</si>
  <si>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</si>
  <si>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</si>
  <si>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</si>
  <si>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</si>
  <si>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</si>
  <si>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</si>
  <si>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</si>
  <si>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</si>
  <si>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</si>
  <si>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</si>
  <si>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</si>
  <si>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</si>
  <si>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</si>
  <si>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</si>
  <si>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</si>
  <si>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</si>
  <si>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</si>
  <si>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</si>
  <si>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</si>
  <si>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</si>
  <si>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</si>
  <si>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</si>
  <si>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</si>
  <si>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</si>
  <si>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</si>
  <si>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</si>
  <si>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</si>
  <si>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</si>
  <si>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3.02</t>
  </si>
  <si>
    <t>水道事業会計</t>
  </si>
  <si>
    <t>松阪市民病院事業会計</t>
  </si>
  <si>
    <t>一般会計</t>
  </si>
  <si>
    <t>国民健康保険事業特別会計</t>
  </si>
  <si>
    <t>公共下水道事業会計</t>
  </si>
  <si>
    <t>競輪事業特別会計</t>
  </si>
  <si>
    <t>▲ 0.03</t>
  </si>
  <si>
    <t>介護保険事業特別会計</t>
  </si>
  <si>
    <t>後期高齢者医療事業特別会計</t>
  </si>
  <si>
    <t>その他会計（赤字）</t>
  </si>
  <si>
    <t>その他会計（黒字）</t>
  </si>
  <si>
    <t>公共施設マネジメント基金</t>
    <rPh sb="0" eb="2">
      <t>コウキョウ</t>
    </rPh>
    <rPh sb="2" eb="4">
      <t>シセツ</t>
    </rPh>
    <rPh sb="10" eb="12">
      <t>キキン</t>
    </rPh>
    <phoneticPr fontId="2"/>
  </si>
  <si>
    <t>中川駅周辺区画街路整備基金</t>
    <rPh sb="0" eb="3">
      <t>ナカガワエキ</t>
    </rPh>
    <rPh sb="3" eb="5">
      <t>シュウヘン</t>
    </rPh>
    <rPh sb="5" eb="7">
      <t>クカク</t>
    </rPh>
    <rPh sb="7" eb="9">
      <t>ガイロ</t>
    </rPh>
    <rPh sb="9" eb="11">
      <t>セイビ</t>
    </rPh>
    <rPh sb="11" eb="13">
      <t>キキン</t>
    </rPh>
    <phoneticPr fontId="2"/>
  </si>
  <si>
    <t>文化振興基金</t>
    <rPh sb="0" eb="2">
      <t>ブンカ</t>
    </rPh>
    <rPh sb="2" eb="4">
      <t>シンコウ</t>
    </rPh>
    <rPh sb="4" eb="6">
      <t>キキン</t>
    </rPh>
    <phoneticPr fontId="2"/>
  </si>
  <si>
    <t>松阪市勤労者サービスセンター</t>
    <rPh sb="0" eb="3">
      <t>マツサカシ</t>
    </rPh>
    <rPh sb="3" eb="6">
      <t>キンロウシャ</t>
    </rPh>
    <phoneticPr fontId="5"/>
  </si>
  <si>
    <t>松阪スポーツ振興研修センター</t>
    <rPh sb="0" eb="2">
      <t>マツサカ</t>
    </rPh>
    <rPh sb="6" eb="8">
      <t>シンコウ</t>
    </rPh>
    <rPh sb="8" eb="10">
      <t>ケンシュウ</t>
    </rPh>
    <phoneticPr fontId="5"/>
  </si>
  <si>
    <t>松阪街づくり公社</t>
    <rPh sb="0" eb="2">
      <t>マツサカ</t>
    </rPh>
    <rPh sb="2" eb="3">
      <t>マチ</t>
    </rPh>
    <rPh sb="6" eb="8">
      <t>コウシャ</t>
    </rPh>
    <phoneticPr fontId="5"/>
  </si>
  <si>
    <t>松阪市土地開発公社</t>
    <rPh sb="0" eb="3">
      <t>マツサカシ</t>
    </rPh>
    <rPh sb="3" eb="5">
      <t>トチ</t>
    </rPh>
    <rPh sb="5" eb="7">
      <t>カイハツ</t>
    </rPh>
    <rPh sb="7" eb="9">
      <t>コウシャ</t>
    </rPh>
    <phoneticPr fontId="5"/>
  </si>
  <si>
    <t>飯高駅</t>
    <rPh sb="0" eb="2">
      <t>イイタカ</t>
    </rPh>
    <rPh sb="2" eb="3">
      <t>エキ</t>
    </rPh>
    <phoneticPr fontId="5"/>
  </si>
  <si>
    <t>○</t>
  </si>
  <si>
    <t>松阪新電力</t>
    <rPh sb="0" eb="2">
      <t>マツサカ</t>
    </rPh>
    <rPh sb="2" eb="3">
      <t>シン</t>
    </rPh>
    <rPh sb="3" eb="5">
      <t>デンリョク</t>
    </rPh>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</si>
  <si>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</si>
  <si>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</si>
  <si>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5"/>
  </si>
  <si>
    <t>宮川福祉施設組合　一般会計</t>
    <rPh sb="0" eb="2">
      <t>ミヤガワ</t>
    </rPh>
    <rPh sb="2" eb="4">
      <t>フクシ</t>
    </rPh>
    <rPh sb="4" eb="6">
      <t>シセツ</t>
    </rPh>
    <rPh sb="6" eb="8">
      <t>クミアイ</t>
    </rPh>
    <rPh sb="9" eb="11">
      <t>イッパン</t>
    </rPh>
    <rPh sb="11" eb="13">
      <t>カイケイ</t>
    </rPh>
    <phoneticPr fontId="5"/>
  </si>
  <si>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5"/>
  </si>
  <si>
    <t>松阪地区広域衛生組合</t>
  </si>
  <si>
    <t>松阪地区広域消防組合</t>
  </si>
  <si>
    <t>三重県市町総合事務組合　一般会計</t>
    <rPh sb="3" eb="4">
      <t>シ</t>
    </rPh>
    <rPh sb="4" eb="5">
      <t>マチ</t>
    </rPh>
    <rPh sb="5" eb="7">
      <t>ソウゴウ</t>
    </rPh>
    <rPh sb="7" eb="9">
      <t>ジム</t>
    </rPh>
    <rPh sb="9" eb="11">
      <t>クミアイ</t>
    </rPh>
    <rPh sb="12" eb="14">
      <t>イッパン</t>
    </rPh>
    <rPh sb="14" eb="16">
      <t>カイケイ</t>
    </rPh>
    <phoneticPr fontId="5"/>
  </si>
  <si>
    <t>三重県市町総合事務組合　デジタル地図特別会計</t>
    <rPh sb="3" eb="5">
      <t>シチョウ</t>
    </rPh>
    <rPh sb="5" eb="7">
      <t>ソウゴウ</t>
    </rPh>
    <rPh sb="7" eb="9">
      <t>ジム</t>
    </rPh>
    <rPh sb="16" eb="18">
      <t>チズ</t>
    </rPh>
    <rPh sb="18" eb="20">
      <t>トクベツ</t>
    </rPh>
    <rPh sb="20" eb="22">
      <t>カイケイ</t>
    </rPh>
    <phoneticPr fontId="5"/>
  </si>
  <si>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5"/>
  </si>
  <si>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</si>
  <si>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三重県後期高齢者医療広域連合　一般会計</t>
    <rPh sb="15" eb="17">
      <t>イッパン</t>
    </rPh>
    <rPh sb="17" eb="19">
      <t>カイケイ</t>
    </rPh>
    <phoneticPr fontId="5"/>
  </si>
  <si>
    <t>三重県後期高齢者医療広域連合　後期高齢者医療特別会計</t>
    <rPh sb="15" eb="17">
      <t>コウキ</t>
    </rPh>
    <rPh sb="17" eb="20">
      <t>コウレイシャ</t>
    </rPh>
    <rPh sb="20" eb="22">
      <t>イリョウ</t>
    </rPh>
    <rPh sb="22" eb="24">
      <t>トクベツ</t>
    </rPh>
    <rPh sb="24" eb="26">
      <t>カイケイ</t>
    </rPh>
    <phoneticPr fontId="5"/>
  </si>
  <si>
    <t>-</t>
    <phoneticPr fontId="2"/>
  </si>
  <si>
    <t>-</t>
    <phoneticPr fontId="2"/>
  </si>
  <si>
    <t>-</t>
    <phoneticPr fontId="2"/>
  </si>
  <si>
    <t>指定寄附基金</t>
    <phoneticPr fontId="2"/>
  </si>
  <si>
    <t>ふるさと振興基金</t>
    <phoneticPr fontId="2"/>
  </si>
  <si>
    <t>-</t>
    <phoneticPr fontId="2"/>
  </si>
  <si>
    <t>-</t>
    <phoneticPr fontId="2"/>
  </si>
  <si>
    <t>-</t>
    <phoneticPr fontId="2"/>
  </si>
  <si>
    <t>三重地方税管理回収機構　一般会計</t>
    <rPh sb="12" eb="16">
      <t>イッパンカイケイ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</si>
  <si>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</si>
  <si>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</si>
  <si>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</si>
  <si>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</si>
  <si>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</si>
  <si>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</si>
  <si>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</si>
  <si>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</si>
  <si>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</si>
  <si>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</si>
  <si>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</si>
  <si>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</si>
  <si>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</si>
  <si>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</si>
  <si>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xml:space="preserve"> 実質公債費比率、将来負担比率の指標が良好な数値を示しているのは、臨時財政対策債の発行抑制等により地方債残高が大きく減少し、元利償還金が減少していることが主な要因である。ただ、平成29年度から令和元年度にかけて合併特例債の発行期限であったことから、これを終期と計画してきた複数の大型事業が本格稼働となり、合併特例債をはじめとした起債発行額が大きく伸びることとなる。指標が大きく変動する見込みであるが悪化の期間を一時的なものとするべく、財政調整基金を原資とし、合併特例事業債の償還期間を通常より短縮することで、指標の適正化に取り組んでいくものである。</t>
    <rPh sb="96" eb="97">
      <t>レイ</t>
    </rPh>
    <rPh sb="97" eb="98">
      <t>ワ</t>
    </rPh>
    <rPh sb="98" eb="99">
      <t>ガン</t>
    </rPh>
    <rPh sb="127" eb="129">
      <t>シュウキ</t>
    </rPh>
    <rPh sb="199" eb="201">
      <t>アッカ</t>
    </rPh>
    <rPh sb="217" eb="219">
      <t>ザイセイ</t>
    </rPh>
    <rPh sb="219" eb="221">
      <t>チョウセイ</t>
    </rPh>
    <rPh sb="221" eb="223">
      <t>キキン</t>
    </rPh>
    <rPh sb="224" eb="226">
      <t>ゲンシ</t>
    </rPh>
    <rPh sb="229" eb="231">
      <t>ガッペイ</t>
    </rPh>
    <rPh sb="231" eb="233">
      <t>トクレイ</t>
    </rPh>
    <rPh sb="233" eb="236">
      <t>ジギョウサイ</t>
    </rPh>
    <rPh sb="237" eb="239">
      <t>ショウカン</t>
    </rPh>
    <rPh sb="239" eb="241">
      <t>キカン</t>
    </rPh>
    <rPh sb="242" eb="244">
      <t>ツウジョウ</t>
    </rPh>
    <rPh sb="246" eb="248">
      <t>タンシュク</t>
    </rPh>
    <rPh sb="254" eb="256">
      <t>シヒョウ</t>
    </rPh>
    <phoneticPr fontId="5"/>
  </si>
  <si>
    <t>近年、本市の将来負担比率は分子が負数となりバー表示である。これは臨時財政対策債を発行可能額満額発行せず、必要最小限度に発行額をとどめていたことや平成29年度からの大規模事業に備え基金を積み増してきた成果であると考える。ただし、平成29年度から令和元年度までを集中投資期間と位置づけ、鎌田中学校校舎改築、北部学校給食センター建設等の大規模事業による借入により数値の悪化が確実視されるところでもある。これに対し、合併特例事業債の償還期間を極力短縮することで指標悪化の期間を短期間にとどめることを企図している。</t>
    <rPh sb="0" eb="2">
      <t>キンネン</t>
    </rPh>
    <rPh sb="3" eb="5">
      <t>ホンシ</t>
    </rPh>
    <rPh sb="6" eb="8">
      <t>ショウライ</t>
    </rPh>
    <rPh sb="8" eb="10">
      <t>フタン</t>
    </rPh>
    <rPh sb="10" eb="12">
      <t>ヒリツ</t>
    </rPh>
    <rPh sb="13" eb="15">
      <t>ブンシ</t>
    </rPh>
    <rPh sb="16" eb="18">
      <t>フスウ</t>
    </rPh>
    <rPh sb="23" eb="25">
      <t>ヒョウジ</t>
    </rPh>
    <rPh sb="72" eb="74">
      <t>ヘイセイ</t>
    </rPh>
    <rPh sb="76" eb="78">
      <t>ネンド</t>
    </rPh>
    <rPh sb="81" eb="84">
      <t>ダイキボ</t>
    </rPh>
    <rPh sb="84" eb="86">
      <t>ジギョウ</t>
    </rPh>
    <rPh sb="87" eb="88">
      <t>ソナ</t>
    </rPh>
    <rPh sb="89" eb="91">
      <t>キキン</t>
    </rPh>
    <rPh sb="92" eb="93">
      <t>ツ</t>
    </rPh>
    <rPh sb="94" eb="95">
      <t>マ</t>
    </rPh>
    <rPh sb="99" eb="101">
      <t>セイカ</t>
    </rPh>
    <rPh sb="105" eb="106">
      <t>カンガ</t>
    </rPh>
    <rPh sb="113" eb="115">
      <t>ヘイセイ</t>
    </rPh>
    <rPh sb="117" eb="119">
      <t>ネンド</t>
    </rPh>
    <rPh sb="121" eb="122">
      <t>レイ</t>
    </rPh>
    <rPh sb="122" eb="123">
      <t>ワ</t>
    </rPh>
    <rPh sb="123" eb="124">
      <t>ガン</t>
    </rPh>
    <rPh sb="124" eb="126">
      <t>ネンド</t>
    </rPh>
    <rPh sb="129" eb="131">
      <t>シュウチュウ</t>
    </rPh>
    <rPh sb="131" eb="133">
      <t>トウシ</t>
    </rPh>
    <rPh sb="133" eb="135">
      <t>キカン</t>
    </rPh>
    <rPh sb="136" eb="138">
      <t>イチ</t>
    </rPh>
    <rPh sb="141" eb="143">
      <t>カマタ</t>
    </rPh>
    <rPh sb="143" eb="146">
      <t>チュウガッコウ</t>
    </rPh>
    <rPh sb="146" eb="148">
      <t>コウシャ</t>
    </rPh>
    <rPh sb="148" eb="150">
      <t>カイチク</t>
    </rPh>
    <rPh sb="151" eb="153">
      <t>ホクブ</t>
    </rPh>
    <rPh sb="153" eb="155">
      <t>ガッコウ</t>
    </rPh>
    <rPh sb="155" eb="157">
      <t>キュウショク</t>
    </rPh>
    <rPh sb="161" eb="163">
      <t>ケンセツ</t>
    </rPh>
    <rPh sb="163" eb="164">
      <t>ナド</t>
    </rPh>
    <rPh sb="165" eb="168">
      <t>ダイキボ</t>
    </rPh>
    <rPh sb="168" eb="170">
      <t>ジギョウ</t>
    </rPh>
    <rPh sb="173" eb="175">
      <t>カリイレ</t>
    </rPh>
    <rPh sb="178" eb="180">
      <t>スウチ</t>
    </rPh>
    <rPh sb="181" eb="183">
      <t>アッカ</t>
    </rPh>
    <rPh sb="184" eb="186">
      <t>カクジツ</t>
    </rPh>
    <rPh sb="186" eb="187">
      <t>シ</t>
    </rPh>
    <rPh sb="201" eb="202">
      <t>タイ</t>
    </rPh>
    <rPh sb="204" eb="206">
      <t>ガッペイ</t>
    </rPh>
    <rPh sb="206" eb="208">
      <t>トクレイ</t>
    </rPh>
    <rPh sb="208" eb="210">
      <t>ジギョウ</t>
    </rPh>
    <rPh sb="210" eb="211">
      <t>サイ</t>
    </rPh>
    <rPh sb="212" eb="214">
      <t>ショウカン</t>
    </rPh>
    <rPh sb="214" eb="216">
      <t>キカン</t>
    </rPh>
    <rPh sb="217" eb="219">
      <t>キョクリョク</t>
    </rPh>
    <rPh sb="219" eb="221">
      <t>タンシュク</t>
    </rPh>
    <rPh sb="226" eb="228">
      <t>シヒョウ</t>
    </rPh>
    <rPh sb="228" eb="230">
      <t>アッカ</t>
    </rPh>
    <rPh sb="231" eb="233">
      <t>キカン</t>
    </rPh>
    <rPh sb="234" eb="237">
      <t>タンキカン</t>
    </rPh>
    <rPh sb="245" eb="247">
      <t>キト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</si>
</sst>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52496</c:v>
                </c:pt>
                <c:pt idx="3">
                  <c:v>52619</c:v>
                </c:pt>
                <c:pt idx="4">
                  <c:v>51875</c:v>
                </c:pt>
              </c:numCache>
            </c:numRef>
          </c:val>
          <c:smooth val="0"/>
          <c:extLst>
            <c:ext xmlns:c16="http://schemas.microsoft.com/office/drawing/2014/chart" uri="{C3380CC4-5D6E-409C-BE32-E72D297353CC}">
              <c16:uniqueId val="{00000000-CBD5-47A5-B4EA-96A9B20F71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26662</c:v>
                </c:pt>
                <c:pt idx="1">
                  <c:v>58556</c:v>
                </c:pt>
                <c:pt idx="2">
                  <c:v>26088</c:v>
                </c:pt>
                <c:pt idx="3">
                  <c:v>28755</c:v>
                </c:pt>
                <c:pt idx="4">
                  <c:v>29281</c:v>
                </c:pt>
              </c:numCache>
            </c:numRef>
          </c:val>
          <c:smooth val="0"/>
          <c:extLst>
            <c:ext xmlns:c16="http://schemas.microsoft.com/office/drawing/2014/chart" uri="{C3380CC4-5D6E-409C-BE32-E72D297353CC}">
              <c16:uniqueId val="{00000001-CBD5-47A5-B4EA-96A9B20F71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2.78</c:v>
                </c:pt>
                <c:pt idx="1">
                  <c:v>2.46</c:v>
                </c:pt>
                <c:pt idx="2">
                  <c:v>2.98</c:v>
                </c:pt>
                <c:pt idx="3">
                  <c:v>4.01</c:v>
                </c:pt>
                <c:pt idx="4">
                  <c:v>4.12</c:v>
                </c:pt>
              </c:numCache>
            </c:numRef>
          </c:val>
          <c:extLst>
            <c:ext xmlns:c16="http://schemas.microsoft.com/office/drawing/2014/chart" uri="{C3380CC4-5D6E-409C-BE32-E72D297353CC}">
              <c16:uniqueId val="{00000000-0A65-44E8-8347-F9F0A8DEBE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23.68</c:v>
                </c:pt>
                <c:pt idx="1">
                  <c:v>21.21</c:v>
                </c:pt>
                <c:pt idx="2">
                  <c:v>23.58</c:v>
                </c:pt>
                <c:pt idx="3">
                  <c:v>24.55</c:v>
                </c:pt>
                <c:pt idx="4">
                  <c:v>25.51</c:v>
                </c:pt>
              </c:numCache>
            </c:numRef>
          </c:val>
          <c:extLst>
            <c:ext xmlns:c16="http://schemas.microsoft.com/office/drawing/2014/chart" uri="{C3380CC4-5D6E-409C-BE32-E72D297353CC}">
              <c16:uniqueId val="{00000001-0A65-44E8-8347-F9F0A8DEBE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1.75</c:v>
                </c:pt>
                <c:pt idx="1">
                  <c:v>-3.02</c:v>
                </c:pt>
                <c:pt idx="2">
                  <c:v>2.93</c:v>
                </c:pt>
                <c:pt idx="3">
                  <c:v>1.87</c:v>
                </c:pt>
                <c:pt idx="4">
                  <c:v>1.1599999999999999</c:v>
                </c:pt>
              </c:numCache>
            </c:numRef>
          </c:val>
          <c:smooth val="0"/>
          <c:extLst>
            <c:ext xmlns:c16="http://schemas.microsoft.com/office/drawing/2014/chart" uri="{C3380CC4-5D6E-409C-BE32-E72D297353CC}">
              <c16:uniqueId val="{00000002-0A65-44E8-8347-F9F0A8DEBE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0.04</c:v>
                </c:pt>
                <c:pt idx="4">
                  <c:v>#N/A</c:v>
                </c:pt>
                <c:pt idx="5">
                  <c:v>0.01</c:v>
                </c:pt>
                <c:pt idx="6">
                  <c:v>#N/A</c:v>
                </c:pt>
                <c:pt idx="7">
                  <c:v>0.02</c:v>
                </c:pt>
                <c:pt idx="8">
                  <c:v>#N/A</c:v>
                </c:pt>
                <c:pt idx="9">
                  <c:v>0.02</c:v>
                </c:pt>
              </c:numCache>
            </c:numRef>
          </c:val>
          <c:extLst>
            <c:ext xmlns:c16="http://schemas.microsoft.com/office/drawing/2014/chart" uri="{C3380CC4-5D6E-409C-BE32-E72D297353CC}">
              <c16:uniqueId val="{00000000-D545-48FB-A920-8F6A313DF4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45-48FB-A920-8F6A313DF4E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0.08</c:v>
                </c:pt>
                <c:pt idx="4">
                  <c:v>#N/A</c:v>
                </c:pt>
                <c:pt idx="5">
                  <c:v>0.11</c:v>
                </c:pt>
                <c:pt idx="6">
                  <c:v>#N/A</c:v>
                </c:pt>
                <c:pt idx="7">
                  <c:v>0.1</c:v>
                </c:pt>
                <c:pt idx="8">
                  <c:v>#N/A</c:v>
                </c:pt>
                <c:pt idx="9">
                  <c:v>0.1</c:v>
                </c:pt>
              </c:numCache>
            </c:numRef>
          </c:val>
          <c:extLst>
            <c:ext xmlns:c16="http://schemas.microsoft.com/office/drawing/2014/chart" uri="{C3380CC4-5D6E-409C-BE32-E72D297353CC}">
              <c16:uniqueId val="{00000002-D545-48FB-A920-8F6A313DF4E0}"/>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0.57999999999999996</c:v>
                </c:pt>
                <c:pt idx="2">
                  <c:v>#N/A</c:v>
                </c:pt>
                <c:pt idx="3">
                  <c:v>0.44</c:v>
                </c:pt>
                <c:pt idx="4">
                  <c:v>#N/A</c:v>
                </c:pt>
                <c:pt idx="5">
                  <c:v>0.43</c:v>
                </c:pt>
                <c:pt idx="6">
                  <c:v>#N/A</c:v>
                </c:pt>
                <c:pt idx="7">
                  <c:v>1.29</c:v>
                </c:pt>
                <c:pt idx="8">
                  <c:v>#N/A</c:v>
                </c:pt>
                <c:pt idx="9">
                  <c:v>0.74</c:v>
                </c:pt>
              </c:numCache>
            </c:numRef>
          </c:val>
          <c:extLst>
            <c:ext xmlns:c16="http://schemas.microsoft.com/office/drawing/2014/chart" uri="{C3380CC4-5D6E-409C-BE32-E72D297353CC}">
              <c16:uniqueId val="{00000003-D545-48FB-A920-8F6A313DF4E0}"/>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0.03</c:v>
                </c:pt>
                <c:pt idx="1">
                  <c:v>#N/A</c:v>
                </c:pt>
                <c:pt idx="2">
                  <c:v>#N/A</c:v>
                </c:pt>
                <c:pt idx="3">
                  <c:v>0.5</c:v>
                </c:pt>
                <c:pt idx="4">
                  <c:v>#N/A</c:v>
                </c:pt>
                <c:pt idx="5">
                  <c:v>0.23</c:v>
                </c:pt>
                <c:pt idx="6">
                  <c:v>#N/A</c:v>
                </c:pt>
                <c:pt idx="7">
                  <c:v>0.47</c:v>
                </c:pt>
                <c:pt idx="8">
                  <c:v>#N/A</c:v>
                </c:pt>
                <c:pt idx="9">
                  <c:v>0.77</c:v>
                </c:pt>
              </c:numCache>
            </c:numRef>
          </c:val>
          <c:extLst>
            <c:ext xmlns:c16="http://schemas.microsoft.com/office/drawing/2014/chart" uri="{C3380CC4-5D6E-409C-BE32-E72D297353CC}">
              <c16:uniqueId val="{00000004-D545-48FB-A920-8F6A313DF4E0}"/>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1.68</c:v>
                </c:pt>
                <c:pt idx="2">
                  <c:v>#N/A</c:v>
                </c:pt>
                <c:pt idx="3">
                  <c:v>2</c:v>
                </c:pt>
                <c:pt idx="4">
                  <c:v>#N/A</c:v>
                </c:pt>
                <c:pt idx="5">
                  <c:v>2.25</c:v>
                </c:pt>
                <c:pt idx="6">
                  <c:v>#N/A</c:v>
                </c:pt>
                <c:pt idx="7">
                  <c:v>2.37</c:v>
                </c:pt>
                <c:pt idx="8">
                  <c:v>#N/A</c:v>
                </c:pt>
                <c:pt idx="9">
                  <c:v>1.62</c:v>
                </c:pt>
              </c:numCache>
            </c:numRef>
          </c:val>
          <c:extLst>
            <c:ext xmlns:c16="http://schemas.microsoft.com/office/drawing/2014/chart" uri="{C3380CC4-5D6E-409C-BE32-E72D297353CC}">
              <c16:uniqueId val="{00000005-D545-48FB-A920-8F6A313DF4E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c:v>
                </c:pt>
                <c:pt idx="2">
                  <c:v>#N/A</c:v>
                </c:pt>
                <c:pt idx="3">
                  <c:v>0.99</c:v>
                </c:pt>
                <c:pt idx="4">
                  <c:v>#N/A</c:v>
                </c:pt>
                <c:pt idx="5">
                  <c:v>1.2</c:v>
                </c:pt>
                <c:pt idx="6">
                  <c:v>#N/A</c:v>
                </c:pt>
                <c:pt idx="7">
                  <c:v>3.33</c:v>
                </c:pt>
                <c:pt idx="8">
                  <c:v>#N/A</c:v>
                </c:pt>
                <c:pt idx="9">
                  <c:v>3.15</c:v>
                </c:pt>
              </c:numCache>
            </c:numRef>
          </c:val>
          <c:extLst>
            <c:ext xmlns:c16="http://schemas.microsoft.com/office/drawing/2014/chart" uri="{C3380CC4-5D6E-409C-BE32-E72D297353CC}">
              <c16:uniqueId val="{00000006-D545-48FB-A920-8F6A313DF4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2.77</c:v>
                </c:pt>
                <c:pt idx="2">
                  <c:v>#N/A</c:v>
                </c:pt>
                <c:pt idx="3">
                  <c:v>2.4500000000000002</c:v>
                </c:pt>
                <c:pt idx="4">
                  <c:v>#N/A</c:v>
                </c:pt>
                <c:pt idx="5">
                  <c:v>2.97</c:v>
                </c:pt>
                <c:pt idx="6">
                  <c:v>#N/A</c:v>
                </c:pt>
                <c:pt idx="7">
                  <c:v>4</c:v>
                </c:pt>
                <c:pt idx="8">
                  <c:v>#N/A</c:v>
                </c:pt>
                <c:pt idx="9">
                  <c:v>4.04</c:v>
                </c:pt>
              </c:numCache>
            </c:numRef>
          </c:val>
          <c:extLst>
            <c:ext xmlns:c16="http://schemas.microsoft.com/office/drawing/2014/chart" uri="{C3380CC4-5D6E-409C-BE32-E72D297353CC}">
              <c16:uniqueId val="{00000007-D545-48FB-A920-8F6A313DF4E0}"/>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4.6100000000000003</c:v>
                </c:pt>
                <c:pt idx="2">
                  <c:v>#N/A</c:v>
                </c:pt>
                <c:pt idx="3">
                  <c:v>5.46</c:v>
                </c:pt>
                <c:pt idx="4">
                  <c:v>#N/A</c:v>
                </c:pt>
                <c:pt idx="5">
                  <c:v>5.78</c:v>
                </c:pt>
                <c:pt idx="6">
                  <c:v>#N/A</c:v>
                </c:pt>
                <c:pt idx="7">
                  <c:v>6.1</c:v>
                </c:pt>
                <c:pt idx="8">
                  <c:v>#N/A</c:v>
                </c:pt>
                <c:pt idx="9">
                  <c:v>6.56</c:v>
                </c:pt>
              </c:numCache>
            </c:numRef>
          </c:val>
          <c:extLst>
            <c:ext xmlns:c16="http://schemas.microsoft.com/office/drawing/2014/chart" uri="{C3380CC4-5D6E-409C-BE32-E72D297353CC}">
              <c16:uniqueId val="{00000008-D545-48FB-A920-8F6A313DF4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5.97</c:v>
                </c:pt>
                <c:pt idx="2">
                  <c:v>#N/A</c:v>
                </c:pt>
                <c:pt idx="3">
                  <c:v>6.62</c:v>
                </c:pt>
                <c:pt idx="4">
                  <c:v>#N/A</c:v>
                </c:pt>
                <c:pt idx="5">
                  <c:v>6.96</c:v>
                </c:pt>
                <c:pt idx="6">
                  <c:v>#N/A</c:v>
                </c:pt>
                <c:pt idx="7">
                  <c:v>7.5</c:v>
                </c:pt>
                <c:pt idx="8">
                  <c:v>#N/A</c:v>
                </c:pt>
                <c:pt idx="9">
                  <c:v>8.19</c:v>
                </c:pt>
              </c:numCache>
            </c:numRef>
          </c:val>
          <c:extLst>
            <c:ext xmlns:c16="http://schemas.microsoft.com/office/drawing/2014/chart" uri="{C3380CC4-5D6E-409C-BE32-E72D297353CC}">
              <c16:uniqueId val="{00000009-D545-48FB-A920-8F6A313DF4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7058</c:v>
                </c:pt>
                <c:pt idx="5">
                  <c:v>7184</c:v>
                </c:pt>
                <c:pt idx="8">
                  <c:v>7049</c:v>
                </c:pt>
                <c:pt idx="11">
                  <c:v>7107</c:v>
                </c:pt>
                <c:pt idx="14">
                  <c:v>7014</c:v>
                </c:pt>
              </c:numCache>
            </c:numRef>
          </c:val>
          <c:extLst>
            <c:ext xmlns:c16="http://schemas.microsoft.com/office/drawing/2014/chart" uri="{C3380CC4-5D6E-409C-BE32-E72D297353CC}">
              <c16:uniqueId val="{00000000-3790-4B88-B60E-E3FF253B1F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90-4B88-B60E-E3FF253B1F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9</c:v>
                </c:pt>
                <c:pt idx="6">
                  <c:v>8</c:v>
                </c:pt>
                <c:pt idx="9">
                  <c:v>0</c:v>
                </c:pt>
                <c:pt idx="12">
                  <c:v>0</c:v>
                </c:pt>
              </c:numCache>
            </c:numRef>
          </c:val>
          <c:extLst>
            <c:ext xmlns:c16="http://schemas.microsoft.com/office/drawing/2014/chart" uri="{C3380CC4-5D6E-409C-BE32-E72D297353CC}">
              <c16:uniqueId val="{00000002-3790-4B88-B60E-E3FF253B1F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226</c:v>
                </c:pt>
                <c:pt idx="3">
                  <c:v>305</c:v>
                </c:pt>
                <c:pt idx="6">
                  <c:v>88</c:v>
                </c:pt>
                <c:pt idx="9">
                  <c:v>90</c:v>
                </c:pt>
                <c:pt idx="12">
                  <c:v>75</c:v>
                </c:pt>
              </c:numCache>
            </c:numRef>
          </c:val>
          <c:extLst>
            <c:ext xmlns:c16="http://schemas.microsoft.com/office/drawing/2014/chart" uri="{C3380CC4-5D6E-409C-BE32-E72D297353CC}">
              <c16:uniqueId val="{00000003-3790-4B88-B60E-E3FF253B1F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2728</c:v>
                </c:pt>
                <c:pt idx="3">
                  <c:v>2812</c:v>
                </c:pt>
                <c:pt idx="6">
                  <c:v>2907</c:v>
                </c:pt>
                <c:pt idx="9">
                  <c:v>2841</c:v>
                </c:pt>
                <c:pt idx="12">
                  <c:v>2765</c:v>
                </c:pt>
              </c:numCache>
            </c:numRef>
          </c:val>
          <c:extLst>
            <c:ext xmlns:c16="http://schemas.microsoft.com/office/drawing/2014/chart" uri="{C3380CC4-5D6E-409C-BE32-E72D297353CC}">
              <c16:uniqueId val="{00000004-3790-4B88-B60E-E3FF253B1F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90-4B88-B60E-E3FF253B1F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90-4B88-B60E-E3FF253B1F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5734</c:v>
                </c:pt>
                <c:pt idx="3">
                  <c:v>5407</c:v>
                </c:pt>
                <c:pt idx="6">
                  <c:v>5159</c:v>
                </c:pt>
                <c:pt idx="9">
                  <c:v>4950</c:v>
                </c:pt>
                <c:pt idx="12">
                  <c:v>4715</c:v>
                </c:pt>
              </c:numCache>
            </c:numRef>
          </c:val>
          <c:extLst>
            <c:ext xmlns:c16="http://schemas.microsoft.com/office/drawing/2014/chart" uri="{C3380CC4-5D6E-409C-BE32-E72D297353CC}">
              <c16:uniqueId val="{00000007-3790-4B88-B60E-E3FF253B1F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1639</c:v>
                </c:pt>
                <c:pt idx="2">
                  <c:v>#N/A</c:v>
                </c:pt>
                <c:pt idx="3">
                  <c:v>#N/A</c:v>
                </c:pt>
                <c:pt idx="4">
                  <c:v>1349</c:v>
                </c:pt>
                <c:pt idx="5">
                  <c:v>#N/A</c:v>
                </c:pt>
                <c:pt idx="6">
                  <c:v>#N/A</c:v>
                </c:pt>
                <c:pt idx="7">
                  <c:v>1113</c:v>
                </c:pt>
                <c:pt idx="8">
                  <c:v>#N/A</c:v>
                </c:pt>
                <c:pt idx="9">
                  <c:v>#N/A</c:v>
                </c:pt>
                <c:pt idx="10">
                  <c:v>774</c:v>
                </c:pt>
                <c:pt idx="11">
                  <c:v>#N/A</c:v>
                </c:pt>
                <c:pt idx="12">
                  <c:v>#N/A</c:v>
                </c:pt>
                <c:pt idx="13">
                  <c:v>541</c:v>
                </c:pt>
                <c:pt idx="14">
                  <c:v>#N/A</c:v>
                </c:pt>
              </c:numCache>
            </c:numRef>
          </c:val>
          <c:smooth val="0"/>
          <c:extLst>
            <c:ext xmlns:c16="http://schemas.microsoft.com/office/drawing/2014/chart" uri="{C3380CC4-5D6E-409C-BE32-E72D297353CC}">
              <c16:uniqueId val="{00000008-3790-4B88-B60E-E3FF253B1F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70822</c:v>
                </c:pt>
                <c:pt idx="5">
                  <c:v>73362</c:v>
                </c:pt>
                <c:pt idx="8">
                  <c:v>73003</c:v>
                </c:pt>
                <c:pt idx="11">
                  <c:v>72573</c:v>
                </c:pt>
                <c:pt idx="14">
                  <c:v>72197</c:v>
                </c:pt>
              </c:numCache>
            </c:numRef>
          </c:val>
          <c:extLst>
            <c:ext xmlns:c16="http://schemas.microsoft.com/office/drawing/2014/chart" uri="{C3380CC4-5D6E-409C-BE32-E72D297353CC}">
              <c16:uniqueId val="{00000000-3261-4C70-9803-AF50CA9E12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15034</c:v>
                </c:pt>
                <c:pt idx="5">
                  <c:v>14339</c:v>
                </c:pt>
                <c:pt idx="8">
                  <c:v>13896</c:v>
                </c:pt>
                <c:pt idx="11">
                  <c:v>13293</c:v>
                </c:pt>
                <c:pt idx="14">
                  <c:v>12761</c:v>
                </c:pt>
              </c:numCache>
            </c:numRef>
          </c:val>
          <c:extLst>
            <c:ext xmlns:c16="http://schemas.microsoft.com/office/drawing/2014/chart" uri="{C3380CC4-5D6E-409C-BE32-E72D297353CC}">
              <c16:uniqueId val="{00000001-3261-4C70-9803-AF50CA9E12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15561</c:v>
                </c:pt>
                <c:pt idx="5">
                  <c:v>14827</c:v>
                </c:pt>
                <c:pt idx="8">
                  <c:v>15387</c:v>
                </c:pt>
                <c:pt idx="11">
                  <c:v>15206</c:v>
                </c:pt>
                <c:pt idx="14">
                  <c:v>16556</c:v>
                </c:pt>
              </c:numCache>
            </c:numRef>
          </c:val>
          <c:extLst>
            <c:ext xmlns:c16="http://schemas.microsoft.com/office/drawing/2014/chart" uri="{C3380CC4-5D6E-409C-BE32-E72D297353CC}">
              <c16:uniqueId val="{00000002-3261-4C70-9803-AF50CA9E12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61-4C70-9803-AF50CA9E12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61-4C70-9803-AF50CA9E12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61-4C70-9803-AF50CA9E12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13718</c:v>
                </c:pt>
                <c:pt idx="3">
                  <c:v>12010</c:v>
                </c:pt>
                <c:pt idx="6">
                  <c:v>11794</c:v>
                </c:pt>
                <c:pt idx="9">
                  <c:v>11968</c:v>
                </c:pt>
                <c:pt idx="12">
                  <c:v>12090</c:v>
                </c:pt>
              </c:numCache>
            </c:numRef>
          </c:val>
          <c:extLst>
            <c:ext xmlns:c16="http://schemas.microsoft.com/office/drawing/2014/chart" uri="{C3380CC4-5D6E-409C-BE32-E72D297353CC}">
              <c16:uniqueId val="{00000006-3261-4C70-9803-AF50CA9E12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696</c:v>
                </c:pt>
                <c:pt idx="3">
                  <c:v>614</c:v>
                </c:pt>
                <c:pt idx="6">
                  <c:v>713</c:v>
                </c:pt>
                <c:pt idx="9">
                  <c:v>626</c:v>
                </c:pt>
                <c:pt idx="12">
                  <c:v>573</c:v>
                </c:pt>
              </c:numCache>
            </c:numRef>
          </c:val>
          <c:extLst>
            <c:ext xmlns:c16="http://schemas.microsoft.com/office/drawing/2014/chart" uri="{C3380CC4-5D6E-409C-BE32-E72D297353CC}">
              <c16:uniqueId val="{00000007-3261-4C70-9803-AF50CA9E12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39810</c:v>
                </c:pt>
                <c:pt idx="3">
                  <c:v>38320</c:v>
                </c:pt>
                <c:pt idx="6">
                  <c:v>38274</c:v>
                </c:pt>
                <c:pt idx="9">
                  <c:v>37483</c:v>
                </c:pt>
                <c:pt idx="12">
                  <c:v>34833</c:v>
                </c:pt>
              </c:numCache>
            </c:numRef>
          </c:val>
          <c:extLst>
            <c:ext xmlns:c16="http://schemas.microsoft.com/office/drawing/2014/chart" uri="{C3380CC4-5D6E-409C-BE32-E72D297353CC}">
              <c16:uniqueId val="{00000008-3261-4C70-9803-AF50CA9E12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16</c:v>
                </c:pt>
                <c:pt idx="6">
                  <c:v>8</c:v>
                </c:pt>
                <c:pt idx="9">
                  <c:v>0</c:v>
                </c:pt>
                <c:pt idx="12">
                  <c:v>0</c:v>
                </c:pt>
              </c:numCache>
            </c:numRef>
          </c:val>
          <c:extLst>
            <c:ext xmlns:c16="http://schemas.microsoft.com/office/drawing/2014/chart" uri="{C3380CC4-5D6E-409C-BE32-E72D297353CC}">
              <c16:uniqueId val="{00000009-3261-4C70-9803-AF50CA9E12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47835</c:v>
                </c:pt>
                <c:pt idx="3">
                  <c:v>49120</c:v>
                </c:pt>
                <c:pt idx="6">
                  <c:v>47133</c:v>
                </c:pt>
                <c:pt idx="9">
                  <c:v>45631</c:v>
                </c:pt>
                <c:pt idx="12">
                  <c:v>45829</c:v>
                </c:pt>
              </c:numCache>
            </c:numRef>
          </c:val>
          <c:extLst>
            <c:ext xmlns:c16="http://schemas.microsoft.com/office/drawing/2014/chart" uri="{C3380CC4-5D6E-409C-BE32-E72D297353CC}">
              <c16:uniqueId val="{0000000A-3261-4C70-9803-AF50CA9E12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667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61-4C70-9803-AF50CA9E12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9442</c:v>
                </c:pt>
                <c:pt idx="1">
                  <c:v>9782</c:v>
                </c:pt>
                <c:pt idx="2">
                  <c:v>10071</c:v>
                </c:pt>
              </c:numCache>
            </c:numRef>
          </c:val>
          <c:extLst>
            <c:ext xmlns:c16="http://schemas.microsoft.com/office/drawing/2014/chart" uri="{C3380CC4-5D6E-409C-BE32-E72D297353CC}">
              <c16:uniqueId val="{00000000-12BB-4219-996C-D81E78E4D1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148</c:v>
                </c:pt>
                <c:pt idx="1">
                  <c:v>161</c:v>
                </c:pt>
                <c:pt idx="2">
                  <c:v>170</c:v>
                </c:pt>
              </c:numCache>
            </c:numRef>
          </c:val>
          <c:extLst>
            <c:ext xmlns:c16="http://schemas.microsoft.com/office/drawing/2014/chart" uri="{C3380CC4-5D6E-409C-BE32-E72D297353CC}">
              <c16:uniqueId val="{00000001-12BB-4219-996C-D81E78E4D1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4626</c:v>
                </c:pt>
                <c:pt idx="1">
                  <c:v>4102</c:v>
                </c:pt>
                <c:pt idx="2">
                  <c:v>4138</c:v>
                </c:pt>
              </c:numCache>
            </c:numRef>
          </c:val>
          <c:extLst>
            <c:ext xmlns:c16="http://schemas.microsoft.com/office/drawing/2014/chart" uri="{C3380CC4-5D6E-409C-BE32-E72D297353CC}">
              <c16:uniqueId val="{00000002-12BB-4219-996C-D81E78E4D1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{CA8787AB-9EA9-48AB-A97A-8B0F4C052BDE}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48B-4360-8A94-357C6DA870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{263FF800-1A16-4583-8FD7-462533814C9E}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8B-4360-8A94-357C6DA870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{A906EEE3-404A-4B79-B714-28ADC0AD87F5}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8B-4360-8A94-357C6DA870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{7580F920-30C8-4396-941B-09CC48D4B651}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8B-4360-8A94-357C6DA870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{DE525B39-36A9-4688-8C81-DB51148C052D}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8B-4360-8A94-357C6DA8708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{2A00634B-EA57-4F6E-889E-7E13871BC8C0}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48B-4360-8A94-357C6DA8708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{0E3575E5-552C-4409-B27F-7AD84261AFCA}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48B-4360-8A94-357C6DA8708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{C37090BA-786D-4DC3-BB0E-55D32C6C577A}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48B-4360-8A94-357C6DA8708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{9A09F0DC-ECFA-45EA-8359-F449A002BB59}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48B-4360-8A94-357C6DA870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67.2</c:v>
                </c:pt>
                <c:pt idx="32">
                  <c:v>68.099999999999994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8B-4360-8A94-357C6DA870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{797FE0C4-B01F-4306-AE34-36A570D573FB}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48B-4360-8A94-357C6DA870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{A441EAD2-0059-4836-872A-9B2C13061A1B}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8B-4360-8A94-357C6DA870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{C92B42FF-487D-44B1-891D-DB07D06BBD85}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8B-4360-8A94-357C6DA870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{D8AF05A6-B162-483A-9DA8-5576762A4B21}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8B-4360-8A94-357C6DA870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{321EE161-A6A5-45B6-B87B-11F2490C3EE0}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8B-4360-8A94-357C6DA8708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{9C827FA9-6C6A-4FBD-A13D-20B519254A35}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48B-4360-8A94-357C6DA8708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{A837430A-0341-4CDE-8E0F-26484E897E03}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48B-4360-8A94-357C6DA8708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{54002AE1-BB91-408E-AA74-9703BA381C00}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48B-4360-8A94-357C6DA8708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{FDE740EA-1C64-4A9B-983D-A9169651D529}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48B-4360-8A94-357C6DA870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55.3</c:v>
                </c:pt>
              </c:numCache>
            </c:numRef>
          </c:xVal>
          <c:yVal>
            <c:numRef>
              <c:f>公会計指標分析・財政指標組合せ分析表!$BP$55:$DC$55</c:f>
              <c:numCache>
                <c:formatCode>#,##0.0;"▲ "#,##0.0</c:formatCode>
                <c:ptCount val="40"/>
                <c:pt idx="24">
                  <c:v>24.1</c:v>
                </c:pt>
                <c:pt idx="32">
                  <c:v>20.100000000000001</c:v>
                </c:pt>
              </c:numCache>
            </c:numRef>
          </c:yVal>
          <c:smooth val="0"/>
          <c:extLst>
            <c:ext xmlns:c16="http://schemas.microsoft.com/office/drawing/2014/chart" uri="{C3380CC4-5D6E-409C-BE32-E72D297353CC}">
              <c16:uniqueId val="{00000013-148B-4360-8A94-357C6DA8708A}"/>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8"/>
          <c:min val="19.6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{C15B1361-163D-4B69-B212-B69A97E2B5FD}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287-410E-882F-6BDB2EBFF3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{ABD3BFB2-519D-4F51-9108-BAF0843F84CB}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7-410E-882F-6BDB2EBFF3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{65B4171B-E540-4E0A-8D3B-1029090BC998}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7-410E-882F-6BDB2EBFF3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{A201F246-22E4-4F81-80DB-F0F01B88BB49}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7-410E-882F-6BDB2EBFF3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{AF2433F8-AD00-44BD-A4C5-D3F531A61C0E}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7-410E-882F-6BDB2EBFF36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{1569B097-ADE1-4819-8AC3-B7282B684480}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287-410E-882F-6BDB2EBFF36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{7E51BCC0-5830-4430-BDF5-579AB1B5E51A}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287-410E-882F-6BDB2EBFF36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{BFD74389-4F62-4114-B374-AB22D8522F84}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287-410E-882F-6BDB2EBFF36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{561A8479-E33B-467D-9B72-924831551C0B}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287-410E-882F-6BDB2EBFF3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c:v>
                </c:pt>
                <c:pt idx="16">
                  <c:v>4</c:v>
                </c:pt>
                <c:pt idx="24">
                  <c:v>3.1</c:v>
                </c:pt>
                <c:pt idx="32">
                  <c:v>2.4</c:v>
                </c:pt>
              </c:numCache>
            </c:numRef>
          </c:xVal>
          <c:yVal>
            <c:numRef>
              <c:f>公会計指標分析・財政指標組合せ分析表!$BP$73:$DC$73</c:f>
              <c:numCache>
                <c:formatCode>#,##0.0;"▲ "#,##0.0</c:formatCode>
                <c:ptCount val="40"/>
                <c:pt idx="0">
                  <c:v>1.9</c:v>
                </c:pt>
              </c:numCache>
            </c:numRef>
          </c:yVal>
          <c:smooth val="0"/>
          <c:extLst>
            <c:ext xmlns:c16="http://schemas.microsoft.com/office/drawing/2014/chart" uri="{C3380CC4-5D6E-409C-BE32-E72D297353CC}">
              <c16:uniqueId val="{00000009-2287-410E-882F-6BDB2EBFF3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{82755939-A0A5-4DD5-84F1-73142BB6BD19}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287-410E-882F-6BDB2EBFF3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{9625833D-6E13-43ED-93B1-5C9FD80A8BC3}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7-410E-882F-6BDB2EBFF3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{55F57F9D-3920-42EE-99C8-AC22F876FC9A}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7-410E-882F-6BDB2EBFF3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{310121CB-877F-4CCF-8BD1-CB7894058FEA}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7-410E-882F-6BDB2EBFF3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{26AC16E9-D612-4B52-ACBB-76F6B1CE54EB}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7-410E-882F-6BDB2EBFF36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{D7960AA5-7BA1-4289-AE6C-E469389DCA96}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287-410E-882F-6BDB2EBFF36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{C3C87733-990E-47C0-A87F-2F2E5003BDCE}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287-410E-882F-6BDB2EBFF36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{4DE31FCF-F1CE-4283-AC94-83E40483A2C2}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287-410E-882F-6BDB2EBFF36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{6D93D21D-8B3D-4BB6-88BD-D344CB43F700}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287-410E-882F-6BDB2EBFF3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5.8</c:v>
                </c:pt>
                <c:pt idx="24">
                  <c:v>6</c:v>
                </c:pt>
                <c:pt idx="32">
                  <c:v>5.8</c:v>
                </c:pt>
              </c:numCache>
            </c:numRef>
          </c:xVal>
          <c:yVal>
            <c:numRef>
              <c:f>公会計指標分析・財政指標組合せ分析表!$BP$77:$DC$77</c:f>
              <c:numCache>
                <c:formatCode>#,##0.0;"▲ "#,##0.0</c:formatCode>
                <c:ptCount val="40"/>
                <c:pt idx="0">
                  <c:v>32.6</c:v>
                </c:pt>
                <c:pt idx="8">
                  <c:v>30.5</c:v>
                </c:pt>
                <c:pt idx="16">
                  <c:v>13.7</c:v>
                </c:pt>
                <c:pt idx="24">
                  <c:v>24.1</c:v>
                </c:pt>
                <c:pt idx="32">
                  <c:v>20.100000000000001</c:v>
                </c:pt>
              </c:numCache>
            </c:numRef>
          </c:yVal>
          <c:smooth val="0"/>
          <c:extLst>
            <c:ext xmlns:c16="http://schemas.microsoft.com/office/drawing/2014/chart" uri="{C3380CC4-5D6E-409C-BE32-E72D297353CC}">
              <c16:uniqueId val="{00000013-2287-410E-882F-6BDB2EBFF367}"/>
            </c:ext>
          </c:extLst>
        </c:ser>
        <c:dLbls>
          <c:showLegendKey val="0"/>
          <c:showVal val="1"/>
          <c:showCatName val="0"/>
          <c:showSerName val="0"/>
          <c:showPercent val="0"/>
          <c:showBubbleSize val="0"/>
        </c:dLbls>
        <c:axId val="84219776"/>
        <c:axId val="84234240"/>
      </c:scatterChart>
      <c:valAx>
        <c:axId val="84219776"/>
        <c:scaling>
          <c:orientation val="minMax"/>
          <c:max val="6.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より臨時財政対策債の発行限度額を下回るよう借入額を抑制してい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こともあり、元利償還金等は年々減少していることから、実質公債費比率の分子については、年々減少している。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合併特例債の発行期限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としていた</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年度までは投資が集中しているため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借入が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大幅に増額すること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が確実なこと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から、公債費関</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連の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指標悪化が見込まれる。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ただ手をこまねいているだけでなく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、指標悪化の期間を一時的なものとするべく、起債残高抑制のために財政調整基金繰入を利用し、短期償還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を実施していくこととしている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年度では地方債残高が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それ以上に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、公営企業債等繰入見込額の減（△</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億円）により引き続き分子がマイナスとなり非表示となった。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年度より臨時財政対策債を発行可能額満額発行せず、必要最小限度に発行額をとどめてい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ことから起債残高の増加を抑制しつつ、交付税算入額を増加させることで指標の悪化に歯止めをかけてい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以上の要因により、将来負担比率の分子については、本年度も大きく減少しているが、合併特例事業債の発行期限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としていた平成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大規模投資を実施する期間となり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、市債発行が大幅に増加することが予想される。これに伴い近年の数値は一時的なものに留まると思われ、引き続き、松阪市の償還能力の範囲内で、企業債を含めた市債発行額の適正管理に努める。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加えて、指標悪化の期間を一時的なものとするべく、起債残高抑制のために財政調整基金繰入を利用し、短期償還を実施していくこととしている。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三重県松阪市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年度に基金全体について今後の見込、整理の可否等の観点から見直しを実施し、整理を行った。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整理の主な内容は基金を整理し、今後も存続していくもの、時限的に一定期間後までは継続していくもの（例：スポーツ振興基金については国体まで存続し、それまでに残額を全て事業に充当させる等）、定額運用基金の金額の変更などをの整理を行った。整理後廃止等による基金残高については新規に公共施設マネジメント基金を造成し、今後需要の見込まれる施設の除却、複合化等、公共施設マネジメントに寄与する事業に充当することとした。（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今回の増は財政調整基金の増額が主なものであり、積み立てについては利息分と地方財政法に規定されている積立のみである。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ふるさと応援寄附金について本市においては指定寄附基金で受けていることからその伸びに応じて増加となっているが、次年度にはその大半を事業充当していることもあり、ふるさと応援寄附金の増加分が基金の増となってい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年度の整理に従い、順次その他目的基金は事業充当され、廃止されていくものと考えている。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共施設マネジメント基金はその需要が増すことが予想され、事実繰入は増加してきているため、クリーンセンター売電収入の一部を毎年積み立てていくことで早期に枯渇しないよう手当を施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財政調整基金についてはこれを用いて起債の短期償還を実施する等、柔軟に運用していくこととしているが、一定程度以下に残高がならないよう注意を払っていく必要があると考えている。</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公共施設マネジメント基金：公共施設マネジメント（施設の集約、複合化、転用、除却）に係る事業に充当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指定寄附基金：寄附者の意向に沿って事業充当（平成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年度までは当基金にふるさと応援寄附金による積立を含んでいたが平成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年度より別基金で整理）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ふるさと振興基金：広域行政組合解散に伴う清算金を基に造成、地域づくり事業基金と基金の性格が類似しているため統合した。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中川駅周辺区画街路整備基金：嬉野中川駅周辺土地区画整理組合からの寄附金を基に造成、現在、貸付地の現状復旧、維持補修等の経費に充当予定</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文化振興基金：市展の開催、その他文化芸術の普及活動事業に充当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万円積立（クリーンセンター売電収入等）、約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万円繰入（海上アクセス旅客ターミナル解体等）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指定寄附基金：約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万円積立（ふるさと応援寄附金等）、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万円繰入（特産松阪牛緊急支援補助金等）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ふるさと振興基金：約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万円繰入（住民協議会活動交付金）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中川駅周辺区画街路整備基金：約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万円積立（土地貸付収入等）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文化振興基金：約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万円繰入（本居記念館補助金等）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公共施設マネジメント基金：今後需要は増加する見込みであることから定期的に積立を実施（クリーンセンター売電収入）し、できる限り延命化を図っていく。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指定寄附基金：寄附者の意向に沿った事業に充当、過充当分については積立て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おく。次年度以降はふるさと応援寄附金分をふるさと応援基金として分割予定</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ふるさと振興基金：住民協議会活動交付金に充当していく。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中川駅周辺区画街路整備基金：貸付地の利用状況によって整備費用に充当する。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文化振興基金：文化芸術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事業や記念年度に開催する特別事業等に充当する。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を集中投資期間と位置づけ、従来から計画的に進めてきた大規模事業や新たな課題懸案事項（小中学校エアコン整備）などについて大規模な投資が必要であることから財政調整基金を積み増していた。（事業費や完成後の公債費増加に備え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基本的には基金利子及び、地方財政法で規定されている繰越金からの積立のみで積み立ててきたものである。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今後、大規模投資案件が控えているため、それに係る一般財源分としての役目のみならず、償還のための財源として充当するものである。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年度にかけて市債残高増加が著しいことから指標の悪化が懸念され、また、将来世代への負担軽減措置の面からも公債費を増額し、短期的に償還を行う等の償還への財源として検討している。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本市の減債基金は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種に分かれ、移動通信用鉄塔整備事業費に係るものと、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消防本部において整備された消防救急デジタル無線の活動波整備費用に係るものと、特定の目的ではないものである。前</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者は県や公益財団法人からの交付金等を財源としており、該当事業の償還額に合わせて繰入れているものである。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本年度増加分について主なものは、このうち消防救急デジタル無線（活動波）に関するもので公益財団法人三重県市町村振興協会より平成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年度分として交付されたものを積み立てたものである。（約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目的が定まっているものについてはその償還額等に応じて繰入を実施していくものである。また特定目的が定まっていないものについては今後、繰上げ償還を実施する際の原資として充当していく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県平均、全国平均、類団平均と比較すると、全てに対して本市の有形固定資産減価償却率は高い数値を示している。これは老朽施設が多く、更新が滞っている状況であり、公共施設マネジメントを早急に進めなければならない状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70" name="直線コネクタ 69"/>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71"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72" name="直線コネクタ 71"/>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73"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74" name="直線コネクタ 73"/>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75"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6" name="フローチャート: 判断 75"/>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7" name="フローチャート: 判断 76"/>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8" name="フローチャート: 判断 77"/>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118110</xdr:rowOff>
    </xdr:from>
    <xdr:to>
      <xdr:col>23</xdr:col>
      <xdr:colOff>136525</xdr:colOff>
      <xdr:row>29</xdr:row>
      <xdr:rowOff>48260</xdr:rowOff>
    </xdr:to>
    <xdr:sp macro="" textlink="">
      <xdr:nvSpPr>
        <xdr:cNvPr id="84" name="楕円 83"/>
        <xdr:cNvSpPr/>
      </xdr:nvSpPr>
      <xdr:spPr>
        <a:xfrm>
          <a:off x="47117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140987</xdr:rowOff>
    </xdr:from>
    <xdr:ext cx="405111" cy="259045"/>
    <xdr:sp macro="" textlink="">
      <xdr:nvSpPr>
        <xdr:cNvPr id="85" name="有形固定資産減価償却率該当値テキスト"/>
        <xdr:cNvSpPr txBox="1"/>
      </xdr:nvSpPr>
      <xdr:spPr>
        <a:xfrm>
          <a:off x="48133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6" name="楕円 85"/>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29845</xdr:rowOff>
    </xdr:to>
    <xdr:cxnSp macro="">
      <xdr:nvCxnSpPr>
        <xdr:cNvPr id="87" name="直線コネクタ 86"/>
        <xdr:cNvCxnSpPr/>
      </xdr:nvCxnSpPr>
      <xdr:spPr>
        <a:xfrm flipV="1">
          <a:off x="4051300" y="574103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92304</xdr:rowOff>
    </xdr:from>
    <xdr:ext cx="405111" cy="259045"/>
    <xdr:sp macro="" textlink="">
      <xdr:nvSpPr>
        <xdr:cNvPr id="88" name="n_1ave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9"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0"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団平均とは同程度であり、全国平均、県平均と比較して短期間となっている。これは施設の老朽化による償還残が少ないことが影響していることによると思われる。今後、集中投資期間に各種施設を大規模に更新することが予定されており、償還可能年数が長期となることは容易に想定されることから短期償還等を通じ適正な範囲にとどめるべく様々な手法を駆使していかねばならない状況にあ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3" name="テキスト ボックス 11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9" name="直線コネクタ 118"/>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22"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23" name="直線コネクタ 122"/>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24" name="債務償還可能年数平均値テキスト"/>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5" name="フローチャート: 判断 124"/>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1" name="楕円 130"/>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129063</xdr:rowOff>
    </xdr:from>
    <xdr:ext cx="340478" cy="259045"/>
    <xdr:sp macro="" textlink="">
      <xdr:nvSpPr>
        <xdr:cNvPr id="132" name="債務償還可能年数該当値テキスト"/>
        <xdr:cNvSpPr txBox="1"/>
      </xdr:nvSpPr>
      <xdr:spPr>
        <a:xfrm>
          <a:off x="14846300" y="604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149225</xdr:rowOff>
    </xdr:from>
    <xdr:to>
      <xdr:col>24</xdr:col>
      <xdr:colOff>114300</xdr:colOff>
      <xdr:row>34</xdr:row>
      <xdr:rowOff>79375</xdr:rowOff>
    </xdr:to>
    <xdr:sp macro="" textlink="">
      <xdr:nvSpPr>
        <xdr:cNvPr id="70" name="楕円 69"/>
        <xdr:cNvSpPr/>
      </xdr:nvSpPr>
      <xdr:spPr>
        <a:xfrm>
          <a:off x="45847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64152</xdr:rowOff>
    </xdr:from>
    <xdr:ext cx="405111" cy="259045"/>
    <xdr:sp macro="" textlink="">
      <xdr:nvSpPr>
        <xdr:cNvPr id="71" name="【道路】&#10;有形固定資産減価償却率該当値テキスト"/>
        <xdr:cNvSpPr txBox="1"/>
      </xdr:nvSpPr>
      <xdr:spPr>
        <a:xfrm>
          <a:off x="4673600" y="572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92075</xdr:rowOff>
    </xdr:from>
    <xdr:to>
      <xdr:col>20</xdr:col>
      <xdr:colOff>38100</xdr:colOff>
      <xdr:row>34</xdr:row>
      <xdr:rowOff>22225</xdr:rowOff>
    </xdr:to>
    <xdr:sp macro="" textlink="">
      <xdr:nvSpPr>
        <xdr:cNvPr id="72" name="楕円 71"/>
        <xdr:cNvSpPr/>
      </xdr:nvSpPr>
      <xdr:spPr>
        <a:xfrm>
          <a:off x="3746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142875</xdr:rowOff>
    </xdr:from>
    <xdr:to>
      <xdr:col>24</xdr:col>
      <xdr:colOff>63500</xdr:colOff>
      <xdr:row>34</xdr:row>
      <xdr:rowOff>28575</xdr:rowOff>
    </xdr:to>
    <xdr:cxnSp macro="">
      <xdr:nvCxnSpPr>
        <xdr:cNvPr id="73" name="直線コネクタ 72"/>
        <xdr:cNvCxnSpPr/>
      </xdr:nvCxnSpPr>
      <xdr:spPr>
        <a:xfrm>
          <a:off x="3797300" y="58007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89552</xdr:rowOff>
    </xdr:from>
    <xdr:ext cx="405111" cy="259045"/>
    <xdr:sp macro="" textlink="">
      <xdr:nvSpPr>
        <xdr:cNvPr id="74"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75" name="n_2aveValue【道路】&#10;有形固定資産減価償却率"/>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38752</xdr:rowOff>
    </xdr:from>
    <xdr:ext cx="405111" cy="259045"/>
    <xdr:sp macro="" textlink="">
      <xdr:nvSpPr>
        <xdr:cNvPr id="76" name="n_1mainValue【道路】&#10;有形固定資産減価償却率"/>
        <xdr:cNvSpPr txBox="1"/>
      </xdr:nvSpPr>
      <xdr:spPr>
        <a:xfrm>
          <a:off x="358204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1" name="直線コネクタ 100"/>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2"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3" name="直線コネクタ 102"/>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4"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5" name="直線コネクタ 104"/>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6" name="【道路】&#10;一人当たり延長平均値テキスト"/>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7" name="フローチャート: 判断 106"/>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8" name="フローチャート: 判断 107"/>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9" name="フローチャート: 判断 108"/>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153543</xdr:rowOff>
    </xdr:from>
    <xdr:to>
      <xdr:col>55</xdr:col>
      <xdr:colOff>50800</xdr:colOff>
      <xdr:row>38</xdr:row>
      <xdr:rowOff>83693</xdr:rowOff>
    </xdr:to>
    <xdr:sp macro="" textlink="">
      <xdr:nvSpPr>
        <xdr:cNvPr id="115" name="楕円 114"/>
        <xdr:cNvSpPr/>
      </xdr:nvSpPr>
      <xdr:spPr>
        <a:xfrm>
          <a:off x="10426700" y="64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4970</xdr:rowOff>
    </xdr:from>
    <xdr:ext cx="534377" cy="259045"/>
    <xdr:sp macro="" textlink="">
      <xdr:nvSpPr>
        <xdr:cNvPr id="116" name="【道路】&#10;一人当たり延長該当値テキスト"/>
        <xdr:cNvSpPr txBox="1"/>
      </xdr:nvSpPr>
      <xdr:spPr>
        <a:xfrm>
          <a:off x="10515600" y="634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167132</xdr:rowOff>
    </xdr:from>
    <xdr:to>
      <xdr:col>50</xdr:col>
      <xdr:colOff>165100</xdr:colOff>
      <xdr:row>38</xdr:row>
      <xdr:rowOff>97282</xdr:rowOff>
    </xdr:to>
    <xdr:sp macro="" textlink="">
      <xdr:nvSpPr>
        <xdr:cNvPr id="117" name="楕円 116"/>
        <xdr:cNvSpPr/>
      </xdr:nvSpPr>
      <xdr:spPr>
        <a:xfrm>
          <a:off x="9588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32893</xdr:rowOff>
    </xdr:from>
    <xdr:to>
      <xdr:col>55</xdr:col>
      <xdr:colOff>0</xdr:colOff>
      <xdr:row>38</xdr:row>
      <xdr:rowOff>46482</xdr:rowOff>
    </xdr:to>
    <xdr:cxnSp macro="">
      <xdr:nvCxnSpPr>
        <xdr:cNvPr id="118" name="直線コネクタ 117"/>
        <xdr:cNvCxnSpPr/>
      </xdr:nvCxnSpPr>
      <xdr:spPr>
        <a:xfrm flipV="1">
          <a:off x="9639300" y="6547993"/>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19"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20" name="n_2aveValue【道路】&#10;一人当たり延長"/>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88409</xdr:rowOff>
    </xdr:from>
    <xdr:ext cx="534377" cy="259045"/>
    <xdr:sp macro="" textlink="">
      <xdr:nvSpPr>
        <xdr:cNvPr id="121" name="n_1mainValue【道路】&#10;一人当たり延長"/>
        <xdr:cNvSpPr txBox="1"/>
      </xdr:nvSpPr>
      <xdr:spPr>
        <a:xfrm>
          <a:off x="9359411" y="66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6" name="直線コネクタ 145"/>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7"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8" name="直線コネクタ 147"/>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9"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0" name="直線コネクタ 14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51"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2" name="フローチャート: 判断 151"/>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3" name="フローチャート: 判断 152"/>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54" name="フローチャート: 判断 153"/>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60" name="楕円 159"/>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61" name="【橋りょう・トンネル】&#10;有形固定資産減価償却率該当値テキスト"/>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62" name="楕円 161"/>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30480</xdr:rowOff>
    </xdr:to>
    <xdr:cxnSp macro="">
      <xdr:nvCxnSpPr>
        <xdr:cNvPr id="163" name="直線コネクタ 162"/>
        <xdr:cNvCxnSpPr/>
      </xdr:nvCxnSpPr>
      <xdr:spPr>
        <a:xfrm flipV="1">
          <a:off x="3797300" y="102603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164" name="n_1ave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65" name="n_2ave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72407</xdr:rowOff>
    </xdr:from>
    <xdr:ext cx="405111" cy="259045"/>
    <xdr:sp macro="" textlink="">
      <xdr:nvSpPr>
        <xdr:cNvPr id="166" name="n_1mainValue【橋りょう・トンネル】&#10;有形固定資産減価償却率"/>
        <xdr:cNvSpPr txBox="1"/>
      </xdr:nvSpPr>
      <xdr:spPr>
        <a:xfrm>
          <a:off x="3582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7" name="テキスト ボックス 17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9" name="テキスト ボックス 17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5" name="テキスト ボックス 18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7" name="テキスト ボックス 18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9" name="テキスト ボックス 18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91" name="直線コネクタ 190"/>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92"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93" name="直線コネクタ 192"/>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94"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95" name="直線コネクタ 194"/>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96"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97" name="フローチャート: 判断 196"/>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98" name="フローチャート: 判断 197"/>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99" name="フローチャート: 判断 198"/>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112619</xdr:rowOff>
    </xdr:from>
    <xdr:to>
      <xdr:col>55</xdr:col>
      <xdr:colOff>50800</xdr:colOff>
      <xdr:row>62</xdr:row>
      <xdr:rowOff>42769</xdr:rowOff>
    </xdr:to>
    <xdr:sp macro="" textlink="">
      <xdr:nvSpPr>
        <xdr:cNvPr id="205" name="楕円 204"/>
        <xdr:cNvSpPr/>
      </xdr:nvSpPr>
      <xdr:spPr>
        <a:xfrm>
          <a:off x="10426700" y="105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135496</xdr:rowOff>
    </xdr:from>
    <xdr:ext cx="599010" cy="259045"/>
    <xdr:sp macro="" textlink="">
      <xdr:nvSpPr>
        <xdr:cNvPr id="206" name="【橋りょう・トンネル】&#10;一人当たり有形固定資産（償却資産）額該当値テキスト"/>
        <xdr:cNvSpPr txBox="1"/>
      </xdr:nvSpPr>
      <xdr:spPr>
        <a:xfrm>
          <a:off x="10515600" y="1042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120654</xdr:rowOff>
    </xdr:from>
    <xdr:to>
      <xdr:col>50</xdr:col>
      <xdr:colOff>165100</xdr:colOff>
      <xdr:row>62</xdr:row>
      <xdr:rowOff>50804</xdr:rowOff>
    </xdr:to>
    <xdr:sp macro="" textlink="">
      <xdr:nvSpPr>
        <xdr:cNvPr id="207" name="楕円 206"/>
        <xdr:cNvSpPr/>
      </xdr:nvSpPr>
      <xdr:spPr>
        <a:xfrm>
          <a:off x="9588500" y="105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163419</xdr:rowOff>
    </xdr:from>
    <xdr:to>
      <xdr:col>55</xdr:col>
      <xdr:colOff>0</xdr:colOff>
      <xdr:row>62</xdr:row>
      <xdr:rowOff>4</xdr:rowOff>
    </xdr:to>
    <xdr:cxnSp macro="">
      <xdr:nvCxnSpPr>
        <xdr:cNvPr id="208" name="直線コネクタ 207"/>
        <xdr:cNvCxnSpPr/>
      </xdr:nvCxnSpPr>
      <xdr:spPr>
        <a:xfrm flipV="1">
          <a:off x="9639300" y="10621869"/>
          <a:ext cx="8382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150663</xdr:rowOff>
    </xdr:from>
    <xdr:ext cx="599010" cy="259045"/>
    <xdr:sp macro="" textlink="">
      <xdr:nvSpPr>
        <xdr:cNvPr id="209"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69464</xdr:rowOff>
    </xdr:from>
    <xdr:ext cx="599010" cy="259045"/>
    <xdr:sp macro="" textlink="">
      <xdr:nvSpPr>
        <xdr:cNvPr id="210" name="n_2aveValue【橋りょう・トンネル】&#10;一人当たり有形固定資産（償却資産）額"/>
        <xdr:cNvSpPr txBox="1"/>
      </xdr:nvSpPr>
      <xdr:spPr>
        <a:xfrm>
          <a:off x="8450795" y="106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41931</xdr:rowOff>
    </xdr:from>
    <xdr:ext cx="599010" cy="259045"/>
    <xdr:sp macro="" textlink="">
      <xdr:nvSpPr>
        <xdr:cNvPr id="211" name="n_1mainValue【橋りょう・トンネル】&#10;一人当たり有形固定資産（償却資産）額"/>
        <xdr:cNvSpPr txBox="1"/>
      </xdr:nvSpPr>
      <xdr:spPr>
        <a:xfrm>
          <a:off x="9327095" y="1067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3" name="直線コネクタ 22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4" name="テキスト ボックス 22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7" name="直線コネクタ 22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8" name="テキスト ボックス 22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32" name="直線コネクタ 231"/>
        <xdr:cNvCxnSpPr/>
      </xdr:nvCxnSpPr>
      <xdr:spPr>
        <a:xfrm flipV="1">
          <a:off x="4634865" y="1341691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33" name="【公営住宅】&#10;有形固定資産減価償却率最小値テキスト"/>
        <xdr:cNvSpPr txBox="1"/>
      </xdr:nvSpPr>
      <xdr:spPr>
        <a:xfrm>
          <a:off x="46736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34" name="直線コネクタ 233"/>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35"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36" name="直線コネクタ 235"/>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37"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38" name="フローチャート: 判断 237"/>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39" name="フローチャート: 判断 238"/>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27305</xdr:rowOff>
    </xdr:from>
    <xdr:to>
      <xdr:col>15</xdr:col>
      <xdr:colOff>101600</xdr:colOff>
      <xdr:row>82</xdr:row>
      <xdr:rowOff>128905</xdr:rowOff>
    </xdr:to>
    <xdr:sp macro="" textlink="">
      <xdr:nvSpPr>
        <xdr:cNvPr id="240" name="フローチャート: 判断 239"/>
        <xdr:cNvSpPr/>
      </xdr:nvSpPr>
      <xdr:spPr>
        <a:xfrm>
          <a:off x="2857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46" name="楕円 245"/>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47" name="【公営住宅】&#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48" name="楕円 247"/>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60961</xdr:rowOff>
    </xdr:to>
    <xdr:cxnSp macro="">
      <xdr:nvCxnSpPr>
        <xdr:cNvPr id="249" name="直線コネクタ 248"/>
        <xdr:cNvCxnSpPr/>
      </xdr:nvCxnSpPr>
      <xdr:spPr>
        <a:xfrm flipV="1">
          <a:off x="3797300" y="138455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50"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51" name="n_2aveValue【公営住宅】&#10;有形固定資産減価償却率"/>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52" name="n_1main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76" name="直線コネクタ 275"/>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77"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78" name="直線コネクタ 277"/>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79"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80" name="直線コネクタ 27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81"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82" name="フローチャート: 判断 281"/>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83" name="フローチャート: 判断 282"/>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84" name="フローチャート: 判断 283"/>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162561</xdr:rowOff>
    </xdr:from>
    <xdr:to>
      <xdr:col>55</xdr:col>
      <xdr:colOff>50800</xdr:colOff>
      <xdr:row>82</xdr:row>
      <xdr:rowOff>92711</xdr:rowOff>
    </xdr:to>
    <xdr:sp macro="" textlink="">
      <xdr:nvSpPr>
        <xdr:cNvPr id="290" name="楕円 289"/>
        <xdr:cNvSpPr/>
      </xdr:nvSpPr>
      <xdr:spPr>
        <a:xfrm>
          <a:off x="10426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13988</xdr:rowOff>
    </xdr:from>
    <xdr:ext cx="469744" cy="259045"/>
    <xdr:sp macro="" textlink="">
      <xdr:nvSpPr>
        <xdr:cNvPr id="291" name="【公営住宅】&#10;一人当たり面積該当値テキスト"/>
        <xdr:cNvSpPr txBox="1"/>
      </xdr:nvSpPr>
      <xdr:spPr>
        <a:xfrm>
          <a:off x="10515600"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167639</xdr:rowOff>
    </xdr:from>
    <xdr:to>
      <xdr:col>50</xdr:col>
      <xdr:colOff>165100</xdr:colOff>
      <xdr:row>82</xdr:row>
      <xdr:rowOff>97789</xdr:rowOff>
    </xdr:to>
    <xdr:sp macro="" textlink="">
      <xdr:nvSpPr>
        <xdr:cNvPr id="292" name="楕円 291"/>
        <xdr:cNvSpPr/>
      </xdr:nvSpPr>
      <xdr:spPr>
        <a:xfrm>
          <a:off x="95885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41911</xdr:rowOff>
    </xdr:from>
    <xdr:to>
      <xdr:col>55</xdr:col>
      <xdr:colOff>0</xdr:colOff>
      <xdr:row>82</xdr:row>
      <xdr:rowOff>46989</xdr:rowOff>
    </xdr:to>
    <xdr:cxnSp macro="">
      <xdr:nvCxnSpPr>
        <xdr:cNvPr id="293" name="直線コネクタ 292"/>
        <xdr:cNvCxnSpPr/>
      </xdr:nvCxnSpPr>
      <xdr:spPr>
        <a:xfrm flipV="1">
          <a:off x="9639300" y="1410081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36847</xdr:rowOff>
    </xdr:from>
    <xdr:ext cx="469744" cy="259045"/>
    <xdr:sp macro="" textlink="">
      <xdr:nvSpPr>
        <xdr:cNvPr id="294"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95"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114316</xdr:rowOff>
    </xdr:from>
    <xdr:ext cx="469744" cy="259045"/>
    <xdr:sp macro="" textlink="">
      <xdr:nvSpPr>
        <xdr:cNvPr id="296" name="n_1mainValue【公営住宅】&#10;一人当たり面積"/>
        <xdr:cNvSpPr txBox="1"/>
      </xdr:nvSpPr>
      <xdr:spPr>
        <a:xfrm>
          <a:off x="9391727" y="138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7" name="直線コネクタ 30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08" name="テキスト ボックス 307"/>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9" name="直線コネクタ 30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0" name="テキスト ボックス 30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1" name="直線コネクタ 31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2" name="テキスト ボックス 31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3" name="直線コネクタ 31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4" name="テキスト ボックス 31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6" name="テキスト ボックス 31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18" name="直線コネクタ 317"/>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19"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0" name="直線コネクタ 31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21" name="【港湾・漁港】&#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22" name="直線コネクタ 321"/>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76979</xdr:rowOff>
    </xdr:from>
    <xdr:ext cx="405111" cy="259045"/>
    <xdr:sp macro="" textlink="">
      <xdr:nvSpPr>
        <xdr:cNvPr id="323" name="【港湾・漁港】&#10;有形固定資産減価償却率平均値テキスト"/>
        <xdr:cNvSpPr txBox="1"/>
      </xdr:nvSpPr>
      <xdr:spPr>
        <a:xfrm>
          <a:off x="4673600" y="1739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98552</xdr:rowOff>
    </xdr:from>
    <xdr:to>
      <xdr:col>24</xdr:col>
      <xdr:colOff>114300</xdr:colOff>
      <xdr:row>102</xdr:row>
      <xdr:rowOff>28702</xdr:rowOff>
    </xdr:to>
    <xdr:sp macro="" textlink="">
      <xdr:nvSpPr>
        <xdr:cNvPr id="324" name="フローチャート: 判断 323"/>
        <xdr:cNvSpPr/>
      </xdr:nvSpPr>
      <xdr:spPr>
        <a:xfrm>
          <a:off x="45847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82550</xdr:rowOff>
    </xdr:from>
    <xdr:to>
      <xdr:col>20</xdr:col>
      <xdr:colOff>38100</xdr:colOff>
      <xdr:row>100</xdr:row>
      <xdr:rowOff>12700</xdr:rowOff>
    </xdr:to>
    <xdr:sp macro="" textlink="">
      <xdr:nvSpPr>
        <xdr:cNvPr id="325" name="フローチャート: 判断 324"/>
        <xdr:cNvSpPr/>
      </xdr:nvSpPr>
      <xdr:spPr>
        <a:xfrm>
          <a:off x="3746500" y="170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xdr:rowOff>
    </xdr:from>
    <xdr:to>
      <xdr:col>24</xdr:col>
      <xdr:colOff>114300</xdr:colOff>
      <xdr:row>100</xdr:row>
      <xdr:rowOff>115570</xdr:rowOff>
    </xdr:to>
    <xdr:sp macro="" textlink="">
      <xdr:nvSpPr>
        <xdr:cNvPr id="331" name="楕円 330"/>
        <xdr:cNvSpPr/>
      </xdr:nvSpPr>
      <xdr:spPr>
        <a:xfrm>
          <a:off x="45847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138447</xdr:rowOff>
    </xdr:from>
    <xdr:ext cx="405111" cy="259045"/>
    <xdr:sp macro="" textlink="">
      <xdr:nvSpPr>
        <xdr:cNvPr id="332" name="【港湾・漁港】&#10;有形固定資産減価償却率該当値テキスト"/>
        <xdr:cNvSpPr txBox="1"/>
      </xdr:nvSpPr>
      <xdr:spPr>
        <a:xfrm>
          <a:off x="4673600" y="1711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39115</xdr:rowOff>
    </xdr:from>
    <xdr:to>
      <xdr:col>20</xdr:col>
      <xdr:colOff>38100</xdr:colOff>
      <xdr:row>100</xdr:row>
      <xdr:rowOff>140715</xdr:rowOff>
    </xdr:to>
    <xdr:sp macro="" textlink="">
      <xdr:nvSpPr>
        <xdr:cNvPr id="333" name="楕円 332"/>
        <xdr:cNvSpPr/>
      </xdr:nvSpPr>
      <xdr:spPr>
        <a:xfrm>
          <a:off x="3746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64770</xdr:rowOff>
    </xdr:from>
    <xdr:to>
      <xdr:col>24</xdr:col>
      <xdr:colOff>63500</xdr:colOff>
      <xdr:row>100</xdr:row>
      <xdr:rowOff>89915</xdr:rowOff>
    </xdr:to>
    <xdr:cxnSp macro="">
      <xdr:nvCxnSpPr>
        <xdr:cNvPr id="334" name="直線コネクタ 333"/>
        <xdr:cNvCxnSpPr/>
      </xdr:nvCxnSpPr>
      <xdr:spPr>
        <a:xfrm flipV="1">
          <a:off x="3797300" y="17209770"/>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29227</xdr:rowOff>
    </xdr:from>
    <xdr:ext cx="405111" cy="259045"/>
    <xdr:sp macro="" textlink="">
      <xdr:nvSpPr>
        <xdr:cNvPr id="335" name="n_1aveValue【港湾・漁港】&#10;有形固定資産減価償却率"/>
        <xdr:cNvSpPr txBox="1"/>
      </xdr:nvSpPr>
      <xdr:spPr>
        <a:xfrm>
          <a:off x="3582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131842</xdr:rowOff>
    </xdr:from>
    <xdr:ext cx="405111" cy="259045"/>
    <xdr:sp macro="" textlink="">
      <xdr:nvSpPr>
        <xdr:cNvPr id="336" name="n_1mainValue【港湾・漁港】&#10;有形固定資産減価償却率"/>
        <xdr:cNvSpPr txBox="1"/>
      </xdr:nvSpPr>
      <xdr:spPr>
        <a:xfrm>
          <a:off x="3582044" y="1727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48" name="テキスト ボックス 3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350" name="テキスト ボックス 349"/>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352" name="テキスト ボックス 351"/>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354" name="テキスト ボックス 353"/>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356" name="テキスト ボックス 355"/>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58" name="テキスト ボックス 35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107</xdr:row>
      <xdr:rowOff>113249</xdr:rowOff>
    </xdr:from>
    <xdr:to>
      <xdr:col>54</xdr:col>
      <xdr:colOff>189865</xdr:colOff>
      <xdr:row>109</xdr:row>
      <xdr:rowOff>26986</xdr:rowOff>
    </xdr:to>
    <xdr:cxnSp macro="">
      <xdr:nvCxnSpPr>
        <xdr:cNvPr id="362" name="直線コネクタ 361"/>
        <xdr:cNvCxnSpPr/>
      </xdr:nvCxnSpPr>
      <xdr:spPr>
        <a:xfrm flipV="1">
          <a:off x="10476865" y="18458399"/>
          <a:ext cx="0" cy="25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30813</xdr:rowOff>
    </xdr:from>
    <xdr:ext cx="378565" cy="259045"/>
    <xdr:sp macro="" textlink="">
      <xdr:nvSpPr>
        <xdr:cNvPr id="363" name="【港湾・漁港】&#10;一人当たり有形固定資産（償却資産）額最小値テキスト"/>
        <xdr:cNvSpPr txBox="1"/>
      </xdr:nvSpPr>
      <xdr:spPr>
        <a:xfrm>
          <a:off x="10515600" y="187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26986</xdr:rowOff>
    </xdr:from>
    <xdr:to>
      <xdr:col>55</xdr:col>
      <xdr:colOff>88900</xdr:colOff>
      <xdr:row>109</xdr:row>
      <xdr:rowOff>26986</xdr:rowOff>
    </xdr:to>
    <xdr:cxnSp macro="">
      <xdr:nvCxnSpPr>
        <xdr:cNvPr id="364" name="直線コネクタ 363"/>
        <xdr:cNvCxnSpPr/>
      </xdr:nvCxnSpPr>
      <xdr:spPr>
        <a:xfrm>
          <a:off x="10388600" y="1871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59926</xdr:rowOff>
    </xdr:from>
    <xdr:ext cx="534377" cy="259045"/>
    <xdr:sp macro="" textlink="">
      <xdr:nvSpPr>
        <xdr:cNvPr id="365" name="【港湾・漁港】&#10;一人当たり有形固定資産（償却資産）額最大値テキスト"/>
        <xdr:cNvSpPr txBox="1"/>
      </xdr:nvSpPr>
      <xdr:spPr>
        <a:xfrm>
          <a:off x="10515600" y="18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113249</xdr:rowOff>
    </xdr:from>
    <xdr:to>
      <xdr:col>55</xdr:col>
      <xdr:colOff>88900</xdr:colOff>
      <xdr:row>107</xdr:row>
      <xdr:rowOff>113249</xdr:rowOff>
    </xdr:to>
    <xdr:cxnSp macro="">
      <xdr:nvCxnSpPr>
        <xdr:cNvPr id="366" name="直線コネクタ 365"/>
        <xdr:cNvCxnSpPr/>
      </xdr:nvCxnSpPr>
      <xdr:spPr>
        <a:xfrm>
          <a:off x="10388600" y="1845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52356</xdr:rowOff>
    </xdr:from>
    <xdr:ext cx="469744" cy="259045"/>
    <xdr:sp macro="" textlink="">
      <xdr:nvSpPr>
        <xdr:cNvPr id="367" name="【港湾・漁港】&#10;一人当たり有形固定資産（償却資産）額平均値テキスト"/>
        <xdr:cNvSpPr txBox="1"/>
      </xdr:nvSpPr>
      <xdr:spPr>
        <a:xfrm>
          <a:off x="10515600" y="1856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73929</xdr:rowOff>
    </xdr:from>
    <xdr:to>
      <xdr:col>55</xdr:col>
      <xdr:colOff>50800</xdr:colOff>
      <xdr:row>109</xdr:row>
      <xdr:rowOff>4079</xdr:rowOff>
    </xdr:to>
    <xdr:sp macro="" textlink="">
      <xdr:nvSpPr>
        <xdr:cNvPr id="368" name="フローチャート: 判断 367"/>
        <xdr:cNvSpPr/>
      </xdr:nvSpPr>
      <xdr:spPr>
        <a:xfrm>
          <a:off x="10426700" y="1859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47248</xdr:rowOff>
    </xdr:from>
    <xdr:to>
      <xdr:col>50</xdr:col>
      <xdr:colOff>165100</xdr:colOff>
      <xdr:row>100</xdr:row>
      <xdr:rowOff>148848</xdr:rowOff>
    </xdr:to>
    <xdr:sp macro="" textlink="">
      <xdr:nvSpPr>
        <xdr:cNvPr id="369" name="フローチャート: 判断 368"/>
        <xdr:cNvSpPr/>
      </xdr:nvSpPr>
      <xdr:spPr>
        <a:xfrm>
          <a:off x="9588500" y="1719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62449</xdr:rowOff>
    </xdr:from>
    <xdr:to>
      <xdr:col>55</xdr:col>
      <xdr:colOff>50800</xdr:colOff>
      <xdr:row>107</xdr:row>
      <xdr:rowOff>164049</xdr:rowOff>
    </xdr:to>
    <xdr:sp macro="" textlink="">
      <xdr:nvSpPr>
        <xdr:cNvPr id="375" name="楕円 374"/>
        <xdr:cNvSpPr/>
      </xdr:nvSpPr>
      <xdr:spPr>
        <a:xfrm>
          <a:off x="10426700" y="184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15476</xdr:rowOff>
    </xdr:from>
    <xdr:ext cx="534377" cy="259045"/>
    <xdr:sp macro="" textlink="">
      <xdr:nvSpPr>
        <xdr:cNvPr id="376" name="【港湾・漁港】&#10;一人当たり有形固定資産（償却資産）額該当値テキスト"/>
        <xdr:cNvSpPr txBox="1"/>
      </xdr:nvSpPr>
      <xdr:spPr>
        <a:xfrm>
          <a:off x="10515600" y="183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67985</xdr:rowOff>
    </xdr:from>
    <xdr:to>
      <xdr:col>50</xdr:col>
      <xdr:colOff>165100</xdr:colOff>
      <xdr:row>107</xdr:row>
      <xdr:rowOff>169585</xdr:rowOff>
    </xdr:to>
    <xdr:sp macro="" textlink="">
      <xdr:nvSpPr>
        <xdr:cNvPr id="377" name="楕円 376"/>
        <xdr:cNvSpPr/>
      </xdr:nvSpPr>
      <xdr:spPr>
        <a:xfrm>
          <a:off x="9588500" y="184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113249</xdr:rowOff>
    </xdr:from>
    <xdr:to>
      <xdr:col>55</xdr:col>
      <xdr:colOff>0</xdr:colOff>
      <xdr:row>107</xdr:row>
      <xdr:rowOff>118785</xdr:rowOff>
    </xdr:to>
    <xdr:cxnSp macro="">
      <xdr:nvCxnSpPr>
        <xdr:cNvPr id="378" name="直線コネクタ 377"/>
        <xdr:cNvCxnSpPr/>
      </xdr:nvCxnSpPr>
      <xdr:spPr>
        <a:xfrm flipV="1">
          <a:off x="9639300" y="18458399"/>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165375</xdr:rowOff>
    </xdr:from>
    <xdr:ext cx="534377" cy="259045"/>
    <xdr:sp macro="" textlink="">
      <xdr:nvSpPr>
        <xdr:cNvPr id="379" name="n_1aveValue【港湾・漁港】&#10;一人当たり有形固定資産（償却資産）額"/>
        <xdr:cNvSpPr txBox="1"/>
      </xdr:nvSpPr>
      <xdr:spPr>
        <a:xfrm>
          <a:off x="9359411" y="169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160712</xdr:rowOff>
    </xdr:from>
    <xdr:ext cx="534377" cy="259045"/>
    <xdr:sp macro="" textlink="">
      <xdr:nvSpPr>
        <xdr:cNvPr id="380" name="n_1mainValue【港湾・漁港】&#10;一人当たり有形固定資産（償却資産）額"/>
        <xdr:cNvSpPr txBox="1"/>
      </xdr:nvSpPr>
      <xdr:spPr>
        <a:xfrm>
          <a:off x="9359411" y="1850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1" name="テキスト ボックス 3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3" name="テキスト ボックス 3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3" name="テキスト ボックス 40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405" name="直線コネクタ 404"/>
        <xdr:cNvCxnSpPr/>
      </xdr:nvCxnSpPr>
      <xdr:spPr>
        <a:xfrm flipV="1">
          <a:off x="16318864" y="578739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406" name="【認定こども園・幼稚園・保育所】&#10;有形固定資産減価償却率最小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407" name="直線コネクタ 406"/>
        <xdr:cNvCxnSpPr/>
      </xdr:nvCxnSpPr>
      <xdr:spPr>
        <a:xfrm>
          <a:off x="16230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408" name="【認定こども園・幼稚園・保育所】&#10;有形固定資産減価償却率最大値テキスト"/>
        <xdr:cNvSpPr txBox="1"/>
      </xdr:nvSpPr>
      <xdr:spPr>
        <a:xfrm>
          <a:off x="16357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09" name="直線コネクタ 408"/>
        <xdr:cNvCxnSpPr/>
      </xdr:nvCxnSpPr>
      <xdr:spPr>
        <a:xfrm>
          <a:off x="16230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109237</xdr:rowOff>
    </xdr:from>
    <xdr:ext cx="405111" cy="259045"/>
    <xdr:sp macro="" textlink="">
      <xdr:nvSpPr>
        <xdr:cNvPr id="410" name="【認定こども園・幼稚園・保育所】&#10;有形固定資産減価償却率平均値テキスト"/>
        <xdr:cNvSpPr txBox="1"/>
      </xdr:nvSpPr>
      <xdr:spPr>
        <a:xfrm>
          <a:off x="16357600" y="610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411" name="フローチャート: 判断 410"/>
        <xdr:cNvSpPr/>
      </xdr:nvSpPr>
      <xdr:spPr>
        <a:xfrm>
          <a:off x="162687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12" name="フローチャート: 判断 411"/>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413" name="フローチャート: 判断 412"/>
        <xdr:cNvSpPr/>
      </xdr:nvSpPr>
      <xdr:spPr>
        <a:xfrm>
          <a:off x="14541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19" name="楕円 418"/>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106697</xdr:rowOff>
    </xdr:from>
    <xdr:ext cx="405111" cy="259045"/>
    <xdr:sp macro="" textlink="">
      <xdr:nvSpPr>
        <xdr:cNvPr id="420" name="【認定こども園・幼稚園・保育所】&#10;有形固定資産減価償却率該当値テキスト"/>
        <xdr:cNvSpPr txBox="1"/>
      </xdr:nvSpPr>
      <xdr:spPr>
        <a:xfrm>
          <a:off x="16357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21" name="楕円 420"/>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99060</xdr:rowOff>
    </xdr:to>
    <xdr:cxnSp macro="">
      <xdr:nvCxnSpPr>
        <xdr:cNvPr id="422" name="直線コネクタ 421"/>
        <xdr:cNvCxnSpPr/>
      </xdr:nvCxnSpPr>
      <xdr:spPr>
        <a:xfrm flipV="1">
          <a:off x="15481300" y="63512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423" name="n_1ave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67327</xdr:rowOff>
    </xdr:from>
    <xdr:ext cx="405111" cy="259045"/>
    <xdr:sp macro="" textlink="">
      <xdr:nvSpPr>
        <xdr:cNvPr id="424" name="n_2aveValue【認定こども園・幼稚園・保育所】&#10;有形固定資産減価償却率"/>
        <xdr:cNvSpPr txBox="1"/>
      </xdr:nvSpPr>
      <xdr:spPr>
        <a:xfrm>
          <a:off x="14389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425" name="n_1mainValue【認定こども園・幼稚園・保育所】&#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36" name="テキスト ボックス 43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8" name="テキスト ボックス 4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0" name="テキスト ボックス 4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2" name="テキスト ボックス 4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4" name="テキスト ボックス 4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6" name="テキスト ボックス 4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450" name="直線コネクタ 449"/>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451"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452" name="直線コネクタ 451"/>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53"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54" name="直線コネクタ 453"/>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455"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56" name="フローチャート: 判断 455"/>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457" name="フローチャート: 判断 456"/>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458" name="フローチャート: 判断 457"/>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40640</xdr:rowOff>
    </xdr:from>
    <xdr:to>
      <xdr:col>116</xdr:col>
      <xdr:colOff>114300</xdr:colOff>
      <xdr:row>36</xdr:row>
      <xdr:rowOff>142240</xdr:rowOff>
    </xdr:to>
    <xdr:sp macro="" textlink="">
      <xdr:nvSpPr>
        <xdr:cNvPr id="464" name="楕円 463"/>
        <xdr:cNvSpPr/>
      </xdr:nvSpPr>
      <xdr:spPr>
        <a:xfrm>
          <a:off x="22110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63517</xdr:rowOff>
    </xdr:from>
    <xdr:ext cx="469744" cy="259045"/>
    <xdr:sp macro="" textlink="">
      <xdr:nvSpPr>
        <xdr:cNvPr id="465" name="【認定こども園・幼稚園・保育所】&#10;一人当たり面積該当値テキスト"/>
        <xdr:cNvSpPr txBox="1"/>
      </xdr:nvSpPr>
      <xdr:spPr>
        <a:xfrm>
          <a:off x="221996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466" name="楕円 465"/>
        <xdr:cNvSpPr/>
      </xdr:nvSpPr>
      <xdr:spPr>
        <a:xfrm>
          <a:off x="2127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91440</xdr:rowOff>
    </xdr:from>
    <xdr:to>
      <xdr:col>116</xdr:col>
      <xdr:colOff>63500</xdr:colOff>
      <xdr:row>36</xdr:row>
      <xdr:rowOff>99060</xdr:rowOff>
    </xdr:to>
    <xdr:cxnSp macro="">
      <xdr:nvCxnSpPr>
        <xdr:cNvPr id="467" name="直線コネクタ 466"/>
        <xdr:cNvCxnSpPr/>
      </xdr:nvCxnSpPr>
      <xdr:spPr>
        <a:xfrm flipV="1">
          <a:off x="21323300" y="6263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137177</xdr:rowOff>
    </xdr:from>
    <xdr:ext cx="469744" cy="259045"/>
    <xdr:sp macro="" textlink="">
      <xdr:nvSpPr>
        <xdr:cNvPr id="468" name="n_1aveValue【認定こども園・幼稚園・保育所】&#10;一人当たり面積"/>
        <xdr:cNvSpPr txBox="1"/>
      </xdr:nvSpPr>
      <xdr:spPr>
        <a:xfrm>
          <a:off x="21075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469" name="n_2ave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470" name="n_1mainValue【認定こども園・幼稚園・保育所】&#10;一人当たり面積"/>
        <xdr:cNvSpPr txBox="1"/>
      </xdr:nvSpPr>
      <xdr:spPr>
        <a:xfrm>
          <a:off x="21075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1" name="テキスト ボックス 4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1" name="テキスト ボックス 49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93" name="直線コネクタ 492"/>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94"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95" name="直線コネクタ 494"/>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96"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97" name="直線コネクタ 496"/>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98" name="【学校施設】&#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99" name="フローチャート: 判断 498"/>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00" name="フローチャート: 判断 49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501" name="フローチャート: 判断 500"/>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22352</xdr:rowOff>
    </xdr:from>
    <xdr:to>
      <xdr:col>85</xdr:col>
      <xdr:colOff>177800</xdr:colOff>
      <xdr:row>58</xdr:row>
      <xdr:rowOff>123952</xdr:rowOff>
    </xdr:to>
    <xdr:sp macro="" textlink="">
      <xdr:nvSpPr>
        <xdr:cNvPr id="507" name="楕円 506"/>
        <xdr:cNvSpPr/>
      </xdr:nvSpPr>
      <xdr:spPr>
        <a:xfrm>
          <a:off x="16268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45229</xdr:rowOff>
    </xdr:from>
    <xdr:ext cx="405111" cy="259045"/>
    <xdr:sp macro="" textlink="">
      <xdr:nvSpPr>
        <xdr:cNvPr id="508" name="【学校施設】&#10;有形固定資産減価償却率該当値テキスト"/>
        <xdr:cNvSpPr txBox="1"/>
      </xdr:nvSpPr>
      <xdr:spPr>
        <a:xfrm>
          <a:off x="16357600" y="981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58928</xdr:rowOff>
    </xdr:from>
    <xdr:to>
      <xdr:col>81</xdr:col>
      <xdr:colOff>101600</xdr:colOff>
      <xdr:row>58</xdr:row>
      <xdr:rowOff>160528</xdr:rowOff>
    </xdr:to>
    <xdr:sp macro="" textlink="">
      <xdr:nvSpPr>
        <xdr:cNvPr id="509" name="楕円 508"/>
        <xdr:cNvSpPr/>
      </xdr:nvSpPr>
      <xdr:spPr>
        <a:xfrm>
          <a:off x="15430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73152</xdr:rowOff>
    </xdr:from>
    <xdr:to>
      <xdr:col>85</xdr:col>
      <xdr:colOff>127000</xdr:colOff>
      <xdr:row>58</xdr:row>
      <xdr:rowOff>109728</xdr:rowOff>
    </xdr:to>
    <xdr:cxnSp macro="">
      <xdr:nvCxnSpPr>
        <xdr:cNvPr id="510" name="直線コネクタ 509"/>
        <xdr:cNvCxnSpPr/>
      </xdr:nvCxnSpPr>
      <xdr:spPr>
        <a:xfrm flipV="1">
          <a:off x="15481300" y="100172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11"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28465</xdr:rowOff>
    </xdr:from>
    <xdr:ext cx="405111" cy="259045"/>
    <xdr:sp macro="" textlink="">
      <xdr:nvSpPr>
        <xdr:cNvPr id="512" name="n_2aveValue【学校施設】&#10;有形固定資産減価償却率"/>
        <xdr:cNvSpPr txBox="1"/>
      </xdr:nvSpPr>
      <xdr:spPr>
        <a:xfrm>
          <a:off x="14389744" y="1048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5605</xdr:rowOff>
    </xdr:from>
    <xdr:ext cx="405111" cy="259045"/>
    <xdr:sp macro="" textlink="">
      <xdr:nvSpPr>
        <xdr:cNvPr id="513" name="n_1mainValue【学校施設】&#10;有形固定資産減価償却率"/>
        <xdr:cNvSpPr txBox="1"/>
      </xdr:nvSpPr>
      <xdr:spPr>
        <a:xfrm>
          <a:off x="152660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538" name="直線コネクタ 537"/>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39"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40" name="直線コネクタ 539"/>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41"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42" name="直線コネクタ 541"/>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543" name="【学校施設】&#10;一人当たり面積平均値テキスト"/>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544" name="フローチャート: 判断 543"/>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545" name="フローチャート: 判断 544"/>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546" name="フローチャート: 判断 545"/>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84455</xdr:rowOff>
    </xdr:from>
    <xdr:to>
      <xdr:col>116</xdr:col>
      <xdr:colOff>114300</xdr:colOff>
      <xdr:row>59</xdr:row>
      <xdr:rowOff>14605</xdr:rowOff>
    </xdr:to>
    <xdr:sp macro="" textlink="">
      <xdr:nvSpPr>
        <xdr:cNvPr id="552" name="楕円 551"/>
        <xdr:cNvSpPr/>
      </xdr:nvSpPr>
      <xdr:spPr>
        <a:xfrm>
          <a:off x="22110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107332</xdr:rowOff>
    </xdr:from>
    <xdr:ext cx="469744" cy="259045"/>
    <xdr:sp macro="" textlink="">
      <xdr:nvSpPr>
        <xdr:cNvPr id="553" name="【学校施設】&#10;一人当たり面積該当値テキスト"/>
        <xdr:cNvSpPr txBox="1"/>
      </xdr:nvSpPr>
      <xdr:spPr>
        <a:xfrm>
          <a:off x="22199600"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103505</xdr:rowOff>
    </xdr:from>
    <xdr:to>
      <xdr:col>112</xdr:col>
      <xdr:colOff>38100</xdr:colOff>
      <xdr:row>59</xdr:row>
      <xdr:rowOff>33655</xdr:rowOff>
    </xdr:to>
    <xdr:sp macro="" textlink="">
      <xdr:nvSpPr>
        <xdr:cNvPr id="554" name="楕円 553"/>
        <xdr:cNvSpPr/>
      </xdr:nvSpPr>
      <xdr:spPr>
        <a:xfrm>
          <a:off x="21272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135255</xdr:rowOff>
    </xdr:from>
    <xdr:to>
      <xdr:col>116</xdr:col>
      <xdr:colOff>63500</xdr:colOff>
      <xdr:row>58</xdr:row>
      <xdr:rowOff>154305</xdr:rowOff>
    </xdr:to>
    <xdr:cxnSp macro="">
      <xdr:nvCxnSpPr>
        <xdr:cNvPr id="555" name="直線コネクタ 554"/>
        <xdr:cNvCxnSpPr/>
      </xdr:nvCxnSpPr>
      <xdr:spPr>
        <a:xfrm flipV="1">
          <a:off x="21323300" y="100793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120032</xdr:rowOff>
    </xdr:from>
    <xdr:ext cx="469744" cy="259045"/>
    <xdr:sp macro="" textlink="">
      <xdr:nvSpPr>
        <xdr:cNvPr id="556" name="n_1aveValue【学校施設】&#10;一人当たり面積"/>
        <xdr:cNvSpPr txBox="1"/>
      </xdr:nvSpPr>
      <xdr:spPr>
        <a:xfrm>
          <a:off x="21075727"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557" name="n_2aveValue【学校施設】&#10;一人当たり面積"/>
        <xdr:cNvSpPr txBox="1"/>
      </xdr:nvSpPr>
      <xdr:spPr>
        <a:xfrm>
          <a:off x="20199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50182</xdr:rowOff>
    </xdr:from>
    <xdr:ext cx="469744" cy="259045"/>
    <xdr:sp macro="" textlink="">
      <xdr:nvSpPr>
        <xdr:cNvPr id="558" name="n_1mainValue【学校施設】&#10;一人当たり面積"/>
        <xdr:cNvSpPr txBox="1"/>
      </xdr:nvSpPr>
      <xdr:spPr>
        <a:xfrm>
          <a:off x="21075727"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9" name="テキスト ボックス 5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1" name="テキスト ボックス 5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9" name="テキスト ボックス 5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83" name="直線コネクタ 582"/>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84"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85" name="直線コネクタ 58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7" name="直線コネクタ 5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88"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89" name="フローチャート: 判断 58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90" name="フローチャート: 判断 589"/>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91" name="フローチャート: 判断 590"/>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71120</xdr:rowOff>
    </xdr:from>
    <xdr:to>
      <xdr:col>85</xdr:col>
      <xdr:colOff>177800</xdr:colOff>
      <xdr:row>80</xdr:row>
      <xdr:rowOff>1270</xdr:rowOff>
    </xdr:to>
    <xdr:sp macro="" textlink="">
      <xdr:nvSpPr>
        <xdr:cNvPr id="597" name="楕円 596"/>
        <xdr:cNvSpPr/>
      </xdr:nvSpPr>
      <xdr:spPr>
        <a:xfrm>
          <a:off x="16268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93997</xdr:rowOff>
    </xdr:from>
    <xdr:ext cx="405111" cy="259045"/>
    <xdr:sp macro="" textlink="">
      <xdr:nvSpPr>
        <xdr:cNvPr id="598" name="【児童館】&#10;有形固定資産減価償却率該当値テキスト"/>
        <xdr:cNvSpPr txBox="1"/>
      </xdr:nvSpPr>
      <xdr:spPr>
        <a:xfrm>
          <a:off x="16357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82550</xdr:rowOff>
    </xdr:from>
    <xdr:to>
      <xdr:col>81</xdr:col>
      <xdr:colOff>101600</xdr:colOff>
      <xdr:row>80</xdr:row>
      <xdr:rowOff>12700</xdr:rowOff>
    </xdr:to>
    <xdr:sp macro="" textlink="">
      <xdr:nvSpPr>
        <xdr:cNvPr id="599" name="楕円 598"/>
        <xdr:cNvSpPr/>
      </xdr:nvSpPr>
      <xdr:spPr>
        <a:xfrm>
          <a:off x="15430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121920</xdr:rowOff>
    </xdr:from>
    <xdr:to>
      <xdr:col>85</xdr:col>
      <xdr:colOff>127000</xdr:colOff>
      <xdr:row>79</xdr:row>
      <xdr:rowOff>133350</xdr:rowOff>
    </xdr:to>
    <xdr:cxnSp macro="">
      <xdr:nvCxnSpPr>
        <xdr:cNvPr id="600" name="直線コネクタ 599"/>
        <xdr:cNvCxnSpPr/>
      </xdr:nvCxnSpPr>
      <xdr:spPr>
        <a:xfrm flipV="1">
          <a:off x="15481300" y="13666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87647</xdr:rowOff>
    </xdr:from>
    <xdr:ext cx="405111" cy="259045"/>
    <xdr:sp macro="" textlink="">
      <xdr:nvSpPr>
        <xdr:cNvPr id="601" name="n_1ave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602" name="n_2ave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29227</xdr:rowOff>
    </xdr:from>
    <xdr:ext cx="405111" cy="259045"/>
    <xdr:sp macro="" textlink="">
      <xdr:nvSpPr>
        <xdr:cNvPr id="603" name="n_1mainValue【児童館】&#10;有形固定資産減価償却率"/>
        <xdr:cNvSpPr txBox="1"/>
      </xdr:nvSpPr>
      <xdr:spPr>
        <a:xfrm>
          <a:off x="15266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627" name="直線コネクタ 626"/>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2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29" name="直線コネクタ 62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30"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31" name="直線コネクタ 630"/>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3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33" name="フローチャート: 判断 63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4" name="フローチャート: 判断 63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35" name="フローチャート: 判断 634"/>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41" name="楕円 640"/>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42"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43" name="楕円 642"/>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44" name="直線コネクタ 643"/>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46"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47"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8" name="テキスト ボックス 6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9" name="直線コネクタ 6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0" name="テキスト ボックス 6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1" name="直線コネクタ 6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2" name="テキスト ボックス 6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3" name="直線コネクタ 6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4" name="テキスト ボックス 6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5" name="直線コネクタ 6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6" name="テキスト ボックス 66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8" name="テキスト ボックス 6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670" name="直線コネクタ 669"/>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671" name="【公民館】&#10;有形固定資産減価償却率最小値テキスト"/>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72" name="直線コネクタ 67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673" name="【公民館】&#10;有形固定資産減価償却率最大値テキスト"/>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674" name="直線コネクタ 673"/>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675" name="【公民館】&#10;有形固定資産減価償却率平均値テキスト"/>
        <xdr:cNvSpPr txBox="1"/>
      </xdr:nvSpPr>
      <xdr:spPr>
        <a:xfrm>
          <a:off x="163576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676" name="フローチャート: 判断 675"/>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77" name="フローチャート: 判断 676"/>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678" name="フローチャート: 判断 677"/>
        <xdr:cNvSpPr/>
      </xdr:nvSpPr>
      <xdr:spPr>
        <a:xfrm>
          <a:off x="14541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141987</xdr:rowOff>
    </xdr:from>
    <xdr:to>
      <xdr:col>85</xdr:col>
      <xdr:colOff>177800</xdr:colOff>
      <xdr:row>102</xdr:row>
      <xdr:rowOff>72137</xdr:rowOff>
    </xdr:to>
    <xdr:sp macro="" textlink="">
      <xdr:nvSpPr>
        <xdr:cNvPr id="684" name="楕円 683"/>
        <xdr:cNvSpPr/>
      </xdr:nvSpPr>
      <xdr:spPr>
        <a:xfrm>
          <a:off x="162687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95014</xdr:rowOff>
    </xdr:from>
    <xdr:ext cx="405111" cy="259045"/>
    <xdr:sp macro="" textlink="">
      <xdr:nvSpPr>
        <xdr:cNvPr id="685" name="【公民館】&#10;有形固定資産減価償却率該当値テキスト"/>
        <xdr:cNvSpPr txBox="1"/>
      </xdr:nvSpPr>
      <xdr:spPr>
        <a:xfrm>
          <a:off x="16357600" y="1741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91694</xdr:rowOff>
    </xdr:from>
    <xdr:to>
      <xdr:col>81</xdr:col>
      <xdr:colOff>101600</xdr:colOff>
      <xdr:row>102</xdr:row>
      <xdr:rowOff>21844</xdr:rowOff>
    </xdr:to>
    <xdr:sp macro="" textlink="">
      <xdr:nvSpPr>
        <xdr:cNvPr id="686" name="楕円 685"/>
        <xdr:cNvSpPr/>
      </xdr:nvSpPr>
      <xdr:spPr>
        <a:xfrm>
          <a:off x="15430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142494</xdr:rowOff>
    </xdr:from>
    <xdr:to>
      <xdr:col>85</xdr:col>
      <xdr:colOff>127000</xdr:colOff>
      <xdr:row>102</xdr:row>
      <xdr:rowOff>21337</xdr:rowOff>
    </xdr:to>
    <xdr:cxnSp macro="">
      <xdr:nvCxnSpPr>
        <xdr:cNvPr id="687" name="直線コネクタ 686"/>
        <xdr:cNvCxnSpPr/>
      </xdr:nvCxnSpPr>
      <xdr:spPr>
        <a:xfrm>
          <a:off x="15481300" y="174589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88"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33799</xdr:rowOff>
    </xdr:from>
    <xdr:ext cx="405111" cy="259045"/>
    <xdr:sp macro="" textlink="">
      <xdr:nvSpPr>
        <xdr:cNvPr id="689" name="n_2aveValue【公民館】&#10;有形固定資産減価償却率"/>
        <xdr:cNvSpPr txBox="1"/>
      </xdr:nvSpPr>
      <xdr:spPr>
        <a:xfrm>
          <a:off x="14389744" y="1820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38371</xdr:rowOff>
    </xdr:from>
    <xdr:ext cx="405111" cy="259045"/>
    <xdr:sp macro="" textlink="">
      <xdr:nvSpPr>
        <xdr:cNvPr id="690" name="n_1mainValue【公民館】&#10;有形固定資産減価償却率"/>
        <xdr:cNvSpPr txBox="1"/>
      </xdr:nvSpPr>
      <xdr:spPr>
        <a:xfrm>
          <a:off x="152660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712" name="直線コネクタ 711"/>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3"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14" name="直線コネクタ 71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15"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16" name="直線コネクタ 715"/>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45990</xdr:rowOff>
    </xdr:from>
    <xdr:ext cx="469744" cy="259045"/>
    <xdr:sp macro="" textlink="">
      <xdr:nvSpPr>
        <xdr:cNvPr id="717" name="【公民館】&#10;一人当たり面積平均値テキスト"/>
        <xdr:cNvSpPr txBox="1"/>
      </xdr:nvSpPr>
      <xdr:spPr>
        <a:xfrm>
          <a:off x="22199600" y="17876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18" name="フローチャート: 判断 717"/>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719" name="フローチャート: 判断 718"/>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0" name="フローチャート: 判断 719"/>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726" name="楕円 725"/>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79264</xdr:rowOff>
    </xdr:from>
    <xdr:ext cx="469744" cy="259045"/>
    <xdr:sp macro="" textlink="">
      <xdr:nvSpPr>
        <xdr:cNvPr id="727" name="【公民館】&#10;一人当たり面積該当値テキスト"/>
        <xdr:cNvSpPr txBox="1"/>
      </xdr:nvSpPr>
      <xdr:spPr>
        <a:xfrm>
          <a:off x="22199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728" name="楕円 727"/>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105</xdr:row>
      <xdr:rowOff>156211</xdr:rowOff>
    </xdr:to>
    <xdr:cxnSp macro="">
      <xdr:nvCxnSpPr>
        <xdr:cNvPr id="729" name="直線コネクタ 728"/>
        <xdr:cNvCxnSpPr/>
      </xdr:nvCxnSpPr>
      <xdr:spPr>
        <a:xfrm flipV="1">
          <a:off x="21323300" y="1815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159529</xdr:rowOff>
    </xdr:from>
    <xdr:ext cx="469744" cy="259045"/>
    <xdr:sp macro="" textlink="">
      <xdr:nvSpPr>
        <xdr:cNvPr id="730" name="n_1ave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31"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732" name="n_1main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道路、公民館といった例外を除けばほとんどの施設について目に見えるような形で投資を行っていないため、有形固定資産減価償却率が微増となっている。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同様に、一人当たりの有形固定資産額、延長、面積についても、ほとんどの施設について新増設されていないことから人口減少の影響もあり、微増となっている。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毎年一定程度の投資を実施しているため、減価償却率は下降し、延長も増加している。減価償却率、一人当たり延長ともに類似団体平均、全国平均、県平均から大きく乖離しているが、面積が広大なことが原因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公民館の変動のうち減価償却率が下降しているのは松阪公民館について民間施設を借り受けることによるものである。（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年度に当該施設は公民館から福祉会館へとリニューアルを実施）</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0" name="【図書館】&#10;有形固定資産減価償却率平均値テキスト"/>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120650</xdr:rowOff>
    </xdr:from>
    <xdr:to>
      <xdr:col>15</xdr:col>
      <xdr:colOff>101600</xdr:colOff>
      <xdr:row>36</xdr:row>
      <xdr:rowOff>50800</xdr:rowOff>
    </xdr:to>
    <xdr:sp macro="" textlink="">
      <xdr:nvSpPr>
        <xdr:cNvPr id="63" name="フローチャート: 判断 62"/>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40640</xdr:rowOff>
    </xdr:from>
    <xdr:to>
      <xdr:col>24</xdr:col>
      <xdr:colOff>114300</xdr:colOff>
      <xdr:row>39</xdr:row>
      <xdr:rowOff>142240</xdr:rowOff>
    </xdr:to>
    <xdr:sp macro="" textlink="">
      <xdr:nvSpPr>
        <xdr:cNvPr id="69" name="楕円 68"/>
        <xdr:cNvSpPr/>
      </xdr:nvSpPr>
      <xdr:spPr>
        <a:xfrm>
          <a:off x="4584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19067</xdr:rowOff>
    </xdr:from>
    <xdr:ext cx="405111" cy="259045"/>
    <xdr:sp macro="" textlink="">
      <xdr:nvSpPr>
        <xdr:cNvPr id="70" name="【図書館】&#10;有形固定資産減価償却率該当値テキスト"/>
        <xdr:cNvSpPr txBox="1"/>
      </xdr:nvSpPr>
      <xdr:spPr>
        <a:xfrm>
          <a:off x="4673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71" name="楕円 70"/>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154305</xdr:rowOff>
    </xdr:from>
    <xdr:to>
      <xdr:col>24</xdr:col>
      <xdr:colOff>63500</xdr:colOff>
      <xdr:row>39</xdr:row>
      <xdr:rowOff>91440</xdr:rowOff>
    </xdr:to>
    <xdr:cxnSp macro="">
      <xdr:nvCxnSpPr>
        <xdr:cNvPr id="72" name="直線コネクタ 71"/>
        <xdr:cNvCxnSpPr/>
      </xdr:nvCxnSpPr>
      <xdr:spPr>
        <a:xfrm>
          <a:off x="3797300" y="6326505"/>
          <a:ext cx="8382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89552</xdr:rowOff>
    </xdr:from>
    <xdr:ext cx="405111" cy="259045"/>
    <xdr:sp macro="" textlink="">
      <xdr:nvSpPr>
        <xdr:cNvPr id="7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74"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50182</xdr:rowOff>
    </xdr:from>
    <xdr:ext cx="405111" cy="259045"/>
    <xdr:sp macro="" textlink="">
      <xdr:nvSpPr>
        <xdr:cNvPr id="75" name="n_1mainValue【図書館】&#10;有形固定資産減価償却率"/>
        <xdr:cNvSpPr txBox="1"/>
      </xdr:nvSpPr>
      <xdr:spPr>
        <a:xfrm>
          <a:off x="3582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0" name="直線コネクタ 99"/>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1"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6" name="フローチャート: 判断 10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7" name="フローチャート: 判断 106"/>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08" name="フローチャート: 判断 107"/>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14" name="楕円 113"/>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15" name="【図書館】&#10;一人当たり面積該当値テキスト"/>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16" name="楕円 115"/>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152400</xdr:rowOff>
    </xdr:to>
    <xdr:cxnSp macro="">
      <xdr:nvCxnSpPr>
        <xdr:cNvPr id="117" name="直線コネクタ 116"/>
        <xdr:cNvCxnSpPr/>
      </xdr:nvCxnSpPr>
      <xdr:spPr>
        <a:xfrm flipV="1">
          <a:off x="9639300" y="628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18"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19" name="n_2ave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20" name="n_1main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5" name="直線コネクタ 144"/>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6"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7" name="直線コネクタ 146"/>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8"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9" name="直線コネクタ 148"/>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0"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1" name="フローチャート: 判断 150"/>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2" name="フローチャート: 判断 151"/>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53" name="フローチャート: 判断 152"/>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159" name="楕円 158"/>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13987</xdr:rowOff>
    </xdr:from>
    <xdr:ext cx="405111" cy="259045"/>
    <xdr:sp macro="" textlink="">
      <xdr:nvSpPr>
        <xdr:cNvPr id="160" name="【体育館・プール】&#10;有形固定資産減価償却率該当値テキスト"/>
        <xdr:cNvSpPr txBox="1"/>
      </xdr:nvSpPr>
      <xdr:spPr>
        <a:xfrm>
          <a:off x="46736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61" name="楕円 160"/>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78105</xdr:rowOff>
    </xdr:to>
    <xdr:cxnSp macro="">
      <xdr:nvCxnSpPr>
        <xdr:cNvPr id="162" name="直線コネクタ 161"/>
        <xdr:cNvCxnSpPr/>
      </xdr:nvCxnSpPr>
      <xdr:spPr>
        <a:xfrm flipV="1">
          <a:off x="3797300" y="101574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163" name="n_1ave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2557</xdr:rowOff>
    </xdr:from>
    <xdr:ext cx="405111" cy="259045"/>
    <xdr:sp macro="" textlink="">
      <xdr:nvSpPr>
        <xdr:cNvPr id="164"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145432</xdr:rowOff>
    </xdr:from>
    <xdr:ext cx="405111" cy="259045"/>
    <xdr:sp macro="" textlink="">
      <xdr:nvSpPr>
        <xdr:cNvPr id="165" name="n_1mainValue【体育館・プール】&#10;有形固定資産減価償却率"/>
        <xdr:cNvSpPr txBox="1"/>
      </xdr:nvSpPr>
      <xdr:spPr>
        <a:xfrm>
          <a:off x="358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6" name="テキスト ボックス 17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0" name="直線コネクタ 189"/>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91" name="【体育館・プール】&#10;一人当たり面積最小値テキスト"/>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92" name="直線コネクタ 191"/>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93"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94" name="直線コネクタ 193"/>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118127</xdr:rowOff>
    </xdr:from>
    <xdr:ext cx="469744" cy="259045"/>
    <xdr:sp macro="" textlink="">
      <xdr:nvSpPr>
        <xdr:cNvPr id="195" name="【体育館・プール】&#10;一人当たり面積平均値テキスト"/>
        <xdr:cNvSpPr txBox="1"/>
      </xdr:nvSpPr>
      <xdr:spPr>
        <a:xfrm>
          <a:off x="1051560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96" name="フローチャート: 判断 195"/>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97" name="フローチャート: 判断 196"/>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165100</xdr:rowOff>
    </xdr:from>
    <xdr:to>
      <xdr:col>46</xdr:col>
      <xdr:colOff>38100</xdr:colOff>
      <xdr:row>59</xdr:row>
      <xdr:rowOff>95250</xdr:rowOff>
    </xdr:to>
    <xdr:sp macro="" textlink="">
      <xdr:nvSpPr>
        <xdr:cNvPr id="198" name="フローチャート: 判断 197"/>
        <xdr:cNvSpPr/>
      </xdr:nvSpPr>
      <xdr:spPr>
        <a:xfrm>
          <a:off x="8699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50800</xdr:rowOff>
    </xdr:from>
    <xdr:to>
      <xdr:col>55</xdr:col>
      <xdr:colOff>50800</xdr:colOff>
      <xdr:row>62</xdr:row>
      <xdr:rowOff>152400</xdr:rowOff>
    </xdr:to>
    <xdr:sp macro="" textlink="">
      <xdr:nvSpPr>
        <xdr:cNvPr id="204" name="楕円 203"/>
        <xdr:cNvSpPr/>
      </xdr:nvSpPr>
      <xdr:spPr>
        <a:xfrm>
          <a:off x="104267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29227</xdr:rowOff>
    </xdr:from>
    <xdr:ext cx="469744" cy="259045"/>
    <xdr:sp macro="" textlink="">
      <xdr:nvSpPr>
        <xdr:cNvPr id="205" name="【体育館・プール】&#10;一人当たり面積該当値テキスト"/>
        <xdr:cNvSpPr txBox="1"/>
      </xdr:nvSpPr>
      <xdr:spPr>
        <a:xfrm>
          <a:off x="10515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50800</xdr:rowOff>
    </xdr:from>
    <xdr:to>
      <xdr:col>50</xdr:col>
      <xdr:colOff>165100</xdr:colOff>
      <xdr:row>62</xdr:row>
      <xdr:rowOff>152400</xdr:rowOff>
    </xdr:to>
    <xdr:sp macro="" textlink="">
      <xdr:nvSpPr>
        <xdr:cNvPr id="206" name="楕円 205"/>
        <xdr:cNvSpPr/>
      </xdr:nvSpPr>
      <xdr:spPr>
        <a:xfrm>
          <a:off x="9588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101600</xdr:rowOff>
    </xdr:from>
    <xdr:to>
      <xdr:col>55</xdr:col>
      <xdr:colOff>0</xdr:colOff>
      <xdr:row>62</xdr:row>
      <xdr:rowOff>101600</xdr:rowOff>
    </xdr:to>
    <xdr:cxnSp macro="">
      <xdr:nvCxnSpPr>
        <xdr:cNvPr id="207" name="直線コネクタ 206"/>
        <xdr:cNvCxnSpPr/>
      </xdr:nvCxnSpPr>
      <xdr:spPr>
        <a:xfrm>
          <a:off x="9639300" y="1073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29227</xdr:rowOff>
    </xdr:from>
    <xdr:ext cx="469744" cy="259045"/>
    <xdr:sp macro="" textlink="">
      <xdr:nvSpPr>
        <xdr:cNvPr id="208" name="n_1aveValue【体育館・プール】&#10;一人当たり面積"/>
        <xdr:cNvSpPr txBox="1"/>
      </xdr:nvSpPr>
      <xdr:spPr>
        <a:xfrm>
          <a:off x="9391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111777</xdr:rowOff>
    </xdr:from>
    <xdr:ext cx="469744" cy="259045"/>
    <xdr:sp macro="" textlink="">
      <xdr:nvSpPr>
        <xdr:cNvPr id="209" name="n_2aveValue【体育館・プール】&#10;一人当たり面積"/>
        <xdr:cNvSpPr txBox="1"/>
      </xdr:nvSpPr>
      <xdr:spPr>
        <a:xfrm>
          <a:off x="8515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143527</xdr:rowOff>
    </xdr:from>
    <xdr:ext cx="469744" cy="259045"/>
    <xdr:sp macro="" textlink="">
      <xdr:nvSpPr>
        <xdr:cNvPr id="210" name="n_1mainValue【体育館・プール】&#10;一人当たり面積"/>
        <xdr:cNvSpPr txBox="1"/>
      </xdr:nvSpPr>
      <xdr:spPr>
        <a:xfrm>
          <a:off x="93917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7" name="直線コネクタ 2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8" name="テキスト ボックス 2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9" name="直線コネクタ 2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0" name="テキスト ボックス 2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1" name="直線コネクタ 2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2" name="テキスト ボックス 2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3" name="直線コネクタ 2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4" name="テキスト ボックス 2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5" name="直線コネクタ 2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6" name="テキスト ボックス 2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7" name="直線コネクタ 2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8" name="テキスト ボックス 2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252" name="直線コネクタ 251"/>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5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54" name="直線コネクタ 25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255"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256" name="直線コネクタ 255"/>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257"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258" name="フローチャート: 判断 257"/>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59" name="フローチャート: 判断 258"/>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260" name="フローチャート: 判断 259"/>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266" name="楕円 265"/>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139716</xdr:rowOff>
    </xdr:from>
    <xdr:ext cx="405111" cy="259045"/>
    <xdr:sp macro="" textlink="">
      <xdr:nvSpPr>
        <xdr:cNvPr id="267" name="【市民会館】&#10;有形固定資産減価償却率該当値テキスト"/>
        <xdr:cNvSpPr txBox="1"/>
      </xdr:nvSpPr>
      <xdr:spPr>
        <a:xfrm>
          <a:off x="4673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147864</xdr:rowOff>
    </xdr:from>
    <xdr:to>
      <xdr:col>20</xdr:col>
      <xdr:colOff>38100</xdr:colOff>
      <xdr:row>104</xdr:row>
      <xdr:rowOff>78014</xdr:rowOff>
    </xdr:to>
    <xdr:sp macro="" textlink="">
      <xdr:nvSpPr>
        <xdr:cNvPr id="268" name="楕円 267"/>
        <xdr:cNvSpPr/>
      </xdr:nvSpPr>
      <xdr:spPr>
        <a:xfrm>
          <a:off x="3746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27214</xdr:rowOff>
    </xdr:to>
    <xdr:cxnSp macro="">
      <xdr:nvCxnSpPr>
        <xdr:cNvPr id="269" name="直線コネクタ 268"/>
        <xdr:cNvCxnSpPr/>
      </xdr:nvCxnSpPr>
      <xdr:spPr>
        <a:xfrm flipV="1">
          <a:off x="3797300" y="1782698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270"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271"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94541</xdr:rowOff>
    </xdr:from>
    <xdr:ext cx="405111" cy="259045"/>
    <xdr:sp macro="" textlink="">
      <xdr:nvSpPr>
        <xdr:cNvPr id="272" name="n_1mainValue【市民会館】&#10;有形固定資産減価償却率"/>
        <xdr:cNvSpPr txBox="1"/>
      </xdr:nvSpPr>
      <xdr:spPr>
        <a:xfrm>
          <a:off x="3582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3" name="直線コネクタ 28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4" name="テキスト ボックス 28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5" name="直線コネクタ 28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6" name="テキスト ボックス 28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7" name="直線コネクタ 28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8" name="テキスト ボックス 28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9" name="直線コネクタ 28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0" name="テキスト ボックス 28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1" name="直線コネクタ 29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2" name="テキスト ボックス 29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296" name="直線コネクタ 295"/>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297"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298" name="直線コネクタ 297"/>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299"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00" name="直線コネクタ 299"/>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147338</xdr:rowOff>
    </xdr:from>
    <xdr:ext cx="469744" cy="259045"/>
    <xdr:sp macro="" textlink="">
      <xdr:nvSpPr>
        <xdr:cNvPr id="301" name="【市民会館】&#10;一人当たり面積平均値テキスト"/>
        <xdr:cNvSpPr txBox="1"/>
      </xdr:nvSpPr>
      <xdr:spPr>
        <a:xfrm>
          <a:off x="10515600" y="1780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02" name="フローチャート: 判断 301"/>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03" name="フローチャート: 判断 302"/>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304" name="フローチャート: 判断 303"/>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310" name="楕円 30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311"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120650</xdr:rowOff>
    </xdr:from>
    <xdr:to>
      <xdr:col>50</xdr:col>
      <xdr:colOff>165100</xdr:colOff>
      <xdr:row>106</xdr:row>
      <xdr:rowOff>50800</xdr:rowOff>
    </xdr:to>
    <xdr:sp macro="" textlink="">
      <xdr:nvSpPr>
        <xdr:cNvPr id="312" name="楕円 311"/>
        <xdr:cNvSpPr/>
      </xdr:nvSpPr>
      <xdr:spPr>
        <a:xfrm>
          <a:off x="958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0</xdr:rowOff>
    </xdr:to>
    <xdr:cxnSp macro="">
      <xdr:nvCxnSpPr>
        <xdr:cNvPr id="313" name="直線コネクタ 312"/>
        <xdr:cNvCxnSpPr/>
      </xdr:nvCxnSpPr>
      <xdr:spPr>
        <a:xfrm flipV="1">
          <a:off x="9639300" y="1816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314"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78757</xdr:rowOff>
    </xdr:from>
    <xdr:ext cx="469744" cy="259045"/>
    <xdr:sp macro="" textlink="">
      <xdr:nvSpPr>
        <xdr:cNvPr id="315"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41927</xdr:rowOff>
    </xdr:from>
    <xdr:ext cx="469744" cy="259045"/>
    <xdr:sp macro="" textlink="">
      <xdr:nvSpPr>
        <xdr:cNvPr id="316" name="n_1main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342" name="直線コネクタ 341"/>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343"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344" name="直線コネクタ 343"/>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345"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346" name="直線コネクタ 345"/>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347"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48" name="フローチャート: 判断 347"/>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349" name="フローチャート: 判断 348"/>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4173</xdr:rowOff>
    </xdr:from>
    <xdr:to>
      <xdr:col>76</xdr:col>
      <xdr:colOff>165100</xdr:colOff>
      <xdr:row>37</xdr:row>
      <xdr:rowOff>105773</xdr:rowOff>
    </xdr:to>
    <xdr:sp macro="" textlink="">
      <xdr:nvSpPr>
        <xdr:cNvPr id="350" name="フローチャート: 判断 349"/>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53159</xdr:rowOff>
    </xdr:from>
    <xdr:to>
      <xdr:col>85</xdr:col>
      <xdr:colOff>177800</xdr:colOff>
      <xdr:row>41</xdr:row>
      <xdr:rowOff>154759</xdr:rowOff>
    </xdr:to>
    <xdr:sp macro="" textlink="">
      <xdr:nvSpPr>
        <xdr:cNvPr id="356" name="楕円 355"/>
        <xdr:cNvSpPr/>
      </xdr:nvSpPr>
      <xdr:spPr>
        <a:xfrm>
          <a:off x="16268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139536</xdr:rowOff>
    </xdr:from>
    <xdr:ext cx="340478" cy="259045"/>
    <xdr:sp macro="" textlink="">
      <xdr:nvSpPr>
        <xdr:cNvPr id="357" name="【一般廃棄物処理施設】&#10;有形固定資産減価償却率該当値テキスト"/>
        <xdr:cNvSpPr txBox="1"/>
      </xdr:nvSpPr>
      <xdr:spPr>
        <a:xfrm>
          <a:off x="16357600" y="69975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98878</xdr:rowOff>
    </xdr:from>
    <xdr:to>
      <xdr:col>81</xdr:col>
      <xdr:colOff>101600</xdr:colOff>
      <xdr:row>42</xdr:row>
      <xdr:rowOff>29028</xdr:rowOff>
    </xdr:to>
    <xdr:sp macro="" textlink="">
      <xdr:nvSpPr>
        <xdr:cNvPr id="358" name="楕円 357"/>
        <xdr:cNvSpPr/>
      </xdr:nvSpPr>
      <xdr:spPr>
        <a:xfrm>
          <a:off x="1543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103959</xdr:rowOff>
    </xdr:from>
    <xdr:to>
      <xdr:col>85</xdr:col>
      <xdr:colOff>127000</xdr:colOff>
      <xdr:row>41</xdr:row>
      <xdr:rowOff>149678</xdr:rowOff>
    </xdr:to>
    <xdr:cxnSp macro="">
      <xdr:nvCxnSpPr>
        <xdr:cNvPr id="359" name="直線コネクタ 358"/>
        <xdr:cNvCxnSpPr/>
      </xdr:nvCxnSpPr>
      <xdr:spPr>
        <a:xfrm flipV="1">
          <a:off x="15481300" y="71334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1469</xdr:rowOff>
    </xdr:from>
    <xdr:ext cx="405111" cy="259045"/>
    <xdr:sp macro="" textlink="">
      <xdr:nvSpPr>
        <xdr:cNvPr id="360"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361"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20155</xdr:rowOff>
    </xdr:from>
    <xdr:ext cx="340478" cy="259045"/>
    <xdr:sp macro="" textlink="">
      <xdr:nvSpPr>
        <xdr:cNvPr id="362" name="n_1mainValue【一般廃棄物処理施設】&#10;有形固定資産減価償却率"/>
        <xdr:cNvSpPr txBox="1"/>
      </xdr:nvSpPr>
      <xdr:spPr>
        <a:xfrm>
          <a:off x="152983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373" name="テキスト ボックス 37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74" name="直線コネクタ 3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375" name="テキスト ボックス 374"/>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6" name="直線コネクタ 3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77" name="テキスト ボックス 37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8" name="直線コネクタ 3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379" name="テキスト ボックス 378"/>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0" name="直線コネクタ 3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1" name="テキスト ボックス 3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3" name="テキスト ボックス 3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385" name="直線コネクタ 384"/>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386"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387" name="直線コネクタ 386"/>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388"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389" name="直線コネクタ 388"/>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38425</xdr:rowOff>
    </xdr:from>
    <xdr:ext cx="534377" cy="259045"/>
    <xdr:sp macro="" textlink="">
      <xdr:nvSpPr>
        <xdr:cNvPr id="390" name="【一般廃棄物処理施設】&#10;一人当たり有形固定資産（償却資産）額平均値テキスト"/>
        <xdr:cNvSpPr txBox="1"/>
      </xdr:nvSpPr>
      <xdr:spPr>
        <a:xfrm>
          <a:off x="22199600" y="603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391" name="フローチャート: 判断 390"/>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392" name="フローチャート: 判断 391"/>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69771</xdr:rowOff>
    </xdr:from>
    <xdr:to>
      <xdr:col>107</xdr:col>
      <xdr:colOff>101600</xdr:colOff>
      <xdr:row>38</xdr:row>
      <xdr:rowOff>171371</xdr:rowOff>
    </xdr:to>
    <xdr:sp macro="" textlink="">
      <xdr:nvSpPr>
        <xdr:cNvPr id="393" name="フローチャート: 判断 392"/>
        <xdr:cNvSpPr/>
      </xdr:nvSpPr>
      <xdr:spPr>
        <a:xfrm>
          <a:off x="20383500"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27320</xdr:rowOff>
    </xdr:from>
    <xdr:to>
      <xdr:col>116</xdr:col>
      <xdr:colOff>114300</xdr:colOff>
      <xdr:row>41</xdr:row>
      <xdr:rowOff>128920</xdr:rowOff>
    </xdr:to>
    <xdr:sp macro="" textlink="">
      <xdr:nvSpPr>
        <xdr:cNvPr id="399" name="楕円 398"/>
        <xdr:cNvSpPr/>
      </xdr:nvSpPr>
      <xdr:spPr>
        <a:xfrm>
          <a:off x="22110700" y="70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113697</xdr:rowOff>
    </xdr:from>
    <xdr:ext cx="534377" cy="259045"/>
    <xdr:sp macro="" textlink="">
      <xdr:nvSpPr>
        <xdr:cNvPr id="400" name="【一般廃棄物処理施設】&#10;一人当たり有形固定資産（償却資産）額該当値テキスト"/>
        <xdr:cNvSpPr txBox="1"/>
      </xdr:nvSpPr>
      <xdr:spPr>
        <a:xfrm>
          <a:off x="22199600" y="697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34338</xdr:rowOff>
    </xdr:from>
    <xdr:to>
      <xdr:col>112</xdr:col>
      <xdr:colOff>38100</xdr:colOff>
      <xdr:row>41</xdr:row>
      <xdr:rowOff>135938</xdr:rowOff>
    </xdr:to>
    <xdr:sp macro="" textlink="">
      <xdr:nvSpPr>
        <xdr:cNvPr id="401" name="楕円 400"/>
        <xdr:cNvSpPr/>
      </xdr:nvSpPr>
      <xdr:spPr>
        <a:xfrm>
          <a:off x="21272500" y="706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78120</xdr:rowOff>
    </xdr:from>
    <xdr:to>
      <xdr:col>116</xdr:col>
      <xdr:colOff>63500</xdr:colOff>
      <xdr:row>41</xdr:row>
      <xdr:rowOff>85138</xdr:rowOff>
    </xdr:to>
    <xdr:cxnSp macro="">
      <xdr:nvCxnSpPr>
        <xdr:cNvPr id="402" name="直線コネクタ 401"/>
        <xdr:cNvCxnSpPr/>
      </xdr:nvCxnSpPr>
      <xdr:spPr>
        <a:xfrm flipV="1">
          <a:off x="21323300" y="7107570"/>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43880</xdr:rowOff>
    </xdr:from>
    <xdr:ext cx="534377" cy="259045"/>
    <xdr:sp macro="" textlink="">
      <xdr:nvSpPr>
        <xdr:cNvPr id="403" name="n_1aveValue【一般廃棄物処理施設】&#10;一人当たり有形固定資産（償却資産）額"/>
        <xdr:cNvSpPr txBox="1"/>
      </xdr:nvSpPr>
      <xdr:spPr>
        <a:xfrm>
          <a:off x="21043411" y="62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16448</xdr:rowOff>
    </xdr:from>
    <xdr:ext cx="534377" cy="259045"/>
    <xdr:sp macro="" textlink="">
      <xdr:nvSpPr>
        <xdr:cNvPr id="404" name="n_2aveValue【一般廃棄物処理施設】&#10;一人当たり有形固定資産（償却資産）額"/>
        <xdr:cNvSpPr txBox="1"/>
      </xdr:nvSpPr>
      <xdr:spPr>
        <a:xfrm>
          <a:off x="20167111" y="63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127065</xdr:rowOff>
    </xdr:from>
    <xdr:ext cx="534377" cy="259045"/>
    <xdr:sp macro="" textlink="">
      <xdr:nvSpPr>
        <xdr:cNvPr id="405" name="n_1mainValue【一般廃棄物処理施設】&#10;一人当たり有形固定資産（償却資産）額"/>
        <xdr:cNvSpPr txBox="1"/>
      </xdr:nvSpPr>
      <xdr:spPr>
        <a:xfrm>
          <a:off x="21043411" y="71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62</xdr:row>
      <xdr:rowOff>169817</xdr:rowOff>
    </xdr:to>
    <xdr:cxnSp macro="">
      <xdr:nvCxnSpPr>
        <xdr:cNvPr id="432" name="直線コネクタ 431"/>
        <xdr:cNvCxnSpPr/>
      </xdr:nvCxnSpPr>
      <xdr:spPr>
        <a:xfrm flipV="1">
          <a:off x="16318864" y="9578340"/>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2194</xdr:rowOff>
    </xdr:from>
    <xdr:ext cx="405111" cy="259045"/>
    <xdr:sp macro="" textlink="">
      <xdr:nvSpPr>
        <xdr:cNvPr id="433" name="【保健センター・保健所】&#10;有形固定資産減価償却率最小値テキスト"/>
        <xdr:cNvSpPr txBox="1"/>
      </xdr:nvSpPr>
      <xdr:spPr>
        <a:xfrm>
          <a:off x="16357600" y="1080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169817</xdr:rowOff>
    </xdr:from>
    <xdr:to>
      <xdr:col>86</xdr:col>
      <xdr:colOff>25400</xdr:colOff>
      <xdr:row>62</xdr:row>
      <xdr:rowOff>169817</xdr:rowOff>
    </xdr:to>
    <xdr:cxnSp macro="">
      <xdr:nvCxnSpPr>
        <xdr:cNvPr id="434" name="直線コネクタ 433"/>
        <xdr:cNvCxnSpPr/>
      </xdr:nvCxnSpPr>
      <xdr:spPr>
        <a:xfrm>
          <a:off x="16230600" y="10799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35"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36" name="直線コネクタ 435"/>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76580</xdr:rowOff>
    </xdr:from>
    <xdr:ext cx="405111" cy="259045"/>
    <xdr:sp macro="" textlink="">
      <xdr:nvSpPr>
        <xdr:cNvPr id="437" name="【保健センター・保健所】&#10;有形固定資産減価償却率平均値テキスト"/>
        <xdr:cNvSpPr txBox="1"/>
      </xdr:nvSpPr>
      <xdr:spPr>
        <a:xfrm>
          <a:off x="16357600" y="9849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438" name="フローチャート: 判断 437"/>
        <xdr:cNvSpPr/>
      </xdr:nvSpPr>
      <xdr:spPr>
        <a:xfrm>
          <a:off x="16268700" y="999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169635</xdr:rowOff>
    </xdr:from>
    <xdr:to>
      <xdr:col>81</xdr:col>
      <xdr:colOff>101600</xdr:colOff>
      <xdr:row>58</xdr:row>
      <xdr:rowOff>99785</xdr:rowOff>
    </xdr:to>
    <xdr:sp macro="" textlink="">
      <xdr:nvSpPr>
        <xdr:cNvPr id="439" name="フローチャート: 判断 438"/>
        <xdr:cNvSpPr/>
      </xdr:nvSpPr>
      <xdr:spPr>
        <a:xfrm>
          <a:off x="15430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27577</xdr:rowOff>
    </xdr:from>
    <xdr:to>
      <xdr:col>76</xdr:col>
      <xdr:colOff>165100</xdr:colOff>
      <xdr:row>56</xdr:row>
      <xdr:rowOff>129177</xdr:rowOff>
    </xdr:to>
    <xdr:sp macro="" textlink="">
      <xdr:nvSpPr>
        <xdr:cNvPr id="440" name="フローチャート: 判断 439"/>
        <xdr:cNvSpPr/>
      </xdr:nvSpPr>
      <xdr:spPr>
        <a:xfrm>
          <a:off x="14541500" y="96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119017</xdr:rowOff>
    </xdr:from>
    <xdr:to>
      <xdr:col>85</xdr:col>
      <xdr:colOff>177800</xdr:colOff>
      <xdr:row>63</xdr:row>
      <xdr:rowOff>49167</xdr:rowOff>
    </xdr:to>
    <xdr:sp macro="" textlink="">
      <xdr:nvSpPr>
        <xdr:cNvPr id="446" name="楕円 445"/>
        <xdr:cNvSpPr/>
      </xdr:nvSpPr>
      <xdr:spPr>
        <a:xfrm>
          <a:off x="16268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33944</xdr:rowOff>
    </xdr:from>
    <xdr:ext cx="405111" cy="259045"/>
    <xdr:sp macro="" textlink="">
      <xdr:nvSpPr>
        <xdr:cNvPr id="447" name="【保健センター・保健所】&#10;有形固定資産減価償却率該当値テキスト"/>
        <xdr:cNvSpPr txBox="1"/>
      </xdr:nvSpPr>
      <xdr:spPr>
        <a:xfrm>
          <a:off x="16357600" y="10663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25944</xdr:rowOff>
    </xdr:from>
    <xdr:to>
      <xdr:col>81</xdr:col>
      <xdr:colOff>101600</xdr:colOff>
      <xdr:row>63</xdr:row>
      <xdr:rowOff>127544</xdr:rowOff>
    </xdr:to>
    <xdr:sp macro="" textlink="">
      <xdr:nvSpPr>
        <xdr:cNvPr id="448" name="楕円 447"/>
        <xdr:cNvSpPr/>
      </xdr:nvSpPr>
      <xdr:spPr>
        <a:xfrm>
          <a:off x="15430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169817</xdr:rowOff>
    </xdr:from>
    <xdr:to>
      <xdr:col>85</xdr:col>
      <xdr:colOff>127000</xdr:colOff>
      <xdr:row>63</xdr:row>
      <xdr:rowOff>76744</xdr:rowOff>
    </xdr:to>
    <xdr:cxnSp macro="">
      <xdr:nvCxnSpPr>
        <xdr:cNvPr id="449" name="直線コネクタ 448"/>
        <xdr:cNvCxnSpPr/>
      </xdr:nvCxnSpPr>
      <xdr:spPr>
        <a:xfrm flipV="1">
          <a:off x="15481300" y="1079971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116312</xdr:rowOff>
    </xdr:from>
    <xdr:ext cx="405111" cy="259045"/>
    <xdr:sp macro="" textlink="">
      <xdr:nvSpPr>
        <xdr:cNvPr id="450" name="n_1aveValue【保健センター・保健所】&#10;有形固定資産減価償却率"/>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145704</xdr:rowOff>
    </xdr:from>
    <xdr:ext cx="405111" cy="259045"/>
    <xdr:sp macro="" textlink="">
      <xdr:nvSpPr>
        <xdr:cNvPr id="451" name="n_2aveValue【保健センター・保健所】&#10;有形固定資産減価償却率"/>
        <xdr:cNvSpPr txBox="1"/>
      </xdr:nvSpPr>
      <xdr:spPr>
        <a:xfrm>
          <a:off x="143897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118671</xdr:rowOff>
    </xdr:from>
    <xdr:ext cx="405111" cy="259045"/>
    <xdr:sp macro="" textlink="">
      <xdr:nvSpPr>
        <xdr:cNvPr id="452" name="n_1mainValue【保健センター・保健所】&#10;有形固定資産減価償却率"/>
        <xdr:cNvSpPr txBox="1"/>
      </xdr:nvSpPr>
      <xdr:spPr>
        <a:xfrm>
          <a:off x="15266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478" name="直線コネクタ 477"/>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47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480" name="直線コネクタ 47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481"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482" name="直線コネクタ 481"/>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483"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484" name="フローチャート: 判断 483"/>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485" name="フローチャート: 判断 484"/>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486" name="フローチャート: 判断 48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96157</xdr:rowOff>
    </xdr:from>
    <xdr:to>
      <xdr:col>116</xdr:col>
      <xdr:colOff>114300</xdr:colOff>
      <xdr:row>59</xdr:row>
      <xdr:rowOff>26307</xdr:rowOff>
    </xdr:to>
    <xdr:sp macro="" textlink="">
      <xdr:nvSpPr>
        <xdr:cNvPr id="492" name="楕円 491"/>
        <xdr:cNvSpPr/>
      </xdr:nvSpPr>
      <xdr:spPr>
        <a:xfrm>
          <a:off x="22110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119034</xdr:rowOff>
    </xdr:from>
    <xdr:ext cx="469744" cy="259045"/>
    <xdr:sp macro="" textlink="">
      <xdr:nvSpPr>
        <xdr:cNvPr id="493" name="【保健センター・保健所】&#10;一人当たり面積該当値テキスト"/>
        <xdr:cNvSpPr txBox="1"/>
      </xdr:nvSpPr>
      <xdr:spPr>
        <a:xfrm>
          <a:off x="22199600"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104322</xdr:rowOff>
    </xdr:from>
    <xdr:to>
      <xdr:col>112</xdr:col>
      <xdr:colOff>38100</xdr:colOff>
      <xdr:row>62</xdr:row>
      <xdr:rowOff>34472</xdr:rowOff>
    </xdr:to>
    <xdr:sp macro="" textlink="">
      <xdr:nvSpPr>
        <xdr:cNvPr id="494" name="楕円 493"/>
        <xdr:cNvSpPr/>
      </xdr:nvSpPr>
      <xdr:spPr>
        <a:xfrm>
          <a:off x="2127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146957</xdr:rowOff>
    </xdr:from>
    <xdr:to>
      <xdr:col>116</xdr:col>
      <xdr:colOff>63500</xdr:colOff>
      <xdr:row>61</xdr:row>
      <xdr:rowOff>155122</xdr:rowOff>
    </xdr:to>
    <xdr:cxnSp macro="">
      <xdr:nvCxnSpPr>
        <xdr:cNvPr id="495" name="直線コネクタ 494"/>
        <xdr:cNvCxnSpPr/>
      </xdr:nvCxnSpPr>
      <xdr:spPr>
        <a:xfrm flipV="1">
          <a:off x="21323300" y="10091057"/>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496" name="n_1ave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497"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25599</xdr:rowOff>
    </xdr:from>
    <xdr:ext cx="469744" cy="259045"/>
    <xdr:sp macro="" textlink="">
      <xdr:nvSpPr>
        <xdr:cNvPr id="498" name="n_1mainValue【保健センター・保健所】&#10;一人当たり面積"/>
        <xdr:cNvSpPr txBox="1"/>
      </xdr:nvSpPr>
      <xdr:spPr>
        <a:xfrm>
          <a:off x="21075727"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9" name="テキスト ボックス 50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11" name="テキスト ボックス 51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21" name="テキスト ボックス 52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23" name="テキスト ボックス 52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25" name="直線コネクタ 524"/>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26"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27" name="直線コネクタ 526"/>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528"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529" name="直線コネクタ 528"/>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117946</xdr:rowOff>
    </xdr:from>
    <xdr:ext cx="405111" cy="259045"/>
    <xdr:sp macro="" textlink="">
      <xdr:nvSpPr>
        <xdr:cNvPr id="530" name="【消防施設】&#10;有形固定資産減価償却率平均値テキスト"/>
        <xdr:cNvSpPr txBox="1"/>
      </xdr:nvSpPr>
      <xdr:spPr>
        <a:xfrm>
          <a:off x="1635760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531" name="フローチャート: 判断 530"/>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532" name="フローチャート: 判断 531"/>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96701</xdr:rowOff>
    </xdr:from>
    <xdr:to>
      <xdr:col>76</xdr:col>
      <xdr:colOff>165100</xdr:colOff>
      <xdr:row>84</xdr:row>
      <xdr:rowOff>26851</xdr:rowOff>
    </xdr:to>
    <xdr:sp macro="" textlink="">
      <xdr:nvSpPr>
        <xdr:cNvPr id="533" name="フローチャート: 判断 532"/>
        <xdr:cNvSpPr/>
      </xdr:nvSpPr>
      <xdr:spPr>
        <a:xfrm>
          <a:off x="14541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39" name="楕円 538"/>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78395</xdr:rowOff>
    </xdr:from>
    <xdr:ext cx="405111" cy="259045"/>
    <xdr:sp macro="" textlink="">
      <xdr:nvSpPr>
        <xdr:cNvPr id="540" name="【消防施設】&#10;有形固定資産減価償却率該当値テキスト"/>
        <xdr:cNvSpPr txBox="1"/>
      </xdr:nvSpPr>
      <xdr:spPr>
        <a:xfrm>
          <a:off x="16357600"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541" name="楕円 540"/>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150768</xdr:rowOff>
    </xdr:from>
    <xdr:to>
      <xdr:col>85</xdr:col>
      <xdr:colOff>127000</xdr:colOff>
      <xdr:row>82</xdr:row>
      <xdr:rowOff>64226</xdr:rowOff>
    </xdr:to>
    <xdr:cxnSp macro="">
      <xdr:nvCxnSpPr>
        <xdr:cNvPr id="542" name="直線コネクタ 541"/>
        <xdr:cNvCxnSpPr/>
      </xdr:nvCxnSpPr>
      <xdr:spPr>
        <a:xfrm flipV="1">
          <a:off x="15481300" y="14038218"/>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126654</xdr:rowOff>
    </xdr:from>
    <xdr:ext cx="405111" cy="259045"/>
    <xdr:sp macro="" textlink="">
      <xdr:nvSpPr>
        <xdr:cNvPr id="543" name="n_1ave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43378</xdr:rowOff>
    </xdr:from>
    <xdr:ext cx="405111" cy="259045"/>
    <xdr:sp macro="" textlink="">
      <xdr:nvSpPr>
        <xdr:cNvPr id="544" name="n_2aveValue【消防施設】&#10;有形固定資産減価償却率"/>
        <xdr:cNvSpPr txBox="1"/>
      </xdr:nvSpPr>
      <xdr:spPr>
        <a:xfrm>
          <a:off x="14389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106153</xdr:rowOff>
    </xdr:from>
    <xdr:ext cx="405111" cy="259045"/>
    <xdr:sp macro="" textlink="">
      <xdr:nvSpPr>
        <xdr:cNvPr id="545" name="n_1mainValue【消防施設】&#10;有形固定資産減価償却率"/>
        <xdr:cNvSpPr txBox="1"/>
      </xdr:nvSpPr>
      <xdr:spPr>
        <a:xfrm>
          <a:off x="152660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6" name="直線コネクタ 5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7" name="テキスト ボックス 5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8" name="直線コネクタ 5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9" name="テキスト ボックス 5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0" name="直線コネクタ 5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1" name="テキスト ボックス 5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2" name="直線コネクタ 5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3" name="テキスト ボックス 5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567" name="直線コネクタ 566"/>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568"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569" name="直線コネクタ 568"/>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570"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571" name="直線コネクタ 570"/>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572"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73" name="フローチャート: 判断 572"/>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574" name="フローチャート: 判断 573"/>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75" name="フローチャート: 判断 574"/>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581" name="楕円 580"/>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582" name="【消防施設】&#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583" name="楕円 582"/>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584" name="直線コネクタ 583"/>
        <xdr:cNvCxnSpPr/>
      </xdr:nvCxnSpPr>
      <xdr:spPr>
        <a:xfrm flipV="1">
          <a:off x="21323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100855</xdr:rowOff>
    </xdr:from>
    <xdr:ext cx="469744" cy="259045"/>
    <xdr:sp macro="" textlink="">
      <xdr:nvSpPr>
        <xdr:cNvPr id="585"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586"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587" name="n_1mainValue【消防施設】&#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9" name="テキスト ボックス 59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7" name="テキスト ボックス 60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11" name="直線コネクタ 610"/>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12"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13" name="直線コネクタ 612"/>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14"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15" name="直線コネクタ 614"/>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16"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17" name="フローチャート: 判断 61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18" name="フローチャート: 判断 617"/>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619" name="フローチャート: 判断 618"/>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21589</xdr:rowOff>
    </xdr:from>
    <xdr:to>
      <xdr:col>85</xdr:col>
      <xdr:colOff>177800</xdr:colOff>
      <xdr:row>101</xdr:row>
      <xdr:rowOff>123189</xdr:rowOff>
    </xdr:to>
    <xdr:sp macro="" textlink="">
      <xdr:nvSpPr>
        <xdr:cNvPr id="625" name="楕円 624"/>
        <xdr:cNvSpPr/>
      </xdr:nvSpPr>
      <xdr:spPr>
        <a:xfrm>
          <a:off x="162687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107966</xdr:rowOff>
    </xdr:from>
    <xdr:ext cx="405111" cy="259045"/>
    <xdr:sp macro="" textlink="">
      <xdr:nvSpPr>
        <xdr:cNvPr id="626" name="【庁舎】&#10;有形固定資産減価償却率該当値テキスト"/>
        <xdr:cNvSpPr txBox="1"/>
      </xdr:nvSpPr>
      <xdr:spPr>
        <a:xfrm>
          <a:off x="16357600" y="1725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31114</xdr:rowOff>
    </xdr:from>
    <xdr:to>
      <xdr:col>81</xdr:col>
      <xdr:colOff>101600</xdr:colOff>
      <xdr:row>101</xdr:row>
      <xdr:rowOff>132714</xdr:rowOff>
    </xdr:to>
    <xdr:sp macro="" textlink="">
      <xdr:nvSpPr>
        <xdr:cNvPr id="627" name="楕円 626"/>
        <xdr:cNvSpPr/>
      </xdr:nvSpPr>
      <xdr:spPr>
        <a:xfrm>
          <a:off x="15430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72389</xdr:rowOff>
    </xdr:from>
    <xdr:to>
      <xdr:col>85</xdr:col>
      <xdr:colOff>127000</xdr:colOff>
      <xdr:row>101</xdr:row>
      <xdr:rowOff>81914</xdr:rowOff>
    </xdr:to>
    <xdr:cxnSp macro="">
      <xdr:nvCxnSpPr>
        <xdr:cNvPr id="628" name="直線コネクタ 627"/>
        <xdr:cNvCxnSpPr/>
      </xdr:nvCxnSpPr>
      <xdr:spPr>
        <a:xfrm flipV="1">
          <a:off x="15481300" y="173888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163847</xdr:rowOff>
    </xdr:from>
    <xdr:ext cx="405111" cy="259045"/>
    <xdr:sp macro="" textlink="">
      <xdr:nvSpPr>
        <xdr:cNvPr id="629"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630"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149241</xdr:rowOff>
    </xdr:from>
    <xdr:ext cx="405111" cy="259045"/>
    <xdr:sp macro="" textlink="">
      <xdr:nvSpPr>
        <xdr:cNvPr id="631" name="n_1mainValue【庁舎】&#10;有形固定資産減価償却率"/>
        <xdr:cNvSpPr txBox="1"/>
      </xdr:nvSpPr>
      <xdr:spPr>
        <a:xfrm>
          <a:off x="15266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2" name="テキスト ボックス 6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658" name="直線コネクタ 657"/>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659" name="【庁舎】&#10;一人当たり面積最小値テキスト"/>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660" name="直線コネクタ 659"/>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661" name="【庁舎】&#10;一人当たり面積最大値テキスト"/>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662" name="直線コネクタ 661"/>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143527</xdr:rowOff>
    </xdr:from>
    <xdr:ext cx="469744" cy="259045"/>
    <xdr:sp macro="" textlink="">
      <xdr:nvSpPr>
        <xdr:cNvPr id="663" name="【庁舎】&#10;一人当たり面積平均値テキスト"/>
        <xdr:cNvSpPr txBox="1"/>
      </xdr:nvSpPr>
      <xdr:spPr>
        <a:xfrm>
          <a:off x="22199600" y="176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664" name="フローチャート: 判断 663"/>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665" name="フローチャート: 判断 664"/>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666" name="フローチャート: 判断 665"/>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72" name="楕円 671"/>
        <xdr:cNvSpPr/>
      </xdr:nvSpPr>
      <xdr:spPr>
        <a:xfrm>
          <a:off x="22110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52813</xdr:rowOff>
    </xdr:from>
    <xdr:ext cx="469744" cy="259045"/>
    <xdr:sp macro="" textlink="">
      <xdr:nvSpPr>
        <xdr:cNvPr id="673" name="【庁舎】&#10;一人当たり面積該当値テキスト"/>
        <xdr:cNvSpPr txBox="1"/>
      </xdr:nvSpPr>
      <xdr:spPr>
        <a:xfrm>
          <a:off x="22199600"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674" name="楕円 673"/>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27214</xdr:rowOff>
    </xdr:from>
    <xdr:to>
      <xdr:col>116</xdr:col>
      <xdr:colOff>63500</xdr:colOff>
      <xdr:row>106</xdr:row>
      <xdr:rowOff>125186</xdr:rowOff>
    </xdr:to>
    <xdr:cxnSp macro="">
      <xdr:nvCxnSpPr>
        <xdr:cNvPr id="675" name="直線コネクタ 674"/>
        <xdr:cNvCxnSpPr/>
      </xdr:nvCxnSpPr>
      <xdr:spPr>
        <a:xfrm>
          <a:off x="21323300" y="182009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34670</xdr:rowOff>
    </xdr:from>
    <xdr:ext cx="469744" cy="259045"/>
    <xdr:sp macro="" textlink="">
      <xdr:nvSpPr>
        <xdr:cNvPr id="676" name="n_1aveValue【庁舎】&#10;一人当たり面積"/>
        <xdr:cNvSpPr txBox="1"/>
      </xdr:nvSpPr>
      <xdr:spPr>
        <a:xfrm>
          <a:off x="21075727" y="175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677" name="n_2aveValue【庁舎】&#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69141</xdr:rowOff>
    </xdr:from>
    <xdr:ext cx="469744" cy="259045"/>
    <xdr:sp macro="" textlink="">
      <xdr:nvSpPr>
        <xdr:cNvPr id="678" name="n_1mainValue【庁舎】&#10;一人当たり面積"/>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減価償却率に関しては図書館が大きく下降しているが、これは大規模改修を実施したためである。新増築ではないため一人当たり面積には大きな変動はない。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また、近年施設の建て替えを実施したため一般廃棄物処理施設、保健センターの減価償却率が下位に位置している。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耐震化を施したものの、改修費用を必要最小限度にとどめたため、減価償却率は反対に高位に留まっている状況にある。他方、他団体では建替え等を実施したことにより類似団体平均は下降し、その差が拡大したものと推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また、一人当たり面積が下降しているのは昨年まで庁舎に議会棟を含めて計上していたことを修正したことによる影響であると思われる。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当市経年比較において近年、数値はほぼ横ばいに推移しているものの、類似団体平均より下回っている。単年度指標においては過去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ヵ年では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0.630→H28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0.619→H29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単年度数値から大きく下がっており、需用額の伸びが収入額の伸びを越えていることから、需用額の拡大については注視していく必要がある。今後も引き続き、定員・給与の適正化、公債費（市債発行）の抑制、重複施設の統廃合及び公営企業繰出金の適正運用を図りつつ、市税等の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1" name="直線コネクタ 70"/>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4" name="直線コネクタ 73"/>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7" name="直線コネクタ 76"/>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年度は、分子においては主に人件費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327,015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千円増、公債費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92,072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　補助費等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40,996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千円減、扶助費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567,705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千円増、繰出金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6,743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分母では地方消費税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94,084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千円、株式等譲渡所得割交付金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71,480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　配当割交付金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36,999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千円の増、普通交付税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億円、地方譲与税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千円の減等による。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指標は若干の下落傾向の数値を示している。ただし、いわゆる合併による普通交付税の算定特例の終了、市税の伸び悩みの状況を想定すると楽観視できる状況ではなく、施設の見直しを中心に、引き続き経常経費の抑制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加えて、合併特例事業債の発行期限に合わせて計画してきた事業が本格稼働してきたことから公債費の増となり、指標の悪化が懸念される。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36830</xdr:rowOff>
    </xdr:to>
    <xdr:cxnSp macro="">
      <xdr:nvCxnSpPr>
        <xdr:cNvPr id="134" name="直線コネクタ 133"/>
        <xdr:cNvCxnSpPr/>
      </xdr:nvCxnSpPr>
      <xdr:spPr>
        <a:xfrm flipV="1">
          <a:off x="4114800" y="111247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5" name="財政構造の弾力性平均値テキスト"/>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36830</xdr:rowOff>
    </xdr:to>
    <xdr:cxnSp macro="">
      <xdr:nvCxnSpPr>
        <xdr:cNvPr id="137" name="直線コネクタ 136"/>
        <xdr:cNvCxnSpPr/>
      </xdr:nvCxnSpPr>
      <xdr:spPr>
        <a:xfrm>
          <a:off x="3225800" y="1116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9" name="テキスト ボックス 138"/>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66</xdr:row>
      <xdr:rowOff>26246</xdr:rowOff>
    </xdr:to>
    <xdr:cxnSp macro="">
      <xdr:nvCxnSpPr>
        <xdr:cNvPr id="140" name="直線コネクタ 139"/>
        <xdr:cNvCxnSpPr/>
      </xdr:nvCxnSpPr>
      <xdr:spPr>
        <a:xfrm flipV="1">
          <a:off x="2336800" y="111649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42" name="テキスト ボックス 141"/>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26246</xdr:rowOff>
    </xdr:to>
    <xdr:cxnSp macro="">
      <xdr:nvCxnSpPr>
        <xdr:cNvPr id="143" name="直線コネクタ 142"/>
        <xdr:cNvCxnSpPr/>
      </xdr:nvCxnSpPr>
      <xdr:spPr>
        <a:xfrm>
          <a:off x="1447800" y="112534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5" name="テキスト ボックス 144"/>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113894</xdr:rowOff>
    </xdr:from>
    <xdr:ext cx="762000" cy="259045"/>
    <xdr:sp macro="" textlink="">
      <xdr:nvSpPr>
        <xdr:cNvPr id="147" name="テキスト ボックス 146"/>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3" name="楕円 152"/>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117704</xdr:rowOff>
    </xdr:from>
    <xdr:ext cx="762000" cy="259045"/>
    <xdr:sp macro="" textlink="">
      <xdr:nvSpPr>
        <xdr:cNvPr id="154" name="財政構造の弾力性該当値テキスト"/>
        <xdr:cNvSpPr txBox="1"/>
      </xdr:nvSpPr>
      <xdr:spPr>
        <a:xfrm>
          <a:off x="50419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5" name="楕円 154"/>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6" name="テキスト ボックス 155"/>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7" name="楕円 156"/>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8" name="テキスト ボックス 157"/>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9" name="楕円 158"/>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60" name="テキスト ボックス 159"/>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61" name="楕円 160"/>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2" name="テキスト ボックス 161"/>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年度の人件費は、選挙や災害に伴う時間外勤務手当の増や退職者の増に伴う退職手当の増、支給月数の増に伴う期末勤勉手当の増等により、全体として増額となった。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物件費では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かねてより計画していた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大型施設の完成に伴う備品、管理経費などの新規計上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PC</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の更新等により大きく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126949</xdr:rowOff>
    </xdr:from>
    <xdr:to>
      <xdr:col>23</xdr:col>
      <xdr:colOff>133350</xdr:colOff>
      <xdr:row>85</xdr:row>
      <xdr:rowOff>20241</xdr:rowOff>
    </xdr:to>
    <xdr:cxnSp macro="">
      <xdr:nvCxnSpPr>
        <xdr:cNvPr id="195" name="直線コネクタ 194"/>
        <xdr:cNvCxnSpPr/>
      </xdr:nvCxnSpPr>
      <xdr:spPr>
        <a:xfrm>
          <a:off x="4114800" y="14528749"/>
          <a:ext cx="8382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126949</xdr:rowOff>
    </xdr:from>
    <xdr:to>
      <xdr:col>19</xdr:col>
      <xdr:colOff>133350</xdr:colOff>
      <xdr:row>84</xdr:row>
      <xdr:rowOff>129484</xdr:rowOff>
    </xdr:to>
    <xdr:cxnSp macro="">
      <xdr:nvCxnSpPr>
        <xdr:cNvPr id="198" name="直線コネクタ 197"/>
        <xdr:cNvCxnSpPr/>
      </xdr:nvCxnSpPr>
      <xdr:spPr>
        <a:xfrm flipV="1">
          <a:off x="3225800" y="14528749"/>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85110</xdr:rowOff>
    </xdr:from>
    <xdr:ext cx="736600" cy="259045"/>
    <xdr:sp macro="" textlink="">
      <xdr:nvSpPr>
        <xdr:cNvPr id="200" name="テキスト ボックス 199"/>
        <xdr:cNvSpPr txBox="1"/>
      </xdr:nvSpPr>
      <xdr:spPr>
        <a:xfrm>
          <a:off x="3733800" y="1465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129484</xdr:rowOff>
    </xdr:from>
    <xdr:to>
      <xdr:col>15</xdr:col>
      <xdr:colOff>82550</xdr:colOff>
      <xdr:row>84</xdr:row>
      <xdr:rowOff>145940</xdr:rowOff>
    </xdr:to>
    <xdr:cxnSp macro="">
      <xdr:nvCxnSpPr>
        <xdr:cNvPr id="201" name="直線コネクタ 200"/>
        <xdr:cNvCxnSpPr/>
      </xdr:nvCxnSpPr>
      <xdr:spPr>
        <a:xfrm flipV="1">
          <a:off x="2336800" y="14531284"/>
          <a:ext cx="8890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36296</xdr:rowOff>
    </xdr:from>
    <xdr:ext cx="762000" cy="259045"/>
    <xdr:sp macro="" textlink="">
      <xdr:nvSpPr>
        <xdr:cNvPr id="203" name="テキスト ボックス 202"/>
        <xdr:cNvSpPr txBox="1"/>
      </xdr:nvSpPr>
      <xdr:spPr>
        <a:xfrm>
          <a:off x="2844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77265</xdr:rowOff>
    </xdr:from>
    <xdr:to>
      <xdr:col>11</xdr:col>
      <xdr:colOff>31750</xdr:colOff>
      <xdr:row>84</xdr:row>
      <xdr:rowOff>145940</xdr:rowOff>
    </xdr:to>
    <xdr:cxnSp macro="">
      <xdr:nvCxnSpPr>
        <xdr:cNvPr id="204" name="直線コネクタ 203"/>
        <xdr:cNvCxnSpPr/>
      </xdr:nvCxnSpPr>
      <xdr:spPr>
        <a:xfrm>
          <a:off x="1447800" y="14479065"/>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6" name="テキスト ボックス 205"/>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8" name="テキスト ボックス 207"/>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140891</xdr:rowOff>
    </xdr:from>
    <xdr:to>
      <xdr:col>23</xdr:col>
      <xdr:colOff>184150</xdr:colOff>
      <xdr:row>85</xdr:row>
      <xdr:rowOff>71041</xdr:rowOff>
    </xdr:to>
    <xdr:sp macro="" textlink="">
      <xdr:nvSpPr>
        <xdr:cNvPr id="214" name="楕円 213"/>
        <xdr:cNvSpPr/>
      </xdr:nvSpPr>
      <xdr:spPr>
        <a:xfrm>
          <a:off x="4902200" y="145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157418</xdr:rowOff>
    </xdr:from>
    <xdr:ext cx="762000" cy="259045"/>
    <xdr:sp macro="" textlink="">
      <xdr:nvSpPr>
        <xdr:cNvPr id="215" name="人件費・物件費等の状況該当値テキスト"/>
        <xdr:cNvSpPr txBox="1"/>
      </xdr:nvSpPr>
      <xdr:spPr>
        <a:xfrm>
          <a:off x="5041900" y="1438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76149</xdr:rowOff>
    </xdr:from>
    <xdr:to>
      <xdr:col>19</xdr:col>
      <xdr:colOff>184150</xdr:colOff>
      <xdr:row>85</xdr:row>
      <xdr:rowOff>6299</xdr:rowOff>
    </xdr:to>
    <xdr:sp macro="" textlink="">
      <xdr:nvSpPr>
        <xdr:cNvPr id="216" name="楕円 215"/>
        <xdr:cNvSpPr/>
      </xdr:nvSpPr>
      <xdr:spPr>
        <a:xfrm>
          <a:off x="4064000" y="144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16476</xdr:rowOff>
    </xdr:from>
    <xdr:ext cx="736600" cy="259045"/>
    <xdr:sp macro="" textlink="">
      <xdr:nvSpPr>
        <xdr:cNvPr id="217" name="テキスト ボックス 216"/>
        <xdr:cNvSpPr txBox="1"/>
      </xdr:nvSpPr>
      <xdr:spPr>
        <a:xfrm>
          <a:off x="3733800" y="1424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78684</xdr:rowOff>
    </xdr:from>
    <xdr:to>
      <xdr:col>15</xdr:col>
      <xdr:colOff>133350</xdr:colOff>
      <xdr:row>85</xdr:row>
      <xdr:rowOff>8834</xdr:rowOff>
    </xdr:to>
    <xdr:sp macro="" textlink="">
      <xdr:nvSpPr>
        <xdr:cNvPr id="218" name="楕円 217"/>
        <xdr:cNvSpPr/>
      </xdr:nvSpPr>
      <xdr:spPr>
        <a:xfrm>
          <a:off x="3175000" y="14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19011</xdr:rowOff>
    </xdr:from>
    <xdr:ext cx="762000" cy="259045"/>
    <xdr:sp macro="" textlink="">
      <xdr:nvSpPr>
        <xdr:cNvPr id="219" name="テキスト ボックス 218"/>
        <xdr:cNvSpPr txBox="1"/>
      </xdr:nvSpPr>
      <xdr:spPr>
        <a:xfrm>
          <a:off x="2844800" y="142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95140</xdr:rowOff>
    </xdr:from>
    <xdr:to>
      <xdr:col>11</xdr:col>
      <xdr:colOff>82550</xdr:colOff>
      <xdr:row>85</xdr:row>
      <xdr:rowOff>25290</xdr:rowOff>
    </xdr:to>
    <xdr:sp macro="" textlink="">
      <xdr:nvSpPr>
        <xdr:cNvPr id="220" name="楕円 219"/>
        <xdr:cNvSpPr/>
      </xdr:nvSpPr>
      <xdr:spPr>
        <a:xfrm>
          <a:off x="2286000" y="144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35467</xdr:rowOff>
    </xdr:from>
    <xdr:ext cx="762000" cy="259045"/>
    <xdr:sp macro="" textlink="">
      <xdr:nvSpPr>
        <xdr:cNvPr id="221" name="テキスト ボックス 220"/>
        <xdr:cNvSpPr txBox="1"/>
      </xdr:nvSpPr>
      <xdr:spPr>
        <a:xfrm>
          <a:off x="1955800" y="142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26465</xdr:rowOff>
    </xdr:from>
    <xdr:to>
      <xdr:col>7</xdr:col>
      <xdr:colOff>31750</xdr:colOff>
      <xdr:row>84</xdr:row>
      <xdr:rowOff>128065</xdr:rowOff>
    </xdr:to>
    <xdr:sp macro="" textlink="">
      <xdr:nvSpPr>
        <xdr:cNvPr id="222" name="楕円 221"/>
        <xdr:cNvSpPr/>
      </xdr:nvSpPr>
      <xdr:spPr>
        <a:xfrm>
          <a:off x="1397000" y="144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138242</xdr:rowOff>
    </xdr:from>
    <xdr:ext cx="762000" cy="259045"/>
    <xdr:sp macro="" textlink="">
      <xdr:nvSpPr>
        <xdr:cNvPr id="223" name="テキスト ボックス 222"/>
        <xdr:cNvSpPr txBox="1"/>
      </xdr:nvSpPr>
      <xdr:spPr>
        <a:xfrm>
          <a:off x="1066800" y="141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類似団体平均を下回っており、水準として高いものではない。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原則的に人事院勧告に準拠させていることから、大きな特殊要因がない限り、このままで推移すると見込まれ、今後も適正な水準の確保に努めていく。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の数値は未公表のため、前年度の数値を記載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1059</xdr:rowOff>
    </xdr:to>
    <xdr:cxnSp macro="">
      <xdr:nvCxnSpPr>
        <xdr:cNvPr id="257" name="直線コネクタ 256"/>
        <xdr:cNvCxnSpPr/>
      </xdr:nvCxnSpPr>
      <xdr:spPr>
        <a:xfrm>
          <a:off x="16179800" y="14745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86</xdr:row>
      <xdr:rowOff>61384</xdr:rowOff>
    </xdr:to>
    <xdr:cxnSp macro="">
      <xdr:nvCxnSpPr>
        <xdr:cNvPr id="260" name="直線コネクタ 259"/>
        <xdr:cNvCxnSpPr/>
      </xdr:nvCxnSpPr>
      <xdr:spPr>
        <a:xfrm flipV="1">
          <a:off x="15290800" y="147457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61384</xdr:rowOff>
    </xdr:to>
    <xdr:cxnSp macro="">
      <xdr:nvCxnSpPr>
        <xdr:cNvPr id="263" name="直線コネクタ 262"/>
        <xdr:cNvCxnSpPr/>
      </xdr:nvCxnSpPr>
      <xdr:spPr>
        <a:xfrm>
          <a:off x="14401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5" name="テキスト ボックス 26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81491</xdr:rowOff>
    </xdr:to>
    <xdr:cxnSp macro="">
      <xdr:nvCxnSpPr>
        <xdr:cNvPr id="266" name="直線コネクタ 265"/>
        <xdr:cNvCxnSpPr/>
      </xdr:nvCxnSpPr>
      <xdr:spPr>
        <a:xfrm flipV="1">
          <a:off x="13512800" y="147256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6" name="楕円 275"/>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138236</xdr:rowOff>
    </xdr:from>
    <xdr:ext cx="762000" cy="259045"/>
    <xdr:sp macro="" textlink="">
      <xdr:nvSpPr>
        <xdr:cNvPr id="277" name="給与水準   （国との比較）該当値テキスト"/>
        <xdr:cNvSpPr txBox="1"/>
      </xdr:nvSpPr>
      <xdr:spPr>
        <a:xfrm>
          <a:off x="171069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8" name="楕円 277"/>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62036</xdr:rowOff>
    </xdr:from>
    <xdr:ext cx="736600" cy="259045"/>
    <xdr:sp macro="" textlink="">
      <xdr:nvSpPr>
        <xdr:cNvPr id="279" name="テキスト ボックス 278"/>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1" name="テキスト ボックス 280"/>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3" name="テキスト ボックス 282"/>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142468</xdr:rowOff>
    </xdr:from>
    <xdr:ext cx="762000" cy="259045"/>
    <xdr:sp macro="" textlink="">
      <xdr:nvSpPr>
        <xdr:cNvPr id="285" name="テキスト ボックス 284"/>
        <xdr:cNvSpPr txBox="1"/>
      </xdr:nvSpPr>
      <xdr:spPr>
        <a:xfrm>
          <a:off x="13131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前年とほぼ同水準ではあるが、類似団体の平均を上回っている。面積が広く効率的でない業務を抱えざるを得ない現状があるが、平成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具体的には、平成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年度以降の定員管理の適正なあり方を示した「松阪市定員適正化方針」（平成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月策定）に基づき、現在取組を進めているところである。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22225</xdr:rowOff>
    </xdr:from>
    <xdr:to>
      <xdr:col>81</xdr:col>
      <xdr:colOff>44450</xdr:colOff>
      <xdr:row>66</xdr:row>
      <xdr:rowOff>42333</xdr:rowOff>
    </xdr:to>
    <xdr:cxnSp macro="">
      <xdr:nvCxnSpPr>
        <xdr:cNvPr id="320" name="直線コネクタ 319"/>
        <xdr:cNvCxnSpPr/>
      </xdr:nvCxnSpPr>
      <xdr:spPr>
        <a:xfrm>
          <a:off x="16179800" y="1133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10160</xdr:rowOff>
    </xdr:from>
    <xdr:to>
      <xdr:col>77</xdr:col>
      <xdr:colOff>44450</xdr:colOff>
      <xdr:row>66</xdr:row>
      <xdr:rowOff>22225</xdr:rowOff>
    </xdr:to>
    <xdr:cxnSp macro="">
      <xdr:nvCxnSpPr>
        <xdr:cNvPr id="323" name="直線コネクタ 322"/>
        <xdr:cNvCxnSpPr/>
      </xdr:nvCxnSpPr>
      <xdr:spPr>
        <a:xfrm>
          <a:off x="15290800" y="11325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10160</xdr:rowOff>
    </xdr:from>
    <xdr:to>
      <xdr:col>72</xdr:col>
      <xdr:colOff>203200</xdr:colOff>
      <xdr:row>66</xdr:row>
      <xdr:rowOff>10160</xdr:rowOff>
    </xdr:to>
    <xdr:cxnSp macro="">
      <xdr:nvCxnSpPr>
        <xdr:cNvPr id="326" name="直線コネクタ 325"/>
        <xdr:cNvCxnSpPr/>
      </xdr:nvCxnSpPr>
      <xdr:spPr>
        <a:xfrm>
          <a:off x="14401800" y="1132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28" name="テキスト ボックス 327"/>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10160</xdr:rowOff>
    </xdr:from>
    <xdr:to>
      <xdr:col>68</xdr:col>
      <xdr:colOff>152400</xdr:colOff>
      <xdr:row>66</xdr:row>
      <xdr:rowOff>18204</xdr:rowOff>
    </xdr:to>
    <xdr:cxnSp macro="">
      <xdr:nvCxnSpPr>
        <xdr:cNvPr id="329" name="直線コネクタ 328"/>
        <xdr:cNvCxnSpPr/>
      </xdr:nvCxnSpPr>
      <xdr:spPr>
        <a:xfrm flipV="1">
          <a:off x="13512800" y="1132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162983</xdr:rowOff>
    </xdr:from>
    <xdr:to>
      <xdr:col>81</xdr:col>
      <xdr:colOff>95250</xdr:colOff>
      <xdr:row>66</xdr:row>
      <xdr:rowOff>93133</xdr:rowOff>
    </xdr:to>
    <xdr:sp macro="" textlink="">
      <xdr:nvSpPr>
        <xdr:cNvPr id="339" name="楕円 338"/>
        <xdr:cNvSpPr/>
      </xdr:nvSpPr>
      <xdr:spPr>
        <a:xfrm>
          <a:off x="16967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135060</xdr:rowOff>
    </xdr:from>
    <xdr:ext cx="762000" cy="259045"/>
    <xdr:sp macro="" textlink="">
      <xdr:nvSpPr>
        <xdr:cNvPr id="340" name="定員管理の状況該当値テキスト"/>
        <xdr:cNvSpPr txBox="1"/>
      </xdr:nvSpPr>
      <xdr:spPr>
        <a:xfrm>
          <a:off x="17106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142875</xdr:rowOff>
    </xdr:from>
    <xdr:to>
      <xdr:col>77</xdr:col>
      <xdr:colOff>95250</xdr:colOff>
      <xdr:row>66</xdr:row>
      <xdr:rowOff>73025</xdr:rowOff>
    </xdr:to>
    <xdr:sp macro="" textlink="">
      <xdr:nvSpPr>
        <xdr:cNvPr id="341" name="楕円 340"/>
        <xdr:cNvSpPr/>
      </xdr:nvSpPr>
      <xdr:spPr>
        <a:xfrm>
          <a:off x="16129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57802</xdr:rowOff>
    </xdr:from>
    <xdr:ext cx="736600" cy="259045"/>
    <xdr:sp macro="" textlink="">
      <xdr:nvSpPr>
        <xdr:cNvPr id="342" name="テキスト ボックス 341"/>
        <xdr:cNvSpPr txBox="1"/>
      </xdr:nvSpPr>
      <xdr:spPr>
        <a:xfrm>
          <a:off x="15798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130810</xdr:rowOff>
    </xdr:from>
    <xdr:to>
      <xdr:col>73</xdr:col>
      <xdr:colOff>44450</xdr:colOff>
      <xdr:row>66</xdr:row>
      <xdr:rowOff>60960</xdr:rowOff>
    </xdr:to>
    <xdr:sp macro="" textlink="">
      <xdr:nvSpPr>
        <xdr:cNvPr id="343" name="楕円 342"/>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45737</xdr:rowOff>
    </xdr:from>
    <xdr:ext cx="762000" cy="259045"/>
    <xdr:sp macro="" textlink="">
      <xdr:nvSpPr>
        <xdr:cNvPr id="344" name="テキスト ボックス 343"/>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130810</xdr:rowOff>
    </xdr:from>
    <xdr:to>
      <xdr:col>68</xdr:col>
      <xdr:colOff>203200</xdr:colOff>
      <xdr:row>66</xdr:row>
      <xdr:rowOff>60960</xdr:rowOff>
    </xdr:to>
    <xdr:sp macro="" textlink="">
      <xdr:nvSpPr>
        <xdr:cNvPr id="345" name="楕円 344"/>
        <xdr:cNvSpPr/>
      </xdr:nvSpPr>
      <xdr:spPr>
        <a:xfrm>
          <a:off x="14351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45737</xdr:rowOff>
    </xdr:from>
    <xdr:ext cx="762000" cy="259045"/>
    <xdr:sp macro="" textlink="">
      <xdr:nvSpPr>
        <xdr:cNvPr id="346" name="テキスト ボックス 345"/>
        <xdr:cNvSpPr txBox="1"/>
      </xdr:nvSpPr>
      <xdr:spPr>
        <a:xfrm>
          <a:off x="14020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138854</xdr:rowOff>
    </xdr:from>
    <xdr:to>
      <xdr:col>64</xdr:col>
      <xdr:colOff>152400</xdr:colOff>
      <xdr:row>66</xdr:row>
      <xdr:rowOff>69004</xdr:rowOff>
    </xdr:to>
    <xdr:sp macro="" textlink="">
      <xdr:nvSpPr>
        <xdr:cNvPr id="347" name="楕円 346"/>
        <xdr:cNvSpPr/>
      </xdr:nvSpPr>
      <xdr:spPr>
        <a:xfrm>
          <a:off x="13462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53781</xdr:rowOff>
    </xdr:from>
    <xdr:ext cx="762000" cy="259045"/>
    <xdr:sp macro="" textlink="">
      <xdr:nvSpPr>
        <xdr:cNvPr id="348" name="テキスト ボックス 347"/>
        <xdr:cNvSpPr txBox="1"/>
      </xdr:nvSpPr>
      <xdr:spPr>
        <a:xfrm>
          <a:off x="13131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年度の指数の違いは、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年間の平均で求められていることから、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年度の単年度実質公債費比率の差に由来する。主に、元利償還金の減（△</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億円）、交付税算入公債費の額の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億円）といった分子の減となる要因で</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単年度指標が下降している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また、平成２６年度単年度数値は比較的高いこともあり、平均値として大きく下降している。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引き続き、企業債を含めた市債発行額の適正管理に努める。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元利償還金の減は平成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年より臨時財政対策債の限度額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以下で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借入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抑制</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いることもあり、元利償還金等は年々減少している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年度より集中投資期間としていることもあることから借入額の上昇が不可避であるため指標の上昇が見込まれる。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86360</xdr:rowOff>
    </xdr:to>
    <xdr:cxnSp macro="">
      <xdr:nvCxnSpPr>
        <xdr:cNvPr id="382" name="直線コネクタ 381"/>
        <xdr:cNvCxnSpPr/>
      </xdr:nvCxnSpPr>
      <xdr:spPr>
        <a:xfrm flipV="1">
          <a:off x="16179800" y="637370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158750</xdr:rowOff>
    </xdr:to>
    <xdr:cxnSp macro="">
      <xdr:nvCxnSpPr>
        <xdr:cNvPr id="385" name="直線コネクタ 384"/>
        <xdr:cNvCxnSpPr/>
      </xdr:nvCxnSpPr>
      <xdr:spPr>
        <a:xfrm flipV="1">
          <a:off x="15290800" y="643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67733</xdr:rowOff>
    </xdr:to>
    <xdr:cxnSp macro="">
      <xdr:nvCxnSpPr>
        <xdr:cNvPr id="388" name="直線コネクタ 387"/>
        <xdr:cNvCxnSpPr/>
      </xdr:nvCxnSpPr>
      <xdr:spPr>
        <a:xfrm flipV="1">
          <a:off x="14401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167657</xdr:rowOff>
    </xdr:from>
    <xdr:ext cx="762000" cy="259045"/>
    <xdr:sp macro="" textlink="">
      <xdr:nvSpPr>
        <xdr:cNvPr id="390" name="テキスト ボックス 389"/>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39</xdr:row>
      <xdr:rowOff>846</xdr:rowOff>
    </xdr:to>
    <xdr:cxnSp macro="">
      <xdr:nvCxnSpPr>
        <xdr:cNvPr id="391" name="直線コネクタ 390"/>
        <xdr:cNvCxnSpPr/>
      </xdr:nvCxnSpPr>
      <xdr:spPr>
        <a:xfrm flipV="1">
          <a:off x="13512800" y="65828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119397</xdr:rowOff>
    </xdr:from>
    <xdr:ext cx="762000" cy="259045"/>
    <xdr:sp macro="" textlink="">
      <xdr:nvSpPr>
        <xdr:cNvPr id="393" name="テキスト ボックス 392"/>
        <xdr:cNvSpPr txBox="1"/>
      </xdr:nvSpPr>
      <xdr:spPr>
        <a:xfrm>
          <a:off x="14020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395" name="テキスト ボックス 394"/>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1" name="楕円 400"/>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167234</xdr:rowOff>
    </xdr:from>
    <xdr:ext cx="762000" cy="259045"/>
    <xdr:sp macro="" textlink="">
      <xdr:nvSpPr>
        <xdr:cNvPr id="402" name="公債費負担の状況該当値テキスト"/>
        <xdr:cNvSpPr txBox="1"/>
      </xdr:nvSpPr>
      <xdr:spPr>
        <a:xfrm>
          <a:off x="17106900" y="61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3" name="楕円 402"/>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147337</xdr:rowOff>
    </xdr:from>
    <xdr:ext cx="736600" cy="259045"/>
    <xdr:sp macro="" textlink="">
      <xdr:nvSpPr>
        <xdr:cNvPr id="404" name="テキスト ボックス 403"/>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5" name="楕円 404"/>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6" name="テキスト ボックス 405"/>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7" name="楕円 406"/>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8" name="テキスト ボックス 407"/>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9" name="楕円 408"/>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36423</xdr:rowOff>
    </xdr:from>
    <xdr:ext cx="762000" cy="259045"/>
    <xdr:sp macro="" textlink="">
      <xdr:nvSpPr>
        <xdr:cNvPr id="410" name="テキスト ボックス 409"/>
        <xdr:cNvSpPr txBox="1"/>
      </xdr:nvSpPr>
      <xdr:spPr>
        <a:xfrm>
          <a:off x="131318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年度に引き続きマイナス表示となりました。地方債残高が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若干の増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公営企業債等繰入見込額の減（△</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等により、分子がマイナスとなった。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合併特例事業債</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を活用した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に着手しはじめたことから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市債発行が大幅に増加すること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が予想される。このため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近年の数値は一時的なものに留まると思われる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、松阪市の償還能力の範囲内で、企業債を含めた市債発行額の適正管理に努める。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加えて、起債残高抑制のために基金等を利用し、短期償還などの方策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に着手していく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4"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5" name="フローチャート: 判断 444"/>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6" name="フローチャート: 判断 445"/>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7" name="テキスト ボックス 446"/>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29760</xdr:rowOff>
    </xdr:from>
    <xdr:to>
      <xdr:col>73</xdr:col>
      <xdr:colOff>44450</xdr:colOff>
      <xdr:row>14</xdr:row>
      <xdr:rowOff>131360</xdr:rowOff>
    </xdr:to>
    <xdr:sp macro="" textlink="">
      <xdr:nvSpPr>
        <xdr:cNvPr id="448" name="フローチャート: 判断 447"/>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49" name="テキスト ボックス 448"/>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50" name="フローチャート: 判断 449"/>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1" name="テキスト ボックス 450"/>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2" name="フローチャート: 判断 451"/>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96706</xdr:rowOff>
    </xdr:from>
    <xdr:ext cx="762000" cy="259045"/>
    <xdr:sp macro="" textlink="">
      <xdr:nvSpPr>
        <xdr:cNvPr id="453" name="テキスト ボックス 452"/>
        <xdr:cNvSpPr txBox="1"/>
      </xdr:nvSpPr>
      <xdr:spPr>
        <a:xfrm>
          <a:off x="13131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106299</xdr:rowOff>
    </xdr:from>
    <xdr:to>
      <xdr:col>64</xdr:col>
      <xdr:colOff>152400</xdr:colOff>
      <xdr:row>14</xdr:row>
      <xdr:rowOff>36449</xdr:rowOff>
    </xdr:to>
    <xdr:sp macro="" textlink="">
      <xdr:nvSpPr>
        <xdr:cNvPr id="459" name="楕円 458"/>
        <xdr:cNvSpPr/>
      </xdr:nvSpPr>
      <xdr:spPr>
        <a:xfrm>
          <a:off x="13462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46626</xdr:rowOff>
    </xdr:from>
    <xdr:ext cx="762000" cy="259045"/>
    <xdr:sp macro="" textlink="">
      <xdr:nvSpPr>
        <xdr:cNvPr id="460" name="テキスト ボックス 459"/>
        <xdr:cNvSpPr txBox="1"/>
      </xdr:nvSpPr>
      <xdr:spPr>
        <a:xfrm>
          <a:off x="13131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定年退職者数が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年度においては前年比増となったものの、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年度をピークに減少傾向にあり、人件費に占める退職手当の割合が低下してきている。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類似団体平均と比べてもやや低い水準にあり、今後も諸手当の見直し、時間外勤務の抑制を図りつつ、同時に効率的な運営に向けて取り組んでいく。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118836</xdr:rowOff>
    </xdr:to>
    <xdr:cxnSp macro="">
      <xdr:nvCxnSpPr>
        <xdr:cNvPr id="68" name="直線コネクタ 67"/>
        <xdr:cNvCxnSpPr/>
      </xdr:nvCxnSpPr>
      <xdr:spPr>
        <a:xfrm>
          <a:off x="3987800" y="6108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162378</xdr:rowOff>
    </xdr:to>
    <xdr:cxnSp macro="">
      <xdr:nvCxnSpPr>
        <xdr:cNvPr id="71" name="直線コネクタ 70"/>
        <xdr:cNvCxnSpPr/>
      </xdr:nvCxnSpPr>
      <xdr:spPr>
        <a:xfrm flipV="1">
          <a:off x="3098800" y="6108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162378</xdr:rowOff>
    </xdr:from>
    <xdr:to>
      <xdr:col>15</xdr:col>
      <xdr:colOff>98425</xdr:colOff>
      <xdr:row>36</xdr:row>
      <xdr:rowOff>99786</xdr:rowOff>
    </xdr:to>
    <xdr:cxnSp macro="">
      <xdr:nvCxnSpPr>
        <xdr:cNvPr id="74" name="直線コネクタ 73"/>
        <xdr:cNvCxnSpPr/>
      </xdr:nvCxnSpPr>
      <xdr:spPr>
        <a:xfrm flipV="1">
          <a:off x="2209800" y="61631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76" name="テキスト ボックス 75"/>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99786</xdr:rowOff>
    </xdr:from>
    <xdr:to>
      <xdr:col>11</xdr:col>
      <xdr:colOff>9525</xdr:colOff>
      <xdr:row>36</xdr:row>
      <xdr:rowOff>121557</xdr:rowOff>
    </xdr:to>
    <xdr:cxnSp macro="">
      <xdr:nvCxnSpPr>
        <xdr:cNvPr id="77" name="直線コネクタ 76"/>
        <xdr:cNvCxnSpPr/>
      </xdr:nvCxnSpPr>
      <xdr:spPr>
        <a:xfrm flipV="1">
          <a:off x="1320800" y="627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0" name="テキスト ボックス 89"/>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111578</xdr:rowOff>
    </xdr:from>
    <xdr:to>
      <xdr:col>15</xdr:col>
      <xdr:colOff>149225</xdr:colOff>
      <xdr:row>36</xdr:row>
      <xdr:rowOff>41728</xdr:rowOff>
    </xdr:to>
    <xdr:sp macro="" textlink="">
      <xdr:nvSpPr>
        <xdr:cNvPr id="91" name="楕円 90"/>
        <xdr:cNvSpPr/>
      </xdr:nvSpPr>
      <xdr:spPr>
        <a:xfrm>
          <a:off x="3048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92" name="テキスト ボックス 91"/>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48986</xdr:rowOff>
    </xdr:from>
    <xdr:to>
      <xdr:col>11</xdr:col>
      <xdr:colOff>60325</xdr:colOff>
      <xdr:row>36</xdr:row>
      <xdr:rowOff>150586</xdr:rowOff>
    </xdr:to>
    <xdr:sp macro="" textlink="">
      <xdr:nvSpPr>
        <xdr:cNvPr id="93" name="楕円 92"/>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160763</xdr:rowOff>
    </xdr:from>
    <xdr:ext cx="762000" cy="259045"/>
    <xdr:sp macro="" textlink="">
      <xdr:nvSpPr>
        <xdr:cNvPr id="94" name="テキスト ボックス 93"/>
        <xdr:cNvSpPr txBox="1"/>
      </xdr:nvSpPr>
      <xdr:spPr>
        <a:xfrm>
          <a:off x="1828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95" name="楕円 94"/>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11084</xdr:rowOff>
    </xdr:from>
    <xdr:ext cx="762000" cy="259045"/>
    <xdr:sp macro="" textlink="">
      <xdr:nvSpPr>
        <xdr:cNvPr id="96" name="テキスト ボックス 95"/>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年度は、新規建設の大型施設があり、その管理経費や備品購入費などが新規に計上されたことにより、物件費にかかる経常収支比率は増加した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年度はそれらが少なかったこともあり減となったものである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いわゆる合併による普通交付税の算定の特例の終了も見据え、施設の見直しを中心に、引き続き物件費の抑制に努める。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61686</xdr:rowOff>
    </xdr:from>
    <xdr:to>
      <xdr:col>82</xdr:col>
      <xdr:colOff>107950</xdr:colOff>
      <xdr:row>16</xdr:row>
      <xdr:rowOff>127000</xdr:rowOff>
    </xdr:to>
    <xdr:cxnSp macro="">
      <xdr:nvCxnSpPr>
        <xdr:cNvPr id="131" name="直線コネクタ 130"/>
        <xdr:cNvCxnSpPr/>
      </xdr:nvCxnSpPr>
      <xdr:spPr>
        <a:xfrm flipV="1">
          <a:off x="15671800" y="28048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94343</xdr:rowOff>
    </xdr:from>
    <xdr:to>
      <xdr:col>78</xdr:col>
      <xdr:colOff>69850</xdr:colOff>
      <xdr:row>16</xdr:row>
      <xdr:rowOff>127000</xdr:rowOff>
    </xdr:to>
    <xdr:cxnSp macro="">
      <xdr:nvCxnSpPr>
        <xdr:cNvPr id="134" name="直線コネクタ 133"/>
        <xdr:cNvCxnSpPr/>
      </xdr:nvCxnSpPr>
      <xdr:spPr>
        <a:xfrm>
          <a:off x="14782800" y="2837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94343</xdr:rowOff>
    </xdr:from>
    <xdr:to>
      <xdr:col>73</xdr:col>
      <xdr:colOff>180975</xdr:colOff>
      <xdr:row>16</xdr:row>
      <xdr:rowOff>110671</xdr:rowOff>
    </xdr:to>
    <xdr:cxnSp macro="">
      <xdr:nvCxnSpPr>
        <xdr:cNvPr id="137" name="直線コネクタ 136"/>
        <xdr:cNvCxnSpPr/>
      </xdr:nvCxnSpPr>
      <xdr:spPr>
        <a:xfrm flipV="1">
          <a:off x="13893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167821</xdr:rowOff>
    </xdr:from>
    <xdr:to>
      <xdr:col>69</xdr:col>
      <xdr:colOff>92075</xdr:colOff>
      <xdr:row>16</xdr:row>
      <xdr:rowOff>110671</xdr:rowOff>
    </xdr:to>
    <xdr:cxnSp macro="">
      <xdr:nvCxnSpPr>
        <xdr:cNvPr id="140" name="直線コネクタ 139"/>
        <xdr:cNvCxnSpPr/>
      </xdr:nvCxnSpPr>
      <xdr:spPr>
        <a:xfrm>
          <a:off x="13004800" y="27395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10886</xdr:rowOff>
    </xdr:from>
    <xdr:to>
      <xdr:col>82</xdr:col>
      <xdr:colOff>158750</xdr:colOff>
      <xdr:row>16</xdr:row>
      <xdr:rowOff>112486</xdr:rowOff>
    </xdr:to>
    <xdr:sp macro="" textlink="">
      <xdr:nvSpPr>
        <xdr:cNvPr id="150" name="楕円 149"/>
        <xdr:cNvSpPr/>
      </xdr:nvSpPr>
      <xdr:spPr>
        <a:xfrm>
          <a:off x="164592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27413</xdr:rowOff>
    </xdr:from>
    <xdr:ext cx="762000" cy="259045"/>
    <xdr:sp macro="" textlink="">
      <xdr:nvSpPr>
        <xdr:cNvPr id="151" name="物件費該当値テキスト"/>
        <xdr:cNvSpPr txBox="1"/>
      </xdr:nvSpPr>
      <xdr:spPr>
        <a:xfrm>
          <a:off x="16598900" y="2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2" name="楕円 151"/>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53" name="テキスト ボックス 152"/>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43543</xdr:rowOff>
    </xdr:from>
    <xdr:to>
      <xdr:col>74</xdr:col>
      <xdr:colOff>31750</xdr:colOff>
      <xdr:row>16</xdr:row>
      <xdr:rowOff>145143</xdr:rowOff>
    </xdr:to>
    <xdr:sp macro="" textlink="">
      <xdr:nvSpPr>
        <xdr:cNvPr id="154" name="楕円 153"/>
        <xdr:cNvSpPr/>
      </xdr:nvSpPr>
      <xdr:spPr>
        <a:xfrm>
          <a:off x="14732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155320</xdr:rowOff>
    </xdr:from>
    <xdr:ext cx="762000" cy="259045"/>
    <xdr:sp macro="" textlink="">
      <xdr:nvSpPr>
        <xdr:cNvPr id="155" name="テキスト ボックス 154"/>
        <xdr:cNvSpPr txBox="1"/>
      </xdr:nvSpPr>
      <xdr:spPr>
        <a:xfrm>
          <a:off x="14401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6" name="楕円 155"/>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7" name="テキスト ボックス 156"/>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58" name="楕円 157"/>
        <xdr:cNvSpPr/>
      </xdr:nvSpPr>
      <xdr:spPr>
        <a:xfrm>
          <a:off x="12954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57348</xdr:rowOff>
    </xdr:from>
    <xdr:ext cx="762000" cy="259045"/>
    <xdr:sp macro="" textlink="">
      <xdr:nvSpPr>
        <xdr:cNvPr id="159" name="テキスト ボックス 158"/>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年度の経常的な扶助費は、平成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大きく伸びている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従来、</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扶助費の拡大</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の要因であった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生活保護関連経費は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介護給付</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、児童発達支援給付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など、障がい者に関する扶助費の伸びが著しく</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拡大したことによる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ものと思われる。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扶助費が平均より高い要因について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調査、研究が必要である。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104140</xdr:rowOff>
    </xdr:from>
    <xdr:to>
      <xdr:col>24</xdr:col>
      <xdr:colOff>25400</xdr:colOff>
      <xdr:row>60</xdr:row>
      <xdr:rowOff>12700</xdr:rowOff>
    </xdr:to>
    <xdr:cxnSp macro="">
      <xdr:nvCxnSpPr>
        <xdr:cNvPr id="190" name="直線コネクタ 189"/>
        <xdr:cNvCxnSpPr/>
      </xdr:nvCxnSpPr>
      <xdr:spPr>
        <a:xfrm>
          <a:off x="3987800" y="100482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127017</xdr:rowOff>
    </xdr:from>
    <xdr:ext cx="762000" cy="259045"/>
    <xdr:sp macro="" textlink="">
      <xdr:nvSpPr>
        <xdr:cNvPr id="191" name="扶助費平均値テキスト"/>
        <xdr:cNvSpPr txBox="1"/>
      </xdr:nvSpPr>
      <xdr:spPr>
        <a:xfrm>
          <a:off x="4914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104140</xdr:rowOff>
    </xdr:from>
    <xdr:to>
      <xdr:col>19</xdr:col>
      <xdr:colOff>187325</xdr:colOff>
      <xdr:row>58</xdr:row>
      <xdr:rowOff>127000</xdr:rowOff>
    </xdr:to>
    <xdr:cxnSp macro="">
      <xdr:nvCxnSpPr>
        <xdr:cNvPr id="193" name="直線コネクタ 192"/>
        <xdr:cNvCxnSpPr/>
      </xdr:nvCxnSpPr>
      <xdr:spPr>
        <a:xfrm flipV="1">
          <a:off x="3098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58</xdr:row>
      <xdr:rowOff>127000</xdr:rowOff>
    </xdr:to>
    <xdr:cxnSp macro="">
      <xdr:nvCxnSpPr>
        <xdr:cNvPr id="196" name="直線コネクタ 195"/>
        <xdr:cNvCxnSpPr/>
      </xdr:nvCxnSpPr>
      <xdr:spPr>
        <a:xfrm>
          <a:off x="2209800" y="9819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57</xdr:row>
      <xdr:rowOff>46990</xdr:rowOff>
    </xdr:to>
    <xdr:cxnSp macro="">
      <xdr:nvCxnSpPr>
        <xdr:cNvPr id="199" name="直線コネクタ 198"/>
        <xdr:cNvCxnSpPr/>
      </xdr:nvCxnSpPr>
      <xdr:spPr>
        <a:xfrm>
          <a:off x="1320800" y="95910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9" name="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11" name="楕円 210"/>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12" name="テキスト ボックス 211"/>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15" name="楕円 214"/>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107967</xdr:rowOff>
    </xdr:from>
    <xdr:ext cx="762000" cy="259045"/>
    <xdr:sp macro="" textlink="">
      <xdr:nvSpPr>
        <xdr:cNvPr id="216" name="テキスト ボックス 215"/>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7" name="楕円 216"/>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8" name="テキスト ボックス 217"/>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ysClr val="windowText" lastClr="000000"/>
              </a:solidFill>
              <a:effectLst/>
              <a:latin typeface="+mn-lt"/>
              <a:ea typeface="+mn-ea"/>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超高齢社会への移行を反映し、経常経費充当一般財源額において、なかんずく、後期高齢者医療事業及び介護保険事業への繰出金の増額が顕著であり、平成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年度に比べ、合わせて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億円程度増加している。後期高齢者医療事業及び特に介護保険事業への繰出金の増額は今後も避けられないと考えられることから、他の経常経費の抑制に努める。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12700</xdr:rowOff>
    </xdr:to>
    <xdr:cxnSp macro="">
      <xdr:nvCxnSpPr>
        <xdr:cNvPr id="255" name="直線コネクタ 254"/>
        <xdr:cNvCxnSpPr/>
      </xdr:nvCxnSpPr>
      <xdr:spPr>
        <a:xfrm flipV="1">
          <a:off x="15671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6"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41275</xdr:rowOff>
    </xdr:from>
    <xdr:to>
      <xdr:col>78</xdr:col>
      <xdr:colOff>69850</xdr:colOff>
      <xdr:row>58</xdr:row>
      <xdr:rowOff>12700</xdr:rowOff>
    </xdr:to>
    <xdr:cxnSp macro="">
      <xdr:nvCxnSpPr>
        <xdr:cNvPr id="258" name="直線コネクタ 257"/>
        <xdr:cNvCxnSpPr/>
      </xdr:nvCxnSpPr>
      <xdr:spPr>
        <a:xfrm>
          <a:off x="14782800" y="9813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0" name="テキスト ボックス 259"/>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84138</xdr:rowOff>
    </xdr:to>
    <xdr:cxnSp macro="">
      <xdr:nvCxnSpPr>
        <xdr:cNvPr id="261" name="直線コネクタ 260"/>
        <xdr:cNvCxnSpPr/>
      </xdr:nvCxnSpPr>
      <xdr:spPr>
        <a:xfrm flipV="1">
          <a:off x="13893800" y="98139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3" name="テキスト ボックス 26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84138</xdr:rowOff>
    </xdr:from>
    <xdr:to>
      <xdr:col>69</xdr:col>
      <xdr:colOff>92075</xdr:colOff>
      <xdr:row>57</xdr:row>
      <xdr:rowOff>141288</xdr:rowOff>
    </xdr:to>
    <xdr:cxnSp macro="">
      <xdr:nvCxnSpPr>
        <xdr:cNvPr id="264" name="直線コネクタ 263"/>
        <xdr:cNvCxnSpPr/>
      </xdr:nvCxnSpPr>
      <xdr:spPr>
        <a:xfrm flipV="1">
          <a:off x="13004800" y="98567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68" name="テキスト ボックス 267"/>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4" name="楕円 273"/>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5"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6" name="楕円 275"/>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7" name="テキスト ボックス 276"/>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78" name="楕円 277"/>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79" name="テキスト ボックス 27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33338</xdr:rowOff>
    </xdr:from>
    <xdr:to>
      <xdr:col>69</xdr:col>
      <xdr:colOff>142875</xdr:colOff>
      <xdr:row>57</xdr:row>
      <xdr:rowOff>134938</xdr:rowOff>
    </xdr:to>
    <xdr:sp macro="" textlink="">
      <xdr:nvSpPr>
        <xdr:cNvPr id="280" name="楕円 279"/>
        <xdr:cNvSpPr/>
      </xdr:nvSpPr>
      <xdr:spPr>
        <a:xfrm>
          <a:off x="13843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119715</xdr:rowOff>
    </xdr:from>
    <xdr:ext cx="762000" cy="259045"/>
    <xdr:sp macro="" textlink="">
      <xdr:nvSpPr>
        <xdr:cNvPr id="281" name="テキスト ボックス 280"/>
        <xdr:cNvSpPr txBox="1"/>
      </xdr:nvSpPr>
      <xdr:spPr>
        <a:xfrm>
          <a:off x="13512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90488</xdr:rowOff>
    </xdr:from>
    <xdr:to>
      <xdr:col>65</xdr:col>
      <xdr:colOff>53975</xdr:colOff>
      <xdr:row>58</xdr:row>
      <xdr:rowOff>20638</xdr:rowOff>
    </xdr:to>
    <xdr:sp macro="" textlink="">
      <xdr:nvSpPr>
        <xdr:cNvPr id="282" name="楕円 281"/>
        <xdr:cNvSpPr/>
      </xdr:nvSpPr>
      <xdr:spPr>
        <a:xfrm>
          <a:off x="12954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5415</xdr:rowOff>
    </xdr:from>
    <xdr:ext cx="762000" cy="259045"/>
    <xdr:sp macro="" textlink="">
      <xdr:nvSpPr>
        <xdr:cNvPr id="283" name="テキスト ボックス 282"/>
        <xdr:cNvSpPr txBox="1"/>
      </xdr:nvSpPr>
      <xdr:spPr>
        <a:xfrm>
          <a:off x="12623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松阪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、し尿処理・常備消防業務等を一部事務組合で行っているため、類似団体平均値に比べ、経常収支比率が高い。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年度は償還終了による公債費に関する分担金が減となったこともあり減となっている。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39</xdr:row>
      <xdr:rowOff>20865</xdr:rowOff>
    </xdr:to>
    <xdr:cxnSp macro="">
      <xdr:nvCxnSpPr>
        <xdr:cNvPr id="318" name="直線コネクタ 317"/>
        <xdr:cNvCxnSpPr/>
      </xdr:nvCxnSpPr>
      <xdr:spPr>
        <a:xfrm flipV="1">
          <a:off x="15671800" y="6652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117220</xdr:rowOff>
    </xdr:from>
    <xdr:ext cx="762000" cy="259045"/>
    <xdr:sp macro="" textlink="">
      <xdr:nvSpPr>
        <xdr:cNvPr id="319" name="補助費等平均値テキスト"/>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20865</xdr:rowOff>
    </xdr:from>
    <xdr:to>
      <xdr:col>78</xdr:col>
      <xdr:colOff>69850</xdr:colOff>
      <xdr:row>39</xdr:row>
      <xdr:rowOff>42635</xdr:rowOff>
    </xdr:to>
    <xdr:cxnSp macro="">
      <xdr:nvCxnSpPr>
        <xdr:cNvPr id="321" name="直線コネクタ 320"/>
        <xdr:cNvCxnSpPr/>
      </xdr:nvCxnSpPr>
      <xdr:spPr>
        <a:xfrm flipV="1">
          <a:off x="14782800" y="670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23" name="テキスト ボックス 322"/>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42635</xdr:rowOff>
    </xdr:from>
    <xdr:to>
      <xdr:col>73</xdr:col>
      <xdr:colOff>180975</xdr:colOff>
      <xdr:row>39</xdr:row>
      <xdr:rowOff>129722</xdr:rowOff>
    </xdr:to>
    <xdr:cxnSp macro="">
      <xdr:nvCxnSpPr>
        <xdr:cNvPr id="324" name="直線コネクタ 323"/>
        <xdr:cNvCxnSpPr/>
      </xdr:nvCxnSpPr>
      <xdr:spPr>
        <a:xfrm flipV="1">
          <a:off x="13893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42635</xdr:rowOff>
    </xdr:from>
    <xdr:to>
      <xdr:col>69</xdr:col>
      <xdr:colOff>92075</xdr:colOff>
      <xdr:row>39</xdr:row>
      <xdr:rowOff>129722</xdr:rowOff>
    </xdr:to>
    <xdr:cxnSp macro="">
      <xdr:nvCxnSpPr>
        <xdr:cNvPr id="327" name="直線コネクタ 326"/>
        <xdr:cNvCxnSpPr/>
      </xdr:nvCxnSpPr>
      <xdr:spPr>
        <a:xfrm>
          <a:off x="13004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87085</xdr:rowOff>
    </xdr:from>
    <xdr:to>
      <xdr:col>82</xdr:col>
      <xdr:colOff>158750</xdr:colOff>
      <xdr:row>39</xdr:row>
      <xdr:rowOff>17235</xdr:rowOff>
    </xdr:to>
    <xdr:sp macro="" textlink="">
      <xdr:nvSpPr>
        <xdr:cNvPr id="337" name="楕円 336"/>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59162</xdr:rowOff>
    </xdr:from>
    <xdr:ext cx="762000" cy="259045"/>
    <xdr:sp macro="" textlink="">
      <xdr:nvSpPr>
        <xdr:cNvPr id="338" name="補助費等該当値テキスト"/>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141515</xdr:rowOff>
    </xdr:from>
    <xdr:to>
      <xdr:col>78</xdr:col>
      <xdr:colOff>120650</xdr:colOff>
      <xdr:row>39</xdr:row>
      <xdr:rowOff>71665</xdr:rowOff>
    </xdr:to>
    <xdr:sp macro="" textlink="">
      <xdr:nvSpPr>
        <xdr:cNvPr id="339" name="楕円 338"/>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56442</xdr:rowOff>
    </xdr:from>
    <xdr:ext cx="736600" cy="259045"/>
    <xdr:sp macro="" textlink="">
      <xdr:nvSpPr>
        <xdr:cNvPr id="340" name="テキスト ボックス 339"/>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163285</xdr:rowOff>
    </xdr:from>
    <xdr:to>
      <xdr:col>74</xdr:col>
      <xdr:colOff>31750</xdr:colOff>
      <xdr:row>39</xdr:row>
      <xdr:rowOff>93435</xdr:rowOff>
    </xdr:to>
    <xdr:sp macro="" textlink="">
      <xdr:nvSpPr>
        <xdr:cNvPr id="341" name="楕円 340"/>
        <xdr:cNvSpPr/>
      </xdr:nvSpPr>
      <xdr:spPr>
        <a:xfrm>
          <a:off x="14732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78212</xdr:rowOff>
    </xdr:from>
    <xdr:ext cx="762000" cy="259045"/>
    <xdr:sp macro="" textlink="">
      <xdr:nvSpPr>
        <xdr:cNvPr id="342" name="テキスト ボックス 341"/>
        <xdr:cNvSpPr txBox="1"/>
      </xdr:nvSpPr>
      <xdr:spPr>
        <a:xfrm>
          <a:off x="14401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78922</xdr:rowOff>
    </xdr:from>
    <xdr:to>
      <xdr:col>69</xdr:col>
      <xdr:colOff>142875</xdr:colOff>
      <xdr:row>40</xdr:row>
      <xdr:rowOff>9072</xdr:rowOff>
    </xdr:to>
    <xdr:sp macro="" textlink="">
      <xdr:nvSpPr>
        <xdr:cNvPr id="343" name="楕円 342"/>
        <xdr:cNvSpPr/>
      </xdr:nvSpPr>
      <xdr:spPr>
        <a:xfrm>
          <a:off x="13843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165299</xdr:rowOff>
    </xdr:from>
    <xdr:ext cx="762000" cy="259045"/>
    <xdr:sp macro="" textlink="">
      <xdr:nvSpPr>
        <xdr:cNvPr id="344" name="テキスト ボックス 343"/>
        <xdr:cNvSpPr txBox="1"/>
      </xdr:nvSpPr>
      <xdr:spPr>
        <a:xfrm>
          <a:off x="13512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163285</xdr:rowOff>
    </xdr:from>
    <xdr:to>
      <xdr:col>65</xdr:col>
      <xdr:colOff>53975</xdr:colOff>
      <xdr:row>39</xdr:row>
      <xdr:rowOff>93435</xdr:rowOff>
    </xdr:to>
    <xdr:sp macro="" textlink="">
      <xdr:nvSpPr>
        <xdr:cNvPr id="345" name="楕円 344"/>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78212</xdr:rowOff>
    </xdr:from>
    <xdr:ext cx="762000" cy="259045"/>
    <xdr:sp macro="" textlink="">
      <xdr:nvSpPr>
        <xdr:cNvPr id="346" name="テキスト ボックス 345"/>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近年、臨時財政対策債の発行抑制に努め、公共事業の選択と集中に努めてきた結果、公債費にかかる経常収支比率は減少傾向にある。引き続き、松阪市の償還能力の範囲内で、市債発行額の適正管理に努める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ころであるが、集中投資期間に入ったため起債発行額の増加は不可避である。償還方法を検討し、市債残高をベースとする指標の悪化を一時的なものとするよう短期償還の実施することとしているため、公債費が一時的に増加すると思わ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81280</xdr:rowOff>
    </xdr:to>
    <xdr:cxnSp macro="">
      <xdr:nvCxnSpPr>
        <xdr:cNvPr id="379" name="直線コネクタ 378"/>
        <xdr:cNvCxnSpPr/>
      </xdr:nvCxnSpPr>
      <xdr:spPr>
        <a:xfrm flipV="1">
          <a:off x="3987800" y="13065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80" name="公債費平均値テキスト"/>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96520</xdr:rowOff>
    </xdr:to>
    <xdr:cxnSp macro="">
      <xdr:nvCxnSpPr>
        <xdr:cNvPr id="382" name="直線コネクタ 381"/>
        <xdr:cNvCxnSpPr/>
      </xdr:nvCxnSpPr>
      <xdr:spPr>
        <a:xfrm flipV="1">
          <a:off x="3098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4" name="テキスト ボックス 383"/>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8889</xdr:rowOff>
    </xdr:to>
    <xdr:cxnSp macro="">
      <xdr:nvCxnSpPr>
        <xdr:cNvPr id="385" name="直線コネクタ 384"/>
        <xdr:cNvCxnSpPr/>
      </xdr:nvCxnSpPr>
      <xdr:spPr>
        <a:xfrm flipV="1">
          <a:off x="2209800" y="13126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69850</xdr:rowOff>
    </xdr:to>
    <xdr:cxnSp macro="">
      <xdr:nvCxnSpPr>
        <xdr:cNvPr id="388" name="直線コネクタ 387"/>
        <xdr:cNvCxnSpPr/>
      </xdr:nvCxnSpPr>
      <xdr:spPr>
        <a:xfrm flipV="1">
          <a:off x="1320800" y="132105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0" name="テキスト ボックス 389"/>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2" name="テキスト ボックス 39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8" name="楕円 397"/>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9"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400" name="楕円 399"/>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401" name="テキスト ボックス 40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402" name="楕円 401"/>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403" name="テキスト ボックス 402"/>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404" name="楕円 403"/>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5" name="テキスト ボックス 404"/>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6" name="楕円 405"/>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7" name="テキスト ボックス 40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年度の公債費以外の開き（類似団体平均比：＋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ポイント）の要因は、主に、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例年どおり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扶助費である。昨年度は開きが縮減した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開く幅</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が拡大</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対類似団体平均比</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差引：△</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補助費等については消防、し尿処理に係る分担金以外の補助金が類似団体に比較すると多く、また、その他分が顕著に多いことからさらに分析をする必要があると思われる。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今後、いわゆる合併による普通交付税の算定の特例の終了も見据え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るとともに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更新を図るため大規模投資を行なうが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光熱水費の増加が見込まれることから、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引き続き物件費等の他の経常経費の抑制に努める。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43180</xdr:rowOff>
    </xdr:to>
    <xdr:cxnSp macro="">
      <xdr:nvCxnSpPr>
        <xdr:cNvPr id="440" name="直線コネクタ 439"/>
        <xdr:cNvCxnSpPr/>
      </xdr:nvCxnSpPr>
      <xdr:spPr>
        <a:xfrm flipV="1">
          <a:off x="15671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41"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43180</xdr:rowOff>
    </xdr:to>
    <xdr:cxnSp macro="">
      <xdr:nvCxnSpPr>
        <xdr:cNvPr id="443" name="直線コネクタ 442"/>
        <xdr:cNvCxnSpPr/>
      </xdr:nvCxnSpPr>
      <xdr:spPr>
        <a:xfrm>
          <a:off x="14782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96520</xdr:rowOff>
    </xdr:to>
    <xdr:cxnSp macro="">
      <xdr:nvCxnSpPr>
        <xdr:cNvPr id="446" name="直線コネクタ 445"/>
        <xdr:cNvCxnSpPr/>
      </xdr:nvCxnSpPr>
      <xdr:spPr>
        <a:xfrm flipV="1">
          <a:off x="13893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8" name="テキスト ボックス 44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96520</xdr:rowOff>
    </xdr:to>
    <xdr:cxnSp macro="">
      <xdr:nvCxnSpPr>
        <xdr:cNvPr id="449" name="直線コネクタ 448"/>
        <xdr:cNvCxnSpPr/>
      </xdr:nvCxnSpPr>
      <xdr:spPr>
        <a:xfrm>
          <a:off x="13004800" y="133248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50" name="フローチャート: 判断 44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1" name="テキスト ボックス 450"/>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2" name="フローチャート: 判断 451"/>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100347</xdr:rowOff>
    </xdr:from>
    <xdr:ext cx="762000" cy="259045"/>
    <xdr:sp macro="" textlink="">
      <xdr:nvSpPr>
        <xdr:cNvPr id="453" name="テキスト ボックス 452"/>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9" name="楕円 45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60"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61" name="楕円 460"/>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62" name="テキスト ボックス 461"/>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63" name="楕円 462"/>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64" name="テキスト ボックス 463"/>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45720</xdr:rowOff>
    </xdr:from>
    <xdr:to>
      <xdr:col>69</xdr:col>
      <xdr:colOff>142875</xdr:colOff>
      <xdr:row>78</xdr:row>
      <xdr:rowOff>147320</xdr:rowOff>
    </xdr:to>
    <xdr:sp macro="" textlink="">
      <xdr:nvSpPr>
        <xdr:cNvPr id="465" name="楕円 464"/>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66" name="テキスト ボックス 46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67" name="楕円 466"/>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68" name="テキスト ボックス 467"/>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39705</xdr:rowOff>
    </xdr:from>
    <xdr:to>
      <xdr:col>29</xdr:col>
      <xdr:colOff>127000</xdr:colOff>
      <xdr:row>12</xdr:row>
      <xdr:rowOff>144084</xdr:rowOff>
    </xdr:to>
    <xdr:cxnSp macro="">
      <xdr:nvCxnSpPr>
        <xdr:cNvPr id="48" name="直線コネクタ 47"/>
        <xdr:cNvCxnSpPr/>
      </xdr:nvCxnSpPr>
      <xdr:spPr bwMode="auto">
        <a:xfrm flipV="1">
          <a:off x="5003800" y="2144730"/>
          <a:ext cx="647700" cy="10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116019</xdr:rowOff>
    </xdr:from>
    <xdr:ext cx="762000" cy="259045"/>
    <xdr:sp macro="" textlink="">
      <xdr:nvSpPr>
        <xdr:cNvPr id="49" name="人口1人当たり決算額の推移平均値テキスト130"/>
        <xdr:cNvSpPr txBox="1"/>
      </xdr:nvSpPr>
      <xdr:spPr>
        <a:xfrm>
          <a:off x="5740400" y="2735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101793</xdr:rowOff>
    </xdr:from>
    <xdr:to>
      <xdr:col>26</xdr:col>
      <xdr:colOff>50800</xdr:colOff>
      <xdr:row>12</xdr:row>
      <xdr:rowOff>144084</xdr:rowOff>
    </xdr:to>
    <xdr:cxnSp macro="">
      <xdr:nvCxnSpPr>
        <xdr:cNvPr id="51" name="直線コネクタ 50"/>
        <xdr:cNvCxnSpPr/>
      </xdr:nvCxnSpPr>
      <xdr:spPr bwMode="auto">
        <a:xfrm>
          <a:off x="4305300" y="220681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108697</xdr:rowOff>
    </xdr:from>
    <xdr:to>
      <xdr:col>22</xdr:col>
      <xdr:colOff>114300</xdr:colOff>
      <xdr:row>12</xdr:row>
      <xdr:rowOff>101793</xdr:rowOff>
    </xdr:to>
    <xdr:cxnSp macro="">
      <xdr:nvCxnSpPr>
        <xdr:cNvPr id="54" name="直線コネクタ 53"/>
        <xdr:cNvCxnSpPr/>
      </xdr:nvCxnSpPr>
      <xdr:spPr bwMode="auto">
        <a:xfrm>
          <a:off x="3606800" y="2042272"/>
          <a:ext cx="698500" cy="16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79306</xdr:rowOff>
    </xdr:from>
    <xdr:ext cx="762000" cy="259045"/>
    <xdr:sp macro="" textlink="">
      <xdr:nvSpPr>
        <xdr:cNvPr id="56" name="テキスト ボックス 55"/>
        <xdr:cNvSpPr txBox="1"/>
      </xdr:nvSpPr>
      <xdr:spPr>
        <a:xfrm>
          <a:off x="3924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108697</xdr:rowOff>
    </xdr:from>
    <xdr:to>
      <xdr:col>18</xdr:col>
      <xdr:colOff>177800</xdr:colOff>
      <xdr:row>12</xdr:row>
      <xdr:rowOff>146507</xdr:rowOff>
    </xdr:to>
    <xdr:cxnSp macro="">
      <xdr:nvCxnSpPr>
        <xdr:cNvPr id="57" name="直線コネクタ 56"/>
        <xdr:cNvCxnSpPr/>
      </xdr:nvCxnSpPr>
      <xdr:spPr bwMode="auto">
        <a:xfrm flipV="1">
          <a:off x="2908300" y="2042272"/>
          <a:ext cx="698500" cy="20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160355</xdr:rowOff>
    </xdr:from>
    <xdr:to>
      <xdr:col>29</xdr:col>
      <xdr:colOff>177800</xdr:colOff>
      <xdr:row>12</xdr:row>
      <xdr:rowOff>90505</xdr:rowOff>
    </xdr:to>
    <xdr:sp macro="" textlink="">
      <xdr:nvSpPr>
        <xdr:cNvPr id="67" name="楕円 66"/>
        <xdr:cNvSpPr/>
      </xdr:nvSpPr>
      <xdr:spPr bwMode="auto">
        <a:xfrm>
          <a:off x="5600700" y="209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107032</xdr:rowOff>
    </xdr:from>
    <xdr:ext cx="762000" cy="259045"/>
    <xdr:sp macro="" textlink="">
      <xdr:nvSpPr>
        <xdr:cNvPr id="68" name="人口1人当たり決算額の推移該当値テキスト130"/>
        <xdr:cNvSpPr txBox="1"/>
      </xdr:nvSpPr>
      <xdr:spPr>
        <a:xfrm>
          <a:off x="5740400" y="20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93284</xdr:rowOff>
    </xdr:from>
    <xdr:to>
      <xdr:col>26</xdr:col>
      <xdr:colOff>101600</xdr:colOff>
      <xdr:row>13</xdr:row>
      <xdr:rowOff>23434</xdr:rowOff>
    </xdr:to>
    <xdr:sp macro="" textlink="">
      <xdr:nvSpPr>
        <xdr:cNvPr id="69" name="楕円 68"/>
        <xdr:cNvSpPr/>
      </xdr:nvSpPr>
      <xdr:spPr bwMode="auto">
        <a:xfrm>
          <a:off x="4953000" y="219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33611</xdr:rowOff>
    </xdr:from>
    <xdr:ext cx="736600" cy="259045"/>
    <xdr:sp macro="" textlink="">
      <xdr:nvSpPr>
        <xdr:cNvPr id="70" name="テキスト ボックス 69"/>
        <xdr:cNvSpPr txBox="1"/>
      </xdr:nvSpPr>
      <xdr:spPr>
        <a:xfrm>
          <a:off x="4622800" y="196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50993</xdr:rowOff>
    </xdr:from>
    <xdr:to>
      <xdr:col>22</xdr:col>
      <xdr:colOff>165100</xdr:colOff>
      <xdr:row>12</xdr:row>
      <xdr:rowOff>152593</xdr:rowOff>
    </xdr:to>
    <xdr:sp macro="" textlink="">
      <xdr:nvSpPr>
        <xdr:cNvPr id="71" name="楕円 70"/>
        <xdr:cNvSpPr/>
      </xdr:nvSpPr>
      <xdr:spPr bwMode="auto">
        <a:xfrm>
          <a:off x="4254500" y="215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162770</xdr:rowOff>
    </xdr:from>
    <xdr:ext cx="762000" cy="259045"/>
    <xdr:sp macro="" textlink="">
      <xdr:nvSpPr>
        <xdr:cNvPr id="72" name="テキスト ボックス 71"/>
        <xdr:cNvSpPr txBox="1"/>
      </xdr:nvSpPr>
      <xdr:spPr>
        <a:xfrm>
          <a:off x="3924300" y="192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57897</xdr:rowOff>
    </xdr:from>
    <xdr:to>
      <xdr:col>19</xdr:col>
      <xdr:colOff>38100</xdr:colOff>
      <xdr:row>11</xdr:row>
      <xdr:rowOff>159497</xdr:rowOff>
    </xdr:to>
    <xdr:sp macro="" textlink="">
      <xdr:nvSpPr>
        <xdr:cNvPr id="73" name="楕円 72"/>
        <xdr:cNvSpPr/>
      </xdr:nvSpPr>
      <xdr:spPr bwMode="auto">
        <a:xfrm>
          <a:off x="3556000" y="199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169674</xdr:rowOff>
    </xdr:from>
    <xdr:ext cx="762000" cy="259045"/>
    <xdr:sp macro="" textlink="">
      <xdr:nvSpPr>
        <xdr:cNvPr id="74" name="テキスト ボックス 73"/>
        <xdr:cNvSpPr txBox="1"/>
      </xdr:nvSpPr>
      <xdr:spPr>
        <a:xfrm>
          <a:off x="3225800" y="176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95707</xdr:rowOff>
    </xdr:from>
    <xdr:to>
      <xdr:col>15</xdr:col>
      <xdr:colOff>101600</xdr:colOff>
      <xdr:row>13</xdr:row>
      <xdr:rowOff>25857</xdr:rowOff>
    </xdr:to>
    <xdr:sp macro="" textlink="">
      <xdr:nvSpPr>
        <xdr:cNvPr id="75" name="楕円 74"/>
        <xdr:cNvSpPr/>
      </xdr:nvSpPr>
      <xdr:spPr bwMode="auto">
        <a:xfrm>
          <a:off x="2857500" y="220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36034</xdr:rowOff>
    </xdr:from>
    <xdr:ext cx="762000" cy="259045"/>
    <xdr:sp macro="" textlink="">
      <xdr:nvSpPr>
        <xdr:cNvPr id="76" name="テキスト ボックス 75"/>
        <xdr:cNvSpPr txBox="1"/>
      </xdr:nvSpPr>
      <xdr:spPr>
        <a:xfrm>
          <a:off x="2527300" y="19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7834</xdr:rowOff>
    </xdr:from>
    <xdr:to>
      <xdr:col>29</xdr:col>
      <xdr:colOff>127000</xdr:colOff>
      <xdr:row>37</xdr:row>
      <xdr:rowOff>53097</xdr:rowOff>
    </xdr:to>
    <xdr:cxnSp macro="">
      <xdr:nvCxnSpPr>
        <xdr:cNvPr id="111" name="直線コネクタ 110"/>
        <xdr:cNvCxnSpPr/>
      </xdr:nvCxnSpPr>
      <xdr:spPr bwMode="auto">
        <a:xfrm>
          <a:off x="5003800" y="7132534"/>
          <a:ext cx="647700" cy="45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132046</xdr:rowOff>
    </xdr:from>
    <xdr:ext cx="762000" cy="259045"/>
    <xdr:sp macro="" textlink="">
      <xdr:nvSpPr>
        <xdr:cNvPr id="112" name="人口1人当たり決算額の推移平均値テキスト445"/>
        <xdr:cNvSpPr txBox="1"/>
      </xdr:nvSpPr>
      <xdr:spPr>
        <a:xfrm>
          <a:off x="5740400" y="674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114035</xdr:rowOff>
    </xdr:from>
    <xdr:to>
      <xdr:col>26</xdr:col>
      <xdr:colOff>50800</xdr:colOff>
      <xdr:row>37</xdr:row>
      <xdr:rowOff>7834</xdr:rowOff>
    </xdr:to>
    <xdr:cxnSp macro="">
      <xdr:nvCxnSpPr>
        <xdr:cNvPr id="114" name="直線コネクタ 113"/>
        <xdr:cNvCxnSpPr/>
      </xdr:nvCxnSpPr>
      <xdr:spPr bwMode="auto">
        <a:xfrm>
          <a:off x="4305300" y="7067285"/>
          <a:ext cx="698500" cy="6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69981</xdr:rowOff>
    </xdr:from>
    <xdr:to>
      <xdr:col>22</xdr:col>
      <xdr:colOff>114300</xdr:colOff>
      <xdr:row>36</xdr:row>
      <xdr:rowOff>114035</xdr:rowOff>
    </xdr:to>
    <xdr:cxnSp macro="">
      <xdr:nvCxnSpPr>
        <xdr:cNvPr id="117" name="直線コネクタ 116"/>
        <xdr:cNvCxnSpPr/>
      </xdr:nvCxnSpPr>
      <xdr:spPr bwMode="auto">
        <a:xfrm>
          <a:off x="3606800" y="7023231"/>
          <a:ext cx="698500" cy="4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33541</xdr:rowOff>
    </xdr:from>
    <xdr:ext cx="762000" cy="259045"/>
    <xdr:sp macro="" textlink="">
      <xdr:nvSpPr>
        <xdr:cNvPr id="119" name="テキスト ボックス 118"/>
        <xdr:cNvSpPr txBox="1"/>
      </xdr:nvSpPr>
      <xdr:spPr>
        <a:xfrm>
          <a:off x="3924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15443</xdr:rowOff>
    </xdr:from>
    <xdr:to>
      <xdr:col>18</xdr:col>
      <xdr:colOff>177800</xdr:colOff>
      <xdr:row>36</xdr:row>
      <xdr:rowOff>69981</xdr:rowOff>
    </xdr:to>
    <xdr:cxnSp macro="">
      <xdr:nvCxnSpPr>
        <xdr:cNvPr id="120" name="直線コネクタ 119"/>
        <xdr:cNvCxnSpPr/>
      </xdr:nvCxnSpPr>
      <xdr:spPr bwMode="auto">
        <a:xfrm>
          <a:off x="2908300" y="6968693"/>
          <a:ext cx="6985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2" name="テキスト ボックス 121"/>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4" name="テキスト ボックス 123"/>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2297</xdr:rowOff>
    </xdr:from>
    <xdr:to>
      <xdr:col>29</xdr:col>
      <xdr:colOff>177800</xdr:colOff>
      <xdr:row>37</xdr:row>
      <xdr:rowOff>103897</xdr:rowOff>
    </xdr:to>
    <xdr:sp macro="" textlink="">
      <xdr:nvSpPr>
        <xdr:cNvPr id="130" name="楕円 129"/>
        <xdr:cNvSpPr/>
      </xdr:nvSpPr>
      <xdr:spPr bwMode="auto">
        <a:xfrm>
          <a:off x="5600700" y="712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145824</xdr:rowOff>
    </xdr:from>
    <xdr:ext cx="762000" cy="259045"/>
    <xdr:sp macro="" textlink="">
      <xdr:nvSpPr>
        <xdr:cNvPr id="131" name="人口1人当たり決算額の推移該当値テキスト445"/>
        <xdr:cNvSpPr txBox="1"/>
      </xdr:nvSpPr>
      <xdr:spPr>
        <a:xfrm>
          <a:off x="5740400" y="70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128484</xdr:rowOff>
    </xdr:from>
    <xdr:to>
      <xdr:col>26</xdr:col>
      <xdr:colOff>101600</xdr:colOff>
      <xdr:row>37</xdr:row>
      <xdr:rowOff>58634</xdr:rowOff>
    </xdr:to>
    <xdr:sp macro="" textlink="">
      <xdr:nvSpPr>
        <xdr:cNvPr id="132" name="楕円 131"/>
        <xdr:cNvSpPr/>
      </xdr:nvSpPr>
      <xdr:spPr bwMode="auto">
        <a:xfrm>
          <a:off x="4953000" y="708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43411</xdr:rowOff>
    </xdr:from>
    <xdr:ext cx="736600" cy="259045"/>
    <xdr:sp macro="" textlink="">
      <xdr:nvSpPr>
        <xdr:cNvPr id="133" name="テキスト ボックス 132"/>
        <xdr:cNvSpPr txBox="1"/>
      </xdr:nvSpPr>
      <xdr:spPr>
        <a:xfrm>
          <a:off x="4622800" y="716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63235</xdr:rowOff>
    </xdr:from>
    <xdr:to>
      <xdr:col>22</xdr:col>
      <xdr:colOff>165100</xdr:colOff>
      <xdr:row>36</xdr:row>
      <xdr:rowOff>164835</xdr:rowOff>
    </xdr:to>
    <xdr:sp macro="" textlink="">
      <xdr:nvSpPr>
        <xdr:cNvPr id="134" name="楕円 133"/>
        <xdr:cNvSpPr/>
      </xdr:nvSpPr>
      <xdr:spPr bwMode="auto">
        <a:xfrm>
          <a:off x="4254500" y="701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149612</xdr:rowOff>
    </xdr:from>
    <xdr:ext cx="762000" cy="259045"/>
    <xdr:sp macro="" textlink="">
      <xdr:nvSpPr>
        <xdr:cNvPr id="135" name="テキスト ボックス 134"/>
        <xdr:cNvSpPr txBox="1"/>
      </xdr:nvSpPr>
      <xdr:spPr>
        <a:xfrm>
          <a:off x="3924300" y="71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19181</xdr:rowOff>
    </xdr:from>
    <xdr:to>
      <xdr:col>19</xdr:col>
      <xdr:colOff>38100</xdr:colOff>
      <xdr:row>36</xdr:row>
      <xdr:rowOff>120781</xdr:rowOff>
    </xdr:to>
    <xdr:sp macro="" textlink="">
      <xdr:nvSpPr>
        <xdr:cNvPr id="136" name="楕円 135"/>
        <xdr:cNvSpPr/>
      </xdr:nvSpPr>
      <xdr:spPr bwMode="auto">
        <a:xfrm>
          <a:off x="3556000" y="697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130958</xdr:rowOff>
    </xdr:from>
    <xdr:ext cx="762000" cy="259045"/>
    <xdr:sp macro="" textlink="">
      <xdr:nvSpPr>
        <xdr:cNvPr id="137" name="テキスト ボックス 136"/>
        <xdr:cNvSpPr txBox="1"/>
      </xdr:nvSpPr>
      <xdr:spPr>
        <a:xfrm>
          <a:off x="3225800" y="67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307543</xdr:rowOff>
    </xdr:from>
    <xdr:to>
      <xdr:col>15</xdr:col>
      <xdr:colOff>101600</xdr:colOff>
      <xdr:row>36</xdr:row>
      <xdr:rowOff>66243</xdr:rowOff>
    </xdr:to>
    <xdr:sp macro="" textlink="">
      <xdr:nvSpPr>
        <xdr:cNvPr id="138" name="楕円 137"/>
        <xdr:cNvSpPr/>
      </xdr:nvSpPr>
      <xdr:spPr bwMode="auto">
        <a:xfrm>
          <a:off x="28575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76420</xdr:rowOff>
    </xdr:from>
    <xdr:ext cx="762000" cy="259045"/>
    <xdr:sp macro="" textlink="">
      <xdr:nvSpPr>
        <xdr:cNvPr id="139" name="テキスト ボックス 138"/>
        <xdr:cNvSpPr txBox="1"/>
      </xdr:nvSpPr>
      <xdr:spPr>
        <a:xfrm>
          <a:off x="2527300" y="668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128765</xdr:rowOff>
    </xdr:from>
    <xdr:to>
      <xdr:col>24</xdr:col>
      <xdr:colOff>63500</xdr:colOff>
      <xdr:row>35</xdr:row>
      <xdr:rowOff>32106</xdr:rowOff>
    </xdr:to>
    <xdr:cxnSp macro="">
      <xdr:nvCxnSpPr>
        <xdr:cNvPr id="61" name="直線コネクタ 60"/>
        <xdr:cNvCxnSpPr/>
      </xdr:nvCxnSpPr>
      <xdr:spPr>
        <a:xfrm flipV="1">
          <a:off x="3797300" y="5958065"/>
          <a:ext cx="8382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101638</xdr:rowOff>
    </xdr:from>
    <xdr:to>
      <xdr:col>19</xdr:col>
      <xdr:colOff>177800</xdr:colOff>
      <xdr:row>35</xdr:row>
      <xdr:rowOff>32106</xdr:rowOff>
    </xdr:to>
    <xdr:cxnSp macro="">
      <xdr:nvCxnSpPr>
        <xdr:cNvPr id="64" name="直線コネクタ 63"/>
        <xdr:cNvCxnSpPr/>
      </xdr:nvCxnSpPr>
      <xdr:spPr>
        <a:xfrm>
          <a:off x="2908300" y="5930938"/>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53137</xdr:rowOff>
    </xdr:from>
    <xdr:to>
      <xdr:col>15</xdr:col>
      <xdr:colOff>50800</xdr:colOff>
      <xdr:row>34</xdr:row>
      <xdr:rowOff>101638</xdr:rowOff>
    </xdr:to>
    <xdr:cxnSp macro="">
      <xdr:nvCxnSpPr>
        <xdr:cNvPr id="67" name="直線コネクタ 66"/>
        <xdr:cNvCxnSpPr/>
      </xdr:nvCxnSpPr>
      <xdr:spPr>
        <a:xfrm>
          <a:off x="2019300" y="588243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67784</xdr:rowOff>
    </xdr:from>
    <xdr:ext cx="534377" cy="259045"/>
    <xdr:sp macro="" textlink="">
      <xdr:nvSpPr>
        <xdr:cNvPr id="69" name="テキスト ボックス 68"/>
        <xdr:cNvSpPr txBox="1"/>
      </xdr:nvSpPr>
      <xdr:spPr>
        <a:xfrm>
          <a:off x="2641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163856</xdr:rowOff>
    </xdr:from>
    <xdr:to>
      <xdr:col>10</xdr:col>
      <xdr:colOff>114300</xdr:colOff>
      <xdr:row>34</xdr:row>
      <xdr:rowOff>53137</xdr:rowOff>
    </xdr:to>
    <xdr:cxnSp macro="">
      <xdr:nvCxnSpPr>
        <xdr:cNvPr id="70" name="直線コネクタ 69"/>
        <xdr:cNvCxnSpPr/>
      </xdr:nvCxnSpPr>
      <xdr:spPr>
        <a:xfrm>
          <a:off x="1130300" y="5821706"/>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77965</xdr:rowOff>
    </xdr:from>
    <xdr:to>
      <xdr:col>24</xdr:col>
      <xdr:colOff>114300</xdr:colOff>
      <xdr:row>35</xdr:row>
      <xdr:rowOff>8115</xdr:rowOff>
    </xdr:to>
    <xdr:sp macro="" textlink="">
      <xdr:nvSpPr>
        <xdr:cNvPr id="80" name="楕円 79"/>
        <xdr:cNvSpPr/>
      </xdr:nvSpPr>
      <xdr:spPr>
        <a:xfrm>
          <a:off x="4584700" y="59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100842</xdr:rowOff>
    </xdr:from>
    <xdr:ext cx="534377" cy="259045"/>
    <xdr:sp macro="" textlink="">
      <xdr:nvSpPr>
        <xdr:cNvPr id="81" name="人件費該当値テキスト"/>
        <xdr:cNvSpPr txBox="1"/>
      </xdr:nvSpPr>
      <xdr:spPr>
        <a:xfrm>
          <a:off x="4686300" y="57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152756</xdr:rowOff>
    </xdr:from>
    <xdr:to>
      <xdr:col>20</xdr:col>
      <xdr:colOff>38100</xdr:colOff>
      <xdr:row>35</xdr:row>
      <xdr:rowOff>82906</xdr:rowOff>
    </xdr:to>
    <xdr:sp macro="" textlink="">
      <xdr:nvSpPr>
        <xdr:cNvPr id="82" name="楕円 81"/>
        <xdr:cNvSpPr/>
      </xdr:nvSpPr>
      <xdr:spPr>
        <a:xfrm>
          <a:off x="37465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74033</xdr:rowOff>
    </xdr:from>
    <xdr:ext cx="534377" cy="259045"/>
    <xdr:sp macro="" textlink="">
      <xdr:nvSpPr>
        <xdr:cNvPr id="83" name="テキスト ボックス 82"/>
        <xdr:cNvSpPr txBox="1"/>
      </xdr:nvSpPr>
      <xdr:spPr>
        <a:xfrm>
          <a:off x="3530111" y="6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50838</xdr:rowOff>
    </xdr:from>
    <xdr:to>
      <xdr:col>15</xdr:col>
      <xdr:colOff>101600</xdr:colOff>
      <xdr:row>34</xdr:row>
      <xdr:rowOff>152438</xdr:rowOff>
    </xdr:to>
    <xdr:sp macro="" textlink="">
      <xdr:nvSpPr>
        <xdr:cNvPr id="84" name="楕円 83"/>
        <xdr:cNvSpPr/>
      </xdr:nvSpPr>
      <xdr:spPr>
        <a:xfrm>
          <a:off x="2857500" y="58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168965</xdr:rowOff>
    </xdr:from>
    <xdr:ext cx="534377" cy="259045"/>
    <xdr:sp macro="" textlink="">
      <xdr:nvSpPr>
        <xdr:cNvPr id="85" name="テキスト ボックス 84"/>
        <xdr:cNvSpPr txBox="1"/>
      </xdr:nvSpPr>
      <xdr:spPr>
        <a:xfrm>
          <a:off x="2641111" y="56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2337</xdr:rowOff>
    </xdr:from>
    <xdr:to>
      <xdr:col>10</xdr:col>
      <xdr:colOff>165100</xdr:colOff>
      <xdr:row>34</xdr:row>
      <xdr:rowOff>103937</xdr:rowOff>
    </xdr:to>
    <xdr:sp macro="" textlink="">
      <xdr:nvSpPr>
        <xdr:cNvPr id="86" name="楕円 85"/>
        <xdr:cNvSpPr/>
      </xdr:nvSpPr>
      <xdr:spPr>
        <a:xfrm>
          <a:off x="1968500" y="58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120464</xdr:rowOff>
    </xdr:from>
    <xdr:ext cx="534377" cy="259045"/>
    <xdr:sp macro="" textlink="">
      <xdr:nvSpPr>
        <xdr:cNvPr id="87" name="テキスト ボックス 86"/>
        <xdr:cNvSpPr txBox="1"/>
      </xdr:nvSpPr>
      <xdr:spPr>
        <a:xfrm>
          <a:off x="1752111" y="56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113056</xdr:rowOff>
    </xdr:from>
    <xdr:to>
      <xdr:col>6</xdr:col>
      <xdr:colOff>38100</xdr:colOff>
      <xdr:row>34</xdr:row>
      <xdr:rowOff>43206</xdr:rowOff>
    </xdr:to>
    <xdr:sp macro="" textlink="">
      <xdr:nvSpPr>
        <xdr:cNvPr id="88" name="楕円 87"/>
        <xdr:cNvSpPr/>
      </xdr:nvSpPr>
      <xdr:spPr>
        <a:xfrm>
          <a:off x="1079500" y="5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59733</xdr:rowOff>
    </xdr:from>
    <xdr:ext cx="534377" cy="259045"/>
    <xdr:sp macro="" textlink="">
      <xdr:nvSpPr>
        <xdr:cNvPr id="89" name="テキスト ボックス 88"/>
        <xdr:cNvSpPr txBox="1"/>
      </xdr:nvSpPr>
      <xdr:spPr>
        <a:xfrm>
          <a:off x="863111" y="55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9207</xdr:rowOff>
    </xdr:from>
    <xdr:to>
      <xdr:col>24</xdr:col>
      <xdr:colOff>63500</xdr:colOff>
      <xdr:row>55</xdr:row>
      <xdr:rowOff>44069</xdr:rowOff>
    </xdr:to>
    <xdr:cxnSp macro="">
      <xdr:nvCxnSpPr>
        <xdr:cNvPr id="119" name="直線コネクタ 118"/>
        <xdr:cNvCxnSpPr/>
      </xdr:nvCxnSpPr>
      <xdr:spPr>
        <a:xfrm flipV="1">
          <a:off x="3797300" y="9438957"/>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44069</xdr:rowOff>
    </xdr:from>
    <xdr:to>
      <xdr:col>19</xdr:col>
      <xdr:colOff>177800</xdr:colOff>
      <xdr:row>55</xdr:row>
      <xdr:rowOff>101371</xdr:rowOff>
    </xdr:to>
    <xdr:cxnSp macro="">
      <xdr:nvCxnSpPr>
        <xdr:cNvPr id="122" name="直線コネクタ 121"/>
        <xdr:cNvCxnSpPr/>
      </xdr:nvCxnSpPr>
      <xdr:spPr>
        <a:xfrm flipV="1">
          <a:off x="2908300" y="9473819"/>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61709</xdr:rowOff>
    </xdr:from>
    <xdr:to>
      <xdr:col>15</xdr:col>
      <xdr:colOff>50800</xdr:colOff>
      <xdr:row>55</xdr:row>
      <xdr:rowOff>101371</xdr:rowOff>
    </xdr:to>
    <xdr:cxnSp macro="">
      <xdr:nvCxnSpPr>
        <xdr:cNvPr id="125" name="直線コネクタ 124"/>
        <xdr:cNvCxnSpPr/>
      </xdr:nvCxnSpPr>
      <xdr:spPr>
        <a:xfrm>
          <a:off x="2019300" y="949145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3115</xdr:rowOff>
    </xdr:from>
    <xdr:ext cx="534377" cy="259045"/>
    <xdr:sp macro="" textlink="">
      <xdr:nvSpPr>
        <xdr:cNvPr id="127" name="テキスト ボックス 126"/>
        <xdr:cNvSpPr txBox="1"/>
      </xdr:nvSpPr>
      <xdr:spPr>
        <a:xfrm>
          <a:off x="2641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61709</xdr:rowOff>
    </xdr:from>
    <xdr:to>
      <xdr:col>10</xdr:col>
      <xdr:colOff>114300</xdr:colOff>
      <xdr:row>55</xdr:row>
      <xdr:rowOff>116725</xdr:rowOff>
    </xdr:to>
    <xdr:cxnSp macro="">
      <xdr:nvCxnSpPr>
        <xdr:cNvPr id="128" name="直線コネクタ 127"/>
        <xdr:cNvCxnSpPr/>
      </xdr:nvCxnSpPr>
      <xdr:spPr>
        <a:xfrm flipV="1">
          <a:off x="1130300" y="9491459"/>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129857</xdr:rowOff>
    </xdr:from>
    <xdr:to>
      <xdr:col>24</xdr:col>
      <xdr:colOff>114300</xdr:colOff>
      <xdr:row>55</xdr:row>
      <xdr:rowOff>60007</xdr:rowOff>
    </xdr:to>
    <xdr:sp macro="" textlink="">
      <xdr:nvSpPr>
        <xdr:cNvPr id="138" name="楕円 137"/>
        <xdr:cNvSpPr/>
      </xdr:nvSpPr>
      <xdr:spPr>
        <a:xfrm>
          <a:off x="4584700" y="93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108284</xdr:rowOff>
    </xdr:from>
    <xdr:ext cx="534377" cy="259045"/>
    <xdr:sp macro="" textlink="">
      <xdr:nvSpPr>
        <xdr:cNvPr id="139" name="物件費該当値テキスト"/>
        <xdr:cNvSpPr txBox="1"/>
      </xdr:nvSpPr>
      <xdr:spPr>
        <a:xfrm>
          <a:off x="4686300" y="93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164719</xdr:rowOff>
    </xdr:from>
    <xdr:to>
      <xdr:col>20</xdr:col>
      <xdr:colOff>38100</xdr:colOff>
      <xdr:row>55</xdr:row>
      <xdr:rowOff>94869</xdr:rowOff>
    </xdr:to>
    <xdr:sp macro="" textlink="">
      <xdr:nvSpPr>
        <xdr:cNvPr id="140" name="楕円 139"/>
        <xdr:cNvSpPr/>
      </xdr:nvSpPr>
      <xdr:spPr>
        <a:xfrm>
          <a:off x="3746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85996</xdr:rowOff>
    </xdr:from>
    <xdr:ext cx="534377" cy="259045"/>
    <xdr:sp macro="" textlink="">
      <xdr:nvSpPr>
        <xdr:cNvPr id="141" name="テキスト ボックス 140"/>
        <xdr:cNvSpPr txBox="1"/>
      </xdr:nvSpPr>
      <xdr:spPr>
        <a:xfrm>
          <a:off x="3530111" y="95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50571</xdr:rowOff>
    </xdr:from>
    <xdr:to>
      <xdr:col>15</xdr:col>
      <xdr:colOff>101600</xdr:colOff>
      <xdr:row>55</xdr:row>
      <xdr:rowOff>152171</xdr:rowOff>
    </xdr:to>
    <xdr:sp macro="" textlink="">
      <xdr:nvSpPr>
        <xdr:cNvPr id="142" name="楕円 141"/>
        <xdr:cNvSpPr/>
      </xdr:nvSpPr>
      <xdr:spPr>
        <a:xfrm>
          <a:off x="2857500" y="94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143298</xdr:rowOff>
    </xdr:from>
    <xdr:ext cx="534377" cy="259045"/>
    <xdr:sp macro="" textlink="">
      <xdr:nvSpPr>
        <xdr:cNvPr id="143" name="テキスト ボックス 142"/>
        <xdr:cNvSpPr txBox="1"/>
      </xdr:nvSpPr>
      <xdr:spPr>
        <a:xfrm>
          <a:off x="2641111" y="95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10909</xdr:rowOff>
    </xdr:from>
    <xdr:to>
      <xdr:col>10</xdr:col>
      <xdr:colOff>165100</xdr:colOff>
      <xdr:row>55</xdr:row>
      <xdr:rowOff>112509</xdr:rowOff>
    </xdr:to>
    <xdr:sp macro="" textlink="">
      <xdr:nvSpPr>
        <xdr:cNvPr id="144" name="楕円 143"/>
        <xdr:cNvSpPr/>
      </xdr:nvSpPr>
      <xdr:spPr>
        <a:xfrm>
          <a:off x="1968500" y="94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103636</xdr:rowOff>
    </xdr:from>
    <xdr:ext cx="534377" cy="259045"/>
    <xdr:sp macro="" textlink="">
      <xdr:nvSpPr>
        <xdr:cNvPr id="145" name="テキスト ボックス 144"/>
        <xdr:cNvSpPr txBox="1"/>
      </xdr:nvSpPr>
      <xdr:spPr>
        <a:xfrm>
          <a:off x="1752111" y="95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65925</xdr:rowOff>
    </xdr:from>
    <xdr:to>
      <xdr:col>6</xdr:col>
      <xdr:colOff>38100</xdr:colOff>
      <xdr:row>55</xdr:row>
      <xdr:rowOff>167525</xdr:rowOff>
    </xdr:to>
    <xdr:sp macro="" textlink="">
      <xdr:nvSpPr>
        <xdr:cNvPr id="146" name="楕円 145"/>
        <xdr:cNvSpPr/>
      </xdr:nvSpPr>
      <xdr:spPr>
        <a:xfrm>
          <a:off x="1079500" y="9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158652</xdr:rowOff>
    </xdr:from>
    <xdr:ext cx="534377" cy="259045"/>
    <xdr:sp macro="" textlink="">
      <xdr:nvSpPr>
        <xdr:cNvPr id="147" name="テキスト ボックス 146"/>
        <xdr:cNvSpPr txBox="1"/>
      </xdr:nvSpPr>
      <xdr:spPr>
        <a:xfrm>
          <a:off x="863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60016</xdr:rowOff>
    </xdr:from>
    <xdr:to>
      <xdr:col>24</xdr:col>
      <xdr:colOff>63500</xdr:colOff>
      <xdr:row>75</xdr:row>
      <xdr:rowOff>99205</xdr:rowOff>
    </xdr:to>
    <xdr:cxnSp macro="">
      <xdr:nvCxnSpPr>
        <xdr:cNvPr id="178" name="直線コネクタ 177"/>
        <xdr:cNvCxnSpPr/>
      </xdr:nvCxnSpPr>
      <xdr:spPr>
        <a:xfrm flipV="1">
          <a:off x="3797300" y="1291876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9561</xdr:rowOff>
    </xdr:from>
    <xdr:to>
      <xdr:col>19</xdr:col>
      <xdr:colOff>177800</xdr:colOff>
      <xdr:row>75</xdr:row>
      <xdr:rowOff>99205</xdr:rowOff>
    </xdr:to>
    <xdr:cxnSp macro="">
      <xdr:nvCxnSpPr>
        <xdr:cNvPr id="181" name="直線コネクタ 180"/>
        <xdr:cNvCxnSpPr/>
      </xdr:nvCxnSpPr>
      <xdr:spPr>
        <a:xfrm>
          <a:off x="2908300" y="12868311"/>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83" name="テキスト ボックス 182"/>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9561</xdr:rowOff>
    </xdr:from>
    <xdr:to>
      <xdr:col>15</xdr:col>
      <xdr:colOff>50800</xdr:colOff>
      <xdr:row>75</xdr:row>
      <xdr:rowOff>15439</xdr:rowOff>
    </xdr:to>
    <xdr:cxnSp macro="">
      <xdr:nvCxnSpPr>
        <xdr:cNvPr id="184" name="直線コネクタ 183"/>
        <xdr:cNvCxnSpPr/>
      </xdr:nvCxnSpPr>
      <xdr:spPr>
        <a:xfrm flipV="1">
          <a:off x="2019300" y="1286831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15439</xdr:rowOff>
    </xdr:from>
    <xdr:to>
      <xdr:col>10</xdr:col>
      <xdr:colOff>114300</xdr:colOff>
      <xdr:row>75</xdr:row>
      <xdr:rowOff>35851</xdr:rowOff>
    </xdr:to>
    <xdr:cxnSp macro="">
      <xdr:nvCxnSpPr>
        <xdr:cNvPr id="187" name="直線コネクタ 186"/>
        <xdr:cNvCxnSpPr/>
      </xdr:nvCxnSpPr>
      <xdr:spPr>
        <a:xfrm flipV="1">
          <a:off x="1130300" y="12874189"/>
          <a:ext cx="889000" cy="2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89371</xdr:rowOff>
    </xdr:from>
    <xdr:ext cx="469744" cy="259045"/>
    <xdr:sp macro="" textlink="">
      <xdr:nvSpPr>
        <xdr:cNvPr id="189" name="テキスト ボックス 188"/>
        <xdr:cNvSpPr txBox="1"/>
      </xdr:nvSpPr>
      <xdr:spPr>
        <a:xfrm>
          <a:off x="1784428"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98024</xdr:rowOff>
    </xdr:from>
    <xdr:ext cx="469744" cy="259045"/>
    <xdr:sp macro="" textlink="">
      <xdr:nvSpPr>
        <xdr:cNvPr id="191" name="テキスト ボックス 190"/>
        <xdr:cNvSpPr txBox="1"/>
      </xdr:nvSpPr>
      <xdr:spPr>
        <a:xfrm>
          <a:off x="895428"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9216</xdr:rowOff>
    </xdr:from>
    <xdr:to>
      <xdr:col>24</xdr:col>
      <xdr:colOff>114300</xdr:colOff>
      <xdr:row>75</xdr:row>
      <xdr:rowOff>110816</xdr:rowOff>
    </xdr:to>
    <xdr:sp macro="" textlink="">
      <xdr:nvSpPr>
        <xdr:cNvPr id="197" name="楕円 196"/>
        <xdr:cNvSpPr/>
      </xdr:nvSpPr>
      <xdr:spPr>
        <a:xfrm>
          <a:off x="4584700" y="128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32093</xdr:rowOff>
    </xdr:from>
    <xdr:ext cx="469744" cy="259045"/>
    <xdr:sp macro="" textlink="">
      <xdr:nvSpPr>
        <xdr:cNvPr id="198" name="維持補修費該当値テキスト"/>
        <xdr:cNvSpPr txBox="1"/>
      </xdr:nvSpPr>
      <xdr:spPr>
        <a:xfrm>
          <a:off x="4686300" y="1271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48405</xdr:rowOff>
    </xdr:from>
    <xdr:to>
      <xdr:col>20</xdr:col>
      <xdr:colOff>38100</xdr:colOff>
      <xdr:row>75</xdr:row>
      <xdr:rowOff>150005</xdr:rowOff>
    </xdr:to>
    <xdr:sp macro="" textlink="">
      <xdr:nvSpPr>
        <xdr:cNvPr id="199" name="楕円 198"/>
        <xdr:cNvSpPr/>
      </xdr:nvSpPr>
      <xdr:spPr>
        <a:xfrm>
          <a:off x="3746500" y="129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141132</xdr:rowOff>
    </xdr:from>
    <xdr:ext cx="469744" cy="259045"/>
    <xdr:sp macro="" textlink="">
      <xdr:nvSpPr>
        <xdr:cNvPr id="200" name="テキスト ボックス 199"/>
        <xdr:cNvSpPr txBox="1"/>
      </xdr:nvSpPr>
      <xdr:spPr>
        <a:xfrm>
          <a:off x="3562428" y="1299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130211</xdr:rowOff>
    </xdr:from>
    <xdr:to>
      <xdr:col>15</xdr:col>
      <xdr:colOff>101600</xdr:colOff>
      <xdr:row>75</xdr:row>
      <xdr:rowOff>60361</xdr:rowOff>
    </xdr:to>
    <xdr:sp macro="" textlink="">
      <xdr:nvSpPr>
        <xdr:cNvPr id="201" name="楕円 200"/>
        <xdr:cNvSpPr/>
      </xdr:nvSpPr>
      <xdr:spPr>
        <a:xfrm>
          <a:off x="2857500" y="128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76888</xdr:rowOff>
    </xdr:from>
    <xdr:ext cx="469744" cy="259045"/>
    <xdr:sp macro="" textlink="">
      <xdr:nvSpPr>
        <xdr:cNvPr id="202" name="テキスト ボックス 201"/>
        <xdr:cNvSpPr txBox="1"/>
      </xdr:nvSpPr>
      <xdr:spPr>
        <a:xfrm>
          <a:off x="2673428" y="125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136089</xdr:rowOff>
    </xdr:from>
    <xdr:to>
      <xdr:col>10</xdr:col>
      <xdr:colOff>165100</xdr:colOff>
      <xdr:row>75</xdr:row>
      <xdr:rowOff>66239</xdr:rowOff>
    </xdr:to>
    <xdr:sp macro="" textlink="">
      <xdr:nvSpPr>
        <xdr:cNvPr id="203" name="楕円 202"/>
        <xdr:cNvSpPr/>
      </xdr:nvSpPr>
      <xdr:spPr>
        <a:xfrm>
          <a:off x="1968500" y="128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82766</xdr:rowOff>
    </xdr:from>
    <xdr:ext cx="469744" cy="259045"/>
    <xdr:sp macro="" textlink="">
      <xdr:nvSpPr>
        <xdr:cNvPr id="204" name="テキスト ボックス 203"/>
        <xdr:cNvSpPr txBox="1"/>
      </xdr:nvSpPr>
      <xdr:spPr>
        <a:xfrm>
          <a:off x="1784428" y="125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156501</xdr:rowOff>
    </xdr:from>
    <xdr:to>
      <xdr:col>6</xdr:col>
      <xdr:colOff>38100</xdr:colOff>
      <xdr:row>75</xdr:row>
      <xdr:rowOff>86651</xdr:rowOff>
    </xdr:to>
    <xdr:sp macro="" textlink="">
      <xdr:nvSpPr>
        <xdr:cNvPr id="205" name="楕円 204"/>
        <xdr:cNvSpPr/>
      </xdr:nvSpPr>
      <xdr:spPr>
        <a:xfrm>
          <a:off x="1079500" y="128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103178</xdr:rowOff>
    </xdr:from>
    <xdr:ext cx="469744" cy="259045"/>
    <xdr:sp macro="" textlink="">
      <xdr:nvSpPr>
        <xdr:cNvPr id="206" name="テキスト ボックス 205"/>
        <xdr:cNvSpPr txBox="1"/>
      </xdr:nvSpPr>
      <xdr:spPr>
        <a:xfrm>
          <a:off x="895428" y="1261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31268</xdr:rowOff>
    </xdr:from>
    <xdr:to>
      <xdr:col>24</xdr:col>
      <xdr:colOff>63500</xdr:colOff>
      <xdr:row>91</xdr:row>
      <xdr:rowOff>88988</xdr:rowOff>
    </xdr:to>
    <xdr:cxnSp macro="">
      <xdr:nvCxnSpPr>
        <xdr:cNvPr id="236" name="直線コネクタ 235"/>
        <xdr:cNvCxnSpPr/>
      </xdr:nvCxnSpPr>
      <xdr:spPr>
        <a:xfrm flipV="1">
          <a:off x="3797300" y="15633218"/>
          <a:ext cx="8382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37" name="扶助費平均値テキスト"/>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88988</xdr:rowOff>
    </xdr:from>
    <xdr:to>
      <xdr:col>19</xdr:col>
      <xdr:colOff>177800</xdr:colOff>
      <xdr:row>92</xdr:row>
      <xdr:rowOff>67653</xdr:rowOff>
    </xdr:to>
    <xdr:cxnSp macro="">
      <xdr:nvCxnSpPr>
        <xdr:cNvPr id="239" name="直線コネクタ 238"/>
        <xdr:cNvCxnSpPr/>
      </xdr:nvCxnSpPr>
      <xdr:spPr>
        <a:xfrm flipV="1">
          <a:off x="2908300" y="15690938"/>
          <a:ext cx="8890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55135</xdr:rowOff>
    </xdr:from>
    <xdr:ext cx="534377" cy="259045"/>
    <xdr:sp macro="" textlink="">
      <xdr:nvSpPr>
        <xdr:cNvPr id="241" name="テキスト ボックス 240"/>
        <xdr:cNvSpPr txBox="1"/>
      </xdr:nvSpPr>
      <xdr:spPr>
        <a:xfrm>
          <a:off x="3530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67653</xdr:rowOff>
    </xdr:from>
    <xdr:to>
      <xdr:col>15</xdr:col>
      <xdr:colOff>50800</xdr:colOff>
      <xdr:row>93</xdr:row>
      <xdr:rowOff>7531</xdr:rowOff>
    </xdr:to>
    <xdr:cxnSp macro="">
      <xdr:nvCxnSpPr>
        <xdr:cNvPr id="242" name="直線コネクタ 241"/>
        <xdr:cNvCxnSpPr/>
      </xdr:nvCxnSpPr>
      <xdr:spPr>
        <a:xfrm flipV="1">
          <a:off x="2019300" y="15841053"/>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136211</xdr:rowOff>
    </xdr:from>
    <xdr:ext cx="534377" cy="259045"/>
    <xdr:sp macro="" textlink="">
      <xdr:nvSpPr>
        <xdr:cNvPr id="244" name="テキスト ボックス 243"/>
        <xdr:cNvSpPr txBox="1"/>
      </xdr:nvSpPr>
      <xdr:spPr>
        <a:xfrm>
          <a:off x="2641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7531</xdr:rowOff>
    </xdr:from>
    <xdr:to>
      <xdr:col>10</xdr:col>
      <xdr:colOff>114300</xdr:colOff>
      <xdr:row>94</xdr:row>
      <xdr:rowOff>7722</xdr:rowOff>
    </xdr:to>
    <xdr:cxnSp macro="">
      <xdr:nvCxnSpPr>
        <xdr:cNvPr id="245" name="直線コネクタ 244"/>
        <xdr:cNvCxnSpPr/>
      </xdr:nvCxnSpPr>
      <xdr:spPr>
        <a:xfrm flipV="1">
          <a:off x="1130300" y="15952381"/>
          <a:ext cx="889000" cy="1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53649</xdr:rowOff>
    </xdr:from>
    <xdr:ext cx="534377" cy="259045"/>
    <xdr:sp macro="" textlink="">
      <xdr:nvSpPr>
        <xdr:cNvPr id="247" name="テキスト ボックス 246"/>
        <xdr:cNvSpPr txBox="1"/>
      </xdr:nvSpPr>
      <xdr:spPr>
        <a:xfrm>
          <a:off x="1752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82796</xdr:rowOff>
    </xdr:from>
    <xdr:ext cx="534377" cy="259045"/>
    <xdr:sp macro="" textlink="">
      <xdr:nvSpPr>
        <xdr:cNvPr id="249" name="テキスト ボックス 248"/>
        <xdr:cNvSpPr txBox="1"/>
      </xdr:nvSpPr>
      <xdr:spPr>
        <a:xfrm>
          <a:off x="863111" y="161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151918</xdr:rowOff>
    </xdr:from>
    <xdr:to>
      <xdr:col>24</xdr:col>
      <xdr:colOff>114300</xdr:colOff>
      <xdr:row>91</xdr:row>
      <xdr:rowOff>82068</xdr:rowOff>
    </xdr:to>
    <xdr:sp macro="" textlink="">
      <xdr:nvSpPr>
        <xdr:cNvPr id="255" name="楕円 254"/>
        <xdr:cNvSpPr/>
      </xdr:nvSpPr>
      <xdr:spPr>
        <a:xfrm>
          <a:off x="4584700" y="155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66845</xdr:rowOff>
    </xdr:from>
    <xdr:ext cx="534377" cy="259045"/>
    <xdr:sp macro="" textlink="">
      <xdr:nvSpPr>
        <xdr:cNvPr id="256" name="扶助費該当値テキスト"/>
        <xdr:cNvSpPr txBox="1"/>
      </xdr:nvSpPr>
      <xdr:spPr>
        <a:xfrm>
          <a:off x="4686300" y="1549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38188</xdr:rowOff>
    </xdr:from>
    <xdr:to>
      <xdr:col>20</xdr:col>
      <xdr:colOff>38100</xdr:colOff>
      <xdr:row>91</xdr:row>
      <xdr:rowOff>139788</xdr:rowOff>
    </xdr:to>
    <xdr:sp macro="" textlink="">
      <xdr:nvSpPr>
        <xdr:cNvPr id="257" name="楕円 256"/>
        <xdr:cNvSpPr/>
      </xdr:nvSpPr>
      <xdr:spPr>
        <a:xfrm>
          <a:off x="3746500" y="156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156315</xdr:rowOff>
    </xdr:from>
    <xdr:ext cx="534377" cy="259045"/>
    <xdr:sp macro="" textlink="">
      <xdr:nvSpPr>
        <xdr:cNvPr id="258" name="テキスト ボックス 257"/>
        <xdr:cNvSpPr txBox="1"/>
      </xdr:nvSpPr>
      <xdr:spPr>
        <a:xfrm>
          <a:off x="3530111" y="154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16853</xdr:rowOff>
    </xdr:from>
    <xdr:to>
      <xdr:col>15</xdr:col>
      <xdr:colOff>101600</xdr:colOff>
      <xdr:row>92</xdr:row>
      <xdr:rowOff>118453</xdr:rowOff>
    </xdr:to>
    <xdr:sp macro="" textlink="">
      <xdr:nvSpPr>
        <xdr:cNvPr id="259" name="楕円 258"/>
        <xdr:cNvSpPr/>
      </xdr:nvSpPr>
      <xdr:spPr>
        <a:xfrm>
          <a:off x="2857500" y="15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134980</xdr:rowOff>
    </xdr:from>
    <xdr:ext cx="534377" cy="259045"/>
    <xdr:sp macro="" textlink="">
      <xdr:nvSpPr>
        <xdr:cNvPr id="260" name="テキスト ボックス 259"/>
        <xdr:cNvSpPr txBox="1"/>
      </xdr:nvSpPr>
      <xdr:spPr>
        <a:xfrm>
          <a:off x="2641111" y="155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128181</xdr:rowOff>
    </xdr:from>
    <xdr:to>
      <xdr:col>10</xdr:col>
      <xdr:colOff>165100</xdr:colOff>
      <xdr:row>93</xdr:row>
      <xdr:rowOff>58331</xdr:rowOff>
    </xdr:to>
    <xdr:sp macro="" textlink="">
      <xdr:nvSpPr>
        <xdr:cNvPr id="261" name="楕円 260"/>
        <xdr:cNvSpPr/>
      </xdr:nvSpPr>
      <xdr:spPr>
        <a:xfrm>
          <a:off x="1968500" y="159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74858</xdr:rowOff>
    </xdr:from>
    <xdr:ext cx="534377" cy="259045"/>
    <xdr:sp macro="" textlink="">
      <xdr:nvSpPr>
        <xdr:cNvPr id="262" name="テキスト ボックス 261"/>
        <xdr:cNvSpPr txBox="1"/>
      </xdr:nvSpPr>
      <xdr:spPr>
        <a:xfrm>
          <a:off x="1752111" y="156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128372</xdr:rowOff>
    </xdr:from>
    <xdr:to>
      <xdr:col>6</xdr:col>
      <xdr:colOff>38100</xdr:colOff>
      <xdr:row>94</xdr:row>
      <xdr:rowOff>58522</xdr:rowOff>
    </xdr:to>
    <xdr:sp macro="" textlink="">
      <xdr:nvSpPr>
        <xdr:cNvPr id="263" name="楕円 262"/>
        <xdr:cNvSpPr/>
      </xdr:nvSpPr>
      <xdr:spPr>
        <a:xfrm>
          <a:off x="1079500" y="160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75049</xdr:rowOff>
    </xdr:from>
    <xdr:ext cx="534377" cy="259045"/>
    <xdr:sp macro="" textlink="">
      <xdr:nvSpPr>
        <xdr:cNvPr id="264" name="テキスト ボックス 263"/>
        <xdr:cNvSpPr txBox="1"/>
      </xdr:nvSpPr>
      <xdr:spPr>
        <a:xfrm>
          <a:off x="863111" y="158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132548</xdr:rowOff>
    </xdr:from>
    <xdr:to>
      <xdr:col>55</xdr:col>
      <xdr:colOff>0</xdr:colOff>
      <xdr:row>32</xdr:row>
      <xdr:rowOff>8647</xdr:rowOff>
    </xdr:to>
    <xdr:cxnSp macro="">
      <xdr:nvCxnSpPr>
        <xdr:cNvPr id="296" name="直線コネクタ 295"/>
        <xdr:cNvCxnSpPr/>
      </xdr:nvCxnSpPr>
      <xdr:spPr>
        <a:xfrm flipV="1">
          <a:off x="9639300" y="5447498"/>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92380</xdr:rowOff>
    </xdr:from>
    <xdr:to>
      <xdr:col>50</xdr:col>
      <xdr:colOff>114300</xdr:colOff>
      <xdr:row>32</xdr:row>
      <xdr:rowOff>8647</xdr:rowOff>
    </xdr:to>
    <xdr:cxnSp macro="">
      <xdr:nvCxnSpPr>
        <xdr:cNvPr id="299" name="直線コネクタ 298"/>
        <xdr:cNvCxnSpPr/>
      </xdr:nvCxnSpPr>
      <xdr:spPr>
        <a:xfrm>
          <a:off x="8750300" y="5407330"/>
          <a:ext cx="8890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67463</xdr:rowOff>
    </xdr:from>
    <xdr:to>
      <xdr:col>45</xdr:col>
      <xdr:colOff>177800</xdr:colOff>
      <xdr:row>31</xdr:row>
      <xdr:rowOff>92380</xdr:rowOff>
    </xdr:to>
    <xdr:cxnSp macro="">
      <xdr:nvCxnSpPr>
        <xdr:cNvPr id="302" name="直線コネクタ 301"/>
        <xdr:cNvCxnSpPr/>
      </xdr:nvCxnSpPr>
      <xdr:spPr>
        <a:xfrm>
          <a:off x="7861300" y="5382413"/>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69384</xdr:rowOff>
    </xdr:from>
    <xdr:ext cx="534377" cy="259045"/>
    <xdr:sp macro="" textlink="">
      <xdr:nvSpPr>
        <xdr:cNvPr id="304" name="テキスト ボックス 303"/>
        <xdr:cNvSpPr txBox="1"/>
      </xdr:nvSpPr>
      <xdr:spPr>
        <a:xfrm>
          <a:off x="8483111" y="60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67463</xdr:rowOff>
    </xdr:from>
    <xdr:to>
      <xdr:col>41</xdr:col>
      <xdr:colOff>50800</xdr:colOff>
      <xdr:row>33</xdr:row>
      <xdr:rowOff>16485</xdr:rowOff>
    </xdr:to>
    <xdr:cxnSp macro="">
      <xdr:nvCxnSpPr>
        <xdr:cNvPr id="305" name="直線コネクタ 304"/>
        <xdr:cNvCxnSpPr/>
      </xdr:nvCxnSpPr>
      <xdr:spPr>
        <a:xfrm flipV="1">
          <a:off x="6972300" y="5382413"/>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7" name="テキスト ボックス 306"/>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52043</xdr:rowOff>
    </xdr:from>
    <xdr:ext cx="534377" cy="259045"/>
    <xdr:sp macro="" textlink="">
      <xdr:nvSpPr>
        <xdr:cNvPr id="309" name="テキスト ボックス 308"/>
        <xdr:cNvSpPr txBox="1"/>
      </xdr:nvSpPr>
      <xdr:spPr>
        <a:xfrm>
          <a:off x="67051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81748</xdr:rowOff>
    </xdr:from>
    <xdr:to>
      <xdr:col>55</xdr:col>
      <xdr:colOff>50800</xdr:colOff>
      <xdr:row>32</xdr:row>
      <xdr:rowOff>11898</xdr:rowOff>
    </xdr:to>
    <xdr:sp macro="" textlink="">
      <xdr:nvSpPr>
        <xdr:cNvPr id="315" name="楕円 314"/>
        <xdr:cNvSpPr/>
      </xdr:nvSpPr>
      <xdr:spPr>
        <a:xfrm>
          <a:off x="10426700" y="53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104625</xdr:rowOff>
    </xdr:from>
    <xdr:ext cx="534377" cy="259045"/>
    <xdr:sp macro="" textlink="">
      <xdr:nvSpPr>
        <xdr:cNvPr id="316" name="補助費等該当値テキスト"/>
        <xdr:cNvSpPr txBox="1"/>
      </xdr:nvSpPr>
      <xdr:spPr>
        <a:xfrm>
          <a:off x="10528300" y="52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129297</xdr:rowOff>
    </xdr:from>
    <xdr:to>
      <xdr:col>50</xdr:col>
      <xdr:colOff>165100</xdr:colOff>
      <xdr:row>32</xdr:row>
      <xdr:rowOff>59447</xdr:rowOff>
    </xdr:to>
    <xdr:sp macro="" textlink="">
      <xdr:nvSpPr>
        <xdr:cNvPr id="317" name="楕円 316"/>
        <xdr:cNvSpPr/>
      </xdr:nvSpPr>
      <xdr:spPr>
        <a:xfrm>
          <a:off x="9588500" y="54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75974</xdr:rowOff>
    </xdr:from>
    <xdr:ext cx="534377" cy="259045"/>
    <xdr:sp macro="" textlink="">
      <xdr:nvSpPr>
        <xdr:cNvPr id="318" name="テキスト ボックス 317"/>
        <xdr:cNvSpPr txBox="1"/>
      </xdr:nvSpPr>
      <xdr:spPr>
        <a:xfrm>
          <a:off x="9372111" y="521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41580</xdr:rowOff>
    </xdr:from>
    <xdr:to>
      <xdr:col>46</xdr:col>
      <xdr:colOff>38100</xdr:colOff>
      <xdr:row>31</xdr:row>
      <xdr:rowOff>143180</xdr:rowOff>
    </xdr:to>
    <xdr:sp macro="" textlink="">
      <xdr:nvSpPr>
        <xdr:cNvPr id="319" name="楕円 318"/>
        <xdr:cNvSpPr/>
      </xdr:nvSpPr>
      <xdr:spPr>
        <a:xfrm>
          <a:off x="8699500" y="53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159707</xdr:rowOff>
    </xdr:from>
    <xdr:ext cx="534377" cy="259045"/>
    <xdr:sp macro="" textlink="">
      <xdr:nvSpPr>
        <xdr:cNvPr id="320" name="テキスト ボックス 319"/>
        <xdr:cNvSpPr txBox="1"/>
      </xdr:nvSpPr>
      <xdr:spPr>
        <a:xfrm>
          <a:off x="8483111" y="51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16663</xdr:rowOff>
    </xdr:from>
    <xdr:to>
      <xdr:col>41</xdr:col>
      <xdr:colOff>101600</xdr:colOff>
      <xdr:row>31</xdr:row>
      <xdr:rowOff>118263</xdr:rowOff>
    </xdr:to>
    <xdr:sp macro="" textlink="">
      <xdr:nvSpPr>
        <xdr:cNvPr id="321" name="楕円 320"/>
        <xdr:cNvSpPr/>
      </xdr:nvSpPr>
      <xdr:spPr>
        <a:xfrm>
          <a:off x="7810500" y="53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134790</xdr:rowOff>
    </xdr:from>
    <xdr:ext cx="534377" cy="259045"/>
    <xdr:sp macro="" textlink="">
      <xdr:nvSpPr>
        <xdr:cNvPr id="322" name="テキスト ボックス 321"/>
        <xdr:cNvSpPr txBox="1"/>
      </xdr:nvSpPr>
      <xdr:spPr>
        <a:xfrm>
          <a:off x="7594111" y="51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137135</xdr:rowOff>
    </xdr:from>
    <xdr:to>
      <xdr:col>36</xdr:col>
      <xdr:colOff>165100</xdr:colOff>
      <xdr:row>33</xdr:row>
      <xdr:rowOff>67285</xdr:rowOff>
    </xdr:to>
    <xdr:sp macro="" textlink="">
      <xdr:nvSpPr>
        <xdr:cNvPr id="323" name="楕円 322"/>
        <xdr:cNvSpPr/>
      </xdr:nvSpPr>
      <xdr:spPr>
        <a:xfrm>
          <a:off x="6921500" y="562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83812</xdr:rowOff>
    </xdr:from>
    <xdr:ext cx="534377" cy="259045"/>
    <xdr:sp macro="" textlink="">
      <xdr:nvSpPr>
        <xdr:cNvPr id="324" name="テキスト ボックス 323"/>
        <xdr:cNvSpPr txBox="1"/>
      </xdr:nvSpPr>
      <xdr:spPr>
        <a:xfrm>
          <a:off x="6705111" y="539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118783</xdr:rowOff>
    </xdr:from>
    <xdr:to>
      <xdr:col>55</xdr:col>
      <xdr:colOff>0</xdr:colOff>
      <xdr:row>58</xdr:row>
      <xdr:rowOff>127372</xdr:rowOff>
    </xdr:to>
    <xdr:cxnSp macro="">
      <xdr:nvCxnSpPr>
        <xdr:cNvPr id="356" name="直線コネクタ 355"/>
        <xdr:cNvCxnSpPr/>
      </xdr:nvCxnSpPr>
      <xdr:spPr>
        <a:xfrm flipV="1">
          <a:off x="9639300" y="10062883"/>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57" name="普通建設事業費平均値テキスト"/>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127372</xdr:rowOff>
    </xdr:from>
    <xdr:to>
      <xdr:col>50</xdr:col>
      <xdr:colOff>114300</xdr:colOff>
      <xdr:row>58</xdr:row>
      <xdr:rowOff>170921</xdr:rowOff>
    </xdr:to>
    <xdr:cxnSp macro="">
      <xdr:nvCxnSpPr>
        <xdr:cNvPr id="359" name="直線コネクタ 358"/>
        <xdr:cNvCxnSpPr/>
      </xdr:nvCxnSpPr>
      <xdr:spPr>
        <a:xfrm flipV="1">
          <a:off x="8750300" y="10071472"/>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155114</xdr:rowOff>
    </xdr:from>
    <xdr:to>
      <xdr:col>45</xdr:col>
      <xdr:colOff>177800</xdr:colOff>
      <xdr:row>58</xdr:row>
      <xdr:rowOff>170921</xdr:rowOff>
    </xdr:to>
    <xdr:cxnSp macro="">
      <xdr:nvCxnSpPr>
        <xdr:cNvPr id="362" name="直線コネクタ 361"/>
        <xdr:cNvCxnSpPr/>
      </xdr:nvCxnSpPr>
      <xdr:spPr>
        <a:xfrm>
          <a:off x="7861300" y="9584864"/>
          <a:ext cx="889000" cy="5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149942</xdr:rowOff>
    </xdr:from>
    <xdr:ext cx="534377" cy="259045"/>
    <xdr:sp macro="" textlink="">
      <xdr:nvSpPr>
        <xdr:cNvPr id="364" name="テキスト ボックス 363"/>
        <xdr:cNvSpPr txBox="1"/>
      </xdr:nvSpPr>
      <xdr:spPr>
        <a:xfrm>
          <a:off x="8483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155114</xdr:rowOff>
    </xdr:from>
    <xdr:to>
      <xdr:col>41</xdr:col>
      <xdr:colOff>50800</xdr:colOff>
      <xdr:row>58</xdr:row>
      <xdr:rowOff>161548</xdr:rowOff>
    </xdr:to>
    <xdr:cxnSp macro="">
      <xdr:nvCxnSpPr>
        <xdr:cNvPr id="365" name="直線コネクタ 364"/>
        <xdr:cNvCxnSpPr/>
      </xdr:nvCxnSpPr>
      <xdr:spPr>
        <a:xfrm flipV="1">
          <a:off x="6972300" y="9584864"/>
          <a:ext cx="889000" cy="5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131246</xdr:rowOff>
    </xdr:from>
    <xdr:ext cx="534377" cy="259045"/>
    <xdr:sp macro="" textlink="">
      <xdr:nvSpPr>
        <xdr:cNvPr id="369" name="テキスト ボックス 368"/>
        <xdr:cNvSpPr txBox="1"/>
      </xdr:nvSpPr>
      <xdr:spPr>
        <a:xfrm>
          <a:off x="6705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67983</xdr:rowOff>
    </xdr:from>
    <xdr:to>
      <xdr:col>55</xdr:col>
      <xdr:colOff>50800</xdr:colOff>
      <xdr:row>58</xdr:row>
      <xdr:rowOff>169583</xdr:rowOff>
    </xdr:to>
    <xdr:sp macro="" textlink="">
      <xdr:nvSpPr>
        <xdr:cNvPr id="375" name="楕円 374"/>
        <xdr:cNvSpPr/>
      </xdr:nvSpPr>
      <xdr:spPr>
        <a:xfrm>
          <a:off x="10426700" y="10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154360</xdr:rowOff>
    </xdr:from>
    <xdr:ext cx="534377" cy="259045"/>
    <xdr:sp macro="" textlink="">
      <xdr:nvSpPr>
        <xdr:cNvPr id="376" name="普通建設事業費該当値テキスト"/>
        <xdr:cNvSpPr txBox="1"/>
      </xdr:nvSpPr>
      <xdr:spPr>
        <a:xfrm>
          <a:off x="10528300" y="99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76572</xdr:rowOff>
    </xdr:from>
    <xdr:to>
      <xdr:col>50</xdr:col>
      <xdr:colOff>165100</xdr:colOff>
      <xdr:row>59</xdr:row>
      <xdr:rowOff>6722</xdr:rowOff>
    </xdr:to>
    <xdr:sp macro="" textlink="">
      <xdr:nvSpPr>
        <xdr:cNvPr id="377" name="楕円 376"/>
        <xdr:cNvSpPr/>
      </xdr:nvSpPr>
      <xdr:spPr>
        <a:xfrm>
          <a:off x="9588500" y="100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169299</xdr:rowOff>
    </xdr:from>
    <xdr:ext cx="534377" cy="259045"/>
    <xdr:sp macro="" textlink="">
      <xdr:nvSpPr>
        <xdr:cNvPr id="378" name="テキスト ボックス 377"/>
        <xdr:cNvSpPr txBox="1"/>
      </xdr:nvSpPr>
      <xdr:spPr>
        <a:xfrm>
          <a:off x="9372111" y="101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120121</xdr:rowOff>
    </xdr:from>
    <xdr:to>
      <xdr:col>46</xdr:col>
      <xdr:colOff>38100</xdr:colOff>
      <xdr:row>59</xdr:row>
      <xdr:rowOff>50271</xdr:rowOff>
    </xdr:to>
    <xdr:sp macro="" textlink="">
      <xdr:nvSpPr>
        <xdr:cNvPr id="379" name="楕円 378"/>
        <xdr:cNvSpPr/>
      </xdr:nvSpPr>
      <xdr:spPr>
        <a:xfrm>
          <a:off x="8699500" y="10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41398</xdr:rowOff>
    </xdr:from>
    <xdr:ext cx="534377" cy="259045"/>
    <xdr:sp macro="" textlink="">
      <xdr:nvSpPr>
        <xdr:cNvPr id="380" name="テキスト ボックス 379"/>
        <xdr:cNvSpPr txBox="1"/>
      </xdr:nvSpPr>
      <xdr:spPr>
        <a:xfrm>
          <a:off x="8483111" y="101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104314</xdr:rowOff>
    </xdr:from>
    <xdr:to>
      <xdr:col>41</xdr:col>
      <xdr:colOff>101600</xdr:colOff>
      <xdr:row>56</xdr:row>
      <xdr:rowOff>34464</xdr:rowOff>
    </xdr:to>
    <xdr:sp macro="" textlink="">
      <xdr:nvSpPr>
        <xdr:cNvPr id="381" name="楕円 380"/>
        <xdr:cNvSpPr/>
      </xdr:nvSpPr>
      <xdr:spPr>
        <a:xfrm>
          <a:off x="7810500" y="95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50991</xdr:rowOff>
    </xdr:from>
    <xdr:ext cx="534377" cy="259045"/>
    <xdr:sp macro="" textlink="">
      <xdr:nvSpPr>
        <xdr:cNvPr id="382" name="テキスト ボックス 381"/>
        <xdr:cNvSpPr txBox="1"/>
      </xdr:nvSpPr>
      <xdr:spPr>
        <a:xfrm>
          <a:off x="7594111" y="930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110748</xdr:rowOff>
    </xdr:from>
    <xdr:to>
      <xdr:col>36</xdr:col>
      <xdr:colOff>165100</xdr:colOff>
      <xdr:row>59</xdr:row>
      <xdr:rowOff>40898</xdr:rowOff>
    </xdr:to>
    <xdr:sp macro="" textlink="">
      <xdr:nvSpPr>
        <xdr:cNvPr id="383" name="楕円 382"/>
        <xdr:cNvSpPr/>
      </xdr:nvSpPr>
      <xdr:spPr>
        <a:xfrm>
          <a:off x="6921500" y="100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32025</xdr:rowOff>
    </xdr:from>
    <xdr:ext cx="534377" cy="259045"/>
    <xdr:sp macro="" textlink="">
      <xdr:nvSpPr>
        <xdr:cNvPr id="384" name="テキスト ボックス 383"/>
        <xdr:cNvSpPr txBox="1"/>
      </xdr:nvSpPr>
      <xdr:spPr>
        <a:xfrm>
          <a:off x="6705111" y="1014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48793</xdr:rowOff>
    </xdr:from>
    <xdr:to>
      <xdr:col>54</xdr:col>
      <xdr:colOff>189865</xdr:colOff>
      <xdr:row>77</xdr:row>
      <xdr:rowOff>142481</xdr:rowOff>
    </xdr:to>
    <xdr:cxnSp macro="">
      <xdr:nvCxnSpPr>
        <xdr:cNvPr id="408" name="直線コネクタ 407"/>
        <xdr:cNvCxnSpPr/>
      </xdr:nvCxnSpPr>
      <xdr:spPr>
        <a:xfrm flipV="1">
          <a:off x="10475595" y="12564643"/>
          <a:ext cx="1270" cy="77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146308</xdr:rowOff>
    </xdr:from>
    <xdr:ext cx="469744" cy="259045"/>
    <xdr:sp macro="" textlink="">
      <xdr:nvSpPr>
        <xdr:cNvPr id="409" name="普通建設事業費 （ うち新規整備　）最小値テキスト"/>
        <xdr:cNvSpPr txBox="1"/>
      </xdr:nvSpPr>
      <xdr:spPr>
        <a:xfrm>
          <a:off x="10528300" y="133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142481</xdr:rowOff>
    </xdr:from>
    <xdr:to>
      <xdr:col>55</xdr:col>
      <xdr:colOff>88900</xdr:colOff>
      <xdr:row>77</xdr:row>
      <xdr:rowOff>142481</xdr:rowOff>
    </xdr:to>
    <xdr:cxnSp macro="">
      <xdr:nvCxnSpPr>
        <xdr:cNvPr id="410" name="直線コネクタ 409"/>
        <xdr:cNvCxnSpPr/>
      </xdr:nvCxnSpPr>
      <xdr:spPr>
        <a:xfrm>
          <a:off x="10388600" y="133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166920</xdr:rowOff>
    </xdr:from>
    <xdr:ext cx="534377" cy="259045"/>
    <xdr:sp macro="" textlink="">
      <xdr:nvSpPr>
        <xdr:cNvPr id="411" name="普通建設事業費 （ うち新規整備　）最大値テキスト"/>
        <xdr:cNvSpPr txBox="1"/>
      </xdr:nvSpPr>
      <xdr:spPr>
        <a:xfrm>
          <a:off x="10528300" y="123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48793</xdr:rowOff>
    </xdr:from>
    <xdr:to>
      <xdr:col>55</xdr:col>
      <xdr:colOff>88900</xdr:colOff>
      <xdr:row>73</xdr:row>
      <xdr:rowOff>48793</xdr:rowOff>
    </xdr:to>
    <xdr:cxnSp macro="">
      <xdr:nvCxnSpPr>
        <xdr:cNvPr id="412" name="直線コネクタ 411"/>
        <xdr:cNvCxnSpPr/>
      </xdr:nvCxnSpPr>
      <xdr:spPr>
        <a:xfrm>
          <a:off x="10388600" y="1256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154293</xdr:rowOff>
    </xdr:from>
    <xdr:to>
      <xdr:col>55</xdr:col>
      <xdr:colOff>0</xdr:colOff>
      <xdr:row>77</xdr:row>
      <xdr:rowOff>109792</xdr:rowOff>
    </xdr:to>
    <xdr:cxnSp macro="">
      <xdr:nvCxnSpPr>
        <xdr:cNvPr id="413" name="直線コネクタ 412"/>
        <xdr:cNvCxnSpPr/>
      </xdr:nvCxnSpPr>
      <xdr:spPr>
        <a:xfrm>
          <a:off x="9639300" y="13013043"/>
          <a:ext cx="838200" cy="29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154335</xdr:rowOff>
    </xdr:from>
    <xdr:ext cx="534377" cy="259045"/>
    <xdr:sp macro="" textlink="">
      <xdr:nvSpPr>
        <xdr:cNvPr id="414" name="普通建設事業費 （ うち新規整備　）平均値テキスト"/>
        <xdr:cNvSpPr txBox="1"/>
      </xdr:nvSpPr>
      <xdr:spPr>
        <a:xfrm>
          <a:off x="10528300" y="12841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131458</xdr:rowOff>
    </xdr:from>
    <xdr:to>
      <xdr:col>55</xdr:col>
      <xdr:colOff>50800</xdr:colOff>
      <xdr:row>76</xdr:row>
      <xdr:rowOff>61609</xdr:rowOff>
    </xdr:to>
    <xdr:sp macro="" textlink="">
      <xdr:nvSpPr>
        <xdr:cNvPr id="415" name="フローチャート: 判断 414"/>
        <xdr:cNvSpPr/>
      </xdr:nvSpPr>
      <xdr:spPr>
        <a:xfrm>
          <a:off x="10426700" y="129902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85407</xdr:rowOff>
    </xdr:from>
    <xdr:to>
      <xdr:col>50</xdr:col>
      <xdr:colOff>114300</xdr:colOff>
      <xdr:row>75</xdr:row>
      <xdr:rowOff>154293</xdr:rowOff>
    </xdr:to>
    <xdr:cxnSp macro="">
      <xdr:nvCxnSpPr>
        <xdr:cNvPr id="416" name="直線コネクタ 415"/>
        <xdr:cNvCxnSpPr/>
      </xdr:nvCxnSpPr>
      <xdr:spPr>
        <a:xfrm>
          <a:off x="8750300" y="12944157"/>
          <a:ext cx="889000" cy="6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43828</xdr:rowOff>
    </xdr:from>
    <xdr:to>
      <xdr:col>50</xdr:col>
      <xdr:colOff>165100</xdr:colOff>
      <xdr:row>75</xdr:row>
      <xdr:rowOff>145428</xdr:rowOff>
    </xdr:to>
    <xdr:sp macro="" textlink="">
      <xdr:nvSpPr>
        <xdr:cNvPr id="417" name="フローチャート: 判断 416"/>
        <xdr:cNvSpPr/>
      </xdr:nvSpPr>
      <xdr:spPr>
        <a:xfrm>
          <a:off x="9588500" y="129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161955</xdr:rowOff>
    </xdr:from>
    <xdr:ext cx="534377" cy="259045"/>
    <xdr:sp macro="" textlink="">
      <xdr:nvSpPr>
        <xdr:cNvPr id="418" name="テキスト ボックス 417"/>
        <xdr:cNvSpPr txBox="1"/>
      </xdr:nvSpPr>
      <xdr:spPr>
        <a:xfrm>
          <a:off x="9372111" y="126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121945</xdr:rowOff>
    </xdr:from>
    <xdr:to>
      <xdr:col>45</xdr:col>
      <xdr:colOff>177800</xdr:colOff>
      <xdr:row>75</xdr:row>
      <xdr:rowOff>85407</xdr:rowOff>
    </xdr:to>
    <xdr:cxnSp macro="">
      <xdr:nvCxnSpPr>
        <xdr:cNvPr id="419" name="直線コネクタ 418"/>
        <xdr:cNvCxnSpPr/>
      </xdr:nvCxnSpPr>
      <xdr:spPr>
        <a:xfrm>
          <a:off x="7861300" y="12123445"/>
          <a:ext cx="889000" cy="8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80023</xdr:rowOff>
    </xdr:from>
    <xdr:to>
      <xdr:col>46</xdr:col>
      <xdr:colOff>38100</xdr:colOff>
      <xdr:row>75</xdr:row>
      <xdr:rowOff>10173</xdr:rowOff>
    </xdr:to>
    <xdr:sp macro="" textlink="">
      <xdr:nvSpPr>
        <xdr:cNvPr id="420" name="フローチャート: 判断 419"/>
        <xdr:cNvSpPr/>
      </xdr:nvSpPr>
      <xdr:spPr>
        <a:xfrm>
          <a:off x="8699500" y="127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26700</xdr:rowOff>
    </xdr:from>
    <xdr:ext cx="534377" cy="259045"/>
    <xdr:sp macro="" textlink="">
      <xdr:nvSpPr>
        <xdr:cNvPr id="421" name="テキスト ボックス 420"/>
        <xdr:cNvSpPr txBox="1"/>
      </xdr:nvSpPr>
      <xdr:spPr>
        <a:xfrm>
          <a:off x="8483111" y="125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22" name="フローチャート: 判断 421"/>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23" name="テキスト ボックス 422"/>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58992</xdr:rowOff>
    </xdr:from>
    <xdr:to>
      <xdr:col>55</xdr:col>
      <xdr:colOff>50800</xdr:colOff>
      <xdr:row>77</xdr:row>
      <xdr:rowOff>160592</xdr:rowOff>
    </xdr:to>
    <xdr:sp macro="" textlink="">
      <xdr:nvSpPr>
        <xdr:cNvPr id="429" name="楕円 428"/>
        <xdr:cNvSpPr/>
      </xdr:nvSpPr>
      <xdr:spPr>
        <a:xfrm>
          <a:off x="10426700" y="132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145369</xdr:rowOff>
    </xdr:from>
    <xdr:ext cx="469744" cy="259045"/>
    <xdr:sp macro="" textlink="">
      <xdr:nvSpPr>
        <xdr:cNvPr id="430" name="普通建設事業費 （ うち新規整備　）該当値テキスト"/>
        <xdr:cNvSpPr txBox="1"/>
      </xdr:nvSpPr>
      <xdr:spPr>
        <a:xfrm>
          <a:off x="10528300" y="131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103492</xdr:rowOff>
    </xdr:from>
    <xdr:to>
      <xdr:col>50</xdr:col>
      <xdr:colOff>165100</xdr:colOff>
      <xdr:row>76</xdr:row>
      <xdr:rowOff>33641</xdr:rowOff>
    </xdr:to>
    <xdr:sp macro="" textlink="">
      <xdr:nvSpPr>
        <xdr:cNvPr id="431" name="楕円 430"/>
        <xdr:cNvSpPr/>
      </xdr:nvSpPr>
      <xdr:spPr>
        <a:xfrm>
          <a:off x="9588500" y="12962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24770</xdr:rowOff>
    </xdr:from>
    <xdr:ext cx="534377" cy="259045"/>
    <xdr:sp macro="" textlink="">
      <xdr:nvSpPr>
        <xdr:cNvPr id="432" name="テキスト ボックス 431"/>
        <xdr:cNvSpPr txBox="1"/>
      </xdr:nvSpPr>
      <xdr:spPr>
        <a:xfrm>
          <a:off x="9372111" y="130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34607</xdr:rowOff>
    </xdr:from>
    <xdr:to>
      <xdr:col>46</xdr:col>
      <xdr:colOff>38100</xdr:colOff>
      <xdr:row>75</xdr:row>
      <xdr:rowOff>136207</xdr:rowOff>
    </xdr:to>
    <xdr:sp macro="" textlink="">
      <xdr:nvSpPr>
        <xdr:cNvPr id="433" name="楕円 432"/>
        <xdr:cNvSpPr/>
      </xdr:nvSpPr>
      <xdr:spPr>
        <a:xfrm>
          <a:off x="8699500" y="128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127334</xdr:rowOff>
    </xdr:from>
    <xdr:ext cx="534377" cy="259045"/>
    <xdr:sp macro="" textlink="">
      <xdr:nvSpPr>
        <xdr:cNvPr id="434" name="テキスト ボックス 433"/>
        <xdr:cNvSpPr txBox="1"/>
      </xdr:nvSpPr>
      <xdr:spPr>
        <a:xfrm>
          <a:off x="8483111" y="129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71145</xdr:rowOff>
    </xdr:from>
    <xdr:to>
      <xdr:col>41</xdr:col>
      <xdr:colOff>101600</xdr:colOff>
      <xdr:row>71</xdr:row>
      <xdr:rowOff>1295</xdr:rowOff>
    </xdr:to>
    <xdr:sp macro="" textlink="">
      <xdr:nvSpPr>
        <xdr:cNvPr id="435" name="楕円 434"/>
        <xdr:cNvSpPr/>
      </xdr:nvSpPr>
      <xdr:spPr>
        <a:xfrm>
          <a:off x="7810500" y="120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17822</xdr:rowOff>
    </xdr:from>
    <xdr:ext cx="534377" cy="259045"/>
    <xdr:sp macro="" textlink="">
      <xdr:nvSpPr>
        <xdr:cNvPr id="436" name="テキスト ボックス 435"/>
        <xdr:cNvSpPr txBox="1"/>
      </xdr:nvSpPr>
      <xdr:spPr>
        <a:xfrm>
          <a:off x="7594111" y="1184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60" name="直線コネクタ 459"/>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61"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2" name="直線コネクタ 461"/>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3"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4" name="直線コネクタ 463"/>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30524</xdr:rowOff>
    </xdr:from>
    <xdr:to>
      <xdr:col>55</xdr:col>
      <xdr:colOff>0</xdr:colOff>
      <xdr:row>98</xdr:row>
      <xdr:rowOff>71062</xdr:rowOff>
    </xdr:to>
    <xdr:cxnSp macro="">
      <xdr:nvCxnSpPr>
        <xdr:cNvPr id="465" name="直線コネクタ 464"/>
        <xdr:cNvCxnSpPr/>
      </xdr:nvCxnSpPr>
      <xdr:spPr>
        <a:xfrm flipV="1">
          <a:off x="9639300" y="16661174"/>
          <a:ext cx="8382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6"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7" name="フローチャート: 判断 466"/>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71062</xdr:rowOff>
    </xdr:from>
    <xdr:to>
      <xdr:col>50</xdr:col>
      <xdr:colOff>114300</xdr:colOff>
      <xdr:row>98</xdr:row>
      <xdr:rowOff>133965</xdr:rowOff>
    </xdr:to>
    <xdr:cxnSp macro="">
      <xdr:nvCxnSpPr>
        <xdr:cNvPr id="468" name="直線コネクタ 467"/>
        <xdr:cNvCxnSpPr/>
      </xdr:nvCxnSpPr>
      <xdr:spPr>
        <a:xfrm flipV="1">
          <a:off x="8750300" y="16873162"/>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9" name="フローチャート: 判断 468"/>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70" name="テキスト ボックス 469"/>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49518</xdr:rowOff>
    </xdr:from>
    <xdr:to>
      <xdr:col>45</xdr:col>
      <xdr:colOff>177800</xdr:colOff>
      <xdr:row>98</xdr:row>
      <xdr:rowOff>133965</xdr:rowOff>
    </xdr:to>
    <xdr:cxnSp macro="">
      <xdr:nvCxnSpPr>
        <xdr:cNvPr id="471" name="直線コネクタ 470"/>
        <xdr:cNvCxnSpPr/>
      </xdr:nvCxnSpPr>
      <xdr:spPr>
        <a:xfrm>
          <a:off x="7861300" y="16851618"/>
          <a:ext cx="889000" cy="8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2" name="フローチャート: 判断 471"/>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26624</xdr:rowOff>
    </xdr:from>
    <xdr:ext cx="534377" cy="259045"/>
    <xdr:sp macro="" textlink="">
      <xdr:nvSpPr>
        <xdr:cNvPr id="473" name="テキスト ボックス 472"/>
        <xdr:cNvSpPr txBox="1"/>
      </xdr:nvSpPr>
      <xdr:spPr>
        <a:xfrm>
          <a:off x="8483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4" name="フローチャート: 判断 473"/>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5" name="テキスト ボックス 474"/>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151174</xdr:rowOff>
    </xdr:from>
    <xdr:to>
      <xdr:col>55</xdr:col>
      <xdr:colOff>50800</xdr:colOff>
      <xdr:row>97</xdr:row>
      <xdr:rowOff>81324</xdr:rowOff>
    </xdr:to>
    <xdr:sp macro="" textlink="">
      <xdr:nvSpPr>
        <xdr:cNvPr id="481" name="楕円 480"/>
        <xdr:cNvSpPr/>
      </xdr:nvSpPr>
      <xdr:spPr>
        <a:xfrm>
          <a:off x="10426700" y="166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129601</xdr:rowOff>
    </xdr:from>
    <xdr:ext cx="534377" cy="259045"/>
    <xdr:sp macro="" textlink="">
      <xdr:nvSpPr>
        <xdr:cNvPr id="482" name="普通建設事業費 （ うち更新整備　）該当値テキスト"/>
        <xdr:cNvSpPr txBox="1"/>
      </xdr:nvSpPr>
      <xdr:spPr>
        <a:xfrm>
          <a:off x="10528300" y="165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20262</xdr:rowOff>
    </xdr:from>
    <xdr:to>
      <xdr:col>50</xdr:col>
      <xdr:colOff>165100</xdr:colOff>
      <xdr:row>98</xdr:row>
      <xdr:rowOff>121862</xdr:rowOff>
    </xdr:to>
    <xdr:sp macro="" textlink="">
      <xdr:nvSpPr>
        <xdr:cNvPr id="483" name="楕円 482"/>
        <xdr:cNvSpPr/>
      </xdr:nvSpPr>
      <xdr:spPr>
        <a:xfrm>
          <a:off x="9588500" y="16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112989</xdr:rowOff>
    </xdr:from>
    <xdr:ext cx="469744" cy="259045"/>
    <xdr:sp macro="" textlink="">
      <xdr:nvSpPr>
        <xdr:cNvPr id="484" name="テキスト ボックス 483"/>
        <xdr:cNvSpPr txBox="1"/>
      </xdr:nvSpPr>
      <xdr:spPr>
        <a:xfrm>
          <a:off x="9404428" y="16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83165</xdr:rowOff>
    </xdr:from>
    <xdr:to>
      <xdr:col>46</xdr:col>
      <xdr:colOff>38100</xdr:colOff>
      <xdr:row>99</xdr:row>
      <xdr:rowOff>13315</xdr:rowOff>
    </xdr:to>
    <xdr:sp macro="" textlink="">
      <xdr:nvSpPr>
        <xdr:cNvPr id="485" name="楕円 484"/>
        <xdr:cNvSpPr/>
      </xdr:nvSpPr>
      <xdr:spPr>
        <a:xfrm>
          <a:off x="8699500" y="16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4442</xdr:rowOff>
    </xdr:from>
    <xdr:ext cx="469744" cy="259045"/>
    <xdr:sp macro="" textlink="">
      <xdr:nvSpPr>
        <xdr:cNvPr id="486" name="テキスト ボックス 485"/>
        <xdr:cNvSpPr txBox="1"/>
      </xdr:nvSpPr>
      <xdr:spPr>
        <a:xfrm>
          <a:off x="8515428" y="1697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170168</xdr:rowOff>
    </xdr:from>
    <xdr:to>
      <xdr:col>41</xdr:col>
      <xdr:colOff>101600</xdr:colOff>
      <xdr:row>98</xdr:row>
      <xdr:rowOff>100318</xdr:rowOff>
    </xdr:to>
    <xdr:sp macro="" textlink="">
      <xdr:nvSpPr>
        <xdr:cNvPr id="487" name="楕円 486"/>
        <xdr:cNvSpPr/>
      </xdr:nvSpPr>
      <xdr:spPr>
        <a:xfrm>
          <a:off x="7810500" y="168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91445</xdr:rowOff>
    </xdr:from>
    <xdr:ext cx="469744" cy="259045"/>
    <xdr:sp macro="" textlink="">
      <xdr:nvSpPr>
        <xdr:cNvPr id="488" name="テキスト ボックス 487"/>
        <xdr:cNvSpPr txBox="1"/>
      </xdr:nvSpPr>
      <xdr:spPr>
        <a:xfrm>
          <a:off x="7626428" y="1689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10" name="直線コネクタ 509"/>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3"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4" name="直線コネクタ 513"/>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98095</xdr:rowOff>
    </xdr:from>
    <xdr:to>
      <xdr:col>85</xdr:col>
      <xdr:colOff>127000</xdr:colOff>
      <xdr:row>36</xdr:row>
      <xdr:rowOff>20371</xdr:rowOff>
    </xdr:to>
    <xdr:cxnSp macro="">
      <xdr:nvCxnSpPr>
        <xdr:cNvPr id="515" name="直線コネクタ 514"/>
        <xdr:cNvCxnSpPr/>
      </xdr:nvCxnSpPr>
      <xdr:spPr>
        <a:xfrm flipV="1">
          <a:off x="15481300" y="609884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39438</xdr:rowOff>
    </xdr:from>
    <xdr:ext cx="378565" cy="259045"/>
    <xdr:sp macro="" textlink="">
      <xdr:nvSpPr>
        <xdr:cNvPr id="516" name="災害復旧事業費平均値テキスト"/>
        <xdr:cNvSpPr txBox="1"/>
      </xdr:nvSpPr>
      <xdr:spPr>
        <a:xfrm>
          <a:off x="16370300" y="6383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7" name="フローチャート: 判断 516"/>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7569</xdr:rowOff>
    </xdr:from>
    <xdr:to>
      <xdr:col>81</xdr:col>
      <xdr:colOff>50800</xdr:colOff>
      <xdr:row>36</xdr:row>
      <xdr:rowOff>20371</xdr:rowOff>
    </xdr:to>
    <xdr:cxnSp macro="">
      <xdr:nvCxnSpPr>
        <xdr:cNvPr id="518" name="直線コネクタ 517"/>
        <xdr:cNvCxnSpPr/>
      </xdr:nvCxnSpPr>
      <xdr:spPr>
        <a:xfrm>
          <a:off x="14592300" y="5493969"/>
          <a:ext cx="889000" cy="6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9" name="フローチャート: 判断 518"/>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141851</xdr:rowOff>
    </xdr:from>
    <xdr:ext cx="378565" cy="259045"/>
    <xdr:sp macro="" textlink="">
      <xdr:nvSpPr>
        <xdr:cNvPr id="520" name="テキスト ボックス 519"/>
        <xdr:cNvSpPr txBox="1"/>
      </xdr:nvSpPr>
      <xdr:spPr>
        <a:xfrm>
          <a:off x="15292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7569</xdr:rowOff>
    </xdr:from>
    <xdr:to>
      <xdr:col>76</xdr:col>
      <xdr:colOff>114300</xdr:colOff>
      <xdr:row>34</xdr:row>
      <xdr:rowOff>168504</xdr:rowOff>
    </xdr:to>
    <xdr:cxnSp macro="">
      <xdr:nvCxnSpPr>
        <xdr:cNvPr id="521" name="直線コネクタ 520"/>
        <xdr:cNvCxnSpPr/>
      </xdr:nvCxnSpPr>
      <xdr:spPr>
        <a:xfrm flipV="1">
          <a:off x="13703300" y="5493969"/>
          <a:ext cx="889000" cy="5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2" name="フローチャート: 判断 521"/>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168825</xdr:rowOff>
    </xdr:from>
    <xdr:ext cx="378565" cy="259045"/>
    <xdr:sp macro="" textlink="">
      <xdr:nvSpPr>
        <xdr:cNvPr id="523" name="テキスト ボックス 522"/>
        <xdr:cNvSpPr txBox="1"/>
      </xdr:nvSpPr>
      <xdr:spPr>
        <a:xfrm>
          <a:off x="1440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168504</xdr:rowOff>
    </xdr:from>
    <xdr:to>
      <xdr:col>71</xdr:col>
      <xdr:colOff>177800</xdr:colOff>
      <xdr:row>37</xdr:row>
      <xdr:rowOff>135585</xdr:rowOff>
    </xdr:to>
    <xdr:cxnSp macro="">
      <xdr:nvCxnSpPr>
        <xdr:cNvPr id="524" name="直線コネクタ 523"/>
        <xdr:cNvCxnSpPr/>
      </xdr:nvCxnSpPr>
      <xdr:spPr>
        <a:xfrm flipV="1">
          <a:off x="12814300" y="5997804"/>
          <a:ext cx="889000" cy="48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5" name="フローチャート: 判断 524"/>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6" name="テキスト ボックス 525"/>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7" name="フローチャート: 判断 526"/>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28" name="テキスト ボックス 527"/>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47295</xdr:rowOff>
    </xdr:from>
    <xdr:to>
      <xdr:col>85</xdr:col>
      <xdr:colOff>177800</xdr:colOff>
      <xdr:row>35</xdr:row>
      <xdr:rowOff>148895</xdr:rowOff>
    </xdr:to>
    <xdr:sp macro="" textlink="">
      <xdr:nvSpPr>
        <xdr:cNvPr id="534" name="楕円 533"/>
        <xdr:cNvSpPr/>
      </xdr:nvSpPr>
      <xdr:spPr>
        <a:xfrm>
          <a:off x="16268700" y="60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70172</xdr:rowOff>
    </xdr:from>
    <xdr:ext cx="469744" cy="259045"/>
    <xdr:sp macro="" textlink="">
      <xdr:nvSpPr>
        <xdr:cNvPr id="535" name="災害復旧事業費該当値テキスト"/>
        <xdr:cNvSpPr txBox="1"/>
      </xdr:nvSpPr>
      <xdr:spPr>
        <a:xfrm>
          <a:off x="16370300" y="58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141021</xdr:rowOff>
    </xdr:from>
    <xdr:to>
      <xdr:col>81</xdr:col>
      <xdr:colOff>101600</xdr:colOff>
      <xdr:row>36</xdr:row>
      <xdr:rowOff>71171</xdr:rowOff>
    </xdr:to>
    <xdr:sp macro="" textlink="">
      <xdr:nvSpPr>
        <xdr:cNvPr id="536" name="楕円 535"/>
        <xdr:cNvSpPr/>
      </xdr:nvSpPr>
      <xdr:spPr>
        <a:xfrm>
          <a:off x="15430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87698</xdr:rowOff>
    </xdr:from>
    <xdr:ext cx="469744" cy="259045"/>
    <xdr:sp macro="" textlink="">
      <xdr:nvSpPr>
        <xdr:cNvPr id="537" name="テキスト ボックス 536"/>
        <xdr:cNvSpPr txBox="1"/>
      </xdr:nvSpPr>
      <xdr:spPr>
        <a:xfrm>
          <a:off x="15246428" y="591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128219</xdr:rowOff>
    </xdr:from>
    <xdr:to>
      <xdr:col>76</xdr:col>
      <xdr:colOff>165100</xdr:colOff>
      <xdr:row>32</xdr:row>
      <xdr:rowOff>58369</xdr:rowOff>
    </xdr:to>
    <xdr:sp macro="" textlink="">
      <xdr:nvSpPr>
        <xdr:cNvPr id="538" name="楕円 537"/>
        <xdr:cNvSpPr/>
      </xdr:nvSpPr>
      <xdr:spPr>
        <a:xfrm>
          <a:off x="14541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74896</xdr:rowOff>
    </xdr:from>
    <xdr:ext cx="469744" cy="259045"/>
    <xdr:sp macro="" textlink="">
      <xdr:nvSpPr>
        <xdr:cNvPr id="539" name="テキスト ボックス 538"/>
        <xdr:cNvSpPr txBox="1"/>
      </xdr:nvSpPr>
      <xdr:spPr>
        <a:xfrm>
          <a:off x="14357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117704</xdr:rowOff>
    </xdr:from>
    <xdr:to>
      <xdr:col>72</xdr:col>
      <xdr:colOff>38100</xdr:colOff>
      <xdr:row>35</xdr:row>
      <xdr:rowOff>47854</xdr:rowOff>
    </xdr:to>
    <xdr:sp macro="" textlink="">
      <xdr:nvSpPr>
        <xdr:cNvPr id="540" name="楕円 539"/>
        <xdr:cNvSpPr/>
      </xdr:nvSpPr>
      <xdr:spPr>
        <a:xfrm>
          <a:off x="13652500" y="5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38981</xdr:rowOff>
    </xdr:from>
    <xdr:ext cx="469744" cy="259045"/>
    <xdr:sp macro="" textlink="">
      <xdr:nvSpPr>
        <xdr:cNvPr id="541" name="テキスト ボックス 540"/>
        <xdr:cNvSpPr txBox="1"/>
      </xdr:nvSpPr>
      <xdr:spPr>
        <a:xfrm>
          <a:off x="13468428" y="60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84785</xdr:rowOff>
    </xdr:from>
    <xdr:to>
      <xdr:col>67</xdr:col>
      <xdr:colOff>101600</xdr:colOff>
      <xdr:row>38</xdr:row>
      <xdr:rowOff>14936</xdr:rowOff>
    </xdr:to>
    <xdr:sp macro="" textlink="">
      <xdr:nvSpPr>
        <xdr:cNvPr id="542" name="楕円 541"/>
        <xdr:cNvSpPr/>
      </xdr:nvSpPr>
      <xdr:spPr>
        <a:xfrm>
          <a:off x="12763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6063</xdr:rowOff>
    </xdr:from>
    <xdr:ext cx="378565" cy="259045"/>
    <xdr:sp macro="" textlink="">
      <xdr:nvSpPr>
        <xdr:cNvPr id="543" name="テキスト ボックス 542"/>
        <xdr:cNvSpPr txBox="1"/>
      </xdr:nvSpPr>
      <xdr:spPr>
        <a:xfrm>
          <a:off x="12625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6" name="直線コネクタ 615"/>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7"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8" name="直線コネクタ 617"/>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9"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0" name="直線コネクタ 619"/>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164122</xdr:rowOff>
    </xdr:from>
    <xdr:to>
      <xdr:col>85</xdr:col>
      <xdr:colOff>127000</xdr:colOff>
      <xdr:row>75</xdr:row>
      <xdr:rowOff>171362</xdr:rowOff>
    </xdr:to>
    <xdr:cxnSp macro="">
      <xdr:nvCxnSpPr>
        <xdr:cNvPr id="621" name="直線コネクタ 620"/>
        <xdr:cNvCxnSpPr/>
      </xdr:nvCxnSpPr>
      <xdr:spPr>
        <a:xfrm>
          <a:off x="15481300" y="1302287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2"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3" name="フローチャート: 判断 622"/>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141033</xdr:rowOff>
    </xdr:from>
    <xdr:to>
      <xdr:col>81</xdr:col>
      <xdr:colOff>50800</xdr:colOff>
      <xdr:row>75</xdr:row>
      <xdr:rowOff>164122</xdr:rowOff>
    </xdr:to>
    <xdr:cxnSp macro="">
      <xdr:nvCxnSpPr>
        <xdr:cNvPr id="624" name="直線コネクタ 623"/>
        <xdr:cNvCxnSpPr/>
      </xdr:nvCxnSpPr>
      <xdr:spPr>
        <a:xfrm>
          <a:off x="14592300" y="12999783"/>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5" name="フローチャート: 判断 624"/>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6" name="テキスト ボックス 625"/>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119507</xdr:rowOff>
    </xdr:from>
    <xdr:to>
      <xdr:col>76</xdr:col>
      <xdr:colOff>114300</xdr:colOff>
      <xdr:row>75</xdr:row>
      <xdr:rowOff>141033</xdr:rowOff>
    </xdr:to>
    <xdr:cxnSp macro="">
      <xdr:nvCxnSpPr>
        <xdr:cNvPr id="627" name="直線コネクタ 626"/>
        <xdr:cNvCxnSpPr/>
      </xdr:nvCxnSpPr>
      <xdr:spPr>
        <a:xfrm>
          <a:off x="13703300" y="1297825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28" name="フローチャート: 判断 627"/>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110482</xdr:rowOff>
    </xdr:from>
    <xdr:ext cx="534377" cy="259045"/>
    <xdr:sp macro="" textlink="">
      <xdr:nvSpPr>
        <xdr:cNvPr id="629" name="テキスト ボックス 628"/>
        <xdr:cNvSpPr txBox="1"/>
      </xdr:nvSpPr>
      <xdr:spPr>
        <a:xfrm>
          <a:off x="14325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85579</xdr:rowOff>
    </xdr:from>
    <xdr:to>
      <xdr:col>71</xdr:col>
      <xdr:colOff>177800</xdr:colOff>
      <xdr:row>75</xdr:row>
      <xdr:rowOff>119507</xdr:rowOff>
    </xdr:to>
    <xdr:cxnSp macro="">
      <xdr:nvCxnSpPr>
        <xdr:cNvPr id="630" name="直線コネクタ 629"/>
        <xdr:cNvCxnSpPr/>
      </xdr:nvCxnSpPr>
      <xdr:spPr>
        <a:xfrm>
          <a:off x="12814300" y="12944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31" name="フローチャート: 判断 630"/>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11289</xdr:rowOff>
    </xdr:from>
    <xdr:ext cx="534377" cy="259045"/>
    <xdr:sp macro="" textlink="">
      <xdr:nvSpPr>
        <xdr:cNvPr id="632" name="テキスト ボックス 631"/>
        <xdr:cNvSpPr txBox="1"/>
      </xdr:nvSpPr>
      <xdr:spPr>
        <a:xfrm>
          <a:off x="13436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3" name="フローチャート: 判断 632"/>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140498</xdr:rowOff>
    </xdr:from>
    <xdr:ext cx="534377" cy="259045"/>
    <xdr:sp macro="" textlink="">
      <xdr:nvSpPr>
        <xdr:cNvPr id="634" name="テキスト ボックス 633"/>
        <xdr:cNvSpPr txBox="1"/>
      </xdr:nvSpPr>
      <xdr:spPr>
        <a:xfrm>
          <a:off x="12547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120561</xdr:rowOff>
    </xdr:from>
    <xdr:to>
      <xdr:col>85</xdr:col>
      <xdr:colOff>177800</xdr:colOff>
      <xdr:row>76</xdr:row>
      <xdr:rowOff>50710</xdr:rowOff>
    </xdr:to>
    <xdr:sp macro="" textlink="">
      <xdr:nvSpPr>
        <xdr:cNvPr id="640" name="楕円 639"/>
        <xdr:cNvSpPr/>
      </xdr:nvSpPr>
      <xdr:spPr>
        <a:xfrm>
          <a:off x="16268700" y="12979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98988</xdr:rowOff>
    </xdr:from>
    <xdr:ext cx="534377" cy="259045"/>
    <xdr:sp macro="" textlink="">
      <xdr:nvSpPr>
        <xdr:cNvPr id="641" name="公債費該当値テキスト"/>
        <xdr:cNvSpPr txBox="1"/>
      </xdr:nvSpPr>
      <xdr:spPr>
        <a:xfrm>
          <a:off x="16370300" y="129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113322</xdr:rowOff>
    </xdr:from>
    <xdr:to>
      <xdr:col>81</xdr:col>
      <xdr:colOff>101600</xdr:colOff>
      <xdr:row>76</xdr:row>
      <xdr:rowOff>43472</xdr:rowOff>
    </xdr:to>
    <xdr:sp macro="" textlink="">
      <xdr:nvSpPr>
        <xdr:cNvPr id="642" name="楕円 641"/>
        <xdr:cNvSpPr/>
      </xdr:nvSpPr>
      <xdr:spPr>
        <a:xfrm>
          <a:off x="154305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34599</xdr:rowOff>
    </xdr:from>
    <xdr:ext cx="534377" cy="259045"/>
    <xdr:sp macro="" textlink="">
      <xdr:nvSpPr>
        <xdr:cNvPr id="643" name="テキスト ボックス 642"/>
        <xdr:cNvSpPr txBox="1"/>
      </xdr:nvSpPr>
      <xdr:spPr>
        <a:xfrm>
          <a:off x="15214111" y="130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90233</xdr:rowOff>
    </xdr:from>
    <xdr:to>
      <xdr:col>76</xdr:col>
      <xdr:colOff>165100</xdr:colOff>
      <xdr:row>76</xdr:row>
      <xdr:rowOff>20383</xdr:rowOff>
    </xdr:to>
    <xdr:sp macro="" textlink="">
      <xdr:nvSpPr>
        <xdr:cNvPr id="644" name="楕円 643"/>
        <xdr:cNvSpPr/>
      </xdr:nvSpPr>
      <xdr:spPr>
        <a:xfrm>
          <a:off x="145415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11510</xdr:rowOff>
    </xdr:from>
    <xdr:ext cx="534377" cy="259045"/>
    <xdr:sp macro="" textlink="">
      <xdr:nvSpPr>
        <xdr:cNvPr id="645" name="テキスト ボックス 644"/>
        <xdr:cNvSpPr txBox="1"/>
      </xdr:nvSpPr>
      <xdr:spPr>
        <a:xfrm>
          <a:off x="14325111" y="13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68707</xdr:rowOff>
    </xdr:from>
    <xdr:to>
      <xdr:col>72</xdr:col>
      <xdr:colOff>38100</xdr:colOff>
      <xdr:row>75</xdr:row>
      <xdr:rowOff>170306</xdr:rowOff>
    </xdr:to>
    <xdr:sp macro="" textlink="">
      <xdr:nvSpPr>
        <xdr:cNvPr id="646" name="楕円 645"/>
        <xdr:cNvSpPr/>
      </xdr:nvSpPr>
      <xdr:spPr>
        <a:xfrm>
          <a:off x="13652500" y="12927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161434</xdr:rowOff>
    </xdr:from>
    <xdr:ext cx="534377" cy="259045"/>
    <xdr:sp macro="" textlink="">
      <xdr:nvSpPr>
        <xdr:cNvPr id="647" name="テキスト ボックス 646"/>
        <xdr:cNvSpPr txBox="1"/>
      </xdr:nvSpPr>
      <xdr:spPr>
        <a:xfrm>
          <a:off x="13436111" y="130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34779</xdr:rowOff>
    </xdr:from>
    <xdr:to>
      <xdr:col>67</xdr:col>
      <xdr:colOff>101600</xdr:colOff>
      <xdr:row>75</xdr:row>
      <xdr:rowOff>136379</xdr:rowOff>
    </xdr:to>
    <xdr:sp macro="" textlink="">
      <xdr:nvSpPr>
        <xdr:cNvPr id="648" name="楕円 647"/>
        <xdr:cNvSpPr/>
      </xdr:nvSpPr>
      <xdr:spPr>
        <a:xfrm>
          <a:off x="12763500" y="128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152906</xdr:rowOff>
    </xdr:from>
    <xdr:ext cx="534377" cy="259045"/>
    <xdr:sp macro="" textlink="">
      <xdr:nvSpPr>
        <xdr:cNvPr id="649" name="テキスト ボックス 648"/>
        <xdr:cNvSpPr txBox="1"/>
      </xdr:nvSpPr>
      <xdr:spPr>
        <a:xfrm>
          <a:off x="12547111" y="126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5" name="テキスト ボックス 664"/>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105353</xdr:rowOff>
    </xdr:from>
    <xdr:to>
      <xdr:col>85</xdr:col>
      <xdr:colOff>126364</xdr:colOff>
      <xdr:row>98</xdr:row>
      <xdr:rowOff>15514</xdr:rowOff>
    </xdr:to>
    <xdr:cxnSp macro="">
      <xdr:nvCxnSpPr>
        <xdr:cNvPr id="669" name="直線コネクタ 668"/>
        <xdr:cNvCxnSpPr/>
      </xdr:nvCxnSpPr>
      <xdr:spPr>
        <a:xfrm flipV="1">
          <a:off x="16317595" y="16050203"/>
          <a:ext cx="1269" cy="76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19341</xdr:rowOff>
    </xdr:from>
    <xdr:ext cx="378565" cy="259045"/>
    <xdr:sp macro="" textlink="">
      <xdr:nvSpPr>
        <xdr:cNvPr id="670" name="積立金最小値テキスト"/>
        <xdr:cNvSpPr txBox="1"/>
      </xdr:nvSpPr>
      <xdr:spPr>
        <a:xfrm>
          <a:off x="16370300" y="1682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15514</xdr:rowOff>
    </xdr:from>
    <xdr:to>
      <xdr:col>86</xdr:col>
      <xdr:colOff>25400</xdr:colOff>
      <xdr:row>98</xdr:row>
      <xdr:rowOff>15514</xdr:rowOff>
    </xdr:to>
    <xdr:cxnSp macro="">
      <xdr:nvCxnSpPr>
        <xdr:cNvPr id="671" name="直線コネクタ 670"/>
        <xdr:cNvCxnSpPr/>
      </xdr:nvCxnSpPr>
      <xdr:spPr>
        <a:xfrm>
          <a:off x="16230600" y="1681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52030</xdr:rowOff>
    </xdr:from>
    <xdr:ext cx="534377" cy="259045"/>
    <xdr:sp macro="" textlink="">
      <xdr:nvSpPr>
        <xdr:cNvPr id="672" name="積立金最大値テキスト"/>
        <xdr:cNvSpPr txBox="1"/>
      </xdr:nvSpPr>
      <xdr:spPr>
        <a:xfrm>
          <a:off x="16370300" y="158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105353</xdr:rowOff>
    </xdr:from>
    <xdr:to>
      <xdr:col>86</xdr:col>
      <xdr:colOff>25400</xdr:colOff>
      <xdr:row>93</xdr:row>
      <xdr:rowOff>105353</xdr:rowOff>
    </xdr:to>
    <xdr:cxnSp macro="">
      <xdr:nvCxnSpPr>
        <xdr:cNvPr id="673" name="直線コネクタ 672"/>
        <xdr:cNvCxnSpPr/>
      </xdr:nvCxnSpPr>
      <xdr:spPr>
        <a:xfrm>
          <a:off x="16230600" y="1605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136958</xdr:rowOff>
    </xdr:from>
    <xdr:to>
      <xdr:col>85</xdr:col>
      <xdr:colOff>127000</xdr:colOff>
      <xdr:row>96</xdr:row>
      <xdr:rowOff>61691</xdr:rowOff>
    </xdr:to>
    <xdr:cxnSp macro="">
      <xdr:nvCxnSpPr>
        <xdr:cNvPr id="674" name="直線コネクタ 673"/>
        <xdr:cNvCxnSpPr/>
      </xdr:nvCxnSpPr>
      <xdr:spPr>
        <a:xfrm flipV="1">
          <a:off x="15481300" y="16424708"/>
          <a:ext cx="838200" cy="9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129791</xdr:rowOff>
    </xdr:from>
    <xdr:ext cx="469744" cy="259045"/>
    <xdr:sp macro="" textlink="">
      <xdr:nvSpPr>
        <xdr:cNvPr id="675" name="積立金平均値テキスト"/>
        <xdr:cNvSpPr txBox="1"/>
      </xdr:nvSpPr>
      <xdr:spPr>
        <a:xfrm>
          <a:off x="16370300" y="1641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151364</xdr:rowOff>
    </xdr:from>
    <xdr:to>
      <xdr:col>85</xdr:col>
      <xdr:colOff>177800</xdr:colOff>
      <xdr:row>96</xdr:row>
      <xdr:rowOff>81514</xdr:rowOff>
    </xdr:to>
    <xdr:sp macro="" textlink="">
      <xdr:nvSpPr>
        <xdr:cNvPr id="676" name="フローチャート: 判断 675"/>
        <xdr:cNvSpPr/>
      </xdr:nvSpPr>
      <xdr:spPr>
        <a:xfrm>
          <a:off x="162687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138728</xdr:rowOff>
    </xdr:from>
    <xdr:to>
      <xdr:col>81</xdr:col>
      <xdr:colOff>50800</xdr:colOff>
      <xdr:row>96</xdr:row>
      <xdr:rowOff>61691</xdr:rowOff>
    </xdr:to>
    <xdr:cxnSp macro="">
      <xdr:nvCxnSpPr>
        <xdr:cNvPr id="677" name="直線コネクタ 676"/>
        <xdr:cNvCxnSpPr/>
      </xdr:nvCxnSpPr>
      <xdr:spPr>
        <a:xfrm>
          <a:off x="14592300" y="15569228"/>
          <a:ext cx="889000" cy="9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144335</xdr:rowOff>
    </xdr:from>
    <xdr:to>
      <xdr:col>81</xdr:col>
      <xdr:colOff>101600</xdr:colOff>
      <xdr:row>96</xdr:row>
      <xdr:rowOff>74485</xdr:rowOff>
    </xdr:to>
    <xdr:sp macro="" textlink="">
      <xdr:nvSpPr>
        <xdr:cNvPr id="678" name="フローチャート: 判断 677"/>
        <xdr:cNvSpPr/>
      </xdr:nvSpPr>
      <xdr:spPr>
        <a:xfrm>
          <a:off x="15430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91012</xdr:rowOff>
    </xdr:from>
    <xdr:ext cx="469744" cy="259045"/>
    <xdr:sp macro="" textlink="">
      <xdr:nvSpPr>
        <xdr:cNvPr id="679" name="テキスト ボックス 678"/>
        <xdr:cNvSpPr txBox="1"/>
      </xdr:nvSpPr>
      <xdr:spPr>
        <a:xfrm>
          <a:off x="15246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138728</xdr:rowOff>
    </xdr:from>
    <xdr:to>
      <xdr:col>76</xdr:col>
      <xdr:colOff>114300</xdr:colOff>
      <xdr:row>96</xdr:row>
      <xdr:rowOff>137243</xdr:rowOff>
    </xdr:to>
    <xdr:cxnSp macro="">
      <xdr:nvCxnSpPr>
        <xdr:cNvPr id="680" name="直線コネクタ 679"/>
        <xdr:cNvCxnSpPr/>
      </xdr:nvCxnSpPr>
      <xdr:spPr>
        <a:xfrm flipV="1">
          <a:off x="13703300" y="15569228"/>
          <a:ext cx="889000" cy="10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76442</xdr:rowOff>
    </xdr:from>
    <xdr:to>
      <xdr:col>76</xdr:col>
      <xdr:colOff>165100</xdr:colOff>
      <xdr:row>95</xdr:row>
      <xdr:rowOff>6592</xdr:rowOff>
    </xdr:to>
    <xdr:sp macro="" textlink="">
      <xdr:nvSpPr>
        <xdr:cNvPr id="681" name="フローチャート: 判断 680"/>
        <xdr:cNvSpPr/>
      </xdr:nvSpPr>
      <xdr:spPr>
        <a:xfrm>
          <a:off x="14541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169169</xdr:rowOff>
    </xdr:from>
    <xdr:ext cx="534377" cy="259045"/>
    <xdr:sp macro="" textlink="">
      <xdr:nvSpPr>
        <xdr:cNvPr id="682" name="テキスト ボックス 681"/>
        <xdr:cNvSpPr txBox="1"/>
      </xdr:nvSpPr>
      <xdr:spPr>
        <a:xfrm>
          <a:off x="14325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28600</xdr:rowOff>
    </xdr:from>
    <xdr:to>
      <xdr:col>71</xdr:col>
      <xdr:colOff>177800</xdr:colOff>
      <xdr:row>96</xdr:row>
      <xdr:rowOff>137243</xdr:rowOff>
    </xdr:to>
    <xdr:cxnSp macro="">
      <xdr:nvCxnSpPr>
        <xdr:cNvPr id="683" name="直線コネクタ 682"/>
        <xdr:cNvCxnSpPr/>
      </xdr:nvCxnSpPr>
      <xdr:spPr>
        <a:xfrm>
          <a:off x="12814300" y="16487800"/>
          <a:ext cx="889000" cy="1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157880</xdr:rowOff>
    </xdr:from>
    <xdr:to>
      <xdr:col>72</xdr:col>
      <xdr:colOff>38100</xdr:colOff>
      <xdr:row>95</xdr:row>
      <xdr:rowOff>88030</xdr:rowOff>
    </xdr:to>
    <xdr:sp macro="" textlink="">
      <xdr:nvSpPr>
        <xdr:cNvPr id="684" name="フローチャート: 判断 683"/>
        <xdr:cNvSpPr/>
      </xdr:nvSpPr>
      <xdr:spPr>
        <a:xfrm>
          <a:off x="13652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104557</xdr:rowOff>
    </xdr:from>
    <xdr:ext cx="469744" cy="259045"/>
    <xdr:sp macro="" textlink="">
      <xdr:nvSpPr>
        <xdr:cNvPr id="685" name="テキスト ボックス 684"/>
        <xdr:cNvSpPr txBox="1"/>
      </xdr:nvSpPr>
      <xdr:spPr>
        <a:xfrm>
          <a:off x="13468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114960</xdr:rowOff>
    </xdr:from>
    <xdr:to>
      <xdr:col>67</xdr:col>
      <xdr:colOff>101600</xdr:colOff>
      <xdr:row>93</xdr:row>
      <xdr:rowOff>45110</xdr:rowOff>
    </xdr:to>
    <xdr:sp macro="" textlink="">
      <xdr:nvSpPr>
        <xdr:cNvPr id="686" name="フローチャート: 判断 685"/>
        <xdr:cNvSpPr/>
      </xdr:nvSpPr>
      <xdr:spPr>
        <a:xfrm>
          <a:off x="12763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61637</xdr:rowOff>
    </xdr:from>
    <xdr:ext cx="534377" cy="259045"/>
    <xdr:sp macro="" textlink="">
      <xdr:nvSpPr>
        <xdr:cNvPr id="687" name="テキスト ボックス 686"/>
        <xdr:cNvSpPr txBox="1"/>
      </xdr:nvSpPr>
      <xdr:spPr>
        <a:xfrm>
          <a:off x="12547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86158</xdr:rowOff>
    </xdr:from>
    <xdr:to>
      <xdr:col>85</xdr:col>
      <xdr:colOff>177800</xdr:colOff>
      <xdr:row>96</xdr:row>
      <xdr:rowOff>16308</xdr:rowOff>
    </xdr:to>
    <xdr:sp macro="" textlink="">
      <xdr:nvSpPr>
        <xdr:cNvPr id="693" name="楕円 692"/>
        <xdr:cNvSpPr/>
      </xdr:nvSpPr>
      <xdr:spPr>
        <a:xfrm>
          <a:off x="16268700" y="163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109035</xdr:rowOff>
    </xdr:from>
    <xdr:ext cx="469744" cy="259045"/>
    <xdr:sp macro="" textlink="">
      <xdr:nvSpPr>
        <xdr:cNvPr id="694" name="積立金該当値テキスト"/>
        <xdr:cNvSpPr txBox="1"/>
      </xdr:nvSpPr>
      <xdr:spPr>
        <a:xfrm>
          <a:off x="16370300" y="1622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10891</xdr:rowOff>
    </xdr:from>
    <xdr:to>
      <xdr:col>81</xdr:col>
      <xdr:colOff>101600</xdr:colOff>
      <xdr:row>96</xdr:row>
      <xdr:rowOff>112491</xdr:rowOff>
    </xdr:to>
    <xdr:sp macro="" textlink="">
      <xdr:nvSpPr>
        <xdr:cNvPr id="695" name="楕円 694"/>
        <xdr:cNvSpPr/>
      </xdr:nvSpPr>
      <xdr:spPr>
        <a:xfrm>
          <a:off x="15430500" y="16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103618</xdr:rowOff>
    </xdr:from>
    <xdr:ext cx="469744" cy="259045"/>
    <xdr:sp macro="" textlink="">
      <xdr:nvSpPr>
        <xdr:cNvPr id="696" name="テキスト ボックス 695"/>
        <xdr:cNvSpPr txBox="1"/>
      </xdr:nvSpPr>
      <xdr:spPr>
        <a:xfrm>
          <a:off x="15246428" y="165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87928</xdr:rowOff>
    </xdr:from>
    <xdr:to>
      <xdr:col>76</xdr:col>
      <xdr:colOff>165100</xdr:colOff>
      <xdr:row>91</xdr:row>
      <xdr:rowOff>18078</xdr:rowOff>
    </xdr:to>
    <xdr:sp macro="" textlink="">
      <xdr:nvSpPr>
        <xdr:cNvPr id="697" name="楕円 696"/>
        <xdr:cNvSpPr/>
      </xdr:nvSpPr>
      <xdr:spPr>
        <a:xfrm>
          <a:off x="14541500" y="15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34605</xdr:rowOff>
    </xdr:from>
    <xdr:ext cx="534377" cy="259045"/>
    <xdr:sp macro="" textlink="">
      <xdr:nvSpPr>
        <xdr:cNvPr id="698" name="テキスト ボックス 697"/>
        <xdr:cNvSpPr txBox="1"/>
      </xdr:nvSpPr>
      <xdr:spPr>
        <a:xfrm>
          <a:off x="14325111" y="152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86443</xdr:rowOff>
    </xdr:from>
    <xdr:to>
      <xdr:col>72</xdr:col>
      <xdr:colOff>38100</xdr:colOff>
      <xdr:row>97</xdr:row>
      <xdr:rowOff>16593</xdr:rowOff>
    </xdr:to>
    <xdr:sp macro="" textlink="">
      <xdr:nvSpPr>
        <xdr:cNvPr id="699" name="楕円 698"/>
        <xdr:cNvSpPr/>
      </xdr:nvSpPr>
      <xdr:spPr>
        <a:xfrm>
          <a:off x="13652500" y="165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7720</xdr:rowOff>
    </xdr:from>
    <xdr:ext cx="469744" cy="259045"/>
    <xdr:sp macro="" textlink="">
      <xdr:nvSpPr>
        <xdr:cNvPr id="700" name="テキスト ボックス 699"/>
        <xdr:cNvSpPr txBox="1"/>
      </xdr:nvSpPr>
      <xdr:spPr>
        <a:xfrm>
          <a:off x="13468428" y="166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149250</xdr:rowOff>
    </xdr:from>
    <xdr:to>
      <xdr:col>67</xdr:col>
      <xdr:colOff>101600</xdr:colOff>
      <xdr:row>96</xdr:row>
      <xdr:rowOff>79400</xdr:rowOff>
    </xdr:to>
    <xdr:sp macro="" textlink="">
      <xdr:nvSpPr>
        <xdr:cNvPr id="701" name="楕円 700"/>
        <xdr:cNvSpPr/>
      </xdr:nvSpPr>
      <xdr:spPr>
        <a:xfrm>
          <a:off x="12763500" y="164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70527</xdr:rowOff>
    </xdr:from>
    <xdr:ext cx="469744" cy="259045"/>
    <xdr:sp macro="" textlink="">
      <xdr:nvSpPr>
        <xdr:cNvPr id="702" name="テキスト ボックス 701"/>
        <xdr:cNvSpPr txBox="1"/>
      </xdr:nvSpPr>
      <xdr:spPr>
        <a:xfrm>
          <a:off x="12579428" y="1652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4" name="直線コネクタ 723"/>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7"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28" name="直線コネクタ 727"/>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10999</xdr:rowOff>
    </xdr:from>
    <xdr:to>
      <xdr:col>116</xdr:col>
      <xdr:colOff>63500</xdr:colOff>
      <xdr:row>38</xdr:row>
      <xdr:rowOff>54890</xdr:rowOff>
    </xdr:to>
    <xdr:cxnSp macro="">
      <xdr:nvCxnSpPr>
        <xdr:cNvPr id="729" name="直線コネクタ 728"/>
        <xdr:cNvCxnSpPr/>
      </xdr:nvCxnSpPr>
      <xdr:spPr>
        <a:xfrm flipV="1">
          <a:off x="21323300" y="6526099"/>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0"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1" name="フローチャート: 判断 730"/>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54890</xdr:rowOff>
    </xdr:from>
    <xdr:to>
      <xdr:col>111</xdr:col>
      <xdr:colOff>177800</xdr:colOff>
      <xdr:row>38</xdr:row>
      <xdr:rowOff>85065</xdr:rowOff>
    </xdr:to>
    <xdr:cxnSp macro="">
      <xdr:nvCxnSpPr>
        <xdr:cNvPr id="732" name="直線コネクタ 731"/>
        <xdr:cNvCxnSpPr/>
      </xdr:nvCxnSpPr>
      <xdr:spPr>
        <a:xfrm flipV="1">
          <a:off x="20434300" y="656999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3" name="フローチャート: 判断 732"/>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4" name="テキスト ボックス 733"/>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85065</xdr:rowOff>
    </xdr:from>
    <xdr:to>
      <xdr:col>107</xdr:col>
      <xdr:colOff>50800</xdr:colOff>
      <xdr:row>38</xdr:row>
      <xdr:rowOff>87808</xdr:rowOff>
    </xdr:to>
    <xdr:cxnSp macro="">
      <xdr:nvCxnSpPr>
        <xdr:cNvPr id="735" name="直線コネクタ 734"/>
        <xdr:cNvCxnSpPr/>
      </xdr:nvCxnSpPr>
      <xdr:spPr>
        <a:xfrm flipV="1">
          <a:off x="19545300" y="660016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6" name="フローチャート: 判断 735"/>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737" name="テキスト ボックス 736"/>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3226</xdr:rowOff>
    </xdr:from>
    <xdr:to>
      <xdr:col>102</xdr:col>
      <xdr:colOff>114300</xdr:colOff>
      <xdr:row>38</xdr:row>
      <xdr:rowOff>87808</xdr:rowOff>
    </xdr:to>
    <xdr:cxnSp macro="">
      <xdr:nvCxnSpPr>
        <xdr:cNvPr id="738" name="直線コネクタ 737"/>
        <xdr:cNvCxnSpPr/>
      </xdr:nvCxnSpPr>
      <xdr:spPr>
        <a:xfrm>
          <a:off x="18656300" y="6003976"/>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39" name="フローチャート: 判断 738"/>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40" name="テキスト ボックス 739"/>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1" name="フローチャート: 判断 740"/>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56354</xdr:rowOff>
    </xdr:from>
    <xdr:ext cx="378565" cy="259045"/>
    <xdr:sp macro="" textlink="">
      <xdr:nvSpPr>
        <xdr:cNvPr id="742" name="テキスト ボックス 741"/>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131648</xdr:rowOff>
    </xdr:from>
    <xdr:to>
      <xdr:col>116</xdr:col>
      <xdr:colOff>114300</xdr:colOff>
      <xdr:row>38</xdr:row>
      <xdr:rowOff>61798</xdr:rowOff>
    </xdr:to>
    <xdr:sp macro="" textlink="">
      <xdr:nvSpPr>
        <xdr:cNvPr id="748" name="楕円 747"/>
        <xdr:cNvSpPr/>
      </xdr:nvSpPr>
      <xdr:spPr>
        <a:xfrm>
          <a:off x="221107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110075</xdr:rowOff>
    </xdr:from>
    <xdr:ext cx="378565" cy="259045"/>
    <xdr:sp macro="" textlink="">
      <xdr:nvSpPr>
        <xdr:cNvPr id="749" name="投資及び出資金該当値テキスト"/>
        <xdr:cNvSpPr txBox="1"/>
      </xdr:nvSpPr>
      <xdr:spPr>
        <a:xfrm>
          <a:off x="22212300" y="645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4090</xdr:rowOff>
    </xdr:from>
    <xdr:to>
      <xdr:col>112</xdr:col>
      <xdr:colOff>38100</xdr:colOff>
      <xdr:row>38</xdr:row>
      <xdr:rowOff>105690</xdr:rowOff>
    </xdr:to>
    <xdr:sp macro="" textlink="">
      <xdr:nvSpPr>
        <xdr:cNvPr id="750" name="楕円 749"/>
        <xdr:cNvSpPr/>
      </xdr:nvSpPr>
      <xdr:spPr>
        <a:xfrm>
          <a:off x="212725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96817</xdr:rowOff>
    </xdr:from>
    <xdr:ext cx="378565" cy="259045"/>
    <xdr:sp macro="" textlink="">
      <xdr:nvSpPr>
        <xdr:cNvPr id="751" name="テキスト ボックス 750"/>
        <xdr:cNvSpPr txBox="1"/>
      </xdr:nvSpPr>
      <xdr:spPr>
        <a:xfrm>
          <a:off x="21134017" y="661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34265</xdr:rowOff>
    </xdr:from>
    <xdr:to>
      <xdr:col>107</xdr:col>
      <xdr:colOff>101600</xdr:colOff>
      <xdr:row>38</xdr:row>
      <xdr:rowOff>135865</xdr:rowOff>
    </xdr:to>
    <xdr:sp macro="" textlink="">
      <xdr:nvSpPr>
        <xdr:cNvPr id="752" name="楕円 751"/>
        <xdr:cNvSpPr/>
      </xdr:nvSpPr>
      <xdr:spPr>
        <a:xfrm>
          <a:off x="203835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126992</xdr:rowOff>
    </xdr:from>
    <xdr:ext cx="378565" cy="259045"/>
    <xdr:sp macro="" textlink="">
      <xdr:nvSpPr>
        <xdr:cNvPr id="753" name="テキスト ボックス 752"/>
        <xdr:cNvSpPr txBox="1"/>
      </xdr:nvSpPr>
      <xdr:spPr>
        <a:xfrm>
          <a:off x="20245017" y="664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37008</xdr:rowOff>
    </xdr:from>
    <xdr:to>
      <xdr:col>102</xdr:col>
      <xdr:colOff>165100</xdr:colOff>
      <xdr:row>38</xdr:row>
      <xdr:rowOff>138608</xdr:rowOff>
    </xdr:to>
    <xdr:sp macro="" textlink="">
      <xdr:nvSpPr>
        <xdr:cNvPr id="754" name="楕円 753"/>
        <xdr:cNvSpPr/>
      </xdr:nvSpPr>
      <xdr:spPr>
        <a:xfrm>
          <a:off x="19494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129735</xdr:rowOff>
    </xdr:from>
    <xdr:ext cx="378565" cy="259045"/>
    <xdr:sp macro="" textlink="">
      <xdr:nvSpPr>
        <xdr:cNvPr id="755" name="テキスト ボックス 754"/>
        <xdr:cNvSpPr txBox="1"/>
      </xdr:nvSpPr>
      <xdr:spPr>
        <a:xfrm>
          <a:off x="19356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123876</xdr:rowOff>
    </xdr:from>
    <xdr:to>
      <xdr:col>98</xdr:col>
      <xdr:colOff>38100</xdr:colOff>
      <xdr:row>35</xdr:row>
      <xdr:rowOff>54026</xdr:rowOff>
    </xdr:to>
    <xdr:sp macro="" textlink="">
      <xdr:nvSpPr>
        <xdr:cNvPr id="756" name="楕円 755"/>
        <xdr:cNvSpPr/>
      </xdr:nvSpPr>
      <xdr:spPr>
        <a:xfrm>
          <a:off x="18605500" y="59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70553</xdr:rowOff>
    </xdr:from>
    <xdr:ext cx="469744" cy="259045"/>
    <xdr:sp macro="" textlink="">
      <xdr:nvSpPr>
        <xdr:cNvPr id="757" name="テキスト ボックス 756"/>
        <xdr:cNvSpPr txBox="1"/>
      </xdr:nvSpPr>
      <xdr:spPr>
        <a:xfrm>
          <a:off x="18421428" y="57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1" name="直線コネクタ 780"/>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2"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3" name="直線コネクタ 782"/>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4"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5" name="直線コネクタ 784"/>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42621</xdr:rowOff>
    </xdr:from>
    <xdr:to>
      <xdr:col>116</xdr:col>
      <xdr:colOff>63500</xdr:colOff>
      <xdr:row>59</xdr:row>
      <xdr:rowOff>42621</xdr:rowOff>
    </xdr:to>
    <xdr:cxnSp macro="">
      <xdr:nvCxnSpPr>
        <xdr:cNvPr id="786" name="直線コネクタ 785"/>
        <xdr:cNvCxnSpPr/>
      </xdr:nvCxnSpPr>
      <xdr:spPr>
        <a:xfrm>
          <a:off x="21323300" y="1015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7"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88" name="フローチャート: 判断 787"/>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42621</xdr:rowOff>
    </xdr:from>
    <xdr:to>
      <xdr:col>111</xdr:col>
      <xdr:colOff>177800</xdr:colOff>
      <xdr:row>59</xdr:row>
      <xdr:rowOff>42621</xdr:rowOff>
    </xdr:to>
    <xdr:cxnSp macro="">
      <xdr:nvCxnSpPr>
        <xdr:cNvPr id="789" name="直線コネクタ 788"/>
        <xdr:cNvCxnSpPr/>
      </xdr:nvCxnSpPr>
      <xdr:spPr>
        <a:xfrm>
          <a:off x="20434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0" name="フローチャート: 判断 789"/>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1" name="テキスト ボックス 790"/>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42621</xdr:rowOff>
    </xdr:from>
    <xdr:to>
      <xdr:col>107</xdr:col>
      <xdr:colOff>50800</xdr:colOff>
      <xdr:row>59</xdr:row>
      <xdr:rowOff>43764</xdr:rowOff>
    </xdr:to>
    <xdr:cxnSp macro="">
      <xdr:nvCxnSpPr>
        <xdr:cNvPr id="792" name="直線コネクタ 791"/>
        <xdr:cNvCxnSpPr/>
      </xdr:nvCxnSpPr>
      <xdr:spPr>
        <a:xfrm flipV="1">
          <a:off x="19545300" y="101581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3" name="フローチャート: 判断 792"/>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794" name="テキスト ボックス 793"/>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43764</xdr:rowOff>
    </xdr:from>
    <xdr:to>
      <xdr:col>102</xdr:col>
      <xdr:colOff>114300</xdr:colOff>
      <xdr:row>59</xdr:row>
      <xdr:rowOff>43764</xdr:rowOff>
    </xdr:to>
    <xdr:cxnSp macro="">
      <xdr:nvCxnSpPr>
        <xdr:cNvPr id="795" name="直線コネクタ 794"/>
        <xdr:cNvCxnSpPr/>
      </xdr:nvCxnSpPr>
      <xdr:spPr>
        <a:xfrm>
          <a:off x="18656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6" name="フローチャート: 判断 795"/>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37101</xdr:rowOff>
    </xdr:from>
    <xdr:ext cx="469744" cy="259045"/>
    <xdr:sp macro="" textlink="">
      <xdr:nvSpPr>
        <xdr:cNvPr id="797" name="テキスト ボックス 796"/>
        <xdr:cNvSpPr txBox="1"/>
      </xdr:nvSpPr>
      <xdr:spPr>
        <a:xfrm>
          <a:off x="19310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798" name="フローチャート: 判断 797"/>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56913</xdr:rowOff>
    </xdr:from>
    <xdr:ext cx="469744" cy="259045"/>
    <xdr:sp macro="" textlink="">
      <xdr:nvSpPr>
        <xdr:cNvPr id="799" name="テキスト ボックス 798"/>
        <xdr:cNvSpPr txBox="1"/>
      </xdr:nvSpPr>
      <xdr:spPr>
        <a:xfrm>
          <a:off x="18421428"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163271</xdr:rowOff>
    </xdr:from>
    <xdr:to>
      <xdr:col>116</xdr:col>
      <xdr:colOff>114300</xdr:colOff>
      <xdr:row>59</xdr:row>
      <xdr:rowOff>93421</xdr:rowOff>
    </xdr:to>
    <xdr:sp macro="" textlink="">
      <xdr:nvSpPr>
        <xdr:cNvPr id="805" name="楕円 804"/>
        <xdr:cNvSpPr/>
      </xdr:nvSpPr>
      <xdr:spPr>
        <a:xfrm>
          <a:off x="221107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78198</xdr:rowOff>
    </xdr:from>
    <xdr:ext cx="313932" cy="259045"/>
    <xdr:sp macro="" textlink="">
      <xdr:nvSpPr>
        <xdr:cNvPr id="806" name="貸付金該当値テキスト"/>
        <xdr:cNvSpPr txBox="1"/>
      </xdr:nvSpPr>
      <xdr:spPr>
        <a:xfrm>
          <a:off x="22212300" y="1002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163271</xdr:rowOff>
    </xdr:from>
    <xdr:to>
      <xdr:col>112</xdr:col>
      <xdr:colOff>38100</xdr:colOff>
      <xdr:row>59</xdr:row>
      <xdr:rowOff>93421</xdr:rowOff>
    </xdr:to>
    <xdr:sp macro="" textlink="">
      <xdr:nvSpPr>
        <xdr:cNvPr id="807" name="楕円 806"/>
        <xdr:cNvSpPr/>
      </xdr:nvSpPr>
      <xdr:spPr>
        <a:xfrm>
          <a:off x="21272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84548</xdr:rowOff>
    </xdr:from>
    <xdr:ext cx="313932" cy="259045"/>
    <xdr:sp macro="" textlink="">
      <xdr:nvSpPr>
        <xdr:cNvPr id="808" name="テキスト ボックス 807"/>
        <xdr:cNvSpPr txBox="1"/>
      </xdr:nvSpPr>
      <xdr:spPr>
        <a:xfrm>
          <a:off x="21166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163271</xdr:rowOff>
    </xdr:from>
    <xdr:to>
      <xdr:col>107</xdr:col>
      <xdr:colOff>101600</xdr:colOff>
      <xdr:row>59</xdr:row>
      <xdr:rowOff>93421</xdr:rowOff>
    </xdr:to>
    <xdr:sp macro="" textlink="">
      <xdr:nvSpPr>
        <xdr:cNvPr id="809" name="楕円 808"/>
        <xdr:cNvSpPr/>
      </xdr:nvSpPr>
      <xdr:spPr>
        <a:xfrm>
          <a:off x="20383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84548</xdr:rowOff>
    </xdr:from>
    <xdr:ext cx="313932" cy="259045"/>
    <xdr:sp macro="" textlink="">
      <xdr:nvSpPr>
        <xdr:cNvPr id="810" name="テキスト ボックス 809"/>
        <xdr:cNvSpPr txBox="1"/>
      </xdr:nvSpPr>
      <xdr:spPr>
        <a:xfrm>
          <a:off x="20277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164414</xdr:rowOff>
    </xdr:from>
    <xdr:to>
      <xdr:col>102</xdr:col>
      <xdr:colOff>165100</xdr:colOff>
      <xdr:row>59</xdr:row>
      <xdr:rowOff>94564</xdr:rowOff>
    </xdr:to>
    <xdr:sp macro="" textlink="">
      <xdr:nvSpPr>
        <xdr:cNvPr id="811" name="楕円 810"/>
        <xdr:cNvSpPr/>
      </xdr:nvSpPr>
      <xdr:spPr>
        <a:xfrm>
          <a:off x="19494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85691</xdr:rowOff>
    </xdr:from>
    <xdr:ext cx="313932" cy="259045"/>
    <xdr:sp macro="" textlink="">
      <xdr:nvSpPr>
        <xdr:cNvPr id="812" name="テキスト ボックス 811"/>
        <xdr:cNvSpPr txBox="1"/>
      </xdr:nvSpPr>
      <xdr:spPr>
        <a:xfrm>
          <a:off x="19388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164414</xdr:rowOff>
    </xdr:from>
    <xdr:to>
      <xdr:col>98</xdr:col>
      <xdr:colOff>38100</xdr:colOff>
      <xdr:row>59</xdr:row>
      <xdr:rowOff>94564</xdr:rowOff>
    </xdr:to>
    <xdr:sp macro="" textlink="">
      <xdr:nvSpPr>
        <xdr:cNvPr id="813" name="楕円 812"/>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85691</xdr:rowOff>
    </xdr:from>
    <xdr:ext cx="313932" cy="259045"/>
    <xdr:sp macro="" textlink="">
      <xdr:nvSpPr>
        <xdr:cNvPr id="814" name="テキスト ボックス 813"/>
        <xdr:cNvSpPr txBox="1"/>
      </xdr:nvSpPr>
      <xdr:spPr>
        <a:xfrm>
          <a:off x="18499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39" name="直線コネクタ 838"/>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0"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1" name="直線コネクタ 840"/>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2"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3" name="直線コネクタ 842"/>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79654</xdr:rowOff>
    </xdr:from>
    <xdr:to>
      <xdr:col>116</xdr:col>
      <xdr:colOff>63500</xdr:colOff>
      <xdr:row>74</xdr:row>
      <xdr:rowOff>113068</xdr:rowOff>
    </xdr:to>
    <xdr:cxnSp macro="">
      <xdr:nvCxnSpPr>
        <xdr:cNvPr id="844" name="直線コネクタ 843"/>
        <xdr:cNvCxnSpPr/>
      </xdr:nvCxnSpPr>
      <xdr:spPr>
        <a:xfrm>
          <a:off x="21323300" y="12766954"/>
          <a:ext cx="8382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845" name="繰出金平均値テキスト"/>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6" name="フローチャート: 判断 845"/>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79654</xdr:rowOff>
    </xdr:from>
    <xdr:to>
      <xdr:col>111</xdr:col>
      <xdr:colOff>177800</xdr:colOff>
      <xdr:row>74</xdr:row>
      <xdr:rowOff>119431</xdr:rowOff>
    </xdr:to>
    <xdr:cxnSp macro="">
      <xdr:nvCxnSpPr>
        <xdr:cNvPr id="847" name="直線コネクタ 846"/>
        <xdr:cNvCxnSpPr/>
      </xdr:nvCxnSpPr>
      <xdr:spPr>
        <a:xfrm flipV="1">
          <a:off x="20434300" y="12766954"/>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48" name="フローチャート: 判断 847"/>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849" name="テキスト ボックス 848"/>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119431</xdr:rowOff>
    </xdr:from>
    <xdr:to>
      <xdr:col>107</xdr:col>
      <xdr:colOff>50800</xdr:colOff>
      <xdr:row>75</xdr:row>
      <xdr:rowOff>113792</xdr:rowOff>
    </xdr:to>
    <xdr:cxnSp macro="">
      <xdr:nvCxnSpPr>
        <xdr:cNvPr id="850" name="直線コネクタ 849"/>
        <xdr:cNvCxnSpPr/>
      </xdr:nvCxnSpPr>
      <xdr:spPr>
        <a:xfrm flipV="1">
          <a:off x="19545300" y="12806731"/>
          <a:ext cx="889000" cy="1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1" name="フローチャート: 判断 850"/>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15511</xdr:rowOff>
    </xdr:from>
    <xdr:ext cx="534377" cy="259045"/>
    <xdr:sp macro="" textlink="">
      <xdr:nvSpPr>
        <xdr:cNvPr id="852" name="テキスト ボックス 851"/>
        <xdr:cNvSpPr txBox="1"/>
      </xdr:nvSpPr>
      <xdr:spPr>
        <a:xfrm>
          <a:off x="20167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113792</xdr:rowOff>
    </xdr:from>
    <xdr:to>
      <xdr:col>102</xdr:col>
      <xdr:colOff>114300</xdr:colOff>
      <xdr:row>76</xdr:row>
      <xdr:rowOff>25439</xdr:rowOff>
    </xdr:to>
    <xdr:cxnSp macro="">
      <xdr:nvCxnSpPr>
        <xdr:cNvPr id="853" name="直線コネクタ 852"/>
        <xdr:cNvCxnSpPr/>
      </xdr:nvCxnSpPr>
      <xdr:spPr>
        <a:xfrm flipV="1">
          <a:off x="18656300" y="12972542"/>
          <a:ext cx="8890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4" name="フローチャート: 判断 853"/>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2024</xdr:rowOff>
    </xdr:from>
    <xdr:ext cx="534377" cy="259045"/>
    <xdr:sp macro="" textlink="">
      <xdr:nvSpPr>
        <xdr:cNvPr id="855" name="テキスト ボックス 854"/>
        <xdr:cNvSpPr txBox="1"/>
      </xdr:nvSpPr>
      <xdr:spPr>
        <a:xfrm>
          <a:off x="19278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6" name="フローチャート: 判断 855"/>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63199</xdr:rowOff>
    </xdr:from>
    <xdr:ext cx="534377" cy="259045"/>
    <xdr:sp macro="" textlink="">
      <xdr:nvSpPr>
        <xdr:cNvPr id="857" name="テキスト ボックス 856"/>
        <xdr:cNvSpPr txBox="1"/>
      </xdr:nvSpPr>
      <xdr:spPr>
        <a:xfrm>
          <a:off x="18389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62268</xdr:rowOff>
    </xdr:from>
    <xdr:to>
      <xdr:col>116</xdr:col>
      <xdr:colOff>114300</xdr:colOff>
      <xdr:row>74</xdr:row>
      <xdr:rowOff>163868</xdr:rowOff>
    </xdr:to>
    <xdr:sp macro="" textlink="">
      <xdr:nvSpPr>
        <xdr:cNvPr id="863" name="楕円 862"/>
        <xdr:cNvSpPr/>
      </xdr:nvSpPr>
      <xdr:spPr>
        <a:xfrm>
          <a:off x="22110700" y="127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85145</xdr:rowOff>
    </xdr:from>
    <xdr:ext cx="534377" cy="259045"/>
    <xdr:sp macro="" textlink="">
      <xdr:nvSpPr>
        <xdr:cNvPr id="864" name="繰出金該当値テキスト"/>
        <xdr:cNvSpPr txBox="1"/>
      </xdr:nvSpPr>
      <xdr:spPr>
        <a:xfrm>
          <a:off x="22212300" y="1260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28854</xdr:rowOff>
    </xdr:from>
    <xdr:to>
      <xdr:col>112</xdr:col>
      <xdr:colOff>38100</xdr:colOff>
      <xdr:row>74</xdr:row>
      <xdr:rowOff>130454</xdr:rowOff>
    </xdr:to>
    <xdr:sp macro="" textlink="">
      <xdr:nvSpPr>
        <xdr:cNvPr id="865" name="楕円 864"/>
        <xdr:cNvSpPr/>
      </xdr:nvSpPr>
      <xdr:spPr>
        <a:xfrm>
          <a:off x="21272500" y="127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146981</xdr:rowOff>
    </xdr:from>
    <xdr:ext cx="534377" cy="259045"/>
    <xdr:sp macro="" textlink="">
      <xdr:nvSpPr>
        <xdr:cNvPr id="866" name="テキスト ボックス 865"/>
        <xdr:cNvSpPr txBox="1"/>
      </xdr:nvSpPr>
      <xdr:spPr>
        <a:xfrm>
          <a:off x="21056111" y="124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68631</xdr:rowOff>
    </xdr:from>
    <xdr:to>
      <xdr:col>107</xdr:col>
      <xdr:colOff>101600</xdr:colOff>
      <xdr:row>74</xdr:row>
      <xdr:rowOff>170231</xdr:rowOff>
    </xdr:to>
    <xdr:sp macro="" textlink="">
      <xdr:nvSpPr>
        <xdr:cNvPr id="867" name="楕円 866"/>
        <xdr:cNvSpPr/>
      </xdr:nvSpPr>
      <xdr:spPr>
        <a:xfrm>
          <a:off x="20383500" y="127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15308</xdr:rowOff>
    </xdr:from>
    <xdr:ext cx="534377" cy="259045"/>
    <xdr:sp macro="" textlink="">
      <xdr:nvSpPr>
        <xdr:cNvPr id="868" name="テキスト ボックス 867"/>
        <xdr:cNvSpPr txBox="1"/>
      </xdr:nvSpPr>
      <xdr:spPr>
        <a:xfrm>
          <a:off x="20167111" y="125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62992</xdr:rowOff>
    </xdr:from>
    <xdr:to>
      <xdr:col>102</xdr:col>
      <xdr:colOff>165100</xdr:colOff>
      <xdr:row>75</xdr:row>
      <xdr:rowOff>164592</xdr:rowOff>
    </xdr:to>
    <xdr:sp macro="" textlink="">
      <xdr:nvSpPr>
        <xdr:cNvPr id="869" name="楕円 868"/>
        <xdr:cNvSpPr/>
      </xdr:nvSpPr>
      <xdr:spPr>
        <a:xfrm>
          <a:off x="194945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9669</xdr:rowOff>
    </xdr:from>
    <xdr:ext cx="534377" cy="259045"/>
    <xdr:sp macro="" textlink="">
      <xdr:nvSpPr>
        <xdr:cNvPr id="870" name="テキスト ボックス 869"/>
        <xdr:cNvSpPr txBox="1"/>
      </xdr:nvSpPr>
      <xdr:spPr>
        <a:xfrm>
          <a:off x="19278111" y="12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146089</xdr:rowOff>
    </xdr:from>
    <xdr:to>
      <xdr:col>98</xdr:col>
      <xdr:colOff>38100</xdr:colOff>
      <xdr:row>76</xdr:row>
      <xdr:rowOff>76239</xdr:rowOff>
    </xdr:to>
    <xdr:sp macro="" textlink="">
      <xdr:nvSpPr>
        <xdr:cNvPr id="871" name="楕円 870"/>
        <xdr:cNvSpPr/>
      </xdr:nvSpPr>
      <xdr:spPr>
        <a:xfrm>
          <a:off x="18605500" y="130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67366</xdr:rowOff>
    </xdr:from>
    <xdr:ext cx="534377" cy="259045"/>
    <xdr:sp macro="" textlink="">
      <xdr:nvSpPr>
        <xdr:cNvPr id="872" name="テキスト ボックス 871"/>
        <xdr:cNvSpPr txBox="1"/>
      </xdr:nvSpPr>
      <xdr:spPr>
        <a:xfrm>
          <a:off x="18389111" y="130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本市の特徴は扶助費、補助費等が県平均、及び、類似団体平均と比較し高い点と、普通建設事業費が類似団体平均、県平均より下回っている点が挙げられる。普通建設事業費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についてはこれまで大規模事業については計画的に実施するよう抑制してきたが、平成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年度を集中投資期間として位置付け大規模事業を手掛けていくものである。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普通建設事業費のうち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更新</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整備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類似団体平均よりやや下回っている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レベルであるが、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整備は大きく下回っている。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これは従来から計画してきた老朽施設の更新に入ったためと思われる。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特に教育関係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mn-lt"/>
              <a:ea typeface="+mn-ea"/>
              <a:cs typeface="+mn-cs"/>
            </a:rPr>
            <a:t>施設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老朽化が著しく、長寿命化、施設更新の事業費</a:t>
          </a:r>
          <a:r>
            <a:rPr kumimoji="1" lang="ja-JP" altLang="en-US" sz="1100">
              <a:solidFill>
                <a:sysClr val="windowText" lastClr="000000"/>
              </a:solidFill>
              <a:effectLst/>
              <a:latin typeface="+mn-lt"/>
              <a:ea typeface="+mn-ea"/>
              <a:cs typeface="+mn-cs"/>
            </a:rPr>
            <a:t>増加しており、今後の計画上でも事業費増加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予定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補助費等について本市</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、し尿処理・常備消防を一部事務組合で行っているため、類似団体平均値より高い数値を示している。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費は民生費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べての分類</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（類団平均、県平均）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において大きく乖離して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いる主たる原因となって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高い数値となっている。生活保護に関する決算数値はようやく増加から横ばい傾向へとなってきているものの、障がい者関連の給付事業が大きく伸びている状況であり、現在の動向に大きな変化はないと思われる。資格審査や給付基準等の適正化などにより上昇傾向を抑制するよう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138067</xdr:rowOff>
    </xdr:from>
    <xdr:to>
      <xdr:col>24</xdr:col>
      <xdr:colOff>63500</xdr:colOff>
      <xdr:row>35</xdr:row>
      <xdr:rowOff>167458</xdr:rowOff>
    </xdr:to>
    <xdr:cxnSp macro="">
      <xdr:nvCxnSpPr>
        <xdr:cNvPr id="63" name="直線コネクタ 62"/>
        <xdr:cNvCxnSpPr/>
      </xdr:nvCxnSpPr>
      <xdr:spPr>
        <a:xfrm>
          <a:off x="3797300" y="613881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44994</xdr:rowOff>
    </xdr:from>
    <xdr:to>
      <xdr:col>19</xdr:col>
      <xdr:colOff>177800</xdr:colOff>
      <xdr:row>35</xdr:row>
      <xdr:rowOff>138067</xdr:rowOff>
    </xdr:to>
    <xdr:cxnSp macro="">
      <xdr:nvCxnSpPr>
        <xdr:cNvPr id="66" name="直線コネクタ 65"/>
        <xdr:cNvCxnSpPr/>
      </xdr:nvCxnSpPr>
      <xdr:spPr>
        <a:xfrm>
          <a:off x="2908300" y="604574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25400</xdr:rowOff>
    </xdr:from>
    <xdr:to>
      <xdr:col>15</xdr:col>
      <xdr:colOff>50800</xdr:colOff>
      <xdr:row>35</xdr:row>
      <xdr:rowOff>44994</xdr:rowOff>
    </xdr:to>
    <xdr:cxnSp macro="">
      <xdr:nvCxnSpPr>
        <xdr:cNvPr id="69" name="直線コネクタ 68"/>
        <xdr:cNvCxnSpPr/>
      </xdr:nvCxnSpPr>
      <xdr:spPr>
        <a:xfrm>
          <a:off x="2019300" y="60261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158041</xdr:rowOff>
    </xdr:from>
    <xdr:ext cx="469744" cy="259045"/>
    <xdr:sp macro="" textlink="">
      <xdr:nvSpPr>
        <xdr:cNvPr id="71" name="テキスト ボックス 70"/>
        <xdr:cNvSpPr txBox="1"/>
      </xdr:nvSpPr>
      <xdr:spPr>
        <a:xfrm>
          <a:off x="2673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53158</xdr:rowOff>
    </xdr:from>
    <xdr:to>
      <xdr:col>10</xdr:col>
      <xdr:colOff>114300</xdr:colOff>
      <xdr:row>35</xdr:row>
      <xdr:rowOff>25400</xdr:rowOff>
    </xdr:to>
    <xdr:cxnSp macro="">
      <xdr:nvCxnSpPr>
        <xdr:cNvPr id="72" name="直線コネクタ 71"/>
        <xdr:cNvCxnSpPr/>
      </xdr:nvCxnSpPr>
      <xdr:spPr>
        <a:xfrm>
          <a:off x="1130300" y="5368108"/>
          <a:ext cx="889000" cy="6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4" name="テキスト ボックス 73"/>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76" name="テキスト ボックス 75"/>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116658</xdr:rowOff>
    </xdr:from>
    <xdr:to>
      <xdr:col>24</xdr:col>
      <xdr:colOff>114300</xdr:colOff>
      <xdr:row>36</xdr:row>
      <xdr:rowOff>46808</xdr:rowOff>
    </xdr:to>
    <xdr:sp macro="" textlink="">
      <xdr:nvSpPr>
        <xdr:cNvPr id="82" name="楕円 81"/>
        <xdr:cNvSpPr/>
      </xdr:nvSpPr>
      <xdr:spPr>
        <a:xfrm>
          <a:off x="45847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95085</xdr:rowOff>
    </xdr:from>
    <xdr:ext cx="469744" cy="259045"/>
    <xdr:sp macro="" textlink="">
      <xdr:nvSpPr>
        <xdr:cNvPr id="83" name="議会費該当値テキスト"/>
        <xdr:cNvSpPr txBox="1"/>
      </xdr:nvSpPr>
      <xdr:spPr>
        <a:xfrm>
          <a:off x="4686300" y="609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87267</xdr:rowOff>
    </xdr:from>
    <xdr:to>
      <xdr:col>20</xdr:col>
      <xdr:colOff>38100</xdr:colOff>
      <xdr:row>36</xdr:row>
      <xdr:rowOff>17417</xdr:rowOff>
    </xdr:to>
    <xdr:sp macro="" textlink="">
      <xdr:nvSpPr>
        <xdr:cNvPr id="84" name="楕円 83"/>
        <xdr:cNvSpPr/>
      </xdr:nvSpPr>
      <xdr:spPr>
        <a:xfrm>
          <a:off x="3746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8544</xdr:rowOff>
    </xdr:from>
    <xdr:ext cx="469744" cy="259045"/>
    <xdr:sp macro="" textlink="">
      <xdr:nvSpPr>
        <xdr:cNvPr id="85" name="テキスト ボックス 84"/>
        <xdr:cNvSpPr txBox="1"/>
      </xdr:nvSpPr>
      <xdr:spPr>
        <a:xfrm>
          <a:off x="3562428"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165644</xdr:rowOff>
    </xdr:from>
    <xdr:to>
      <xdr:col>15</xdr:col>
      <xdr:colOff>101600</xdr:colOff>
      <xdr:row>35</xdr:row>
      <xdr:rowOff>95794</xdr:rowOff>
    </xdr:to>
    <xdr:sp macro="" textlink="">
      <xdr:nvSpPr>
        <xdr:cNvPr id="86" name="楕円 85"/>
        <xdr:cNvSpPr/>
      </xdr:nvSpPr>
      <xdr:spPr>
        <a:xfrm>
          <a:off x="2857500" y="59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86921</xdr:rowOff>
    </xdr:from>
    <xdr:ext cx="469744" cy="259045"/>
    <xdr:sp macro="" textlink="">
      <xdr:nvSpPr>
        <xdr:cNvPr id="87" name="テキスト ボックス 86"/>
        <xdr:cNvSpPr txBox="1"/>
      </xdr:nvSpPr>
      <xdr:spPr>
        <a:xfrm>
          <a:off x="2673428" y="60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146050</xdr:rowOff>
    </xdr:from>
    <xdr:to>
      <xdr:col>10</xdr:col>
      <xdr:colOff>165100</xdr:colOff>
      <xdr:row>35</xdr:row>
      <xdr:rowOff>76200</xdr:rowOff>
    </xdr:to>
    <xdr:sp macro="" textlink="">
      <xdr:nvSpPr>
        <xdr:cNvPr id="88" name="楕円 87"/>
        <xdr:cNvSpPr/>
      </xdr:nvSpPr>
      <xdr:spPr>
        <a:xfrm>
          <a:off x="1968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92727</xdr:rowOff>
    </xdr:from>
    <xdr:ext cx="469744" cy="259045"/>
    <xdr:sp macro="" textlink="">
      <xdr:nvSpPr>
        <xdr:cNvPr id="89" name="テキスト ボックス 88"/>
        <xdr:cNvSpPr txBox="1"/>
      </xdr:nvSpPr>
      <xdr:spPr>
        <a:xfrm>
          <a:off x="1784428"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2358</xdr:rowOff>
    </xdr:from>
    <xdr:to>
      <xdr:col>6</xdr:col>
      <xdr:colOff>38100</xdr:colOff>
      <xdr:row>31</xdr:row>
      <xdr:rowOff>103958</xdr:rowOff>
    </xdr:to>
    <xdr:sp macro="" textlink="">
      <xdr:nvSpPr>
        <xdr:cNvPr id="90" name="楕円 89"/>
        <xdr:cNvSpPr/>
      </xdr:nvSpPr>
      <xdr:spPr>
        <a:xfrm>
          <a:off x="1079500" y="5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120485</xdr:rowOff>
    </xdr:from>
    <xdr:ext cx="469744" cy="259045"/>
    <xdr:sp macro="" textlink="">
      <xdr:nvSpPr>
        <xdr:cNvPr id="91" name="テキスト ボックス 90"/>
        <xdr:cNvSpPr txBox="1"/>
      </xdr:nvSpPr>
      <xdr:spPr>
        <a:xfrm>
          <a:off x="895428" y="50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82459</xdr:rowOff>
    </xdr:from>
    <xdr:to>
      <xdr:col>24</xdr:col>
      <xdr:colOff>63500</xdr:colOff>
      <xdr:row>57</xdr:row>
      <xdr:rowOff>44145</xdr:rowOff>
    </xdr:to>
    <xdr:cxnSp macro="">
      <xdr:nvCxnSpPr>
        <xdr:cNvPr id="119" name="直線コネクタ 118"/>
        <xdr:cNvCxnSpPr/>
      </xdr:nvCxnSpPr>
      <xdr:spPr>
        <a:xfrm flipV="1">
          <a:off x="3797300" y="9683659"/>
          <a:ext cx="8382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145198</xdr:rowOff>
    </xdr:from>
    <xdr:ext cx="534377" cy="259045"/>
    <xdr:sp macro="" textlink="">
      <xdr:nvSpPr>
        <xdr:cNvPr id="120" name="総務費平均値テキスト"/>
        <xdr:cNvSpPr txBox="1"/>
      </xdr:nvSpPr>
      <xdr:spPr>
        <a:xfrm>
          <a:off x="4686300" y="9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158125</xdr:rowOff>
    </xdr:from>
    <xdr:to>
      <xdr:col>19</xdr:col>
      <xdr:colOff>177800</xdr:colOff>
      <xdr:row>57</xdr:row>
      <xdr:rowOff>44145</xdr:rowOff>
    </xdr:to>
    <xdr:cxnSp macro="">
      <xdr:nvCxnSpPr>
        <xdr:cNvPr id="122" name="直線コネクタ 121"/>
        <xdr:cNvCxnSpPr/>
      </xdr:nvCxnSpPr>
      <xdr:spPr>
        <a:xfrm>
          <a:off x="2908300" y="8902075"/>
          <a:ext cx="889000" cy="9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4" name="テキスト ボックス 123"/>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158125</xdr:rowOff>
    </xdr:from>
    <xdr:to>
      <xdr:col>15</xdr:col>
      <xdr:colOff>50800</xdr:colOff>
      <xdr:row>56</xdr:row>
      <xdr:rowOff>112954</xdr:rowOff>
    </xdr:to>
    <xdr:cxnSp macro="">
      <xdr:nvCxnSpPr>
        <xdr:cNvPr id="125" name="直線コネクタ 124"/>
        <xdr:cNvCxnSpPr/>
      </xdr:nvCxnSpPr>
      <xdr:spPr>
        <a:xfrm flipV="1">
          <a:off x="2019300" y="8902075"/>
          <a:ext cx="889000" cy="8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26591</xdr:rowOff>
    </xdr:from>
    <xdr:ext cx="534377" cy="259045"/>
    <xdr:sp macro="" textlink="">
      <xdr:nvSpPr>
        <xdr:cNvPr id="127" name="テキスト ボックス 126"/>
        <xdr:cNvSpPr txBox="1"/>
      </xdr:nvSpPr>
      <xdr:spPr>
        <a:xfrm>
          <a:off x="2641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45837</xdr:rowOff>
    </xdr:from>
    <xdr:to>
      <xdr:col>10</xdr:col>
      <xdr:colOff>114300</xdr:colOff>
      <xdr:row>56</xdr:row>
      <xdr:rowOff>112954</xdr:rowOff>
    </xdr:to>
    <xdr:cxnSp macro="">
      <xdr:nvCxnSpPr>
        <xdr:cNvPr id="128" name="直線コネクタ 127"/>
        <xdr:cNvCxnSpPr/>
      </xdr:nvCxnSpPr>
      <xdr:spPr>
        <a:xfrm>
          <a:off x="1130300" y="9475587"/>
          <a:ext cx="889000" cy="23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29" name="フローチャート: 判断 128"/>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139681</xdr:rowOff>
    </xdr:from>
    <xdr:ext cx="534377" cy="259045"/>
    <xdr:sp macro="" textlink="">
      <xdr:nvSpPr>
        <xdr:cNvPr id="130" name="テキスト ボックス 129"/>
        <xdr:cNvSpPr txBox="1"/>
      </xdr:nvSpPr>
      <xdr:spPr>
        <a:xfrm>
          <a:off x="1752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31" name="フローチャート: 判断 130"/>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57294</xdr:rowOff>
    </xdr:from>
    <xdr:ext cx="534377" cy="259045"/>
    <xdr:sp macro="" textlink="">
      <xdr:nvSpPr>
        <xdr:cNvPr id="132" name="テキスト ボックス 131"/>
        <xdr:cNvSpPr txBox="1"/>
      </xdr:nvSpPr>
      <xdr:spPr>
        <a:xfrm>
          <a:off x="863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31659</xdr:rowOff>
    </xdr:from>
    <xdr:to>
      <xdr:col>24</xdr:col>
      <xdr:colOff>114300</xdr:colOff>
      <xdr:row>56</xdr:row>
      <xdr:rowOff>133259</xdr:rowOff>
    </xdr:to>
    <xdr:sp macro="" textlink="">
      <xdr:nvSpPr>
        <xdr:cNvPr id="138" name="楕円 137"/>
        <xdr:cNvSpPr/>
      </xdr:nvSpPr>
      <xdr:spPr>
        <a:xfrm>
          <a:off x="4584700" y="96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10086</xdr:rowOff>
    </xdr:from>
    <xdr:ext cx="534377" cy="259045"/>
    <xdr:sp macro="" textlink="">
      <xdr:nvSpPr>
        <xdr:cNvPr id="139" name="総務費該当値テキスト"/>
        <xdr:cNvSpPr txBox="1"/>
      </xdr:nvSpPr>
      <xdr:spPr>
        <a:xfrm>
          <a:off x="4686300" y="96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164795</xdr:rowOff>
    </xdr:from>
    <xdr:to>
      <xdr:col>20</xdr:col>
      <xdr:colOff>38100</xdr:colOff>
      <xdr:row>57</xdr:row>
      <xdr:rowOff>94945</xdr:rowOff>
    </xdr:to>
    <xdr:sp macro="" textlink="">
      <xdr:nvSpPr>
        <xdr:cNvPr id="140" name="楕円 139"/>
        <xdr:cNvSpPr/>
      </xdr:nvSpPr>
      <xdr:spPr>
        <a:xfrm>
          <a:off x="3746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86072</xdr:rowOff>
    </xdr:from>
    <xdr:ext cx="534377" cy="259045"/>
    <xdr:sp macro="" textlink="">
      <xdr:nvSpPr>
        <xdr:cNvPr id="141" name="テキスト ボックス 140"/>
        <xdr:cNvSpPr txBox="1"/>
      </xdr:nvSpPr>
      <xdr:spPr>
        <a:xfrm>
          <a:off x="3530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107325</xdr:rowOff>
    </xdr:from>
    <xdr:to>
      <xdr:col>15</xdr:col>
      <xdr:colOff>101600</xdr:colOff>
      <xdr:row>52</xdr:row>
      <xdr:rowOff>37475</xdr:rowOff>
    </xdr:to>
    <xdr:sp macro="" textlink="">
      <xdr:nvSpPr>
        <xdr:cNvPr id="142" name="楕円 141"/>
        <xdr:cNvSpPr/>
      </xdr:nvSpPr>
      <xdr:spPr>
        <a:xfrm>
          <a:off x="2857500" y="88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54002</xdr:rowOff>
    </xdr:from>
    <xdr:ext cx="534377" cy="259045"/>
    <xdr:sp macro="" textlink="">
      <xdr:nvSpPr>
        <xdr:cNvPr id="143" name="テキスト ボックス 142"/>
        <xdr:cNvSpPr txBox="1"/>
      </xdr:nvSpPr>
      <xdr:spPr>
        <a:xfrm>
          <a:off x="2641111" y="86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62154</xdr:rowOff>
    </xdr:from>
    <xdr:to>
      <xdr:col>10</xdr:col>
      <xdr:colOff>165100</xdr:colOff>
      <xdr:row>56</xdr:row>
      <xdr:rowOff>163754</xdr:rowOff>
    </xdr:to>
    <xdr:sp macro="" textlink="">
      <xdr:nvSpPr>
        <xdr:cNvPr id="144" name="楕円 143"/>
        <xdr:cNvSpPr/>
      </xdr:nvSpPr>
      <xdr:spPr>
        <a:xfrm>
          <a:off x="1968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154881</xdr:rowOff>
    </xdr:from>
    <xdr:ext cx="534377" cy="259045"/>
    <xdr:sp macro="" textlink="">
      <xdr:nvSpPr>
        <xdr:cNvPr id="145" name="テキスト ボックス 144"/>
        <xdr:cNvSpPr txBox="1"/>
      </xdr:nvSpPr>
      <xdr:spPr>
        <a:xfrm>
          <a:off x="1752111" y="97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166487</xdr:rowOff>
    </xdr:from>
    <xdr:to>
      <xdr:col>6</xdr:col>
      <xdr:colOff>38100</xdr:colOff>
      <xdr:row>55</xdr:row>
      <xdr:rowOff>96637</xdr:rowOff>
    </xdr:to>
    <xdr:sp macro="" textlink="">
      <xdr:nvSpPr>
        <xdr:cNvPr id="146" name="楕円 145"/>
        <xdr:cNvSpPr/>
      </xdr:nvSpPr>
      <xdr:spPr>
        <a:xfrm>
          <a:off x="1079500" y="94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87764</xdr:rowOff>
    </xdr:from>
    <xdr:ext cx="534377" cy="259045"/>
    <xdr:sp macro="" textlink="">
      <xdr:nvSpPr>
        <xdr:cNvPr id="147" name="テキスト ボックス 146"/>
        <xdr:cNvSpPr txBox="1"/>
      </xdr:nvSpPr>
      <xdr:spPr>
        <a:xfrm>
          <a:off x="863111" y="95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4" name="直線コネクタ 173"/>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5" name="民生費最小値テキスト"/>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76" name="直線コネクタ 175"/>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77" name="民生費最大値テキスト"/>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78" name="直線コネクタ 177"/>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28307</xdr:rowOff>
    </xdr:from>
    <xdr:to>
      <xdr:col>24</xdr:col>
      <xdr:colOff>63500</xdr:colOff>
      <xdr:row>70</xdr:row>
      <xdr:rowOff>29809</xdr:rowOff>
    </xdr:to>
    <xdr:cxnSp macro="">
      <xdr:nvCxnSpPr>
        <xdr:cNvPr id="179" name="直線コネクタ 178"/>
        <xdr:cNvCxnSpPr/>
      </xdr:nvCxnSpPr>
      <xdr:spPr>
        <a:xfrm flipV="1">
          <a:off x="3797300" y="12029807"/>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80" name="民生費平均値テキスト"/>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81" name="フローチャート: 判断 180"/>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29809</xdr:rowOff>
    </xdr:from>
    <xdr:to>
      <xdr:col>19</xdr:col>
      <xdr:colOff>177800</xdr:colOff>
      <xdr:row>70</xdr:row>
      <xdr:rowOff>110668</xdr:rowOff>
    </xdr:to>
    <xdr:cxnSp macro="">
      <xdr:nvCxnSpPr>
        <xdr:cNvPr id="182" name="直線コネクタ 181"/>
        <xdr:cNvCxnSpPr/>
      </xdr:nvCxnSpPr>
      <xdr:spPr>
        <a:xfrm flipV="1">
          <a:off x="2908300" y="12031309"/>
          <a:ext cx="889000" cy="8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3" name="フローチャート: 判断 182"/>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84" name="テキスト ボックス 183"/>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110668</xdr:rowOff>
    </xdr:from>
    <xdr:to>
      <xdr:col>15</xdr:col>
      <xdr:colOff>50800</xdr:colOff>
      <xdr:row>72</xdr:row>
      <xdr:rowOff>112235</xdr:rowOff>
    </xdr:to>
    <xdr:cxnSp macro="">
      <xdr:nvCxnSpPr>
        <xdr:cNvPr id="185" name="直線コネクタ 184"/>
        <xdr:cNvCxnSpPr/>
      </xdr:nvCxnSpPr>
      <xdr:spPr>
        <a:xfrm flipV="1">
          <a:off x="2019300" y="12112168"/>
          <a:ext cx="889000" cy="34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90664</xdr:rowOff>
    </xdr:from>
    <xdr:to>
      <xdr:col>15</xdr:col>
      <xdr:colOff>101600</xdr:colOff>
      <xdr:row>77</xdr:row>
      <xdr:rowOff>20814</xdr:rowOff>
    </xdr:to>
    <xdr:sp macro="" textlink="">
      <xdr:nvSpPr>
        <xdr:cNvPr id="186" name="フローチャート: 判断 185"/>
        <xdr:cNvSpPr/>
      </xdr:nvSpPr>
      <xdr:spPr>
        <a:xfrm>
          <a:off x="2857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11941</xdr:rowOff>
    </xdr:from>
    <xdr:ext cx="599010" cy="259045"/>
    <xdr:sp macro="" textlink="">
      <xdr:nvSpPr>
        <xdr:cNvPr id="187" name="テキスト ボックス 186"/>
        <xdr:cNvSpPr txBox="1"/>
      </xdr:nvSpPr>
      <xdr:spPr>
        <a:xfrm>
          <a:off x="2608795"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112235</xdr:rowOff>
    </xdr:from>
    <xdr:to>
      <xdr:col>10</xdr:col>
      <xdr:colOff>114300</xdr:colOff>
      <xdr:row>74</xdr:row>
      <xdr:rowOff>52995</xdr:rowOff>
    </xdr:to>
    <xdr:cxnSp macro="">
      <xdr:nvCxnSpPr>
        <xdr:cNvPr id="188" name="直線コネクタ 187"/>
        <xdr:cNvCxnSpPr/>
      </xdr:nvCxnSpPr>
      <xdr:spPr>
        <a:xfrm flipV="1">
          <a:off x="1130300" y="12456635"/>
          <a:ext cx="889000" cy="28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89" name="フローチャート: 判断 188"/>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90" name="テキスト ボックス 189"/>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91" name="フローチャート: 判断 190"/>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2" name="テキスト ボックス 191"/>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148957</xdr:rowOff>
    </xdr:from>
    <xdr:to>
      <xdr:col>24</xdr:col>
      <xdr:colOff>114300</xdr:colOff>
      <xdr:row>70</xdr:row>
      <xdr:rowOff>79107</xdr:rowOff>
    </xdr:to>
    <xdr:sp macro="" textlink="">
      <xdr:nvSpPr>
        <xdr:cNvPr id="198" name="楕円 197"/>
        <xdr:cNvSpPr/>
      </xdr:nvSpPr>
      <xdr:spPr>
        <a:xfrm>
          <a:off x="4584700" y="119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101984</xdr:rowOff>
    </xdr:from>
    <xdr:ext cx="599010" cy="259045"/>
    <xdr:sp macro="" textlink="">
      <xdr:nvSpPr>
        <xdr:cNvPr id="199" name="民生費該当値テキスト"/>
        <xdr:cNvSpPr txBox="1"/>
      </xdr:nvSpPr>
      <xdr:spPr>
        <a:xfrm>
          <a:off x="4686300" y="119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150459</xdr:rowOff>
    </xdr:from>
    <xdr:to>
      <xdr:col>20</xdr:col>
      <xdr:colOff>38100</xdr:colOff>
      <xdr:row>70</xdr:row>
      <xdr:rowOff>80609</xdr:rowOff>
    </xdr:to>
    <xdr:sp macro="" textlink="">
      <xdr:nvSpPr>
        <xdr:cNvPr id="200" name="楕円 199"/>
        <xdr:cNvSpPr/>
      </xdr:nvSpPr>
      <xdr:spPr>
        <a:xfrm>
          <a:off x="3746500" y="119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97136</xdr:rowOff>
    </xdr:from>
    <xdr:ext cx="599010" cy="259045"/>
    <xdr:sp macro="" textlink="">
      <xdr:nvSpPr>
        <xdr:cNvPr id="201" name="テキスト ボックス 200"/>
        <xdr:cNvSpPr txBox="1"/>
      </xdr:nvSpPr>
      <xdr:spPr>
        <a:xfrm>
          <a:off x="3497795" y="1175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59868</xdr:rowOff>
    </xdr:from>
    <xdr:to>
      <xdr:col>15</xdr:col>
      <xdr:colOff>101600</xdr:colOff>
      <xdr:row>70</xdr:row>
      <xdr:rowOff>161468</xdr:rowOff>
    </xdr:to>
    <xdr:sp macro="" textlink="">
      <xdr:nvSpPr>
        <xdr:cNvPr id="202" name="楕円 201"/>
        <xdr:cNvSpPr/>
      </xdr:nvSpPr>
      <xdr:spPr>
        <a:xfrm>
          <a:off x="2857500" y="120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6545</xdr:rowOff>
    </xdr:from>
    <xdr:ext cx="599010" cy="259045"/>
    <xdr:sp macro="" textlink="">
      <xdr:nvSpPr>
        <xdr:cNvPr id="203" name="テキスト ボックス 202"/>
        <xdr:cNvSpPr txBox="1"/>
      </xdr:nvSpPr>
      <xdr:spPr>
        <a:xfrm>
          <a:off x="2608795" y="1183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61435</xdr:rowOff>
    </xdr:from>
    <xdr:to>
      <xdr:col>10</xdr:col>
      <xdr:colOff>165100</xdr:colOff>
      <xdr:row>72</xdr:row>
      <xdr:rowOff>163035</xdr:rowOff>
    </xdr:to>
    <xdr:sp macro="" textlink="">
      <xdr:nvSpPr>
        <xdr:cNvPr id="204" name="楕円 203"/>
        <xdr:cNvSpPr/>
      </xdr:nvSpPr>
      <xdr:spPr>
        <a:xfrm>
          <a:off x="1968500" y="124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154162</xdr:rowOff>
    </xdr:from>
    <xdr:ext cx="599010" cy="259045"/>
    <xdr:sp macro="" textlink="">
      <xdr:nvSpPr>
        <xdr:cNvPr id="205" name="テキスト ボックス 204"/>
        <xdr:cNvSpPr txBox="1"/>
      </xdr:nvSpPr>
      <xdr:spPr>
        <a:xfrm>
          <a:off x="1719795" y="1249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2195</xdr:rowOff>
    </xdr:from>
    <xdr:to>
      <xdr:col>6</xdr:col>
      <xdr:colOff>38100</xdr:colOff>
      <xdr:row>74</xdr:row>
      <xdr:rowOff>103795</xdr:rowOff>
    </xdr:to>
    <xdr:sp macro="" textlink="">
      <xdr:nvSpPr>
        <xdr:cNvPr id="206" name="楕円 205"/>
        <xdr:cNvSpPr/>
      </xdr:nvSpPr>
      <xdr:spPr>
        <a:xfrm>
          <a:off x="1079500" y="126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94922</xdr:rowOff>
    </xdr:from>
    <xdr:ext cx="599010" cy="259045"/>
    <xdr:sp macro="" textlink="">
      <xdr:nvSpPr>
        <xdr:cNvPr id="207" name="テキスト ボックス 206"/>
        <xdr:cNvSpPr txBox="1"/>
      </xdr:nvSpPr>
      <xdr:spPr>
        <a:xfrm>
          <a:off x="830795" y="1278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30" name="直線コネクタ 229"/>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31"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2" name="直線コネクタ 231"/>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3"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4" name="直線コネクタ 233"/>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89911</xdr:rowOff>
    </xdr:from>
    <xdr:to>
      <xdr:col>24</xdr:col>
      <xdr:colOff>63500</xdr:colOff>
      <xdr:row>97</xdr:row>
      <xdr:rowOff>91442</xdr:rowOff>
    </xdr:to>
    <xdr:cxnSp macro="">
      <xdr:nvCxnSpPr>
        <xdr:cNvPr id="235" name="直線コネクタ 234"/>
        <xdr:cNvCxnSpPr/>
      </xdr:nvCxnSpPr>
      <xdr:spPr>
        <a:xfrm>
          <a:off x="3797300" y="16549111"/>
          <a:ext cx="838200" cy="1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6"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7" name="フローチャート: 判断 236"/>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89911</xdr:rowOff>
    </xdr:from>
    <xdr:to>
      <xdr:col>19</xdr:col>
      <xdr:colOff>177800</xdr:colOff>
      <xdr:row>97</xdr:row>
      <xdr:rowOff>54569</xdr:rowOff>
    </xdr:to>
    <xdr:cxnSp macro="">
      <xdr:nvCxnSpPr>
        <xdr:cNvPr id="238" name="直線コネクタ 237"/>
        <xdr:cNvCxnSpPr/>
      </xdr:nvCxnSpPr>
      <xdr:spPr>
        <a:xfrm flipV="1">
          <a:off x="2908300" y="16549111"/>
          <a:ext cx="889000" cy="1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9" name="フローチャート: 判断 238"/>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48879</xdr:rowOff>
    </xdr:from>
    <xdr:ext cx="534377" cy="259045"/>
    <xdr:sp macro="" textlink="">
      <xdr:nvSpPr>
        <xdr:cNvPr id="240" name="テキスト ボックス 239"/>
        <xdr:cNvSpPr txBox="1"/>
      </xdr:nvSpPr>
      <xdr:spPr>
        <a:xfrm>
          <a:off x="3530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163063</xdr:rowOff>
    </xdr:from>
    <xdr:to>
      <xdr:col>15</xdr:col>
      <xdr:colOff>50800</xdr:colOff>
      <xdr:row>97</xdr:row>
      <xdr:rowOff>54569</xdr:rowOff>
    </xdr:to>
    <xdr:cxnSp macro="">
      <xdr:nvCxnSpPr>
        <xdr:cNvPr id="241" name="直線コネクタ 240"/>
        <xdr:cNvCxnSpPr/>
      </xdr:nvCxnSpPr>
      <xdr:spPr>
        <a:xfrm>
          <a:off x="2019300" y="15765013"/>
          <a:ext cx="889000" cy="9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2" name="フローチャート: 判断 241"/>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110901</xdr:rowOff>
    </xdr:from>
    <xdr:ext cx="534377" cy="259045"/>
    <xdr:sp macro="" textlink="">
      <xdr:nvSpPr>
        <xdr:cNvPr id="243" name="テキスト ボックス 242"/>
        <xdr:cNvSpPr txBox="1"/>
      </xdr:nvSpPr>
      <xdr:spPr>
        <a:xfrm>
          <a:off x="2641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163063</xdr:rowOff>
    </xdr:from>
    <xdr:to>
      <xdr:col>10</xdr:col>
      <xdr:colOff>114300</xdr:colOff>
      <xdr:row>96</xdr:row>
      <xdr:rowOff>107855</xdr:rowOff>
    </xdr:to>
    <xdr:cxnSp macro="">
      <xdr:nvCxnSpPr>
        <xdr:cNvPr id="244" name="直線コネクタ 243"/>
        <xdr:cNvCxnSpPr/>
      </xdr:nvCxnSpPr>
      <xdr:spPr>
        <a:xfrm flipV="1">
          <a:off x="1130300" y="15765013"/>
          <a:ext cx="889000" cy="8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5" name="フローチャート: 判断 244"/>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113595</xdr:rowOff>
    </xdr:from>
    <xdr:ext cx="534377" cy="259045"/>
    <xdr:sp macro="" textlink="">
      <xdr:nvSpPr>
        <xdr:cNvPr id="246" name="テキスト ボックス 245"/>
        <xdr:cNvSpPr txBox="1"/>
      </xdr:nvSpPr>
      <xdr:spPr>
        <a:xfrm>
          <a:off x="1752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7" name="フローチャート: 判断 246"/>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141736</xdr:rowOff>
    </xdr:from>
    <xdr:ext cx="534377" cy="259045"/>
    <xdr:sp macro="" textlink="">
      <xdr:nvSpPr>
        <xdr:cNvPr id="248" name="テキスト ボックス 247"/>
        <xdr:cNvSpPr txBox="1"/>
      </xdr:nvSpPr>
      <xdr:spPr>
        <a:xfrm>
          <a:off x="863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40642</xdr:rowOff>
    </xdr:from>
    <xdr:to>
      <xdr:col>24</xdr:col>
      <xdr:colOff>114300</xdr:colOff>
      <xdr:row>97</xdr:row>
      <xdr:rowOff>142242</xdr:rowOff>
    </xdr:to>
    <xdr:sp macro="" textlink="">
      <xdr:nvSpPr>
        <xdr:cNvPr id="254" name="楕円 253"/>
        <xdr:cNvSpPr/>
      </xdr:nvSpPr>
      <xdr:spPr>
        <a:xfrm>
          <a:off x="4584700" y="166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19069</xdr:rowOff>
    </xdr:from>
    <xdr:ext cx="534377" cy="259045"/>
    <xdr:sp macro="" textlink="">
      <xdr:nvSpPr>
        <xdr:cNvPr id="255" name="衛生費該当値テキスト"/>
        <xdr:cNvSpPr txBox="1"/>
      </xdr:nvSpPr>
      <xdr:spPr>
        <a:xfrm>
          <a:off x="4686300" y="166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39111</xdr:rowOff>
    </xdr:from>
    <xdr:to>
      <xdr:col>20</xdr:col>
      <xdr:colOff>38100</xdr:colOff>
      <xdr:row>96</xdr:row>
      <xdr:rowOff>140711</xdr:rowOff>
    </xdr:to>
    <xdr:sp macro="" textlink="">
      <xdr:nvSpPr>
        <xdr:cNvPr id="256" name="楕円 255"/>
        <xdr:cNvSpPr/>
      </xdr:nvSpPr>
      <xdr:spPr>
        <a:xfrm>
          <a:off x="3746500" y="164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157238</xdr:rowOff>
    </xdr:from>
    <xdr:ext cx="534377" cy="259045"/>
    <xdr:sp macro="" textlink="">
      <xdr:nvSpPr>
        <xdr:cNvPr id="257" name="テキスト ボックス 256"/>
        <xdr:cNvSpPr txBox="1"/>
      </xdr:nvSpPr>
      <xdr:spPr>
        <a:xfrm>
          <a:off x="3530111" y="162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3769</xdr:rowOff>
    </xdr:from>
    <xdr:to>
      <xdr:col>15</xdr:col>
      <xdr:colOff>101600</xdr:colOff>
      <xdr:row>97</xdr:row>
      <xdr:rowOff>105369</xdr:rowOff>
    </xdr:to>
    <xdr:sp macro="" textlink="">
      <xdr:nvSpPr>
        <xdr:cNvPr id="258" name="楕円 257"/>
        <xdr:cNvSpPr/>
      </xdr:nvSpPr>
      <xdr:spPr>
        <a:xfrm>
          <a:off x="28575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96496</xdr:rowOff>
    </xdr:from>
    <xdr:ext cx="534377" cy="259045"/>
    <xdr:sp macro="" textlink="">
      <xdr:nvSpPr>
        <xdr:cNvPr id="259" name="テキスト ボックス 258"/>
        <xdr:cNvSpPr txBox="1"/>
      </xdr:nvSpPr>
      <xdr:spPr>
        <a:xfrm>
          <a:off x="2641111" y="167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112263</xdr:rowOff>
    </xdr:from>
    <xdr:to>
      <xdr:col>10</xdr:col>
      <xdr:colOff>165100</xdr:colOff>
      <xdr:row>92</xdr:row>
      <xdr:rowOff>42413</xdr:rowOff>
    </xdr:to>
    <xdr:sp macro="" textlink="">
      <xdr:nvSpPr>
        <xdr:cNvPr id="260" name="楕円 259"/>
        <xdr:cNvSpPr/>
      </xdr:nvSpPr>
      <xdr:spPr>
        <a:xfrm>
          <a:off x="1968500" y="157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58940</xdr:rowOff>
    </xdr:from>
    <xdr:ext cx="534377" cy="259045"/>
    <xdr:sp macro="" textlink="">
      <xdr:nvSpPr>
        <xdr:cNvPr id="261" name="テキスト ボックス 260"/>
        <xdr:cNvSpPr txBox="1"/>
      </xdr:nvSpPr>
      <xdr:spPr>
        <a:xfrm>
          <a:off x="1752111" y="154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57055</xdr:rowOff>
    </xdr:from>
    <xdr:to>
      <xdr:col>6</xdr:col>
      <xdr:colOff>38100</xdr:colOff>
      <xdr:row>96</xdr:row>
      <xdr:rowOff>158655</xdr:rowOff>
    </xdr:to>
    <xdr:sp macro="" textlink="">
      <xdr:nvSpPr>
        <xdr:cNvPr id="262" name="楕円 261"/>
        <xdr:cNvSpPr/>
      </xdr:nvSpPr>
      <xdr:spPr>
        <a:xfrm>
          <a:off x="1079500" y="165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3732</xdr:rowOff>
    </xdr:from>
    <xdr:ext cx="534377" cy="259045"/>
    <xdr:sp macro="" textlink="">
      <xdr:nvSpPr>
        <xdr:cNvPr id="263" name="テキスト ボックス 262"/>
        <xdr:cNvSpPr txBox="1"/>
      </xdr:nvSpPr>
      <xdr:spPr>
        <a:xfrm>
          <a:off x="863111" y="162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7" name="直線コネクタ 286"/>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8"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9" name="直線コネクタ 288"/>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90"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91" name="直線コネクタ 290"/>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120523</xdr:rowOff>
    </xdr:from>
    <xdr:to>
      <xdr:col>55</xdr:col>
      <xdr:colOff>0</xdr:colOff>
      <xdr:row>38</xdr:row>
      <xdr:rowOff>123698</xdr:rowOff>
    </xdr:to>
    <xdr:cxnSp macro="">
      <xdr:nvCxnSpPr>
        <xdr:cNvPr id="292" name="直線コネクタ 291"/>
        <xdr:cNvCxnSpPr/>
      </xdr:nvCxnSpPr>
      <xdr:spPr>
        <a:xfrm>
          <a:off x="9639300" y="6635623"/>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3"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4" name="フローチャート: 判断 293"/>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120523</xdr:rowOff>
    </xdr:from>
    <xdr:to>
      <xdr:col>50</xdr:col>
      <xdr:colOff>114300</xdr:colOff>
      <xdr:row>38</xdr:row>
      <xdr:rowOff>120523</xdr:rowOff>
    </xdr:to>
    <xdr:cxnSp macro="">
      <xdr:nvCxnSpPr>
        <xdr:cNvPr id="295" name="直線コネクタ 294"/>
        <xdr:cNvCxnSpPr/>
      </xdr:nvCxnSpPr>
      <xdr:spPr>
        <a:xfrm>
          <a:off x="8750300" y="6635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6" name="フローチャート: 判断 295"/>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7" name="テキスト ボックス 296"/>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120523</xdr:rowOff>
    </xdr:from>
    <xdr:to>
      <xdr:col>45</xdr:col>
      <xdr:colOff>177800</xdr:colOff>
      <xdr:row>38</xdr:row>
      <xdr:rowOff>124968</xdr:rowOff>
    </xdr:to>
    <xdr:cxnSp macro="">
      <xdr:nvCxnSpPr>
        <xdr:cNvPr id="298" name="直線コネクタ 297"/>
        <xdr:cNvCxnSpPr/>
      </xdr:nvCxnSpPr>
      <xdr:spPr>
        <a:xfrm flipV="1">
          <a:off x="7861300" y="663562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9" name="フローチャート: 判断 298"/>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300" name="テキスト ボックス 299"/>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75565</xdr:rowOff>
    </xdr:from>
    <xdr:to>
      <xdr:col>41</xdr:col>
      <xdr:colOff>50800</xdr:colOff>
      <xdr:row>38</xdr:row>
      <xdr:rowOff>124968</xdr:rowOff>
    </xdr:to>
    <xdr:cxnSp macro="">
      <xdr:nvCxnSpPr>
        <xdr:cNvPr id="301" name="直線コネクタ 300"/>
        <xdr:cNvCxnSpPr/>
      </xdr:nvCxnSpPr>
      <xdr:spPr>
        <a:xfrm>
          <a:off x="6972300" y="6590665"/>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2" name="フローチャート: 判断 301"/>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157751</xdr:rowOff>
    </xdr:from>
    <xdr:ext cx="378565" cy="259045"/>
    <xdr:sp macro="" textlink="">
      <xdr:nvSpPr>
        <xdr:cNvPr id="303" name="テキスト ボックス 302"/>
        <xdr:cNvSpPr txBox="1"/>
      </xdr:nvSpPr>
      <xdr:spPr>
        <a:xfrm>
          <a:off x="7672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4" name="フローチャート: 判断 303"/>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111904</xdr:rowOff>
    </xdr:from>
    <xdr:ext cx="469744" cy="259045"/>
    <xdr:sp macro="" textlink="">
      <xdr:nvSpPr>
        <xdr:cNvPr id="305" name="テキスト ボックス 304"/>
        <xdr:cNvSpPr txBox="1"/>
      </xdr:nvSpPr>
      <xdr:spPr>
        <a:xfrm>
          <a:off x="6737428"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311" name="楕円 310"/>
        <xdr:cNvSpPr/>
      </xdr:nvSpPr>
      <xdr:spPr>
        <a:xfrm>
          <a:off x="10426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159275</xdr:rowOff>
    </xdr:from>
    <xdr:ext cx="378565" cy="259045"/>
    <xdr:sp macro="" textlink="">
      <xdr:nvSpPr>
        <xdr:cNvPr id="312" name="労働費該当値テキスト"/>
        <xdr:cNvSpPr txBox="1"/>
      </xdr:nvSpPr>
      <xdr:spPr>
        <a:xfrm>
          <a:off x="10528300" y="650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69723</xdr:rowOff>
    </xdr:from>
    <xdr:to>
      <xdr:col>50</xdr:col>
      <xdr:colOff>165100</xdr:colOff>
      <xdr:row>38</xdr:row>
      <xdr:rowOff>171323</xdr:rowOff>
    </xdr:to>
    <xdr:sp macro="" textlink="">
      <xdr:nvSpPr>
        <xdr:cNvPr id="313" name="楕円 312"/>
        <xdr:cNvSpPr/>
      </xdr:nvSpPr>
      <xdr:spPr>
        <a:xfrm>
          <a:off x="9588500" y="65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162450</xdr:rowOff>
    </xdr:from>
    <xdr:ext cx="378565" cy="259045"/>
    <xdr:sp macro="" textlink="">
      <xdr:nvSpPr>
        <xdr:cNvPr id="314" name="テキスト ボックス 313"/>
        <xdr:cNvSpPr txBox="1"/>
      </xdr:nvSpPr>
      <xdr:spPr>
        <a:xfrm>
          <a:off x="9450017" y="6677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69723</xdr:rowOff>
    </xdr:from>
    <xdr:to>
      <xdr:col>46</xdr:col>
      <xdr:colOff>38100</xdr:colOff>
      <xdr:row>38</xdr:row>
      <xdr:rowOff>171323</xdr:rowOff>
    </xdr:to>
    <xdr:sp macro="" textlink="">
      <xdr:nvSpPr>
        <xdr:cNvPr id="315" name="楕円 314"/>
        <xdr:cNvSpPr/>
      </xdr:nvSpPr>
      <xdr:spPr>
        <a:xfrm>
          <a:off x="8699500" y="65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162450</xdr:rowOff>
    </xdr:from>
    <xdr:ext cx="378565" cy="259045"/>
    <xdr:sp macro="" textlink="">
      <xdr:nvSpPr>
        <xdr:cNvPr id="316" name="テキスト ボックス 315"/>
        <xdr:cNvSpPr txBox="1"/>
      </xdr:nvSpPr>
      <xdr:spPr>
        <a:xfrm>
          <a:off x="8561017" y="6677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74168</xdr:rowOff>
    </xdr:from>
    <xdr:to>
      <xdr:col>41</xdr:col>
      <xdr:colOff>101600</xdr:colOff>
      <xdr:row>39</xdr:row>
      <xdr:rowOff>4318</xdr:rowOff>
    </xdr:to>
    <xdr:sp macro="" textlink="">
      <xdr:nvSpPr>
        <xdr:cNvPr id="317" name="楕円 316"/>
        <xdr:cNvSpPr/>
      </xdr:nvSpPr>
      <xdr:spPr>
        <a:xfrm>
          <a:off x="78105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166895</xdr:rowOff>
    </xdr:from>
    <xdr:ext cx="378565" cy="259045"/>
    <xdr:sp macro="" textlink="">
      <xdr:nvSpPr>
        <xdr:cNvPr id="318" name="テキスト ボックス 317"/>
        <xdr:cNvSpPr txBox="1"/>
      </xdr:nvSpPr>
      <xdr:spPr>
        <a:xfrm>
          <a:off x="7672017" y="668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24765</xdr:rowOff>
    </xdr:from>
    <xdr:to>
      <xdr:col>36</xdr:col>
      <xdr:colOff>165100</xdr:colOff>
      <xdr:row>38</xdr:row>
      <xdr:rowOff>126365</xdr:rowOff>
    </xdr:to>
    <xdr:sp macro="" textlink="">
      <xdr:nvSpPr>
        <xdr:cNvPr id="319" name="楕円 318"/>
        <xdr:cNvSpPr/>
      </xdr:nvSpPr>
      <xdr:spPr>
        <a:xfrm>
          <a:off x="6921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117492</xdr:rowOff>
    </xdr:from>
    <xdr:ext cx="469744" cy="259045"/>
    <xdr:sp macro="" textlink="">
      <xdr:nvSpPr>
        <xdr:cNvPr id="320" name="テキスト ボックス 319"/>
        <xdr:cNvSpPr txBox="1"/>
      </xdr:nvSpPr>
      <xdr:spPr>
        <a:xfrm>
          <a:off x="6737428" y="663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2" name="直線コネクタ 341"/>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3"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4" name="直線コネクタ 343"/>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5"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6" name="直線コネクタ 345"/>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10313</xdr:rowOff>
    </xdr:from>
    <xdr:to>
      <xdr:col>55</xdr:col>
      <xdr:colOff>0</xdr:colOff>
      <xdr:row>56</xdr:row>
      <xdr:rowOff>24714</xdr:rowOff>
    </xdr:to>
    <xdr:cxnSp macro="">
      <xdr:nvCxnSpPr>
        <xdr:cNvPr id="347" name="直線コネクタ 346"/>
        <xdr:cNvCxnSpPr/>
      </xdr:nvCxnSpPr>
      <xdr:spPr>
        <a:xfrm>
          <a:off x="9639300" y="9611513"/>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48" name="農林水産業費平均値テキスト"/>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9" name="フローチャート: 判断 348"/>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10313</xdr:rowOff>
    </xdr:from>
    <xdr:to>
      <xdr:col>50</xdr:col>
      <xdr:colOff>114300</xdr:colOff>
      <xdr:row>56</xdr:row>
      <xdr:rowOff>37287</xdr:rowOff>
    </xdr:to>
    <xdr:cxnSp macro="">
      <xdr:nvCxnSpPr>
        <xdr:cNvPr id="350" name="直線コネクタ 349"/>
        <xdr:cNvCxnSpPr/>
      </xdr:nvCxnSpPr>
      <xdr:spPr>
        <a:xfrm flipV="1">
          <a:off x="8750300" y="9611513"/>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51" name="フローチャート: 判断 350"/>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52" name="テキスト ボックス 351"/>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37287</xdr:rowOff>
    </xdr:from>
    <xdr:to>
      <xdr:col>45</xdr:col>
      <xdr:colOff>177800</xdr:colOff>
      <xdr:row>56</xdr:row>
      <xdr:rowOff>100426</xdr:rowOff>
    </xdr:to>
    <xdr:cxnSp macro="">
      <xdr:nvCxnSpPr>
        <xdr:cNvPr id="353" name="直線コネクタ 352"/>
        <xdr:cNvCxnSpPr/>
      </xdr:nvCxnSpPr>
      <xdr:spPr>
        <a:xfrm flipV="1">
          <a:off x="7861300" y="9638487"/>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4" name="フローチャート: 判断 353"/>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90919</xdr:rowOff>
    </xdr:from>
    <xdr:ext cx="469744" cy="259045"/>
    <xdr:sp macro="" textlink="">
      <xdr:nvSpPr>
        <xdr:cNvPr id="355" name="テキスト ボックス 354"/>
        <xdr:cNvSpPr txBox="1"/>
      </xdr:nvSpPr>
      <xdr:spPr>
        <a:xfrm>
          <a:off x="8515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100426</xdr:rowOff>
    </xdr:from>
    <xdr:to>
      <xdr:col>41</xdr:col>
      <xdr:colOff>50800</xdr:colOff>
      <xdr:row>56</xdr:row>
      <xdr:rowOff>113731</xdr:rowOff>
    </xdr:to>
    <xdr:cxnSp macro="">
      <xdr:nvCxnSpPr>
        <xdr:cNvPr id="356" name="直線コネクタ 355"/>
        <xdr:cNvCxnSpPr/>
      </xdr:nvCxnSpPr>
      <xdr:spPr>
        <a:xfrm flipV="1">
          <a:off x="6972300" y="9701626"/>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7" name="フローチャート: 判断 356"/>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58" name="テキスト ボックス 357"/>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9" name="フローチャート: 判断 358"/>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0" name="テキスト ボックス 359"/>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145364</xdr:rowOff>
    </xdr:from>
    <xdr:to>
      <xdr:col>55</xdr:col>
      <xdr:colOff>50800</xdr:colOff>
      <xdr:row>56</xdr:row>
      <xdr:rowOff>75514</xdr:rowOff>
    </xdr:to>
    <xdr:sp macro="" textlink="">
      <xdr:nvSpPr>
        <xdr:cNvPr id="366" name="楕円 365"/>
        <xdr:cNvSpPr/>
      </xdr:nvSpPr>
      <xdr:spPr>
        <a:xfrm>
          <a:off x="104267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168241</xdr:rowOff>
    </xdr:from>
    <xdr:ext cx="534377" cy="259045"/>
    <xdr:sp macro="" textlink="">
      <xdr:nvSpPr>
        <xdr:cNvPr id="367" name="農林水産業費該当値テキスト"/>
        <xdr:cNvSpPr txBox="1"/>
      </xdr:nvSpPr>
      <xdr:spPr>
        <a:xfrm>
          <a:off x="10528300" y="94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130963</xdr:rowOff>
    </xdr:from>
    <xdr:to>
      <xdr:col>50</xdr:col>
      <xdr:colOff>165100</xdr:colOff>
      <xdr:row>56</xdr:row>
      <xdr:rowOff>61113</xdr:rowOff>
    </xdr:to>
    <xdr:sp macro="" textlink="">
      <xdr:nvSpPr>
        <xdr:cNvPr id="368" name="楕円 367"/>
        <xdr:cNvSpPr/>
      </xdr:nvSpPr>
      <xdr:spPr>
        <a:xfrm>
          <a:off x="9588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77640</xdr:rowOff>
    </xdr:from>
    <xdr:ext cx="534377" cy="259045"/>
    <xdr:sp macro="" textlink="">
      <xdr:nvSpPr>
        <xdr:cNvPr id="369" name="テキスト ボックス 368"/>
        <xdr:cNvSpPr txBox="1"/>
      </xdr:nvSpPr>
      <xdr:spPr>
        <a:xfrm>
          <a:off x="9372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157937</xdr:rowOff>
    </xdr:from>
    <xdr:to>
      <xdr:col>46</xdr:col>
      <xdr:colOff>38100</xdr:colOff>
      <xdr:row>56</xdr:row>
      <xdr:rowOff>88087</xdr:rowOff>
    </xdr:to>
    <xdr:sp macro="" textlink="">
      <xdr:nvSpPr>
        <xdr:cNvPr id="370" name="楕円 369"/>
        <xdr:cNvSpPr/>
      </xdr:nvSpPr>
      <xdr:spPr>
        <a:xfrm>
          <a:off x="8699500" y="9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104614</xdr:rowOff>
    </xdr:from>
    <xdr:ext cx="469744" cy="259045"/>
    <xdr:sp macro="" textlink="">
      <xdr:nvSpPr>
        <xdr:cNvPr id="371" name="テキスト ボックス 370"/>
        <xdr:cNvSpPr txBox="1"/>
      </xdr:nvSpPr>
      <xdr:spPr>
        <a:xfrm>
          <a:off x="8515428" y="93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49626</xdr:rowOff>
    </xdr:from>
    <xdr:to>
      <xdr:col>41</xdr:col>
      <xdr:colOff>101600</xdr:colOff>
      <xdr:row>56</xdr:row>
      <xdr:rowOff>151226</xdr:rowOff>
    </xdr:to>
    <xdr:sp macro="" textlink="">
      <xdr:nvSpPr>
        <xdr:cNvPr id="372" name="楕円 371"/>
        <xdr:cNvSpPr/>
      </xdr:nvSpPr>
      <xdr:spPr>
        <a:xfrm>
          <a:off x="7810500" y="96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167753</xdr:rowOff>
    </xdr:from>
    <xdr:ext cx="469744" cy="259045"/>
    <xdr:sp macro="" textlink="">
      <xdr:nvSpPr>
        <xdr:cNvPr id="373" name="テキスト ボックス 372"/>
        <xdr:cNvSpPr txBox="1"/>
      </xdr:nvSpPr>
      <xdr:spPr>
        <a:xfrm>
          <a:off x="7626428" y="942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62931</xdr:rowOff>
    </xdr:from>
    <xdr:to>
      <xdr:col>36</xdr:col>
      <xdr:colOff>165100</xdr:colOff>
      <xdr:row>56</xdr:row>
      <xdr:rowOff>164531</xdr:rowOff>
    </xdr:to>
    <xdr:sp macro="" textlink="">
      <xdr:nvSpPr>
        <xdr:cNvPr id="374" name="楕円 373"/>
        <xdr:cNvSpPr/>
      </xdr:nvSpPr>
      <xdr:spPr>
        <a:xfrm>
          <a:off x="6921500" y="96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9608</xdr:rowOff>
    </xdr:from>
    <xdr:ext cx="469744" cy="259045"/>
    <xdr:sp macro="" textlink="">
      <xdr:nvSpPr>
        <xdr:cNvPr id="375" name="テキスト ボックス 374"/>
        <xdr:cNvSpPr txBox="1"/>
      </xdr:nvSpPr>
      <xdr:spPr>
        <a:xfrm>
          <a:off x="6737428" y="943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9" name="直線コネクタ 398"/>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400"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401" name="直線コネクタ 400"/>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2"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3" name="直線コネクタ 402"/>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101028</xdr:rowOff>
    </xdr:from>
    <xdr:to>
      <xdr:col>55</xdr:col>
      <xdr:colOff>0</xdr:colOff>
      <xdr:row>78</xdr:row>
      <xdr:rowOff>20713</xdr:rowOff>
    </xdr:to>
    <xdr:cxnSp macro="">
      <xdr:nvCxnSpPr>
        <xdr:cNvPr id="404" name="直線コネクタ 403"/>
        <xdr:cNvCxnSpPr/>
      </xdr:nvCxnSpPr>
      <xdr:spPr>
        <a:xfrm flipV="1">
          <a:off x="9639300" y="13302678"/>
          <a:ext cx="8382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5"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6" name="フローチャート: 判断 405"/>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143777</xdr:rowOff>
    </xdr:from>
    <xdr:to>
      <xdr:col>50</xdr:col>
      <xdr:colOff>114300</xdr:colOff>
      <xdr:row>78</xdr:row>
      <xdr:rowOff>20713</xdr:rowOff>
    </xdr:to>
    <xdr:cxnSp macro="">
      <xdr:nvCxnSpPr>
        <xdr:cNvPr id="407" name="直線コネクタ 406"/>
        <xdr:cNvCxnSpPr/>
      </xdr:nvCxnSpPr>
      <xdr:spPr>
        <a:xfrm>
          <a:off x="8750300" y="13345427"/>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8" name="フローチャート: 判断 407"/>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9" name="テキスト ボックス 408"/>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143777</xdr:rowOff>
    </xdr:from>
    <xdr:to>
      <xdr:col>45</xdr:col>
      <xdr:colOff>177800</xdr:colOff>
      <xdr:row>78</xdr:row>
      <xdr:rowOff>55804</xdr:rowOff>
    </xdr:to>
    <xdr:cxnSp macro="">
      <xdr:nvCxnSpPr>
        <xdr:cNvPr id="410" name="直線コネクタ 409"/>
        <xdr:cNvCxnSpPr/>
      </xdr:nvCxnSpPr>
      <xdr:spPr>
        <a:xfrm flipV="1">
          <a:off x="7861300" y="13345427"/>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11" name="フローチャート: 判断 410"/>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171251</xdr:rowOff>
    </xdr:from>
    <xdr:ext cx="534377" cy="259045"/>
    <xdr:sp macro="" textlink="">
      <xdr:nvSpPr>
        <xdr:cNvPr id="412" name="テキスト ボックス 411"/>
        <xdr:cNvSpPr txBox="1"/>
      </xdr:nvSpPr>
      <xdr:spPr>
        <a:xfrm>
          <a:off x="8483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55804</xdr:rowOff>
    </xdr:from>
    <xdr:to>
      <xdr:col>41</xdr:col>
      <xdr:colOff>50800</xdr:colOff>
      <xdr:row>78</xdr:row>
      <xdr:rowOff>56756</xdr:rowOff>
    </xdr:to>
    <xdr:cxnSp macro="">
      <xdr:nvCxnSpPr>
        <xdr:cNvPr id="413" name="直線コネクタ 412"/>
        <xdr:cNvCxnSpPr/>
      </xdr:nvCxnSpPr>
      <xdr:spPr>
        <a:xfrm flipV="1">
          <a:off x="6972300" y="134289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4" name="フローチャート: 判断 413"/>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137304</xdr:rowOff>
    </xdr:from>
    <xdr:ext cx="469744" cy="259045"/>
    <xdr:sp macro="" textlink="">
      <xdr:nvSpPr>
        <xdr:cNvPr id="415" name="テキスト ボックス 414"/>
        <xdr:cNvSpPr txBox="1"/>
      </xdr:nvSpPr>
      <xdr:spPr>
        <a:xfrm>
          <a:off x="7626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6" name="フローチャート: 判断 415"/>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149344</xdr:rowOff>
    </xdr:from>
    <xdr:ext cx="469744" cy="259045"/>
    <xdr:sp macro="" textlink="">
      <xdr:nvSpPr>
        <xdr:cNvPr id="417" name="テキスト ボックス 416"/>
        <xdr:cNvSpPr txBox="1"/>
      </xdr:nvSpPr>
      <xdr:spPr>
        <a:xfrm>
          <a:off x="6737428"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50228</xdr:rowOff>
    </xdr:from>
    <xdr:to>
      <xdr:col>55</xdr:col>
      <xdr:colOff>50800</xdr:colOff>
      <xdr:row>77</xdr:row>
      <xdr:rowOff>151828</xdr:rowOff>
    </xdr:to>
    <xdr:sp macro="" textlink="">
      <xdr:nvSpPr>
        <xdr:cNvPr id="423" name="楕円 422"/>
        <xdr:cNvSpPr/>
      </xdr:nvSpPr>
      <xdr:spPr>
        <a:xfrm>
          <a:off x="10426700" y="132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136605</xdr:rowOff>
    </xdr:from>
    <xdr:ext cx="469744" cy="259045"/>
    <xdr:sp macro="" textlink="">
      <xdr:nvSpPr>
        <xdr:cNvPr id="424" name="商工費該当値テキスト"/>
        <xdr:cNvSpPr txBox="1"/>
      </xdr:nvSpPr>
      <xdr:spPr>
        <a:xfrm>
          <a:off x="10528300" y="131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141363</xdr:rowOff>
    </xdr:from>
    <xdr:to>
      <xdr:col>50</xdr:col>
      <xdr:colOff>165100</xdr:colOff>
      <xdr:row>78</xdr:row>
      <xdr:rowOff>71513</xdr:rowOff>
    </xdr:to>
    <xdr:sp macro="" textlink="">
      <xdr:nvSpPr>
        <xdr:cNvPr id="425" name="楕円 424"/>
        <xdr:cNvSpPr/>
      </xdr:nvSpPr>
      <xdr:spPr>
        <a:xfrm>
          <a:off x="9588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62640</xdr:rowOff>
    </xdr:from>
    <xdr:ext cx="469744" cy="259045"/>
    <xdr:sp macro="" textlink="">
      <xdr:nvSpPr>
        <xdr:cNvPr id="426" name="テキスト ボックス 425"/>
        <xdr:cNvSpPr txBox="1"/>
      </xdr:nvSpPr>
      <xdr:spPr>
        <a:xfrm>
          <a:off x="9404428" y="134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92977</xdr:rowOff>
    </xdr:from>
    <xdr:to>
      <xdr:col>46</xdr:col>
      <xdr:colOff>38100</xdr:colOff>
      <xdr:row>78</xdr:row>
      <xdr:rowOff>23127</xdr:rowOff>
    </xdr:to>
    <xdr:sp macro="" textlink="">
      <xdr:nvSpPr>
        <xdr:cNvPr id="427" name="楕円 426"/>
        <xdr:cNvSpPr/>
      </xdr:nvSpPr>
      <xdr:spPr>
        <a:xfrm>
          <a:off x="8699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14254</xdr:rowOff>
    </xdr:from>
    <xdr:ext cx="469744" cy="259045"/>
    <xdr:sp macro="" textlink="">
      <xdr:nvSpPr>
        <xdr:cNvPr id="428" name="テキスト ボックス 427"/>
        <xdr:cNvSpPr txBox="1"/>
      </xdr:nvSpPr>
      <xdr:spPr>
        <a:xfrm>
          <a:off x="8515428" y="1338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5004</xdr:rowOff>
    </xdr:from>
    <xdr:to>
      <xdr:col>41</xdr:col>
      <xdr:colOff>101600</xdr:colOff>
      <xdr:row>78</xdr:row>
      <xdr:rowOff>106604</xdr:rowOff>
    </xdr:to>
    <xdr:sp macro="" textlink="">
      <xdr:nvSpPr>
        <xdr:cNvPr id="429" name="楕円 428"/>
        <xdr:cNvSpPr/>
      </xdr:nvSpPr>
      <xdr:spPr>
        <a:xfrm>
          <a:off x="7810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97731</xdr:rowOff>
    </xdr:from>
    <xdr:ext cx="469744" cy="259045"/>
    <xdr:sp macro="" textlink="">
      <xdr:nvSpPr>
        <xdr:cNvPr id="430" name="テキスト ボックス 429"/>
        <xdr:cNvSpPr txBox="1"/>
      </xdr:nvSpPr>
      <xdr:spPr>
        <a:xfrm>
          <a:off x="7626428"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5956</xdr:rowOff>
    </xdr:from>
    <xdr:to>
      <xdr:col>36</xdr:col>
      <xdr:colOff>165100</xdr:colOff>
      <xdr:row>78</xdr:row>
      <xdr:rowOff>107556</xdr:rowOff>
    </xdr:to>
    <xdr:sp macro="" textlink="">
      <xdr:nvSpPr>
        <xdr:cNvPr id="431" name="楕円 430"/>
        <xdr:cNvSpPr/>
      </xdr:nvSpPr>
      <xdr:spPr>
        <a:xfrm>
          <a:off x="6921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98683</xdr:rowOff>
    </xdr:from>
    <xdr:ext cx="469744" cy="259045"/>
    <xdr:sp macro="" textlink="">
      <xdr:nvSpPr>
        <xdr:cNvPr id="432" name="テキスト ボックス 431"/>
        <xdr:cNvSpPr txBox="1"/>
      </xdr:nvSpPr>
      <xdr:spPr>
        <a:xfrm>
          <a:off x="6737428" y="1347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7" name="直線コネクタ 456"/>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8"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9" name="直線コネクタ 458"/>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60"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61" name="直線コネクタ 460"/>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155778</xdr:rowOff>
    </xdr:from>
    <xdr:to>
      <xdr:col>55</xdr:col>
      <xdr:colOff>0</xdr:colOff>
      <xdr:row>98</xdr:row>
      <xdr:rowOff>71958</xdr:rowOff>
    </xdr:to>
    <xdr:cxnSp macro="">
      <xdr:nvCxnSpPr>
        <xdr:cNvPr id="462" name="直線コネクタ 461"/>
        <xdr:cNvCxnSpPr/>
      </xdr:nvCxnSpPr>
      <xdr:spPr>
        <a:xfrm flipV="1">
          <a:off x="9639300" y="16786428"/>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63"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4" name="フローチャート: 判断 463"/>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7531</xdr:rowOff>
    </xdr:from>
    <xdr:to>
      <xdr:col>50</xdr:col>
      <xdr:colOff>114300</xdr:colOff>
      <xdr:row>98</xdr:row>
      <xdr:rowOff>71958</xdr:rowOff>
    </xdr:to>
    <xdr:cxnSp macro="">
      <xdr:nvCxnSpPr>
        <xdr:cNvPr id="465" name="直線コネクタ 464"/>
        <xdr:cNvCxnSpPr/>
      </xdr:nvCxnSpPr>
      <xdr:spPr>
        <a:xfrm>
          <a:off x="8750300" y="16809631"/>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6" name="フローチャート: 判断 465"/>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7" name="テキスト ボックス 466"/>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7531</xdr:rowOff>
    </xdr:from>
    <xdr:to>
      <xdr:col>45</xdr:col>
      <xdr:colOff>177800</xdr:colOff>
      <xdr:row>98</xdr:row>
      <xdr:rowOff>20410</xdr:rowOff>
    </xdr:to>
    <xdr:cxnSp macro="">
      <xdr:nvCxnSpPr>
        <xdr:cNvPr id="468" name="直線コネクタ 467"/>
        <xdr:cNvCxnSpPr/>
      </xdr:nvCxnSpPr>
      <xdr:spPr>
        <a:xfrm flipV="1">
          <a:off x="7861300" y="16809631"/>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9" name="フローチャート: 判断 468"/>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36529</xdr:rowOff>
    </xdr:from>
    <xdr:ext cx="534377" cy="259045"/>
    <xdr:sp macro="" textlink="">
      <xdr:nvSpPr>
        <xdr:cNvPr id="470" name="テキスト ボックス 469"/>
        <xdr:cNvSpPr txBox="1"/>
      </xdr:nvSpPr>
      <xdr:spPr>
        <a:xfrm>
          <a:off x="8483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151625</xdr:rowOff>
    </xdr:from>
    <xdr:to>
      <xdr:col>41</xdr:col>
      <xdr:colOff>50800</xdr:colOff>
      <xdr:row>98</xdr:row>
      <xdr:rowOff>20410</xdr:rowOff>
    </xdr:to>
    <xdr:cxnSp macro="">
      <xdr:nvCxnSpPr>
        <xdr:cNvPr id="471" name="直線コネクタ 470"/>
        <xdr:cNvCxnSpPr/>
      </xdr:nvCxnSpPr>
      <xdr:spPr>
        <a:xfrm>
          <a:off x="6972300" y="16782275"/>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2" name="フローチャート: 判断 471"/>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142561</xdr:rowOff>
    </xdr:from>
    <xdr:ext cx="534377" cy="259045"/>
    <xdr:sp macro="" textlink="">
      <xdr:nvSpPr>
        <xdr:cNvPr id="473" name="テキスト ボックス 472"/>
        <xdr:cNvSpPr txBox="1"/>
      </xdr:nvSpPr>
      <xdr:spPr>
        <a:xfrm>
          <a:off x="7594111" y="164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4" name="フローチャート: 判断 473"/>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88498</xdr:rowOff>
    </xdr:from>
    <xdr:ext cx="534377" cy="259045"/>
    <xdr:sp macro="" textlink="">
      <xdr:nvSpPr>
        <xdr:cNvPr id="475" name="テキスト ボックス 474"/>
        <xdr:cNvSpPr txBox="1"/>
      </xdr:nvSpPr>
      <xdr:spPr>
        <a:xfrm>
          <a:off x="6705111" y="163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104978</xdr:rowOff>
    </xdr:from>
    <xdr:to>
      <xdr:col>55</xdr:col>
      <xdr:colOff>50800</xdr:colOff>
      <xdr:row>98</xdr:row>
      <xdr:rowOff>35128</xdr:rowOff>
    </xdr:to>
    <xdr:sp macro="" textlink="">
      <xdr:nvSpPr>
        <xdr:cNvPr id="481" name="楕円 480"/>
        <xdr:cNvSpPr/>
      </xdr:nvSpPr>
      <xdr:spPr>
        <a:xfrm>
          <a:off x="10426700" y="167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83405</xdr:rowOff>
    </xdr:from>
    <xdr:ext cx="534377" cy="259045"/>
    <xdr:sp macro="" textlink="">
      <xdr:nvSpPr>
        <xdr:cNvPr id="482" name="土木費該当値テキスト"/>
        <xdr:cNvSpPr txBox="1"/>
      </xdr:nvSpPr>
      <xdr:spPr>
        <a:xfrm>
          <a:off x="10528300" y="167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21158</xdr:rowOff>
    </xdr:from>
    <xdr:to>
      <xdr:col>50</xdr:col>
      <xdr:colOff>165100</xdr:colOff>
      <xdr:row>98</xdr:row>
      <xdr:rowOff>122758</xdr:rowOff>
    </xdr:to>
    <xdr:sp macro="" textlink="">
      <xdr:nvSpPr>
        <xdr:cNvPr id="483" name="楕円 482"/>
        <xdr:cNvSpPr/>
      </xdr:nvSpPr>
      <xdr:spPr>
        <a:xfrm>
          <a:off x="95885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113885</xdr:rowOff>
    </xdr:from>
    <xdr:ext cx="534377" cy="259045"/>
    <xdr:sp macro="" textlink="">
      <xdr:nvSpPr>
        <xdr:cNvPr id="484" name="テキスト ボックス 483"/>
        <xdr:cNvSpPr txBox="1"/>
      </xdr:nvSpPr>
      <xdr:spPr>
        <a:xfrm>
          <a:off x="9372111" y="169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128181</xdr:rowOff>
    </xdr:from>
    <xdr:to>
      <xdr:col>46</xdr:col>
      <xdr:colOff>38100</xdr:colOff>
      <xdr:row>98</xdr:row>
      <xdr:rowOff>58331</xdr:rowOff>
    </xdr:to>
    <xdr:sp macro="" textlink="">
      <xdr:nvSpPr>
        <xdr:cNvPr id="485" name="楕円 484"/>
        <xdr:cNvSpPr/>
      </xdr:nvSpPr>
      <xdr:spPr>
        <a:xfrm>
          <a:off x="8699500" y="167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49458</xdr:rowOff>
    </xdr:from>
    <xdr:ext cx="534377" cy="259045"/>
    <xdr:sp macro="" textlink="">
      <xdr:nvSpPr>
        <xdr:cNvPr id="486" name="テキスト ボックス 485"/>
        <xdr:cNvSpPr txBox="1"/>
      </xdr:nvSpPr>
      <xdr:spPr>
        <a:xfrm>
          <a:off x="8483111" y="168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141060</xdr:rowOff>
    </xdr:from>
    <xdr:to>
      <xdr:col>41</xdr:col>
      <xdr:colOff>101600</xdr:colOff>
      <xdr:row>98</xdr:row>
      <xdr:rowOff>71210</xdr:rowOff>
    </xdr:to>
    <xdr:sp macro="" textlink="">
      <xdr:nvSpPr>
        <xdr:cNvPr id="487" name="楕円 486"/>
        <xdr:cNvSpPr/>
      </xdr:nvSpPr>
      <xdr:spPr>
        <a:xfrm>
          <a:off x="7810500" y="167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62337</xdr:rowOff>
    </xdr:from>
    <xdr:ext cx="534377" cy="259045"/>
    <xdr:sp macro="" textlink="">
      <xdr:nvSpPr>
        <xdr:cNvPr id="488" name="テキスト ボックス 487"/>
        <xdr:cNvSpPr txBox="1"/>
      </xdr:nvSpPr>
      <xdr:spPr>
        <a:xfrm>
          <a:off x="7594111" y="16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100825</xdr:rowOff>
    </xdr:from>
    <xdr:to>
      <xdr:col>36</xdr:col>
      <xdr:colOff>165100</xdr:colOff>
      <xdr:row>98</xdr:row>
      <xdr:rowOff>30975</xdr:rowOff>
    </xdr:to>
    <xdr:sp macro="" textlink="">
      <xdr:nvSpPr>
        <xdr:cNvPr id="489" name="楕円 488"/>
        <xdr:cNvSpPr/>
      </xdr:nvSpPr>
      <xdr:spPr>
        <a:xfrm>
          <a:off x="6921500" y="167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22102</xdr:rowOff>
    </xdr:from>
    <xdr:ext cx="534377" cy="259045"/>
    <xdr:sp macro="" textlink="">
      <xdr:nvSpPr>
        <xdr:cNvPr id="490" name="テキスト ボックス 489"/>
        <xdr:cNvSpPr txBox="1"/>
      </xdr:nvSpPr>
      <xdr:spPr>
        <a:xfrm>
          <a:off x="6705111" y="168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5" name="直線コネクタ 514"/>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6"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7" name="直線コネクタ 516"/>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8"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9" name="直線コネクタ 518"/>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108839</xdr:rowOff>
    </xdr:from>
    <xdr:to>
      <xdr:col>85</xdr:col>
      <xdr:colOff>127000</xdr:colOff>
      <xdr:row>34</xdr:row>
      <xdr:rowOff>120650</xdr:rowOff>
    </xdr:to>
    <xdr:cxnSp macro="">
      <xdr:nvCxnSpPr>
        <xdr:cNvPr id="520" name="直線コネクタ 519"/>
        <xdr:cNvCxnSpPr/>
      </xdr:nvCxnSpPr>
      <xdr:spPr>
        <a:xfrm>
          <a:off x="15481300" y="5938139"/>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10812</xdr:rowOff>
    </xdr:from>
    <xdr:ext cx="534377" cy="259045"/>
    <xdr:sp macro="" textlink="">
      <xdr:nvSpPr>
        <xdr:cNvPr id="521" name="消防費平均値テキスト"/>
        <xdr:cNvSpPr txBox="1"/>
      </xdr:nvSpPr>
      <xdr:spPr>
        <a:xfrm>
          <a:off x="16370300" y="60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2" name="フローチャート: 判断 521"/>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108839</xdr:rowOff>
    </xdr:from>
    <xdr:to>
      <xdr:col>81</xdr:col>
      <xdr:colOff>50800</xdr:colOff>
      <xdr:row>35</xdr:row>
      <xdr:rowOff>889</xdr:rowOff>
    </xdr:to>
    <xdr:cxnSp macro="">
      <xdr:nvCxnSpPr>
        <xdr:cNvPr id="523" name="直線コネクタ 522"/>
        <xdr:cNvCxnSpPr/>
      </xdr:nvCxnSpPr>
      <xdr:spPr>
        <a:xfrm flipV="1">
          <a:off x="14592300" y="5938139"/>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4" name="フローチャート: 判断 523"/>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101236</xdr:rowOff>
    </xdr:from>
    <xdr:ext cx="534377" cy="259045"/>
    <xdr:sp macro="" textlink="">
      <xdr:nvSpPr>
        <xdr:cNvPr id="525" name="テキスト ボックス 524"/>
        <xdr:cNvSpPr txBox="1"/>
      </xdr:nvSpPr>
      <xdr:spPr>
        <a:xfrm>
          <a:off x="15214111" y="61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889</xdr:rowOff>
    </xdr:from>
    <xdr:to>
      <xdr:col>76</xdr:col>
      <xdr:colOff>114300</xdr:colOff>
      <xdr:row>35</xdr:row>
      <xdr:rowOff>6731</xdr:rowOff>
    </xdr:to>
    <xdr:cxnSp macro="">
      <xdr:nvCxnSpPr>
        <xdr:cNvPr id="526" name="直線コネクタ 525"/>
        <xdr:cNvCxnSpPr/>
      </xdr:nvCxnSpPr>
      <xdr:spPr>
        <a:xfrm flipV="1">
          <a:off x="13703300" y="600163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7" name="フローチャート: 判断 526"/>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90822</xdr:rowOff>
    </xdr:from>
    <xdr:ext cx="534377" cy="259045"/>
    <xdr:sp macro="" textlink="">
      <xdr:nvSpPr>
        <xdr:cNvPr id="528" name="テキスト ボックス 527"/>
        <xdr:cNvSpPr txBox="1"/>
      </xdr:nvSpPr>
      <xdr:spPr>
        <a:xfrm>
          <a:off x="14325111" y="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6731</xdr:rowOff>
    </xdr:from>
    <xdr:to>
      <xdr:col>71</xdr:col>
      <xdr:colOff>177800</xdr:colOff>
      <xdr:row>35</xdr:row>
      <xdr:rowOff>108966</xdr:rowOff>
    </xdr:to>
    <xdr:cxnSp macro="">
      <xdr:nvCxnSpPr>
        <xdr:cNvPr id="529" name="直線コネクタ 528"/>
        <xdr:cNvCxnSpPr/>
      </xdr:nvCxnSpPr>
      <xdr:spPr>
        <a:xfrm flipV="1">
          <a:off x="12814300" y="6007481"/>
          <a:ext cx="88900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30" name="フローチャート: 判断 529"/>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35831</xdr:rowOff>
    </xdr:from>
    <xdr:ext cx="534377" cy="259045"/>
    <xdr:sp macro="" textlink="">
      <xdr:nvSpPr>
        <xdr:cNvPr id="531" name="テキスト ボックス 530"/>
        <xdr:cNvSpPr txBox="1"/>
      </xdr:nvSpPr>
      <xdr:spPr>
        <a:xfrm>
          <a:off x="13436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2" name="フローチャート: 判断 531"/>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72153</xdr:rowOff>
    </xdr:from>
    <xdr:ext cx="534377" cy="259045"/>
    <xdr:sp macro="" textlink="">
      <xdr:nvSpPr>
        <xdr:cNvPr id="533" name="テキスト ボックス 532"/>
        <xdr:cNvSpPr txBox="1"/>
      </xdr:nvSpPr>
      <xdr:spPr>
        <a:xfrm>
          <a:off x="12547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69850</xdr:rowOff>
    </xdr:from>
    <xdr:to>
      <xdr:col>85</xdr:col>
      <xdr:colOff>177800</xdr:colOff>
      <xdr:row>35</xdr:row>
      <xdr:rowOff>0</xdr:rowOff>
    </xdr:to>
    <xdr:sp macro="" textlink="">
      <xdr:nvSpPr>
        <xdr:cNvPr id="539" name="楕円 538"/>
        <xdr:cNvSpPr/>
      </xdr:nvSpPr>
      <xdr:spPr>
        <a:xfrm>
          <a:off x="162687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92727</xdr:rowOff>
    </xdr:from>
    <xdr:ext cx="534377" cy="259045"/>
    <xdr:sp macro="" textlink="">
      <xdr:nvSpPr>
        <xdr:cNvPr id="540" name="消防費該当値テキスト"/>
        <xdr:cNvSpPr txBox="1"/>
      </xdr:nvSpPr>
      <xdr:spPr>
        <a:xfrm>
          <a:off x="16370300" y="575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58039</xdr:rowOff>
    </xdr:from>
    <xdr:to>
      <xdr:col>81</xdr:col>
      <xdr:colOff>101600</xdr:colOff>
      <xdr:row>34</xdr:row>
      <xdr:rowOff>159639</xdr:rowOff>
    </xdr:to>
    <xdr:sp macro="" textlink="">
      <xdr:nvSpPr>
        <xdr:cNvPr id="541" name="楕円 540"/>
        <xdr:cNvSpPr/>
      </xdr:nvSpPr>
      <xdr:spPr>
        <a:xfrm>
          <a:off x="15430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4716</xdr:rowOff>
    </xdr:from>
    <xdr:ext cx="534377" cy="259045"/>
    <xdr:sp macro="" textlink="">
      <xdr:nvSpPr>
        <xdr:cNvPr id="542" name="テキスト ボックス 541"/>
        <xdr:cNvSpPr txBox="1"/>
      </xdr:nvSpPr>
      <xdr:spPr>
        <a:xfrm>
          <a:off x="15214111" y="56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121539</xdr:rowOff>
    </xdr:from>
    <xdr:to>
      <xdr:col>76</xdr:col>
      <xdr:colOff>165100</xdr:colOff>
      <xdr:row>35</xdr:row>
      <xdr:rowOff>51689</xdr:rowOff>
    </xdr:to>
    <xdr:sp macro="" textlink="">
      <xdr:nvSpPr>
        <xdr:cNvPr id="543" name="楕円 542"/>
        <xdr:cNvSpPr/>
      </xdr:nvSpPr>
      <xdr:spPr>
        <a:xfrm>
          <a:off x="14541500" y="59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68216</xdr:rowOff>
    </xdr:from>
    <xdr:ext cx="534377" cy="259045"/>
    <xdr:sp macro="" textlink="">
      <xdr:nvSpPr>
        <xdr:cNvPr id="544" name="テキスト ボックス 543"/>
        <xdr:cNvSpPr txBox="1"/>
      </xdr:nvSpPr>
      <xdr:spPr>
        <a:xfrm>
          <a:off x="14325111" y="57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127381</xdr:rowOff>
    </xdr:from>
    <xdr:to>
      <xdr:col>72</xdr:col>
      <xdr:colOff>38100</xdr:colOff>
      <xdr:row>35</xdr:row>
      <xdr:rowOff>57531</xdr:rowOff>
    </xdr:to>
    <xdr:sp macro="" textlink="">
      <xdr:nvSpPr>
        <xdr:cNvPr id="545" name="楕円 544"/>
        <xdr:cNvSpPr/>
      </xdr:nvSpPr>
      <xdr:spPr>
        <a:xfrm>
          <a:off x="13652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74058</xdr:rowOff>
    </xdr:from>
    <xdr:ext cx="534377" cy="259045"/>
    <xdr:sp macro="" textlink="">
      <xdr:nvSpPr>
        <xdr:cNvPr id="546" name="テキスト ボックス 545"/>
        <xdr:cNvSpPr txBox="1"/>
      </xdr:nvSpPr>
      <xdr:spPr>
        <a:xfrm>
          <a:off x="13436111" y="57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58166</xdr:rowOff>
    </xdr:from>
    <xdr:to>
      <xdr:col>67</xdr:col>
      <xdr:colOff>101600</xdr:colOff>
      <xdr:row>35</xdr:row>
      <xdr:rowOff>159766</xdr:rowOff>
    </xdr:to>
    <xdr:sp macro="" textlink="">
      <xdr:nvSpPr>
        <xdr:cNvPr id="547" name="楕円 546"/>
        <xdr:cNvSpPr/>
      </xdr:nvSpPr>
      <xdr:spPr>
        <a:xfrm>
          <a:off x="12763500" y="60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4843</xdr:rowOff>
    </xdr:from>
    <xdr:ext cx="534377" cy="259045"/>
    <xdr:sp macro="" textlink="">
      <xdr:nvSpPr>
        <xdr:cNvPr id="548" name="テキスト ボックス 547"/>
        <xdr:cNvSpPr txBox="1"/>
      </xdr:nvSpPr>
      <xdr:spPr>
        <a:xfrm>
          <a:off x="12547111" y="583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5" name="直線コネクタ 574"/>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6"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7" name="直線コネクタ 576"/>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8"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9" name="直線コネクタ 578"/>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158707</xdr:rowOff>
    </xdr:from>
    <xdr:to>
      <xdr:col>85</xdr:col>
      <xdr:colOff>127000</xdr:colOff>
      <xdr:row>57</xdr:row>
      <xdr:rowOff>76476</xdr:rowOff>
    </xdr:to>
    <xdr:cxnSp macro="">
      <xdr:nvCxnSpPr>
        <xdr:cNvPr id="580" name="直線コネクタ 579"/>
        <xdr:cNvCxnSpPr/>
      </xdr:nvCxnSpPr>
      <xdr:spPr>
        <a:xfrm flipV="1">
          <a:off x="15481300" y="9588457"/>
          <a:ext cx="838200" cy="2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81" name="教育費平均値テキスト"/>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2" name="フローチャート: 判断 581"/>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76476</xdr:rowOff>
    </xdr:from>
    <xdr:to>
      <xdr:col>81</xdr:col>
      <xdr:colOff>50800</xdr:colOff>
      <xdr:row>57</xdr:row>
      <xdr:rowOff>83987</xdr:rowOff>
    </xdr:to>
    <xdr:cxnSp macro="">
      <xdr:nvCxnSpPr>
        <xdr:cNvPr id="583" name="直線コネクタ 582"/>
        <xdr:cNvCxnSpPr/>
      </xdr:nvCxnSpPr>
      <xdr:spPr>
        <a:xfrm flipV="1">
          <a:off x="14592300" y="9849126"/>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4" name="フローチャート: 判断 583"/>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85" name="テキスト ボックス 584"/>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10313</xdr:rowOff>
    </xdr:from>
    <xdr:to>
      <xdr:col>76</xdr:col>
      <xdr:colOff>114300</xdr:colOff>
      <xdr:row>57</xdr:row>
      <xdr:rowOff>83987</xdr:rowOff>
    </xdr:to>
    <xdr:cxnSp macro="">
      <xdr:nvCxnSpPr>
        <xdr:cNvPr id="586" name="直線コネクタ 585"/>
        <xdr:cNvCxnSpPr/>
      </xdr:nvCxnSpPr>
      <xdr:spPr>
        <a:xfrm>
          <a:off x="13703300" y="9782963"/>
          <a:ext cx="889000" cy="7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7" name="フローチャート: 判断 586"/>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87175</xdr:rowOff>
    </xdr:from>
    <xdr:ext cx="534377" cy="259045"/>
    <xdr:sp macro="" textlink="">
      <xdr:nvSpPr>
        <xdr:cNvPr id="588" name="テキスト ボックス 587"/>
        <xdr:cNvSpPr txBox="1"/>
      </xdr:nvSpPr>
      <xdr:spPr>
        <a:xfrm>
          <a:off x="14325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10313</xdr:rowOff>
    </xdr:from>
    <xdr:to>
      <xdr:col>71</xdr:col>
      <xdr:colOff>177800</xdr:colOff>
      <xdr:row>58</xdr:row>
      <xdr:rowOff>6982</xdr:rowOff>
    </xdr:to>
    <xdr:cxnSp macro="">
      <xdr:nvCxnSpPr>
        <xdr:cNvPr id="589" name="直線コネクタ 588"/>
        <xdr:cNvCxnSpPr/>
      </xdr:nvCxnSpPr>
      <xdr:spPr>
        <a:xfrm flipV="1">
          <a:off x="12814300" y="9782963"/>
          <a:ext cx="889000" cy="1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90" name="フローチャート: 判断 589"/>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24147</xdr:rowOff>
    </xdr:from>
    <xdr:ext cx="534377" cy="259045"/>
    <xdr:sp macro="" textlink="">
      <xdr:nvSpPr>
        <xdr:cNvPr id="591" name="テキスト ボックス 590"/>
        <xdr:cNvSpPr txBox="1"/>
      </xdr:nvSpPr>
      <xdr:spPr>
        <a:xfrm>
          <a:off x="13436111" y="92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2" name="フローチャート: 判断 591"/>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106901</xdr:rowOff>
    </xdr:from>
    <xdr:ext cx="534377" cy="259045"/>
    <xdr:sp macro="" textlink="">
      <xdr:nvSpPr>
        <xdr:cNvPr id="593" name="テキスト ボックス 592"/>
        <xdr:cNvSpPr txBox="1"/>
      </xdr:nvSpPr>
      <xdr:spPr>
        <a:xfrm>
          <a:off x="12547111" y="93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107907</xdr:rowOff>
    </xdr:from>
    <xdr:to>
      <xdr:col>85</xdr:col>
      <xdr:colOff>177800</xdr:colOff>
      <xdr:row>56</xdr:row>
      <xdr:rowOff>38057</xdr:rowOff>
    </xdr:to>
    <xdr:sp macro="" textlink="">
      <xdr:nvSpPr>
        <xdr:cNvPr id="599" name="楕円 598"/>
        <xdr:cNvSpPr/>
      </xdr:nvSpPr>
      <xdr:spPr>
        <a:xfrm>
          <a:off x="16268700" y="95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86334</xdr:rowOff>
    </xdr:from>
    <xdr:ext cx="534377" cy="259045"/>
    <xdr:sp macro="" textlink="">
      <xdr:nvSpPr>
        <xdr:cNvPr id="600" name="教育費該当値テキスト"/>
        <xdr:cNvSpPr txBox="1"/>
      </xdr:nvSpPr>
      <xdr:spPr>
        <a:xfrm>
          <a:off x="16370300" y="95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25676</xdr:rowOff>
    </xdr:from>
    <xdr:to>
      <xdr:col>81</xdr:col>
      <xdr:colOff>101600</xdr:colOff>
      <xdr:row>57</xdr:row>
      <xdr:rowOff>127276</xdr:rowOff>
    </xdr:to>
    <xdr:sp macro="" textlink="">
      <xdr:nvSpPr>
        <xdr:cNvPr id="601" name="楕円 600"/>
        <xdr:cNvSpPr/>
      </xdr:nvSpPr>
      <xdr:spPr>
        <a:xfrm>
          <a:off x="15430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118403</xdr:rowOff>
    </xdr:from>
    <xdr:ext cx="534377" cy="259045"/>
    <xdr:sp macro="" textlink="">
      <xdr:nvSpPr>
        <xdr:cNvPr id="602" name="テキスト ボックス 601"/>
        <xdr:cNvSpPr txBox="1"/>
      </xdr:nvSpPr>
      <xdr:spPr>
        <a:xfrm>
          <a:off x="15214111" y="98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33187</xdr:rowOff>
    </xdr:from>
    <xdr:to>
      <xdr:col>76</xdr:col>
      <xdr:colOff>165100</xdr:colOff>
      <xdr:row>57</xdr:row>
      <xdr:rowOff>134787</xdr:rowOff>
    </xdr:to>
    <xdr:sp macro="" textlink="">
      <xdr:nvSpPr>
        <xdr:cNvPr id="603" name="楕円 602"/>
        <xdr:cNvSpPr/>
      </xdr:nvSpPr>
      <xdr:spPr>
        <a:xfrm>
          <a:off x="14541500" y="98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125914</xdr:rowOff>
    </xdr:from>
    <xdr:ext cx="534377" cy="259045"/>
    <xdr:sp macro="" textlink="">
      <xdr:nvSpPr>
        <xdr:cNvPr id="604" name="テキスト ボックス 603"/>
        <xdr:cNvSpPr txBox="1"/>
      </xdr:nvSpPr>
      <xdr:spPr>
        <a:xfrm>
          <a:off x="14325111" y="98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130963</xdr:rowOff>
    </xdr:from>
    <xdr:to>
      <xdr:col>72</xdr:col>
      <xdr:colOff>38100</xdr:colOff>
      <xdr:row>57</xdr:row>
      <xdr:rowOff>61113</xdr:rowOff>
    </xdr:to>
    <xdr:sp macro="" textlink="">
      <xdr:nvSpPr>
        <xdr:cNvPr id="605" name="楕円 604"/>
        <xdr:cNvSpPr/>
      </xdr:nvSpPr>
      <xdr:spPr>
        <a:xfrm>
          <a:off x="13652500" y="9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52240</xdr:rowOff>
    </xdr:from>
    <xdr:ext cx="534377" cy="259045"/>
    <xdr:sp macro="" textlink="">
      <xdr:nvSpPr>
        <xdr:cNvPr id="606" name="テキスト ボックス 605"/>
        <xdr:cNvSpPr txBox="1"/>
      </xdr:nvSpPr>
      <xdr:spPr>
        <a:xfrm>
          <a:off x="13436111" y="98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127632</xdr:rowOff>
    </xdr:from>
    <xdr:to>
      <xdr:col>67</xdr:col>
      <xdr:colOff>101600</xdr:colOff>
      <xdr:row>58</xdr:row>
      <xdr:rowOff>57782</xdr:rowOff>
    </xdr:to>
    <xdr:sp macro="" textlink="">
      <xdr:nvSpPr>
        <xdr:cNvPr id="607" name="楕円 606"/>
        <xdr:cNvSpPr/>
      </xdr:nvSpPr>
      <xdr:spPr>
        <a:xfrm>
          <a:off x="12763500" y="99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48909</xdr:rowOff>
    </xdr:from>
    <xdr:ext cx="534377" cy="259045"/>
    <xdr:sp macro="" textlink="">
      <xdr:nvSpPr>
        <xdr:cNvPr id="608" name="テキスト ボックス 607"/>
        <xdr:cNvSpPr txBox="1"/>
      </xdr:nvSpPr>
      <xdr:spPr>
        <a:xfrm>
          <a:off x="12547111" y="99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30" name="直線コネクタ 629"/>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3"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4" name="直線コネクタ 633"/>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98095</xdr:rowOff>
    </xdr:from>
    <xdr:to>
      <xdr:col>85</xdr:col>
      <xdr:colOff>127000</xdr:colOff>
      <xdr:row>76</xdr:row>
      <xdr:rowOff>20371</xdr:rowOff>
    </xdr:to>
    <xdr:cxnSp macro="">
      <xdr:nvCxnSpPr>
        <xdr:cNvPr id="635" name="直線コネクタ 634"/>
        <xdr:cNvCxnSpPr/>
      </xdr:nvCxnSpPr>
      <xdr:spPr>
        <a:xfrm flipV="1">
          <a:off x="15481300" y="1295684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39437</xdr:rowOff>
    </xdr:from>
    <xdr:ext cx="378565" cy="259045"/>
    <xdr:sp macro="" textlink="">
      <xdr:nvSpPr>
        <xdr:cNvPr id="636" name="災害復旧費平均値テキスト"/>
        <xdr:cNvSpPr txBox="1"/>
      </xdr:nvSpPr>
      <xdr:spPr>
        <a:xfrm>
          <a:off x="16370300" y="13241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7" name="フローチャート: 判断 636"/>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7569</xdr:rowOff>
    </xdr:from>
    <xdr:to>
      <xdr:col>81</xdr:col>
      <xdr:colOff>50800</xdr:colOff>
      <xdr:row>76</xdr:row>
      <xdr:rowOff>20371</xdr:rowOff>
    </xdr:to>
    <xdr:cxnSp macro="">
      <xdr:nvCxnSpPr>
        <xdr:cNvPr id="638" name="直線コネクタ 637"/>
        <xdr:cNvCxnSpPr/>
      </xdr:nvCxnSpPr>
      <xdr:spPr>
        <a:xfrm>
          <a:off x="14592300" y="12351969"/>
          <a:ext cx="889000" cy="6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9" name="フローチャート: 判断 638"/>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141851</xdr:rowOff>
    </xdr:from>
    <xdr:ext cx="378565" cy="259045"/>
    <xdr:sp macro="" textlink="">
      <xdr:nvSpPr>
        <xdr:cNvPr id="640" name="テキスト ボックス 639"/>
        <xdr:cNvSpPr txBox="1"/>
      </xdr:nvSpPr>
      <xdr:spPr>
        <a:xfrm>
          <a:off x="15292017" y="131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7569</xdr:rowOff>
    </xdr:from>
    <xdr:to>
      <xdr:col>76</xdr:col>
      <xdr:colOff>114300</xdr:colOff>
      <xdr:row>74</xdr:row>
      <xdr:rowOff>168504</xdr:rowOff>
    </xdr:to>
    <xdr:cxnSp macro="">
      <xdr:nvCxnSpPr>
        <xdr:cNvPr id="641" name="直線コネクタ 640"/>
        <xdr:cNvCxnSpPr/>
      </xdr:nvCxnSpPr>
      <xdr:spPr>
        <a:xfrm flipV="1">
          <a:off x="13703300" y="12351969"/>
          <a:ext cx="889000" cy="5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42" name="フローチャート: 判断 641"/>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168825</xdr:rowOff>
    </xdr:from>
    <xdr:ext cx="378565" cy="259045"/>
    <xdr:sp macro="" textlink="">
      <xdr:nvSpPr>
        <xdr:cNvPr id="643" name="テキスト ボックス 642"/>
        <xdr:cNvSpPr txBox="1"/>
      </xdr:nvSpPr>
      <xdr:spPr>
        <a:xfrm>
          <a:off x="14403017" y="13199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168504</xdr:rowOff>
    </xdr:from>
    <xdr:to>
      <xdr:col>71</xdr:col>
      <xdr:colOff>177800</xdr:colOff>
      <xdr:row>77</xdr:row>
      <xdr:rowOff>135586</xdr:rowOff>
    </xdr:to>
    <xdr:cxnSp macro="">
      <xdr:nvCxnSpPr>
        <xdr:cNvPr id="644" name="直線コネクタ 643"/>
        <xdr:cNvCxnSpPr/>
      </xdr:nvCxnSpPr>
      <xdr:spPr>
        <a:xfrm flipV="1">
          <a:off x="12814300" y="12855804"/>
          <a:ext cx="889000" cy="4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5" name="フローチャート: 判断 644"/>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6" name="テキスト ボックス 645"/>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7" name="フローチャート: 判断 646"/>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48" name="テキスト ボックス 647"/>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47295</xdr:rowOff>
    </xdr:from>
    <xdr:to>
      <xdr:col>85</xdr:col>
      <xdr:colOff>177800</xdr:colOff>
      <xdr:row>75</xdr:row>
      <xdr:rowOff>148895</xdr:rowOff>
    </xdr:to>
    <xdr:sp macro="" textlink="">
      <xdr:nvSpPr>
        <xdr:cNvPr id="654" name="楕円 653"/>
        <xdr:cNvSpPr/>
      </xdr:nvSpPr>
      <xdr:spPr>
        <a:xfrm>
          <a:off x="162687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70172</xdr:rowOff>
    </xdr:from>
    <xdr:ext cx="469744" cy="259045"/>
    <xdr:sp macro="" textlink="">
      <xdr:nvSpPr>
        <xdr:cNvPr id="655" name="災害復旧費該当値テキスト"/>
        <xdr:cNvSpPr txBox="1"/>
      </xdr:nvSpPr>
      <xdr:spPr>
        <a:xfrm>
          <a:off x="16370300" y="1275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141021</xdr:rowOff>
    </xdr:from>
    <xdr:to>
      <xdr:col>81</xdr:col>
      <xdr:colOff>101600</xdr:colOff>
      <xdr:row>76</xdr:row>
      <xdr:rowOff>71171</xdr:rowOff>
    </xdr:to>
    <xdr:sp macro="" textlink="">
      <xdr:nvSpPr>
        <xdr:cNvPr id="656" name="楕円 655"/>
        <xdr:cNvSpPr/>
      </xdr:nvSpPr>
      <xdr:spPr>
        <a:xfrm>
          <a:off x="15430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87698</xdr:rowOff>
    </xdr:from>
    <xdr:ext cx="469744" cy="259045"/>
    <xdr:sp macro="" textlink="">
      <xdr:nvSpPr>
        <xdr:cNvPr id="657" name="テキスト ボックス 656"/>
        <xdr:cNvSpPr txBox="1"/>
      </xdr:nvSpPr>
      <xdr:spPr>
        <a:xfrm>
          <a:off x="15246428" y="1277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128219</xdr:rowOff>
    </xdr:from>
    <xdr:to>
      <xdr:col>76</xdr:col>
      <xdr:colOff>165100</xdr:colOff>
      <xdr:row>72</xdr:row>
      <xdr:rowOff>58369</xdr:rowOff>
    </xdr:to>
    <xdr:sp macro="" textlink="">
      <xdr:nvSpPr>
        <xdr:cNvPr id="658" name="楕円 657"/>
        <xdr:cNvSpPr/>
      </xdr:nvSpPr>
      <xdr:spPr>
        <a:xfrm>
          <a:off x="14541500" y="123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74896</xdr:rowOff>
    </xdr:from>
    <xdr:ext cx="469744" cy="259045"/>
    <xdr:sp macro="" textlink="">
      <xdr:nvSpPr>
        <xdr:cNvPr id="659" name="テキスト ボックス 658"/>
        <xdr:cNvSpPr txBox="1"/>
      </xdr:nvSpPr>
      <xdr:spPr>
        <a:xfrm>
          <a:off x="14357428" y="120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117704</xdr:rowOff>
    </xdr:from>
    <xdr:to>
      <xdr:col>72</xdr:col>
      <xdr:colOff>38100</xdr:colOff>
      <xdr:row>75</xdr:row>
      <xdr:rowOff>47854</xdr:rowOff>
    </xdr:to>
    <xdr:sp macro="" textlink="">
      <xdr:nvSpPr>
        <xdr:cNvPr id="660" name="楕円 659"/>
        <xdr:cNvSpPr/>
      </xdr:nvSpPr>
      <xdr:spPr>
        <a:xfrm>
          <a:off x="13652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38981</xdr:rowOff>
    </xdr:from>
    <xdr:ext cx="469744" cy="259045"/>
    <xdr:sp macro="" textlink="">
      <xdr:nvSpPr>
        <xdr:cNvPr id="661" name="テキスト ボックス 660"/>
        <xdr:cNvSpPr txBox="1"/>
      </xdr:nvSpPr>
      <xdr:spPr>
        <a:xfrm>
          <a:off x="13468428" y="1289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84786</xdr:rowOff>
    </xdr:from>
    <xdr:to>
      <xdr:col>67</xdr:col>
      <xdr:colOff>101600</xdr:colOff>
      <xdr:row>78</xdr:row>
      <xdr:rowOff>14936</xdr:rowOff>
    </xdr:to>
    <xdr:sp macro="" textlink="">
      <xdr:nvSpPr>
        <xdr:cNvPr id="662" name="楕円 661"/>
        <xdr:cNvSpPr/>
      </xdr:nvSpPr>
      <xdr:spPr>
        <a:xfrm>
          <a:off x="127635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6063</xdr:rowOff>
    </xdr:from>
    <xdr:ext cx="378565" cy="259045"/>
    <xdr:sp macro="" textlink="">
      <xdr:nvSpPr>
        <xdr:cNvPr id="663" name="テキスト ボックス 662"/>
        <xdr:cNvSpPr txBox="1"/>
      </xdr:nvSpPr>
      <xdr:spPr>
        <a:xfrm>
          <a:off x="12625017" y="1337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7" name="直線コネクタ 686"/>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8"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9" name="直線コネクタ 688"/>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90"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91" name="直線コネクタ 690"/>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164122</xdr:rowOff>
    </xdr:from>
    <xdr:to>
      <xdr:col>85</xdr:col>
      <xdr:colOff>127000</xdr:colOff>
      <xdr:row>95</xdr:row>
      <xdr:rowOff>171362</xdr:rowOff>
    </xdr:to>
    <xdr:cxnSp macro="">
      <xdr:nvCxnSpPr>
        <xdr:cNvPr id="692" name="直線コネクタ 691"/>
        <xdr:cNvCxnSpPr/>
      </xdr:nvCxnSpPr>
      <xdr:spPr>
        <a:xfrm>
          <a:off x="15481300" y="1645187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93"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4" name="フローチャート: 判断 693"/>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141033</xdr:rowOff>
    </xdr:from>
    <xdr:to>
      <xdr:col>81</xdr:col>
      <xdr:colOff>50800</xdr:colOff>
      <xdr:row>95</xdr:row>
      <xdr:rowOff>164122</xdr:rowOff>
    </xdr:to>
    <xdr:cxnSp macro="">
      <xdr:nvCxnSpPr>
        <xdr:cNvPr id="695" name="直線コネクタ 694"/>
        <xdr:cNvCxnSpPr/>
      </xdr:nvCxnSpPr>
      <xdr:spPr>
        <a:xfrm>
          <a:off x="14592300" y="16428783"/>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6" name="フローチャート: 判断 695"/>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7" name="テキスト ボックス 696"/>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119507</xdr:rowOff>
    </xdr:from>
    <xdr:to>
      <xdr:col>76</xdr:col>
      <xdr:colOff>114300</xdr:colOff>
      <xdr:row>95</xdr:row>
      <xdr:rowOff>141033</xdr:rowOff>
    </xdr:to>
    <xdr:cxnSp macro="">
      <xdr:nvCxnSpPr>
        <xdr:cNvPr id="698" name="直線コネクタ 697"/>
        <xdr:cNvCxnSpPr/>
      </xdr:nvCxnSpPr>
      <xdr:spPr>
        <a:xfrm>
          <a:off x="13703300" y="1640725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9" name="フローチャート: 判断 698"/>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110481</xdr:rowOff>
    </xdr:from>
    <xdr:ext cx="534377" cy="259045"/>
    <xdr:sp macro="" textlink="">
      <xdr:nvSpPr>
        <xdr:cNvPr id="700" name="テキスト ボックス 699"/>
        <xdr:cNvSpPr txBox="1"/>
      </xdr:nvSpPr>
      <xdr:spPr>
        <a:xfrm>
          <a:off x="14325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85579</xdr:rowOff>
    </xdr:from>
    <xdr:to>
      <xdr:col>71</xdr:col>
      <xdr:colOff>177800</xdr:colOff>
      <xdr:row>95</xdr:row>
      <xdr:rowOff>119507</xdr:rowOff>
    </xdr:to>
    <xdr:cxnSp macro="">
      <xdr:nvCxnSpPr>
        <xdr:cNvPr id="701" name="直線コネクタ 700"/>
        <xdr:cNvCxnSpPr/>
      </xdr:nvCxnSpPr>
      <xdr:spPr>
        <a:xfrm>
          <a:off x="12814300" y="16373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2" name="フローチャート: 判断 701"/>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11213</xdr:rowOff>
    </xdr:from>
    <xdr:ext cx="534377" cy="259045"/>
    <xdr:sp macro="" textlink="">
      <xdr:nvSpPr>
        <xdr:cNvPr id="703" name="テキスト ボックス 702"/>
        <xdr:cNvSpPr txBox="1"/>
      </xdr:nvSpPr>
      <xdr:spPr>
        <a:xfrm>
          <a:off x="13436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4" name="フローチャート: 判断 703"/>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140403</xdr:rowOff>
    </xdr:from>
    <xdr:ext cx="534377" cy="259045"/>
    <xdr:sp macro="" textlink="">
      <xdr:nvSpPr>
        <xdr:cNvPr id="705" name="テキスト ボックス 704"/>
        <xdr:cNvSpPr txBox="1"/>
      </xdr:nvSpPr>
      <xdr:spPr>
        <a:xfrm>
          <a:off x="12547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120562</xdr:rowOff>
    </xdr:from>
    <xdr:to>
      <xdr:col>85</xdr:col>
      <xdr:colOff>177800</xdr:colOff>
      <xdr:row>96</xdr:row>
      <xdr:rowOff>50712</xdr:rowOff>
    </xdr:to>
    <xdr:sp macro="" textlink="">
      <xdr:nvSpPr>
        <xdr:cNvPr id="711" name="楕円 710"/>
        <xdr:cNvSpPr/>
      </xdr:nvSpPr>
      <xdr:spPr>
        <a:xfrm>
          <a:off x="16268700" y="1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98989</xdr:rowOff>
    </xdr:from>
    <xdr:ext cx="534377" cy="259045"/>
    <xdr:sp macro="" textlink="">
      <xdr:nvSpPr>
        <xdr:cNvPr id="712" name="公債費該当値テキスト"/>
        <xdr:cNvSpPr txBox="1"/>
      </xdr:nvSpPr>
      <xdr:spPr>
        <a:xfrm>
          <a:off x="16370300" y="163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113322</xdr:rowOff>
    </xdr:from>
    <xdr:to>
      <xdr:col>81</xdr:col>
      <xdr:colOff>101600</xdr:colOff>
      <xdr:row>96</xdr:row>
      <xdr:rowOff>43472</xdr:rowOff>
    </xdr:to>
    <xdr:sp macro="" textlink="">
      <xdr:nvSpPr>
        <xdr:cNvPr id="713" name="楕円 712"/>
        <xdr:cNvSpPr/>
      </xdr:nvSpPr>
      <xdr:spPr>
        <a:xfrm>
          <a:off x="15430500" y="16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34599</xdr:rowOff>
    </xdr:from>
    <xdr:ext cx="534377" cy="259045"/>
    <xdr:sp macro="" textlink="">
      <xdr:nvSpPr>
        <xdr:cNvPr id="714" name="テキスト ボックス 713"/>
        <xdr:cNvSpPr txBox="1"/>
      </xdr:nvSpPr>
      <xdr:spPr>
        <a:xfrm>
          <a:off x="15214111" y="164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90233</xdr:rowOff>
    </xdr:from>
    <xdr:to>
      <xdr:col>76</xdr:col>
      <xdr:colOff>165100</xdr:colOff>
      <xdr:row>96</xdr:row>
      <xdr:rowOff>20383</xdr:rowOff>
    </xdr:to>
    <xdr:sp macro="" textlink="">
      <xdr:nvSpPr>
        <xdr:cNvPr id="715" name="楕円 714"/>
        <xdr:cNvSpPr/>
      </xdr:nvSpPr>
      <xdr:spPr>
        <a:xfrm>
          <a:off x="14541500" y="163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11510</xdr:rowOff>
    </xdr:from>
    <xdr:ext cx="534377" cy="259045"/>
    <xdr:sp macro="" textlink="">
      <xdr:nvSpPr>
        <xdr:cNvPr id="716" name="テキスト ボックス 715"/>
        <xdr:cNvSpPr txBox="1"/>
      </xdr:nvSpPr>
      <xdr:spPr>
        <a:xfrm>
          <a:off x="14325111" y="164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68707</xdr:rowOff>
    </xdr:from>
    <xdr:to>
      <xdr:col>72</xdr:col>
      <xdr:colOff>38100</xdr:colOff>
      <xdr:row>95</xdr:row>
      <xdr:rowOff>170307</xdr:rowOff>
    </xdr:to>
    <xdr:sp macro="" textlink="">
      <xdr:nvSpPr>
        <xdr:cNvPr id="717" name="楕円 716"/>
        <xdr:cNvSpPr/>
      </xdr:nvSpPr>
      <xdr:spPr>
        <a:xfrm>
          <a:off x="13652500" y="163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161434</xdr:rowOff>
    </xdr:from>
    <xdr:ext cx="534377" cy="259045"/>
    <xdr:sp macro="" textlink="">
      <xdr:nvSpPr>
        <xdr:cNvPr id="718" name="テキスト ボックス 717"/>
        <xdr:cNvSpPr txBox="1"/>
      </xdr:nvSpPr>
      <xdr:spPr>
        <a:xfrm>
          <a:off x="13436111" y="164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34779</xdr:rowOff>
    </xdr:from>
    <xdr:to>
      <xdr:col>67</xdr:col>
      <xdr:colOff>101600</xdr:colOff>
      <xdr:row>95</xdr:row>
      <xdr:rowOff>136379</xdr:rowOff>
    </xdr:to>
    <xdr:sp macro="" textlink="">
      <xdr:nvSpPr>
        <xdr:cNvPr id="719" name="楕円 718"/>
        <xdr:cNvSpPr/>
      </xdr:nvSpPr>
      <xdr:spPr>
        <a:xfrm>
          <a:off x="12763500" y="163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152906</xdr:rowOff>
    </xdr:from>
    <xdr:ext cx="534377" cy="259045"/>
    <xdr:sp macro="" textlink="">
      <xdr:nvSpPr>
        <xdr:cNvPr id="720" name="テキスト ボックス 719"/>
        <xdr:cNvSpPr txBox="1"/>
      </xdr:nvSpPr>
      <xdr:spPr>
        <a:xfrm>
          <a:off x="12547111" y="160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2" name="直線コネクタ 741"/>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5"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6" name="直線コネクタ 745"/>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8"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1" name="フローチャート: 判断 750"/>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2" name="テキスト ボックス 751"/>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4" name="フローチャート: 判断 753"/>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5" name="テキスト ボックス 754"/>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7" name="フローチャート: 判断 756"/>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58" name="テキスト ボックス 757"/>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59" name="フローチャート: 判断 758"/>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60" name="テキスト ボックス 759"/>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本市の特徴として挙げられるのは民生費の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高止まり、土木費の類似団体平均、県平均と比較して大きく乖離している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状況があげあれるが、これは後者は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公債費圧縮のため公共事業、市債借入を抑制してきたことによるものと分析している。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土木費の普通建設事業費が類似団体平均、県平均より大きく下回っている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年度を集中投資期間として位置付け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大規模事業を手掛けていく</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こととしていることから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この乖離は縮小されるものと思われる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施設の老朽化が著しく、長寿命化、施設更新の事業費が増加して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教育関係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一足先に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昨年度に比較して乖離幅が縮小しており、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今後の計画上でも事業費増加が予定され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ていることから、一時的には平均を超える見込みである。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ただ、今後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年度までの集中投資期間には多額の起債発行が予定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されているこ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将来の公債費の増加は避け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と思われる。この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ことから関連指標に注視し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単年度事由によるもの以外については類似団体平均、県平均などを注視しつつ、財政運営を進めていく必要がある。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年度は大規模事業の実施に伴い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億円を取り崩し、大きく下落し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年度は事業の端境期にあたり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増加しており、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は集中投資期間の初年であったが、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積立金と繰入金の差引がプラスであったこともあり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億円を積立てている。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ただ、今後は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集中投資期間による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大規模事業にかかる市債借入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に伴う公債費の増、及び、いわゆる合併による普通交付税の算定の特例の終了に伴う普通交付税の漸減に対応するため、基金の繰入が連続する事態を視野に収めておく必要がある。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併せて、指標悪化の期間を一時的なものとするべく、起債残高抑制のために基金繰入等を利用し、短期償還などの方策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を執ることにより、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実質単年度収支がマイナス値となる期間が生ずる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と思われる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年度は競輪事業会計において赤字となったが、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年度下半期から、包括業務委託を取り入れた事業運営を行っており、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年度も黒字となり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年連続で一般会計へ繰出すことができた（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一般会計繰出金は翌年度に実施している。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松阪市民病院事業会計においては、業務の効率化を徹底することで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年連続の黒字化を達成している。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年度から公営企業会計会計制度の大規模な変更に伴い欠損金が大きく圧縮されたものの、依然として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億円程度の未処理欠損金が残っている状況である。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国民健康保険事業特別会計は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年度からの県広域化による財政一本化の影響が見込まれるが、その影響による具体的な数値が把握できないことから今後注視していく必要がある。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63223916</v>
      </c>
      <c r="BO4" s="441"/>
      <c r="BP4" s="441"/>
      <c r="BQ4" s="441"/>
      <c r="BR4" s="441"/>
      <c r="BS4" s="441"/>
      <c r="BT4" s="441"/>
      <c r="BU4" s="442"/>
      <c r="BV4" s="440">
        <v>61931505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4.0999999999999996</v>
      </c>
      <c r="CU4" s="622"/>
      <c r="CV4" s="622"/>
      <c r="CW4" s="622"/>
      <c r="CX4" s="622"/>
      <c r="CY4" s="622"/>
      <c r="CZ4" s="622"/>
      <c r="DA4" s="623"/>
      <c r="DB4" s="621">
        <v>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61085390</v>
      </c>
      <c r="BO5" s="446"/>
      <c r="BP5" s="446"/>
      <c r="BQ5" s="446"/>
      <c r="BR5" s="446"/>
      <c r="BS5" s="446"/>
      <c r="BT5" s="446"/>
      <c r="BU5" s="447"/>
      <c r="BV5" s="445">
        <v>60254121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89.1</v>
      </c>
      <c r="CU5" s="416"/>
      <c r="CV5" s="416"/>
      <c r="CW5" s="416"/>
      <c r="CX5" s="416"/>
      <c r="CY5" s="416"/>
      <c r="CZ5" s="416"/>
      <c r="DA5" s="417"/>
      <c r="DB5" s="415">
        <v>89.8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2138526</v>
      </c>
      <c r="BO6" s="446"/>
      <c r="BP6" s="446"/>
      <c r="BQ6" s="446"/>
      <c r="BR6" s="446"/>
      <c r="BS6" s="446"/>
      <c r="BT6" s="446"/>
      <c r="BU6" s="447"/>
      <c r="BV6" s="445">
        <v>1677384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93.8</v>
      </c>
      <c r="CU6" s="596"/>
      <c r="CV6" s="596"/>
      <c r="CW6" s="596"/>
      <c r="CX6" s="596"/>
      <c r="CY6" s="596"/>
      <c r="CZ6" s="596"/>
      <c r="DA6" s="597"/>
      <c r="DB6" s="595">
        <v>91.8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512668</v>
      </c>
      <c r="BO7" s="446"/>
      <c r="BP7" s="446"/>
      <c r="BQ7" s="446"/>
      <c r="BR7" s="446"/>
      <c r="BS7" s="446"/>
      <c r="BT7" s="446"/>
      <c r="BU7" s="447"/>
      <c r="BV7" s="445">
        <v>80320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39479299</v>
      </c>
      <c r="CU7" s="446"/>
      <c r="CV7" s="446"/>
      <c r="CW7" s="446"/>
      <c r="CX7" s="446"/>
      <c r="CY7" s="446"/>
      <c r="CZ7" s="446"/>
      <c r="DA7" s="447"/>
      <c r="DB7" s="445">
        <v>39846984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1625858</v>
      </c>
      <c r="BO8" s="446"/>
      <c r="BP8" s="446"/>
      <c r="BQ8" s="446"/>
      <c r="BR8" s="446"/>
      <c r="BS8" s="446"/>
      <c r="BT8" s="446"/>
      <c r="BU8" s="447"/>
      <c r="BV8" s="445">
        <v>1597064</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0.62</v>
      </c>
      <c r="CU8" s="559"/>
      <c r="CV8" s="559"/>
      <c r="CW8" s="559"/>
      <c r="CX8" s="559"/>
      <c r="CY8" s="559"/>
      <c r="CZ8" s="559"/>
      <c r="DA8" s="560"/>
      <c r="DB8" s="558">
        <v>0.63</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163863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28794</v>
      </c>
      <c r="BO9" s="446"/>
      <c r="BP9" s="446"/>
      <c r="BQ9" s="446"/>
      <c r="BR9" s="446"/>
      <c r="BS9" s="446"/>
      <c r="BT9" s="446"/>
      <c r="BU9" s="447"/>
      <c r="BV9" s="445">
        <v>403472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10.9</v>
      </c>
      <c r="CU9" s="416"/>
      <c r="CV9" s="416"/>
      <c r="CW9" s="416"/>
      <c r="CX9" s="416"/>
      <c r="CY9" s="416"/>
      <c r="CZ9" s="416"/>
      <c r="DA9" s="417"/>
      <c r="DB9" s="415">
        <v>11.6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168017</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806130</v>
      </c>
      <c r="BO10" s="446"/>
      <c r="BP10" s="446"/>
      <c r="BQ10" s="446"/>
      <c r="BR10" s="446"/>
      <c r="BS10" s="446"/>
      <c r="BT10" s="446"/>
      <c r="BU10" s="447"/>
      <c r="BV10" s="445">
        <v>614442</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139932</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165472</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517143</v>
      </c>
      <c r="BO12" s="446"/>
      <c r="BP12" s="446"/>
      <c r="BQ12" s="446"/>
      <c r="BR12" s="446"/>
      <c r="BS12" s="446"/>
      <c r="BT12" s="446"/>
      <c r="BU12" s="447"/>
      <c r="BV12" s="445">
        <v>274069</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161397</v>
      </c>
      <c r="S13" s="549"/>
      <c r="T13" s="549"/>
      <c r="U13" s="549"/>
      <c r="V13" s="550"/>
      <c r="W13" s="536" t="s">
        <v>136</v>
      </c>
      <c r="X13" s="458"/>
      <c r="Y13" s="458"/>
      <c r="Z13" s="458"/>
      <c r="AA13" s="458"/>
      <c r="AB13" s="459"/>
      <c r="AC13" s="421">
        <v>3105</v>
      </c>
      <c r="AD13" s="422"/>
      <c r="AE13" s="422"/>
      <c r="AF13" s="422"/>
      <c r="AG13" s="423"/>
      <c r="AH13" s="421">
        <v>3244</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457713</v>
      </c>
      <c r="BO13" s="446"/>
      <c r="BP13" s="446"/>
      <c r="BQ13" s="446"/>
      <c r="BR13" s="446"/>
      <c r="BS13" s="446"/>
      <c r="BT13" s="446"/>
      <c r="BU13" s="447"/>
      <c r="BV13" s="445">
        <v>743845</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2.4</v>
      </c>
      <c r="CU13" s="416"/>
      <c r="CV13" s="416"/>
      <c r="CW13" s="416"/>
      <c r="CX13" s="416"/>
      <c r="CY13" s="416"/>
      <c r="CZ13" s="416"/>
      <c r="DA13" s="417"/>
      <c r="DB13" s="415">
        <v>3.1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141</v>
      </c>
      <c r="M14" s="579"/>
      <c r="N14" s="579"/>
      <c r="O14" s="579"/>
      <c r="P14" s="579"/>
      <c r="Q14" s="580"/>
      <c r="R14" s="548">
        <v>166577</v>
      </c>
      <c r="S14" s="549"/>
      <c r="T14" s="549"/>
      <c r="U14" s="549"/>
      <c r="V14" s="550"/>
      <c r="W14" s="551"/>
      <c r="X14" s="461"/>
      <c r="Y14" s="461"/>
      <c r="Z14" s="461"/>
      <c r="AA14" s="461"/>
      <c r="AB14" s="462"/>
      <c r="AC14" s="541">
        <v>4.0999999999999996</v>
      </c>
      <c r="AD14" s="542"/>
      <c r="AE14" s="542"/>
      <c r="AF14" s="542"/>
      <c r="AG14" s="543"/>
      <c r="AH14" s="541">
        <v>4.2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t="s">
        <v>134</v>
      </c>
      <c r="CU14" s="553"/>
      <c r="CV14" s="553"/>
      <c r="CW14" s="553"/>
      <c r="CX14" s="553"/>
      <c r="CY14" s="553"/>
      <c r="CZ14" s="553"/>
      <c r="DA14" s="554"/>
      <c r="DB14" s="552" t="s">
        <v>143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144</v>
      </c>
      <c r="N15" s="546"/>
      <c r="O15" s="546"/>
      <c r="P15" s="546"/>
      <c r="Q15" s="547"/>
      <c r="R15" s="548">
        <v>162700</v>
      </c>
      <c r="S15" s="549"/>
      <c r="T15" s="549"/>
      <c r="U15" s="549"/>
      <c r="V15" s="550"/>
      <c r="W15" s="536" t="s">
        <v>145</v>
      </c>
      <c r="X15" s="458"/>
      <c r="Y15" s="458"/>
      <c r="Z15" s="458"/>
      <c r="AA15" s="458"/>
      <c r="AB15" s="459"/>
      <c r="AC15" s="421">
        <v>23127</v>
      </c>
      <c r="AD15" s="422"/>
      <c r="AE15" s="422"/>
      <c r="AF15" s="422"/>
      <c r="AG15" s="423"/>
      <c r="AH15" s="421">
        <v>24679</v>
      </c>
      <c r="AI15" s="422"/>
      <c r="AJ15" s="422"/>
      <c r="AK15" s="422"/>
      <c r="AL15" s="424"/>
      <c r="AM15" s="514"/>
      <c r="AN15" s="419"/>
      <c r="AO15" s="419"/>
      <c r="AP15" s="419"/>
      <c r="AQ15" s="419"/>
      <c r="AR15" s="419"/>
      <c r="AS15" s="419"/>
      <c r="AT15" s="420"/>
      <c r="AU15" s="502"/>
      <c r="AV15" s="503"/>
      <c r="AW15" s="503"/>
      <c r="AX15" s="503"/>
      <c r="AY15" s="437" t="s">
        <v>146</v>
      </c>
      <c r="AZ15" s="438"/>
      <c r="BA15" s="438"/>
      <c r="BB15" s="438"/>
      <c r="BC15" s="438"/>
      <c r="BD15" s="438"/>
      <c r="BE15" s="438"/>
      <c r="BF15" s="438"/>
      <c r="BG15" s="438"/>
      <c r="BH15" s="438"/>
      <c r="BI15" s="438"/>
      <c r="BJ15" s="438"/>
      <c r="BK15" s="438"/>
      <c r="BL15" s="438"/>
      <c r="BM15" s="439"/>
      <c r="BN15" s="440">
        <v>19004759</v>
      </c>
      <c r="BO15" s="441"/>
      <c r="BP15" s="441"/>
      <c r="BQ15" s="441"/>
      <c r="BR15" s="441"/>
      <c r="BS15" s="441"/>
      <c r="BT15" s="441"/>
      <c r="BU15" s="442"/>
      <c r="BV15" s="440">
        <v>19032934</v>
      </c>
      <c r="BW15" s="441"/>
      <c r="BX15" s="441"/>
      <c r="BY15" s="441"/>
      <c r="BZ15" s="441"/>
      <c r="CA15" s="441"/>
      <c r="CB15" s="441"/>
      <c r="CC15" s="442"/>
      <c r="CD15" s="555" t="s">
        <v>147</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148</v>
      </c>
      <c r="M16" s="539"/>
      <c r="N16" s="539"/>
      <c r="O16" s="539"/>
      <c r="P16" s="539"/>
      <c r="Q16" s="540"/>
      <c r="R16" s="533" t="s">
        <v>149</v>
      </c>
      <c r="S16" s="534"/>
      <c r="T16" s="534"/>
      <c r="U16" s="534"/>
      <c r="V16" s="535"/>
      <c r="W16" s="551"/>
      <c r="X16" s="461"/>
      <c r="Y16" s="461"/>
      <c r="Z16" s="461"/>
      <c r="AA16" s="461"/>
      <c r="AB16" s="462"/>
      <c r="AC16" s="541">
        <v>30.2</v>
      </c>
      <c r="AD16" s="542"/>
      <c r="AE16" s="542"/>
      <c r="AF16" s="542"/>
      <c r="AG16" s="543"/>
      <c r="AH16" s="541">
        <v>32</v>
      </c>
      <c r="AI16" s="542"/>
      <c r="AJ16" s="542"/>
      <c r="AK16" s="542"/>
      <c r="AL16" s="544"/>
      <c r="AM16" s="514"/>
      <c r="AN16" s="419"/>
      <c r="AO16" s="419"/>
      <c r="AP16" s="419"/>
      <c r="AQ16" s="419"/>
      <c r="AR16" s="419"/>
      <c r="AS16" s="419"/>
      <c r="AT16" s="420"/>
      <c r="AU16" s="502"/>
      <c r="AV16" s="503"/>
      <c r="AW16" s="503"/>
      <c r="AX16" s="503"/>
      <c r="AY16" s="425" t="s">
        <v>150</v>
      </c>
      <c r="AZ16" s="426"/>
      <c r="BA16" s="426"/>
      <c r="BB16" s="426"/>
      <c r="BC16" s="426"/>
      <c r="BD16" s="426"/>
      <c r="BE16" s="426"/>
      <c r="BF16" s="426"/>
      <c r="BG16" s="426"/>
      <c r="BH16" s="426"/>
      <c r="BI16" s="426"/>
      <c r="BJ16" s="426"/>
      <c r="BK16" s="426"/>
      <c r="BL16" s="426"/>
      <c r="BM16" s="427"/>
      <c r="BN16" s="445">
        <v>30745568</v>
      </c>
      <c r="BO16" s="446"/>
      <c r="BP16" s="446"/>
      <c r="BQ16" s="446"/>
      <c r="BR16" s="446"/>
      <c r="BS16" s="446"/>
      <c r="BT16" s="446"/>
      <c r="BU16" s="447"/>
      <c r="BV16" s="445">
        <v>30723997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151</v>
      </c>
      <c r="N17" s="531"/>
      <c r="O17" s="531"/>
      <c r="P17" s="531"/>
      <c r="Q17" s="532"/>
      <c r="R17" s="533" t="s">
        <v>152</v>
      </c>
      <c r="S17" s="534"/>
      <c r="T17" s="534"/>
      <c r="U17" s="534"/>
      <c r="V17" s="535"/>
      <c r="W17" s="536" t="s">
        <v>153</v>
      </c>
      <c r="X17" s="458"/>
      <c r="Y17" s="458"/>
      <c r="Z17" s="458"/>
      <c r="AA17" s="458"/>
      <c r="AB17" s="459"/>
      <c r="AC17" s="421">
        <v>50332</v>
      </c>
      <c r="AD17" s="422"/>
      <c r="AE17" s="422"/>
      <c r="AF17" s="422"/>
      <c r="AG17" s="423"/>
      <c r="AH17" s="421">
        <v>49110</v>
      </c>
      <c r="AI17" s="422"/>
      <c r="AJ17" s="422"/>
      <c r="AK17" s="422"/>
      <c r="AL17" s="424"/>
      <c r="AM17" s="514"/>
      <c r="AN17" s="419"/>
      <c r="AO17" s="419"/>
      <c r="AP17" s="419"/>
      <c r="AQ17" s="419"/>
      <c r="AR17" s="419"/>
      <c r="AS17" s="419"/>
      <c r="AT17" s="420"/>
      <c r="AU17" s="502"/>
      <c r="AV17" s="503"/>
      <c r="AW17" s="503"/>
      <c r="AX17" s="503"/>
      <c r="AY17" s="425" t="s">
        <v>154</v>
      </c>
      <c r="AZ17" s="426"/>
      <c r="BA17" s="426"/>
      <c r="BB17" s="426"/>
      <c r="BC17" s="426"/>
      <c r="BD17" s="426"/>
      <c r="BE17" s="426"/>
      <c r="BF17" s="426"/>
      <c r="BG17" s="426"/>
      <c r="BH17" s="426"/>
      <c r="BI17" s="426"/>
      <c r="BJ17" s="426"/>
      <c r="BK17" s="426"/>
      <c r="BL17" s="426"/>
      <c r="BM17" s="427"/>
      <c r="BN17" s="445">
        <v>24238585</v>
      </c>
      <c r="BO17" s="446"/>
      <c r="BP17" s="446"/>
      <c r="BQ17" s="446"/>
      <c r="BR17" s="446"/>
      <c r="BS17" s="446"/>
      <c r="BT17" s="446"/>
      <c r="BU17" s="447"/>
      <c r="BV17" s="445">
        <v>24286268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155</v>
      </c>
      <c r="C18" s="508"/>
      <c r="D18" s="508"/>
      <c r="E18" s="509"/>
      <c r="F18" s="509"/>
      <c r="G18" s="509"/>
      <c r="H18" s="509"/>
      <c r="I18" s="509"/>
      <c r="J18" s="509"/>
      <c r="K18" s="509"/>
      <c r="L18" s="510">
        <v>623.58000000000004</v>
      </c>
      <c r="M18" s="510"/>
      <c r="N18" s="510"/>
      <c r="O18" s="510"/>
      <c r="P18" s="510"/>
      <c r="Q18" s="510"/>
      <c r="R18" s="511"/>
      <c r="S18" s="511"/>
      <c r="T18" s="511"/>
      <c r="U18" s="511"/>
      <c r="V18" s="512"/>
      <c r="W18" s="526"/>
      <c r="X18" s="527"/>
      <c r="Y18" s="527"/>
      <c r="Z18" s="527"/>
      <c r="AA18" s="527"/>
      <c r="AB18" s="537"/>
      <c r="AC18" s="409">
        <v>65.7</v>
      </c>
      <c r="AD18" s="410"/>
      <c r="AE18" s="410"/>
      <c r="AF18" s="410"/>
      <c r="AG18" s="513"/>
      <c r="AH18" s="409">
        <v>63.8</v>
      </c>
      <c r="AI18" s="410"/>
      <c r="AJ18" s="410"/>
      <c r="AK18" s="410"/>
      <c r="AL18" s="411"/>
      <c r="AM18" s="514"/>
      <c r="AN18" s="419"/>
      <c r="AO18" s="419"/>
      <c r="AP18" s="419"/>
      <c r="AQ18" s="419"/>
      <c r="AR18" s="419"/>
      <c r="AS18" s="419"/>
      <c r="AT18" s="420"/>
      <c r="AU18" s="502"/>
      <c r="AV18" s="503"/>
      <c r="AW18" s="503"/>
      <c r="AX18" s="503"/>
      <c r="AY18" s="425" t="s">
        <v>156</v>
      </c>
      <c r="AZ18" s="426"/>
      <c r="BA18" s="426"/>
      <c r="BB18" s="426"/>
      <c r="BC18" s="426"/>
      <c r="BD18" s="426"/>
      <c r="BE18" s="426"/>
      <c r="BF18" s="426"/>
      <c r="BG18" s="426"/>
      <c r="BH18" s="426"/>
      <c r="BI18" s="426"/>
      <c r="BJ18" s="426"/>
      <c r="BK18" s="426"/>
      <c r="BL18" s="426"/>
      <c r="BM18" s="427"/>
      <c r="BN18" s="445">
        <v>35184329</v>
      </c>
      <c r="BO18" s="446"/>
      <c r="BP18" s="446"/>
      <c r="BQ18" s="446"/>
      <c r="BR18" s="446"/>
      <c r="BS18" s="446"/>
      <c r="BT18" s="446"/>
      <c r="BU18" s="447"/>
      <c r="BV18" s="445">
        <v>34316322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157</v>
      </c>
      <c r="C19" s="508"/>
      <c r="D19" s="508"/>
      <c r="E19" s="509"/>
      <c r="F19" s="509"/>
      <c r="G19" s="509"/>
      <c r="H19" s="509"/>
      <c r="I19" s="509"/>
      <c r="J19" s="509"/>
      <c r="K19" s="509"/>
      <c r="L19" s="515">
        <v>263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158</v>
      </c>
      <c r="AZ19" s="426"/>
      <c r="BA19" s="426"/>
      <c r="BB19" s="426"/>
      <c r="BC19" s="426"/>
      <c r="BD19" s="426"/>
      <c r="BE19" s="426"/>
      <c r="BF19" s="426"/>
      <c r="BG19" s="426"/>
      <c r="BH19" s="426"/>
      <c r="BI19" s="426"/>
      <c r="BJ19" s="426"/>
      <c r="BK19" s="426"/>
      <c r="BL19" s="426"/>
      <c r="BM19" s="427"/>
      <c r="BN19" s="445">
        <v>44394244</v>
      </c>
      <c r="BO19" s="446"/>
      <c r="BP19" s="446"/>
      <c r="BQ19" s="446"/>
      <c r="BR19" s="446"/>
      <c r="BS19" s="446"/>
      <c r="BT19" s="446"/>
      <c r="BU19" s="447"/>
      <c r="BV19" s="445">
        <v>42560025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159</v>
      </c>
      <c r="C20" s="508"/>
      <c r="D20" s="508"/>
      <c r="E20" s="509"/>
      <c r="F20" s="509"/>
      <c r="G20" s="509"/>
      <c r="H20" s="509"/>
      <c r="I20" s="509"/>
      <c r="J20" s="509"/>
      <c r="K20" s="509"/>
      <c r="L20" s="515">
        <v>63948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160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161</v>
      </c>
      <c r="C22" s="475"/>
      <c r="D22" s="476"/>
      <c r="E22" s="483" t="s">
        <v>1</v>
      </c>
      <c r="F22" s="458"/>
      <c r="G22" s="458"/>
      <c r="H22" s="458"/>
      <c r="I22" s="458"/>
      <c r="J22" s="458"/>
      <c r="K22" s="459"/>
      <c r="L22" s="483" t="s">
        <v>162</v>
      </c>
      <c r="M22" s="458"/>
      <c r="N22" s="458"/>
      <c r="O22" s="458"/>
      <c r="P22" s="459"/>
      <c r="Q22" s="468" t="s">
        <v>163</v>
      </c>
      <c r="R22" s="469"/>
      <c r="S22" s="469"/>
      <c r="T22" s="469"/>
      <c r="U22" s="469"/>
      <c r="V22" s="484"/>
      <c r="W22" s="486" t="s">
        <v>164</v>
      </c>
      <c r="X22" s="475"/>
      <c r="Y22" s="476"/>
      <c r="Z22" s="483" t="s">
        <v>1</v>
      </c>
      <c r="AA22" s="458"/>
      <c r="AB22" s="458"/>
      <c r="AC22" s="458"/>
      <c r="AD22" s="458"/>
      <c r="AE22" s="458"/>
      <c r="AF22" s="458"/>
      <c r="AG22" s="459"/>
      <c r="AH22" s="457" t="s">
        <v>165</v>
      </c>
      <c r="AI22" s="458"/>
      <c r="AJ22" s="458"/>
      <c r="AK22" s="458"/>
      <c r="AL22" s="459"/>
      <c r="AM22" s="457" t="s">
        <v>166</v>
      </c>
      <c r="AN22" s="463"/>
      <c r="AO22" s="463"/>
      <c r="AP22" s="463"/>
      <c r="AQ22" s="463"/>
      <c r="AR22" s="464"/>
      <c r="AS22" s="468" t="s">
        <v>163</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167</v>
      </c>
      <c r="AZ23" s="438"/>
      <c r="BA23" s="438"/>
      <c r="BB23" s="438"/>
      <c r="BC23" s="438"/>
      <c r="BD23" s="438"/>
      <c r="BE23" s="438"/>
      <c r="BF23" s="438"/>
      <c r="BG23" s="438"/>
      <c r="BH23" s="438"/>
      <c r="BI23" s="438"/>
      <c r="BJ23" s="438"/>
      <c r="BK23" s="438"/>
      <c r="BL23" s="438"/>
      <c r="BM23" s="439"/>
      <c r="BN23" s="445">
        <v>45828662</v>
      </c>
      <c r="BO23" s="446"/>
      <c r="BP23" s="446"/>
      <c r="BQ23" s="446"/>
      <c r="BR23" s="446"/>
      <c r="BS23" s="446"/>
      <c r="BT23" s="446"/>
      <c r="BU23" s="447"/>
      <c r="BV23" s="445">
        <v>45631228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168</v>
      </c>
      <c r="F24" s="419"/>
      <c r="G24" s="419"/>
      <c r="H24" s="419"/>
      <c r="I24" s="419"/>
      <c r="J24" s="419"/>
      <c r="K24" s="420"/>
      <c r="L24" s="421">
        <v>1</v>
      </c>
      <c r="M24" s="422"/>
      <c r="N24" s="422"/>
      <c r="O24" s="422"/>
      <c r="P24" s="423"/>
      <c r="Q24" s="421">
        <v>9930</v>
      </c>
      <c r="R24" s="422"/>
      <c r="S24" s="422"/>
      <c r="T24" s="422"/>
      <c r="U24" s="422"/>
      <c r="V24" s="423"/>
      <c r="W24" s="487"/>
      <c r="X24" s="478"/>
      <c r="Y24" s="479"/>
      <c r="Z24" s="418" t="s">
        <v>169</v>
      </c>
      <c r="AA24" s="419"/>
      <c r="AB24" s="419"/>
      <c r="AC24" s="419"/>
      <c r="AD24" s="419"/>
      <c r="AE24" s="419"/>
      <c r="AF24" s="419"/>
      <c r="AG24" s="420"/>
      <c r="AH24" s="421">
        <v>1138</v>
      </c>
      <c r="AI24" s="422"/>
      <c r="AJ24" s="422"/>
      <c r="AK24" s="422"/>
      <c r="AL24" s="423"/>
      <c r="AM24" s="421">
        <v>3538042</v>
      </c>
      <c r="AN24" s="422"/>
      <c r="AO24" s="422"/>
      <c r="AP24" s="422"/>
      <c r="AQ24" s="422"/>
      <c r="AR24" s="423"/>
      <c r="AS24" s="421">
        <v>3109</v>
      </c>
      <c r="AT24" s="422"/>
      <c r="AU24" s="422"/>
      <c r="AV24" s="422"/>
      <c r="AW24" s="422"/>
      <c r="AX24" s="424"/>
      <c r="AY24" s="412" t="s">
        <v>170</v>
      </c>
      <c r="AZ24" s="413"/>
      <c r="BA24" s="413"/>
      <c r="BB24" s="413"/>
      <c r="BC24" s="413"/>
      <c r="BD24" s="413"/>
      <c r="BE24" s="413"/>
      <c r="BF24" s="413"/>
      <c r="BG24" s="413"/>
      <c r="BH24" s="413"/>
      <c r="BI24" s="413"/>
      <c r="BJ24" s="413"/>
      <c r="BK24" s="413"/>
      <c r="BL24" s="413"/>
      <c r="BM24" s="414"/>
      <c r="BN24" s="445">
        <v>25860692</v>
      </c>
      <c r="BO24" s="446"/>
      <c r="BP24" s="446"/>
      <c r="BQ24" s="446"/>
      <c r="BR24" s="446"/>
      <c r="BS24" s="446"/>
      <c r="BT24" s="446"/>
      <c r="BU24" s="447"/>
      <c r="BV24" s="445">
        <v>25884266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171</v>
      </c>
      <c r="F25" s="419"/>
      <c r="G25" s="419"/>
      <c r="H25" s="419"/>
      <c r="I25" s="419"/>
      <c r="J25" s="419"/>
      <c r="K25" s="420"/>
      <c r="L25" s="421">
        <v>2</v>
      </c>
      <c r="M25" s="422"/>
      <c r="N25" s="422"/>
      <c r="O25" s="422"/>
      <c r="P25" s="423"/>
      <c r="Q25" s="421">
        <v>7700</v>
      </c>
      <c r="R25" s="422"/>
      <c r="S25" s="422"/>
      <c r="T25" s="422"/>
      <c r="U25" s="422"/>
      <c r="V25" s="423"/>
      <c r="W25" s="487"/>
      <c r="X25" s="478"/>
      <c r="Y25" s="479"/>
      <c r="Z25" s="418" t="s">
        <v>172</v>
      </c>
      <c r="AA25" s="419"/>
      <c r="AB25" s="419"/>
      <c r="AC25" s="419"/>
      <c r="AD25" s="419"/>
      <c r="AE25" s="419"/>
      <c r="AF25" s="419"/>
      <c r="AG25" s="420"/>
      <c r="AH25" s="421" t="s">
        <v>173</v>
      </c>
      <c r="AI25" s="422"/>
      <c r="AJ25" s="422"/>
      <c r="AK25" s="422"/>
      <c r="AL25" s="423"/>
      <c r="AM25" s="421" t="s">
        <v>173</v>
      </c>
      <c r="AN25" s="422"/>
      <c r="AO25" s="422"/>
      <c r="AP25" s="422"/>
      <c r="AQ25" s="422"/>
      <c r="AR25" s="423"/>
      <c r="AS25" s="421" t="s">
        <v>173</v>
      </c>
      <c r="AT25" s="422"/>
      <c r="AU25" s="422"/>
      <c r="AV25" s="422"/>
      <c r="AW25" s="422"/>
      <c r="AX25" s="424"/>
      <c r="AY25" s="437" t="s">
        <v>174</v>
      </c>
      <c r="AZ25" s="438"/>
      <c r="BA25" s="438"/>
      <c r="BB25" s="438"/>
      <c r="BC25" s="438"/>
      <c r="BD25" s="438"/>
      <c r="BE25" s="438"/>
      <c r="BF25" s="438"/>
      <c r="BG25" s="438"/>
      <c r="BH25" s="438"/>
      <c r="BI25" s="438"/>
      <c r="BJ25" s="438"/>
      <c r="BK25" s="438"/>
      <c r="BL25" s="438"/>
      <c r="BM25" s="439"/>
      <c r="BN25" s="440">
        <v>19347558</v>
      </c>
      <c r="BO25" s="441"/>
      <c r="BP25" s="441"/>
      <c r="BQ25" s="441"/>
      <c r="BR25" s="441"/>
      <c r="BS25" s="441"/>
      <c r="BT25" s="441"/>
      <c r="BU25" s="442"/>
      <c r="BV25" s="440">
        <v>13888776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175</v>
      </c>
      <c r="F26" s="419"/>
      <c r="G26" s="419"/>
      <c r="H26" s="419"/>
      <c r="I26" s="419"/>
      <c r="J26" s="419"/>
      <c r="K26" s="420"/>
      <c r="L26" s="421">
        <v>1</v>
      </c>
      <c r="M26" s="422"/>
      <c r="N26" s="422"/>
      <c r="O26" s="422"/>
      <c r="P26" s="423"/>
      <c r="Q26" s="421">
        <v>6670</v>
      </c>
      <c r="R26" s="422"/>
      <c r="S26" s="422"/>
      <c r="T26" s="422"/>
      <c r="U26" s="422"/>
      <c r="V26" s="423"/>
      <c r="W26" s="487"/>
      <c r="X26" s="478"/>
      <c r="Y26" s="479"/>
      <c r="Z26" s="418" t="s">
        <v>176</v>
      </c>
      <c r="AA26" s="500"/>
      <c r="AB26" s="500"/>
      <c r="AC26" s="500"/>
      <c r="AD26" s="500"/>
      <c r="AE26" s="500"/>
      <c r="AF26" s="500"/>
      <c r="AG26" s="501"/>
      <c r="AH26" s="421">
        <v>194</v>
      </c>
      <c r="AI26" s="422"/>
      <c r="AJ26" s="422"/>
      <c r="AK26" s="422"/>
      <c r="AL26" s="423"/>
      <c r="AM26" s="421">
        <v>604310</v>
      </c>
      <c r="AN26" s="422"/>
      <c r="AO26" s="422"/>
      <c r="AP26" s="422"/>
      <c r="AQ26" s="422"/>
      <c r="AR26" s="423"/>
      <c r="AS26" s="421">
        <v>3115</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v>9000</v>
      </c>
      <c r="BO26" s="446"/>
      <c r="BP26" s="446"/>
      <c r="BQ26" s="446"/>
      <c r="BR26" s="446"/>
      <c r="BS26" s="446"/>
      <c r="BT26" s="446"/>
      <c r="BU26" s="447"/>
      <c r="BV26" s="445">
        <v>4000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178</v>
      </c>
      <c r="F27" s="419"/>
      <c r="G27" s="419"/>
      <c r="H27" s="419"/>
      <c r="I27" s="419"/>
      <c r="J27" s="419"/>
      <c r="K27" s="420"/>
      <c r="L27" s="421">
        <v>1</v>
      </c>
      <c r="M27" s="422"/>
      <c r="N27" s="422"/>
      <c r="O27" s="422"/>
      <c r="P27" s="423"/>
      <c r="Q27" s="421">
        <v>5580</v>
      </c>
      <c r="R27" s="422"/>
      <c r="S27" s="422"/>
      <c r="T27" s="422"/>
      <c r="U27" s="422"/>
      <c r="V27" s="423"/>
      <c r="W27" s="487"/>
      <c r="X27" s="478"/>
      <c r="Y27" s="479"/>
      <c r="Z27" s="418" t="s">
        <v>179</v>
      </c>
      <c r="AA27" s="419"/>
      <c r="AB27" s="419"/>
      <c r="AC27" s="419"/>
      <c r="AD27" s="419"/>
      <c r="AE27" s="419"/>
      <c r="AF27" s="419"/>
      <c r="AG27" s="420"/>
      <c r="AH27" s="421">
        <v>86</v>
      </c>
      <c r="AI27" s="422"/>
      <c r="AJ27" s="422"/>
      <c r="AK27" s="422"/>
      <c r="AL27" s="423"/>
      <c r="AM27" s="421">
        <v>274596</v>
      </c>
      <c r="AN27" s="422"/>
      <c r="AO27" s="422"/>
      <c r="AP27" s="422"/>
      <c r="AQ27" s="422"/>
      <c r="AR27" s="423"/>
      <c r="AS27" s="421">
        <v>3193</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1521401</v>
      </c>
      <c r="BO27" s="449"/>
      <c r="BP27" s="449"/>
      <c r="BQ27" s="449"/>
      <c r="BR27" s="449"/>
      <c r="BS27" s="449"/>
      <c r="BT27" s="449"/>
      <c r="BU27" s="450"/>
      <c r="BV27" s="448">
        <v>1520846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181</v>
      </c>
      <c r="F28" s="419"/>
      <c r="G28" s="419"/>
      <c r="H28" s="419"/>
      <c r="I28" s="419"/>
      <c r="J28" s="419"/>
      <c r="K28" s="420"/>
      <c r="L28" s="421">
        <v>1</v>
      </c>
      <c r="M28" s="422"/>
      <c r="N28" s="422"/>
      <c r="O28" s="422"/>
      <c r="P28" s="423"/>
      <c r="Q28" s="421">
        <v>4980</v>
      </c>
      <c r="R28" s="422"/>
      <c r="S28" s="422"/>
      <c r="T28" s="422"/>
      <c r="U28" s="422"/>
      <c r="V28" s="423"/>
      <c r="W28" s="487"/>
      <c r="X28" s="478"/>
      <c r="Y28" s="479"/>
      <c r="Z28" s="418" t="s">
        <v>182</v>
      </c>
      <c r="AA28" s="419"/>
      <c r="AB28" s="419"/>
      <c r="AC28" s="419"/>
      <c r="AD28" s="419"/>
      <c r="AE28" s="419"/>
      <c r="AF28" s="419"/>
      <c r="AG28" s="420"/>
      <c r="AH28" s="421" t="s">
        <v>173</v>
      </c>
      <c r="AI28" s="422"/>
      <c r="AJ28" s="422"/>
      <c r="AK28" s="422"/>
      <c r="AL28" s="423"/>
      <c r="AM28" s="421" t="s">
        <v>134</v>
      </c>
      <c r="AN28" s="422"/>
      <c r="AO28" s="422"/>
      <c r="AP28" s="422"/>
      <c r="AQ28" s="422"/>
      <c r="AR28" s="423"/>
      <c r="AS28" s="421" t="s">
        <v>183</v>
      </c>
      <c r="AT28" s="422"/>
      <c r="AU28" s="422"/>
      <c r="AV28" s="422"/>
      <c r="AW28" s="422"/>
      <c r="AX28" s="424"/>
      <c r="AY28" s="428" t="s">
        <v>184</v>
      </c>
      <c r="AZ28" s="429"/>
      <c r="BA28" s="429"/>
      <c r="BB28" s="430"/>
      <c r="BC28" s="437" t="s">
        <v>42</v>
      </c>
      <c r="BD28" s="438"/>
      <c r="BE28" s="438"/>
      <c r="BF28" s="438"/>
      <c r="BG28" s="438"/>
      <c r="BH28" s="438"/>
      <c r="BI28" s="438"/>
      <c r="BJ28" s="438"/>
      <c r="BK28" s="438"/>
      <c r="BL28" s="438"/>
      <c r="BM28" s="439"/>
      <c r="BN28" s="440">
        <v>10071292</v>
      </c>
      <c r="BO28" s="441"/>
      <c r="BP28" s="441"/>
      <c r="BQ28" s="441"/>
      <c r="BR28" s="441"/>
      <c r="BS28" s="441"/>
      <c r="BT28" s="441"/>
      <c r="BU28" s="442"/>
      <c r="BV28" s="440">
        <v>9782305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185</v>
      </c>
      <c r="F29" s="419"/>
      <c r="G29" s="419"/>
      <c r="H29" s="419"/>
      <c r="I29" s="419"/>
      <c r="J29" s="419"/>
      <c r="K29" s="420"/>
      <c r="L29" s="421">
        <v>26</v>
      </c>
      <c r="M29" s="422"/>
      <c r="N29" s="422"/>
      <c r="O29" s="422"/>
      <c r="P29" s="423"/>
      <c r="Q29" s="421">
        <v>4400</v>
      </c>
      <c r="R29" s="422"/>
      <c r="S29" s="422"/>
      <c r="T29" s="422"/>
      <c r="U29" s="422"/>
      <c r="V29" s="423"/>
      <c r="W29" s="488"/>
      <c r="X29" s="489"/>
      <c r="Y29" s="490"/>
      <c r="Z29" s="418" t="s">
        <v>186</v>
      </c>
      <c r="AA29" s="419"/>
      <c r="AB29" s="419"/>
      <c r="AC29" s="419"/>
      <c r="AD29" s="419"/>
      <c r="AE29" s="419"/>
      <c r="AF29" s="419"/>
      <c r="AG29" s="420"/>
      <c r="AH29" s="421">
        <v>1224</v>
      </c>
      <c r="AI29" s="422"/>
      <c r="AJ29" s="422"/>
      <c r="AK29" s="422"/>
      <c r="AL29" s="423"/>
      <c r="AM29" s="421">
        <v>3812638</v>
      </c>
      <c r="AN29" s="422"/>
      <c r="AO29" s="422"/>
      <c r="AP29" s="422"/>
      <c r="AQ29" s="422"/>
      <c r="AR29" s="423"/>
      <c r="AS29" s="421">
        <v>3115</v>
      </c>
      <c r="AT29" s="422"/>
      <c r="AU29" s="422"/>
      <c r="AV29" s="422"/>
      <c r="AW29" s="422"/>
      <c r="AX29" s="424"/>
      <c r="AY29" s="431"/>
      <c r="AZ29" s="432"/>
      <c r="BA29" s="432"/>
      <c r="BB29" s="433"/>
      <c r="BC29" s="425" t="s">
        <v>187</v>
      </c>
      <c r="BD29" s="426"/>
      <c r="BE29" s="426"/>
      <c r="BF29" s="426"/>
      <c r="BG29" s="426"/>
      <c r="BH29" s="426"/>
      <c r="BI29" s="426"/>
      <c r="BJ29" s="426"/>
      <c r="BK29" s="426"/>
      <c r="BL29" s="426"/>
      <c r="BM29" s="427"/>
      <c r="BN29" s="445">
        <v>170143</v>
      </c>
      <c r="BO29" s="446"/>
      <c r="BP29" s="446"/>
      <c r="BQ29" s="446"/>
      <c r="BR29" s="446"/>
      <c r="BS29" s="446"/>
      <c r="BT29" s="446"/>
      <c r="BU29" s="447"/>
      <c r="BV29" s="445">
        <v>160619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188</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4137834</v>
      </c>
      <c r="BO30" s="449"/>
      <c r="BP30" s="449"/>
      <c r="BQ30" s="449"/>
      <c r="BR30" s="449"/>
      <c r="BS30" s="449"/>
      <c r="BT30" s="449"/>
      <c r="BU30" s="450"/>
      <c r="BV30" s="448">
        <v>4101674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195</v>
      </c>
      <c r="D33" s="408"/>
      <c r="E33" s="407" t="s">
        <v>196</v>
      </c>
      <c r="F33" s="407"/>
      <c r="G33" s="407"/>
      <c r="H33" s="407"/>
      <c r="I33" s="407"/>
      <c r="J33" s="407"/>
      <c r="K33" s="407"/>
      <c r="L33" s="407"/>
      <c r="M33" s="407"/>
      <c r="N33" s="407"/>
      <c r="O33" s="407"/>
      <c r="P33" s="407"/>
      <c r="Q33" s="407"/>
      <c r="R33" s="407"/>
      <c r="S33" s="407"/>
      <c r="T33" s="195"/>
      <c r="U33" s="408" t="s">
        <v>197</v>
      </c>
      <c r="V33" s="408"/>
      <c r="W33" s="407" t="s">
        <v>196</v>
      </c>
      <c r="X33" s="407"/>
      <c r="Y33" s="407"/>
      <c r="Z33" s="407"/>
      <c r="AA33" s="407"/>
      <c r="AB33" s="407"/>
      <c r="AC33" s="407"/>
      <c r="AD33" s="407"/>
      <c r="AE33" s="407"/>
      <c r="AF33" s="407"/>
      <c r="AG33" s="407"/>
      <c r="AH33" s="407"/>
      <c r="AI33" s="407"/>
      <c r="AJ33" s="407"/>
      <c r="AK33" s="407"/>
      <c r="AL33" s="195"/>
      <c r="AM33" s="408" t="s">
        <v>198</v>
      </c>
      <c r="AN33" s="408"/>
      <c r="AO33" s="407" t="s">
        <v>196</v>
      </c>
      <c r="AP33" s="407"/>
      <c r="AQ33" s="407"/>
      <c r="AR33" s="407"/>
      <c r="AS33" s="407"/>
      <c r="AT33" s="407"/>
      <c r="AU33" s="407"/>
      <c r="AV33" s="407"/>
      <c r="AW33" s="407"/>
      <c r="AX33" s="407"/>
      <c r="AY33" s="407"/>
      <c r="AZ33" s="407"/>
      <c r="BA33" s="407"/>
      <c r="BB33" s="407"/>
      <c r="BC33" s="407"/>
      <c r="BD33" s="196"/>
      <c r="BE33" s="407" t="s">
        <v>199</v>
      </c>
      <c r="BF33" s="407"/>
      <c r="BG33" s="407" t="s">
        <v>200</v>
      </c>
      <c r="BH33" s="407"/>
      <c r="BI33" s="407"/>
      <c r="BJ33" s="407"/>
      <c r="BK33" s="407"/>
      <c r="BL33" s="407"/>
      <c r="BM33" s="407"/>
      <c r="BN33" s="407"/>
      <c r="BO33" s="407"/>
      <c r="BP33" s="407"/>
      <c r="BQ33" s="407"/>
      <c r="BR33" s="407"/>
      <c r="BS33" s="407"/>
      <c r="BT33" s="407"/>
      <c r="BU33" s="407"/>
      <c r="BV33" s="196"/>
      <c r="BW33" s="408" t="s">
        <v>199</v>
      </c>
      <c r="BX33" s="408"/>
      <c r="BY33" s="407" t="s">
        <v>201</v>
      </c>
      <c r="BZ33" s="407"/>
      <c r="CA33" s="407"/>
      <c r="CB33" s="407"/>
      <c r="CC33" s="407"/>
      <c r="CD33" s="407"/>
      <c r="CE33" s="407"/>
      <c r="CF33" s="407"/>
      <c r="CG33" s="407"/>
      <c r="CH33" s="407"/>
      <c r="CI33" s="407"/>
      <c r="CJ33" s="407"/>
      <c r="CK33" s="407"/>
      <c r="CL33" s="407"/>
      <c r="CM33" s="407"/>
      <c r="CN33" s="195"/>
      <c r="CO33" s="408" t="s">
        <v>198</v>
      </c>
      <c r="CP33" s="408"/>
      <c r="CQ33" s="407" t="s">
        <v>202</v>
      </c>
      <c r="CR33" s="407"/>
      <c r="CS33" s="407"/>
      <c r="CT33" s="407"/>
      <c r="CU33" s="407"/>
      <c r="CV33" s="407"/>
      <c r="CW33" s="407"/>
      <c r="CX33" s="407"/>
      <c r="CY33" s="407"/>
      <c r="CZ33" s="407"/>
      <c r="DA33" s="407"/>
      <c r="DB33" s="407"/>
      <c r="DC33" s="407"/>
      <c r="DD33" s="407"/>
      <c r="DE33" s="407"/>
      <c r="DF33" s="195"/>
      <c r="DG33" s="406" t="s">
        <v>203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競輪事業特別会計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IF('各会計、関係団体の財政状況及び健全化判断比率'!B35="","",'各会計、関係団体の財政状況及び健全化判断比率'!B35)</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三重県多気郡多気町松阪市学校組合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松阪市勤労者サービスセンター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公共下水道事業会計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IF('各会計、関係団体の財政状況及び健全化判断比率'!B36="","",'各会計、関係団体の財政状況及び健全化判断比率'!B36)</f>
        <v>戸別合併処理浄化槽整備事業特別会計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宮川福祉施設組合　一般会計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松阪スポーツ振興研修センター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IF('各会計、関係団体の財政状況及び健全化判断比率'!B34="","",'各会計、関係団体の財政状況及び健全化判断比率'!B34)</f>
        <v>松阪市民病院事業会計</v>
      </c>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IF('各会計、関係団体の財政状況及び健全化判断比率'!B37="","",'各会計、関係団体の財政状況及び健全化判断比率'!B37)</f>
        <v>農業集落排水事業特別会計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宮川福祉施設組合　介護サービス事業特別会計</v>
      </c>
      <c r="BZ36" s="403"/>
      <c r="CA36" s="403"/>
      <c r="CB36" s="403"/>
      <c r="CC36" s="403"/>
      <c r="CD36" s="403"/>
      <c r="CE36" s="403"/>
      <c r="CF36" s="403"/>
      <c r="CG36" s="403"/>
      <c r="CH36" s="403"/>
      <c r="CI36" s="403"/>
      <c r="CJ36" s="403"/>
      <c r="CK36" s="403"/>
      <c r="CL36" s="403"/>
      <c r="CM36" s="403"/>
      <c r="CN36" s="193"/>
      <c r="CO36" s="404">
        <f t="shared" si="3"/>
        <v>25</v>
      </c>
      <c r="CP36" s="404"/>
      <c r="CQ36" s="403" t="str">
        <f>IF('各会計、関係団体の財政状況及び健全化判断比率'!BS9="","",'各会計、関係団体の財政状況及び健全化判断比率'!BS9)</f>
        <v>松阪街づくり公社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松阪地区広域衛生組合</v>
      </c>
      <c r="BZ37" s="403"/>
      <c r="CA37" s="403"/>
      <c r="CB37" s="403"/>
      <c r="CC37" s="403"/>
      <c r="CD37" s="403"/>
      <c r="CE37" s="403"/>
      <c r="CF37" s="403"/>
      <c r="CG37" s="403"/>
      <c r="CH37" s="403"/>
      <c r="CI37" s="403"/>
      <c r="CJ37" s="403"/>
      <c r="CK37" s="403"/>
      <c r="CL37" s="403"/>
      <c r="CM37" s="403"/>
      <c r="CN37" s="193"/>
      <c r="CO37" s="404">
        <f t="shared" si="3"/>
        <v>26</v>
      </c>
      <c r="CP37" s="404"/>
      <c r="CQ37" s="403" t="str">
        <f>IF('各会計、関係団体の財政状況及び健全化判断比率'!BS10="","",'各会計、関係団体の財政状況及び健全化判断比率'!BS10)</f>
        <v>松阪市土地開発公社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松阪地区広域消防組合</v>
      </c>
      <c r="BZ38" s="403"/>
      <c r="CA38" s="403"/>
      <c r="CB38" s="403"/>
      <c r="CC38" s="403"/>
      <c r="CD38" s="403"/>
      <c r="CE38" s="403"/>
      <c r="CF38" s="403"/>
      <c r="CG38" s="403"/>
      <c r="CH38" s="403"/>
      <c r="CI38" s="403"/>
      <c r="CJ38" s="403"/>
      <c r="CK38" s="403"/>
      <c r="CL38" s="403"/>
      <c r="CM38" s="403"/>
      <c r="CN38" s="193"/>
      <c r="CO38" s="404">
        <f t="shared" si="3"/>
        <v>27</v>
      </c>
      <c r="CP38" s="404"/>
      <c r="CQ38" s="403" t="str">
        <f>IF('各会計、関係団体の財政状況及び健全化判断比率'!BS11="","",'各会計、関係団体の財政状況及び健全化判断比率'!BS11)</f>
        <v>飯高駅</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三重県市町総合事務組合　一般会計</v>
      </c>
      <c r="BZ39" s="403"/>
      <c r="CA39" s="403"/>
      <c r="CB39" s="403"/>
      <c r="CC39" s="403"/>
      <c r="CD39" s="403"/>
      <c r="CE39" s="403"/>
      <c r="CF39" s="403"/>
      <c r="CG39" s="403"/>
      <c r="CH39" s="403"/>
      <c r="CI39" s="403"/>
      <c r="CJ39" s="403"/>
      <c r="CK39" s="403"/>
      <c r="CL39" s="403"/>
      <c r="CM39" s="403"/>
      <c r="CN39" s="193"/>
      <c r="CO39" s="404">
        <f t="shared" si="3"/>
        <v>28</v>
      </c>
      <c r="CP39" s="404"/>
      <c r="CQ39" s="403" t="str">
        <f>IF('各会計、関係団体の財政状況及び健全化判断比率'!BS12="","",'各会計、関係団体の財政状況及び健全化判断比率'!BS12)</f>
        <v>松阪新電力</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三重県市町総合事務組合　デジタル地図特別会計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三重県市町総合事務組合　公平委員会特別会計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三重県市町総合事務組合　消防救急無線特別会計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三重地方税管理回収機構　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7JnR2RM46RAnrwJSBx4E36l7T5Fp40LkrPqOcg42KRcrSVPDJ7ZKx9yDH1osb8bhS2Gwa/2l+io0mi4NWP9kg==" saltValue="sV1EtuSLO8B+tcTrKWDL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13" zoomScaleNormal="100" zoomScaleSheetLayoutView="100" workbookViewId="0">
      <selection activeCell="F38" sqref="F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560</v>
      </c>
      <c r="D34" s="1224"/>
      <c r="E34" s="1225"/>
      <c r="F34" s="32">
        <v>5.97</v>
      </c>
      <c r="G34" s="33">
        <v>6.62</v>
      </c>
      <c r="H34" s="33">
        <v>6.96</v>
      </c>
      <c r="I34" s="33">
        <v>7.5</v>
      </c>
      <c r="J34" s="34">
        <v>8.19</v>
      </c>
      <c r="K34" s="22"/>
      <c r="L34" s="22"/>
      <c r="M34" s="22"/>
      <c r="N34" s="22"/>
      <c r="O34" s="22"/>
      <c r="P34" s="22"/>
    </row>
    <row r="35" spans="1:16" ht="39" customHeight="1" x14ac:dyDescent="0.15">
      <c r="A35" s="22"/>
      <c r="B35" s="35"/>
      <c r="C35" s="1218" t="s">
        <v>561</v>
      </c>
      <c r="D35" s="1219"/>
      <c r="E35" s="1220"/>
      <c r="F35" s="36">
        <v>4.6100000000000003</v>
      </c>
      <c r="G35" s="37">
        <v>5.46</v>
      </c>
      <c r="H35" s="37">
        <v>5.78</v>
      </c>
      <c r="I35" s="37">
        <v>6.1</v>
      </c>
      <c r="J35" s="38">
        <v>6.56</v>
      </c>
      <c r="K35" s="22"/>
      <c r="L35" s="22"/>
      <c r="M35" s="22"/>
      <c r="N35" s="22"/>
      <c r="O35" s="22"/>
      <c r="P35" s="22"/>
    </row>
    <row r="36" spans="1:16" ht="39" customHeight="1" x14ac:dyDescent="0.15">
      <c r="A36" s="22"/>
      <c r="B36" s="35"/>
      <c r="C36" s="1218" t="s">
        <v>562</v>
      </c>
      <c r="D36" s="1219"/>
      <c r="E36" s="1220"/>
      <c r="F36" s="36">
        <v>2.77</v>
      </c>
      <c r="G36" s="37">
        <v>2.4500000000000002</v>
      </c>
      <c r="H36" s="37">
        <v>2.97</v>
      </c>
      <c r="I36" s="37">
        <v>4</v>
      </c>
      <c r="J36" s="38">
        <v>4.04</v>
      </c>
      <c r="K36" s="22"/>
      <c r="L36" s="22"/>
      <c r="M36" s="22"/>
      <c r="N36" s="22"/>
      <c r="O36" s="22"/>
      <c r="P36" s="22"/>
    </row>
    <row r="37" spans="1:16" ht="39" customHeight="1" x14ac:dyDescent="0.15">
      <c r="A37" s="22"/>
      <c r="B37" s="35"/>
      <c r="C37" s="1218" t="s">
        <v>563</v>
      </c>
      <c r="D37" s="1219"/>
      <c r="E37" s="1220"/>
      <c r="F37" s="36">
        <v>1.7</v>
      </c>
      <c r="G37" s="37">
        <v>0.99</v>
      </c>
      <c r="H37" s="37">
        <v>1.2</v>
      </c>
      <c r="I37" s="37">
        <v>3.33</v>
      </c>
      <c r="J37" s="38">
        <v>3.15</v>
      </c>
      <c r="K37" s="22"/>
      <c r="L37" s="22"/>
      <c r="M37" s="22"/>
      <c r="N37" s="22"/>
      <c r="O37" s="22"/>
      <c r="P37" s="22"/>
    </row>
    <row r="38" spans="1:16" ht="39" customHeight="1" x14ac:dyDescent="0.15">
      <c r="A38" s="22"/>
      <c r="B38" s="35"/>
      <c r="C38" s="1218" t="s">
        <v>564</v>
      </c>
      <c r="D38" s="1219"/>
      <c r="E38" s="1220"/>
      <c r="F38" s="36">
        <v>1.68</v>
      </c>
      <c r="G38" s="37">
        <v>2</v>
      </c>
      <c r="H38" s="37">
        <v>2.25</v>
      </c>
      <c r="I38" s="37">
        <v>2.37</v>
      </c>
      <c r="J38" s="38">
        <v>1.62</v>
      </c>
      <c r="K38" s="22"/>
      <c r="L38" s="22"/>
      <c r="M38" s="22"/>
      <c r="N38" s="22"/>
      <c r="O38" s="22"/>
      <c r="P38" s="22"/>
    </row>
    <row r="39" spans="1:16" ht="39" customHeight="1" x14ac:dyDescent="0.15">
      <c r="A39" s="22"/>
      <c r="B39" s="35"/>
      <c r="C39" s="1218" t="s">
        <v>565</v>
      </c>
      <c r="D39" s="1219"/>
      <c r="E39" s="1220"/>
      <c r="F39" s="36" t="s">
        <v>566</v>
      </c>
      <c r="G39" s="37">
        <v>0.5</v>
      </c>
      <c r="H39" s="37">
        <v>0.23</v>
      </c>
      <c r="I39" s="37">
        <v>0.47</v>
      </c>
      <c r="J39" s="38">
        <v>0.77</v>
      </c>
      <c r="K39" s="22"/>
      <c r="L39" s="22"/>
      <c r="M39" s="22"/>
      <c r="N39" s="22"/>
      <c r="O39" s="22"/>
      <c r="P39" s="22"/>
    </row>
    <row r="40" spans="1:16" ht="39" customHeight="1" x14ac:dyDescent="0.15">
      <c r="A40" s="22"/>
      <c r="B40" s="35"/>
      <c r="C40" s="1218" t="s">
        <v>567</v>
      </c>
      <c r="D40" s="1219"/>
      <c r="E40" s="1220"/>
      <c r="F40" s="36">
        <v>0.57999999999999996</v>
      </c>
      <c r="G40" s="37">
        <v>0.44</v>
      </c>
      <c r="H40" s="37">
        <v>0.43</v>
      </c>
      <c r="I40" s="37">
        <v>1.29</v>
      </c>
      <c r="J40" s="38">
        <v>0.74</v>
      </c>
      <c r="K40" s="22"/>
      <c r="L40" s="22"/>
      <c r="M40" s="22"/>
      <c r="N40" s="22"/>
      <c r="O40" s="22"/>
      <c r="P40" s="22"/>
    </row>
    <row r="41" spans="1:16" ht="39" customHeight="1" x14ac:dyDescent="0.15">
      <c r="A41" s="22"/>
      <c r="B41" s="35"/>
      <c r="C41" s="1218" t="s">
        <v>568</v>
      </c>
      <c r="D41" s="1219"/>
      <c r="E41" s="1220"/>
      <c r="F41" s="36">
        <v>0.08</v>
      </c>
      <c r="G41" s="37">
        <v>0.08</v>
      </c>
      <c r="H41" s="37">
        <v>0.11</v>
      </c>
      <c r="I41" s="37">
        <v>0.1</v>
      </c>
      <c r="J41" s="38">
        <v>0.1</v>
      </c>
      <c r="K41" s="22"/>
      <c r="L41" s="22"/>
      <c r="M41" s="22"/>
      <c r="N41" s="22"/>
      <c r="O41" s="22"/>
      <c r="P41" s="22"/>
    </row>
    <row r="42" spans="1:16" ht="39" customHeight="1" x14ac:dyDescent="0.15">
      <c r="A42" s="22"/>
      <c r="B42" s="39"/>
      <c r="C42" s="1218" t="s">
        <v>569</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570</v>
      </c>
      <c r="D43" s="1222"/>
      <c r="E43" s="1223"/>
      <c r="F43" s="41">
        <v>0.02</v>
      </c>
      <c r="G43" s="42">
        <v>0.04</v>
      </c>
      <c r="H43" s="42">
        <v>0.01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62zGxV1wgcYLjspXLN+2DPPP22nxdKPpszkrHZaha1Ox0dC7wsOqZ7CsYO0Gljbu34RBhrjHwXg3vJ2FPRtAQ==" saltValue="B1I7U6o1IhD0YqYPN/8U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6" zoomScaleSheetLayoutView="55" workbookViewId="0">
      <selection activeCell="N47" sqref="N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5734</v>
      </c>
      <c r="L45" s="60">
        <v>5407</v>
      </c>
      <c r="M45" s="60">
        <v>5159</v>
      </c>
      <c r="N45" s="60">
        <v>4950</v>
      </c>
      <c r="O45" s="61">
        <v>4715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2728</v>
      </c>
      <c r="L48" s="64">
        <v>2812</v>
      </c>
      <c r="M48" s="64">
        <v>2907</v>
      </c>
      <c r="N48" s="64">
        <v>2841</v>
      </c>
      <c r="O48" s="65">
        <v>2765</v>
      </c>
      <c r="P48" s="48"/>
      <c r="Q48" s="48"/>
      <c r="R48" s="48"/>
      <c r="S48" s="48"/>
      <c r="T48" s="48"/>
      <c r="U48" s="48"/>
    </row>
    <row r="49" spans="1:21" ht="30.75" customHeight="1" x14ac:dyDescent="0.15">
      <c r="A49" s="48"/>
      <c r="B49" s="1236"/>
      <c r="C49" s="1237"/>
      <c r="D49" s="62"/>
      <c r="E49" s="1228" t="s">
        <v>16</v>
      </c>
      <c r="F49" s="1228"/>
      <c r="G49" s="1228"/>
      <c r="H49" s="1228"/>
      <c r="I49" s="1228"/>
      <c r="J49" s="1229"/>
      <c r="K49" s="63">
        <v>226</v>
      </c>
      <c r="L49" s="64">
        <v>305</v>
      </c>
      <c r="M49" s="64">
        <v>88</v>
      </c>
      <c r="N49" s="64">
        <v>90</v>
      </c>
      <c r="O49" s="65">
        <v>75</v>
      </c>
      <c r="P49" s="48"/>
      <c r="Q49" s="48"/>
      <c r="R49" s="48"/>
      <c r="S49" s="48"/>
      <c r="T49" s="48"/>
      <c r="U49" s="48"/>
    </row>
    <row r="50" spans="1:21" ht="30.75" customHeight="1" x14ac:dyDescent="0.15">
      <c r="A50" s="48"/>
      <c r="B50" s="1236"/>
      <c r="C50" s="1237"/>
      <c r="D50" s="62"/>
      <c r="E50" s="1228" t="s">
        <v>17</v>
      </c>
      <c r="F50" s="1228"/>
      <c r="G50" s="1228"/>
      <c r="H50" s="1228"/>
      <c r="I50" s="1228"/>
      <c r="J50" s="1229"/>
      <c r="K50" s="63">
        <v>9</v>
      </c>
      <c r="L50" s="64">
        <v>9</v>
      </c>
      <c r="M50" s="64">
        <v>8</v>
      </c>
      <c r="N50" s="64" t="s">
        <v>512</v>
      </c>
      <c r="O50" s="65" t="s">
        <v>512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7058</v>
      </c>
      <c r="L52" s="64">
        <v>7184</v>
      </c>
      <c r="M52" s="64">
        <v>7049</v>
      </c>
      <c r="N52" s="64">
        <v>7107</v>
      </c>
      <c r="O52" s="65">
        <v>7014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1639</v>
      </c>
      <c r="L53" s="69">
        <v>1349</v>
      </c>
      <c r="M53" s="69">
        <v>1113</v>
      </c>
      <c r="N53" s="69">
        <v>774</v>
      </c>
      <c r="O53" s="70">
        <v>541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s9vOh2t9+17wAwfS0X7pI4IWk/T+G3f3NJeabKJaYTay7vxuqxpJJLmwOnNFFJy3f63/K0e+DrSk68fWQL54g==" saltValue="cEua7CBjLYw5CZW1+pIi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0" zoomScaleSheetLayoutView="100" workbookViewId="0">
      <selection activeCell="M48" sqref="M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54" t="s">
        <v>24</v>
      </c>
      <c r="C41" s="1255"/>
      <c r="D41" s="81"/>
      <c r="E41" s="1256" t="s">
        <v>25</v>
      </c>
      <c r="F41" s="1256"/>
      <c r="G41" s="1256"/>
      <c r="H41" s="1257"/>
      <c r="I41" s="82">
        <v>47835</v>
      </c>
      <c r="J41" s="83">
        <v>49120</v>
      </c>
      <c r="K41" s="83">
        <v>47133</v>
      </c>
      <c r="L41" s="83">
        <v>45631</v>
      </c>
      <c r="M41" s="84">
        <v>45829</v>
      </c>
    </row>
    <row r="42" spans="2:13" ht="27.75" customHeight="1" x14ac:dyDescent="0.15">
      <c r="B42" s="1244"/>
      <c r="C42" s="1245"/>
      <c r="D42" s="85"/>
      <c r="E42" s="1248" t="s">
        <v>26</v>
      </c>
      <c r="F42" s="1248"/>
      <c r="G42" s="1248"/>
      <c r="H42" s="1249"/>
      <c r="I42" s="86">
        <v>25</v>
      </c>
      <c r="J42" s="87">
        <v>16</v>
      </c>
      <c r="K42" s="87">
        <v>8</v>
      </c>
      <c r="L42" s="87" t="s">
        <v>512</v>
      </c>
      <c r="M42" s="88" t="s">
        <v>512</v>
      </c>
    </row>
    <row r="43" spans="2:13" ht="27.75" customHeight="1" x14ac:dyDescent="0.15">
      <c r="B43" s="1244"/>
      <c r="C43" s="1245"/>
      <c r="D43" s="85"/>
      <c r="E43" s="1248" t="s">
        <v>27</v>
      </c>
      <c r="F43" s="1248"/>
      <c r="G43" s="1248"/>
      <c r="H43" s="1249"/>
      <c r="I43" s="86">
        <v>39810</v>
      </c>
      <c r="J43" s="87">
        <v>38320</v>
      </c>
      <c r="K43" s="87">
        <v>38274</v>
      </c>
      <c r="L43" s="87">
        <v>37483</v>
      </c>
      <c r="M43" s="88">
        <v>34833</v>
      </c>
    </row>
    <row r="44" spans="2:13" ht="27.75" customHeight="1" x14ac:dyDescent="0.15">
      <c r="B44" s="1244"/>
      <c r="C44" s="1245"/>
      <c r="D44" s="85"/>
      <c r="E44" s="1248" t="s">
        <v>28</v>
      </c>
      <c r="F44" s="1248"/>
      <c r="G44" s="1248"/>
      <c r="H44" s="1249"/>
      <c r="I44" s="86">
        <v>696</v>
      </c>
      <c r="J44" s="87">
        <v>614</v>
      </c>
      <c r="K44" s="87">
        <v>713</v>
      </c>
      <c r="L44" s="87">
        <v>626</v>
      </c>
      <c r="M44" s="88">
        <v>573</v>
      </c>
    </row>
    <row r="45" spans="2:13" ht="27.75" customHeight="1" x14ac:dyDescent="0.15">
      <c r="B45" s="1244"/>
      <c r="C45" s="1245"/>
      <c r="D45" s="85"/>
      <c r="E45" s="1248" t="s">
        <v>29</v>
      </c>
      <c r="F45" s="1248"/>
      <c r="G45" s="1248"/>
      <c r="H45" s="1249"/>
      <c r="I45" s="86">
        <v>13718</v>
      </c>
      <c r="J45" s="87">
        <v>12010</v>
      </c>
      <c r="K45" s="87">
        <v>11794</v>
      </c>
      <c r="L45" s="87">
        <v>11968</v>
      </c>
      <c r="M45" s="88">
        <v>12090</v>
      </c>
    </row>
    <row r="46" spans="2:13" ht="27.75" customHeight="1" x14ac:dyDescent="0.15">
      <c r="B46" s="1244"/>
      <c r="C46" s="1245"/>
      <c r="D46" s="89"/>
      <c r="E46" s="1248" t="s">
        <v>30</v>
      </c>
      <c r="F46" s="1248"/>
      <c r="G46" s="1248"/>
      <c r="H46" s="1249"/>
      <c r="I46" s="86" t="s">
        <v>512</v>
      </c>
      <c r="J46" s="87" t="s">
        <v>512</v>
      </c>
      <c r="K46" s="87" t="s">
        <v>512</v>
      </c>
      <c r="L46" s="87" t="s">
        <v>512</v>
      </c>
      <c r="M46" s="88" t="s">
        <v>512</v>
      </c>
    </row>
    <row r="47" spans="2:13" ht="27.75" customHeight="1" x14ac:dyDescent="0.15">
      <c r="B47" s="1244"/>
      <c r="C47" s="1245"/>
      <c r="D47" s="90"/>
      <c r="E47" s="1258" t="s">
        <v>31</v>
      </c>
      <c r="F47" s="1259"/>
      <c r="G47" s="1259"/>
      <c r="H47" s="1260"/>
      <c r="I47" s="86" t="s">
        <v>512</v>
      </c>
      <c r="J47" s="87" t="s">
        <v>512</v>
      </c>
      <c r="K47" s="87" t="s">
        <v>512</v>
      </c>
      <c r="L47" s="87" t="s">
        <v>512</v>
      </c>
      <c r="M47" s="88" t="s">
        <v>512</v>
      </c>
    </row>
    <row r="48" spans="2:13" ht="27.75" customHeight="1" x14ac:dyDescent="0.15">
      <c r="B48" s="1244"/>
      <c r="C48" s="1245"/>
      <c r="D48" s="85"/>
      <c r="E48" s="1248" t="s">
        <v>32</v>
      </c>
      <c r="F48" s="1248"/>
      <c r="G48" s="1248"/>
      <c r="H48" s="1249"/>
      <c r="I48" s="86" t="s">
        <v>512</v>
      </c>
      <c r="J48" s="87" t="s">
        <v>512</v>
      </c>
      <c r="K48" s="87" t="s">
        <v>512</v>
      </c>
      <c r="L48" s="87" t="s">
        <v>512</v>
      </c>
      <c r="M48" s="88" t="s">
        <v>512</v>
      </c>
    </row>
    <row r="49" spans="2:13" ht="27.75" customHeight="1" x14ac:dyDescent="0.15">
      <c r="B49" s="1246"/>
      <c r="C49" s="1247"/>
      <c r="D49" s="85"/>
      <c r="E49" s="1248" t="s">
        <v>33</v>
      </c>
      <c r="F49" s="1248"/>
      <c r="G49" s="1248"/>
      <c r="H49" s="1249"/>
      <c r="I49" s="86" t="s">
        <v>512</v>
      </c>
      <c r="J49" s="87" t="s">
        <v>512</v>
      </c>
      <c r="K49" s="87" t="s">
        <v>512</v>
      </c>
      <c r="L49" s="87" t="s">
        <v>512</v>
      </c>
      <c r="M49" s="88" t="s">
        <v>512</v>
      </c>
    </row>
    <row r="50" spans="2:13" ht="27.75" customHeight="1" x14ac:dyDescent="0.15">
      <c r="B50" s="1242" t="s">
        <v>34</v>
      </c>
      <c r="C50" s="1243"/>
      <c r="D50" s="91"/>
      <c r="E50" s="1248" t="s">
        <v>35</v>
      </c>
      <c r="F50" s="1248"/>
      <c r="G50" s="1248"/>
      <c r="H50" s="1249"/>
      <c r="I50" s="86">
        <v>15561</v>
      </c>
      <c r="J50" s="87">
        <v>14827</v>
      </c>
      <c r="K50" s="87">
        <v>15387</v>
      </c>
      <c r="L50" s="87">
        <v>15206</v>
      </c>
      <c r="M50" s="88">
        <v>16556</v>
      </c>
    </row>
    <row r="51" spans="2:13" ht="27.75" customHeight="1" x14ac:dyDescent="0.15">
      <c r="B51" s="1244"/>
      <c r="C51" s="1245"/>
      <c r="D51" s="85"/>
      <c r="E51" s="1248" t="s">
        <v>36</v>
      </c>
      <c r="F51" s="1248"/>
      <c r="G51" s="1248"/>
      <c r="H51" s="1249"/>
      <c r="I51" s="86">
        <v>15034</v>
      </c>
      <c r="J51" s="87">
        <v>14339</v>
      </c>
      <c r="K51" s="87">
        <v>13896</v>
      </c>
      <c r="L51" s="87">
        <v>13293</v>
      </c>
      <c r="M51" s="88">
        <v>12761</v>
      </c>
    </row>
    <row r="52" spans="2:13" ht="27.75" customHeight="1" x14ac:dyDescent="0.15">
      <c r="B52" s="1246"/>
      <c r="C52" s="1247"/>
      <c r="D52" s="85"/>
      <c r="E52" s="1248" t="s">
        <v>37</v>
      </c>
      <c r="F52" s="1248"/>
      <c r="G52" s="1248"/>
      <c r="H52" s="1249"/>
      <c r="I52" s="86">
        <v>70822</v>
      </c>
      <c r="J52" s="87">
        <v>73362</v>
      </c>
      <c r="K52" s="87">
        <v>73003</v>
      </c>
      <c r="L52" s="87">
        <v>72573</v>
      </c>
      <c r="M52" s="88">
        <v>72197</v>
      </c>
    </row>
    <row r="53" spans="2:13" ht="27.75" customHeight="1" thickBot="1" x14ac:dyDescent="0.2">
      <c r="B53" s="1250" t="s">
        <v>38</v>
      </c>
      <c r="C53" s="1251"/>
      <c r="D53" s="92"/>
      <c r="E53" s="1252" t="s">
        <v>39</v>
      </c>
      <c r="F53" s="1252"/>
      <c r="G53" s="1252"/>
      <c r="H53" s="1253"/>
      <c r="I53" s="93">
        <v>667</v>
      </c>
      <c r="J53" s="94">
        <v>-2447</v>
      </c>
      <c r="K53" s="94">
        <v>-4364</v>
      </c>
      <c r="L53" s="94">
        <v>-5364</v>
      </c>
      <c r="M53" s="95">
        <v>-8190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tTQ6DMuwvIHZULyzwytQLYsjIjvmpQxsxu+Gr3mFaNvQc+TDyfO2z/EgEJYM4de62E864QM9mRpHORvAgBqg==" saltValue="kQ8ZjeKMTvlQ5niMhrpn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3" zoomScale="70" zoomScaleNormal="7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42</v>
      </c>
      <c r="D55" s="1269"/>
      <c r="E55" s="1270"/>
      <c r="F55" s="107">
        <v>9442</v>
      </c>
      <c r="G55" s="107">
        <v>9782</v>
      </c>
      <c r="H55" s="108">
        <v>10071</v>
      </c>
    </row>
    <row r="56" spans="2:8" ht="52.5" customHeight="1" x14ac:dyDescent="0.15">
      <c r="B56" s="109"/>
      <c r="C56" s="1271" t="s">
        <v>43</v>
      </c>
      <c r="D56" s="1271"/>
      <c r="E56" s="1272"/>
      <c r="F56" s="110">
        <v>148</v>
      </c>
      <c r="G56" s="110">
        <v>161</v>
      </c>
      <c r="H56" s="111">
        <v>170</v>
      </c>
    </row>
    <row r="57" spans="2:8" ht="53.25" customHeight="1" x14ac:dyDescent="0.15">
      <c r="B57" s="109"/>
      <c r="C57" s="1273" t="s">
        <v>44</v>
      </c>
      <c r="D57" s="1273"/>
      <c r="E57" s="1274"/>
      <c r="F57" s="112">
        <v>4626</v>
      </c>
      <c r="G57" s="112">
        <v>4102</v>
      </c>
      <c r="H57" s="113">
        <v>4138</v>
      </c>
    </row>
    <row r="58" spans="2:8" ht="45.75" customHeight="1" x14ac:dyDescent="0.15">
      <c r="B58" s="114"/>
      <c r="C58" s="1261" t="s">
        <v>571</v>
      </c>
      <c r="D58" s="1262"/>
      <c r="E58" s="1263"/>
      <c r="F58" s="115">
        <v>2512</v>
      </c>
      <c r="G58" s="115">
        <v>2623</v>
      </c>
      <c r="H58" s="116">
        <v>2639</v>
      </c>
    </row>
    <row r="59" spans="2:8" ht="45.75" customHeight="1" x14ac:dyDescent="0.15">
      <c r="B59" s="114"/>
      <c r="C59" s="1261" t="s">
        <v>597</v>
      </c>
      <c r="D59" s="1262"/>
      <c r="E59" s="1263"/>
      <c r="F59" s="115">
        <v>190</v>
      </c>
      <c r="G59" s="115">
        <v>236</v>
      </c>
      <c r="H59" s="116">
        <v>357</v>
      </c>
    </row>
    <row r="60" spans="2:8" ht="45.75" customHeight="1" x14ac:dyDescent="0.15">
      <c r="B60" s="114"/>
      <c r="C60" s="1261" t="s">
        <v>598</v>
      </c>
      <c r="D60" s="1262"/>
      <c r="E60" s="1263"/>
      <c r="F60" s="115">
        <v>477</v>
      </c>
      <c r="G60" s="115">
        <v>405</v>
      </c>
      <c r="H60" s="116">
        <v>335</v>
      </c>
    </row>
    <row r="61" spans="2:8" ht="45.75" customHeight="1" x14ac:dyDescent="0.15">
      <c r="B61" s="114"/>
      <c r="C61" s="1261" t="s">
        <v>572</v>
      </c>
      <c r="D61" s="1262"/>
      <c r="E61" s="1263"/>
      <c r="F61" s="115">
        <v>145</v>
      </c>
      <c r="G61" s="115">
        <v>155</v>
      </c>
      <c r="H61" s="116">
        <v>165</v>
      </c>
    </row>
    <row r="62" spans="2:8" ht="45.75" customHeight="1" thickBot="1" x14ac:dyDescent="0.2">
      <c r="B62" s="117"/>
      <c r="C62" s="1264" t="s">
        <v>573</v>
      </c>
      <c r="D62" s="1265"/>
      <c r="E62" s="1266"/>
      <c r="F62" s="118">
        <v>153</v>
      </c>
      <c r="G62" s="118">
        <v>147</v>
      </c>
      <c r="H62" s="119">
        <v>132</v>
      </c>
    </row>
    <row r="63" spans="2:8" ht="52.5" customHeight="1" thickBot="1" x14ac:dyDescent="0.2">
      <c r="B63" s="120"/>
      <c r="C63" s="1267" t="s">
        <v>45</v>
      </c>
      <c r="D63" s="1267"/>
      <c r="E63" s="1268"/>
      <c r="F63" s="121">
        <v>14216</v>
      </c>
      <c r="G63" s="121">
        <v>14045</v>
      </c>
      <c r="H63" s="122">
        <v>14379</v>
      </c>
    </row>
    <row r="64" spans="2:8" ht="15" customHeight="1" x14ac:dyDescent="0.15"/>
    <row r="65" ht="0" hidden="1" customHeight="1" x14ac:dyDescent="0.15"/>
    <row r="66" ht="0" hidden="1" customHeight="1" x14ac:dyDescent="0.15"/>
  </sheetData>
  <sheetProtection algorithmName="SHA-512" hashValue="dOotsLE/pu06+CSS7OrH7pfRRToXz9xUJ0gB6ONIo/IRFyQUK8L5pBQ1y/akW2hqVUG2dvxY0YqC3xXnal+kHg==" saltValue="VnOfmkqZB+3b5Dt8q5jf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607</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67.2</v>
      </c>
      <c r="CO53" s="1277"/>
      <c r="CP53" s="1277"/>
      <c r="CQ53" s="1277"/>
      <c r="CR53" s="1277"/>
      <c r="CS53" s="1277"/>
      <c r="CT53" s="1277"/>
      <c r="CU53" s="1277"/>
      <c r="CV53" s="1277">
        <v>68.099999999999994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610</v>
      </c>
      <c r="AO55" s="1281"/>
      <c r="AP55" s="1281"/>
      <c r="AQ55" s="1281"/>
      <c r="AR55" s="1281"/>
      <c r="AS55" s="1281"/>
      <c r="AT55" s="1281"/>
      <c r="AU55" s="1281"/>
      <c r="AV55" s="1281"/>
      <c r="AW55" s="1281"/>
      <c r="AX55" s="1281"/>
      <c r="AY55" s="1281"/>
      <c r="AZ55" s="1281"/>
      <c r="BA55" s="1281"/>
      <c r="BB55" s="1280" t="s">
        <v>611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24.1</v>
      </c>
      <c r="CO55" s="1277"/>
      <c r="CP55" s="1277"/>
      <c r="CQ55" s="1277"/>
      <c r="CR55" s="1277"/>
      <c r="CS55" s="1277"/>
      <c r="CT55" s="1277"/>
      <c r="CU55" s="1277"/>
      <c r="CV55" s="1277">
        <v>20.100000000000001</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77">
        <v>55.3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607</v>
      </c>
      <c r="AO73" s="1280"/>
      <c r="AP73" s="1280"/>
      <c r="AQ73" s="1280"/>
      <c r="AR73" s="1280"/>
      <c r="AS73" s="1280"/>
      <c r="AT73" s="1280"/>
      <c r="AU73" s="1280"/>
      <c r="AV73" s="1280"/>
      <c r="AW73" s="1280"/>
      <c r="AX73" s="1280"/>
      <c r="AY73" s="1280"/>
      <c r="AZ73" s="1280"/>
      <c r="BA73" s="1280"/>
      <c r="BB73" s="1280" t="s">
        <v>611</v>
      </c>
      <c r="BC73" s="1280"/>
      <c r="BD73" s="1280"/>
      <c r="BE73" s="1280"/>
      <c r="BF73" s="1280"/>
      <c r="BG73" s="1280"/>
      <c r="BH73" s="1280"/>
      <c r="BI73" s="1280"/>
      <c r="BJ73" s="1280"/>
      <c r="BK73" s="1280"/>
      <c r="BL73" s="1280"/>
      <c r="BM73" s="1280"/>
      <c r="BN73" s="1280"/>
      <c r="BO73" s="1280"/>
      <c r="BP73" s="1277">
        <v>1.9</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6.3</v>
      </c>
      <c r="BQ75" s="1277"/>
      <c r="BR75" s="1277"/>
      <c r="BS75" s="1277"/>
      <c r="BT75" s="1277"/>
      <c r="BU75" s="1277"/>
      <c r="BV75" s="1277"/>
      <c r="BW75" s="1277"/>
      <c r="BX75" s="1277">
        <v>5</v>
      </c>
      <c r="BY75" s="1277"/>
      <c r="BZ75" s="1277"/>
      <c r="CA75" s="1277"/>
      <c r="CB75" s="1277"/>
      <c r="CC75" s="1277"/>
      <c r="CD75" s="1277"/>
      <c r="CE75" s="1277"/>
      <c r="CF75" s="1277">
        <v>4</v>
      </c>
      <c r="CG75" s="1277"/>
      <c r="CH75" s="1277"/>
      <c r="CI75" s="1277"/>
      <c r="CJ75" s="1277"/>
      <c r="CK75" s="1277"/>
      <c r="CL75" s="1277"/>
      <c r="CM75" s="1277"/>
      <c r="CN75" s="1277">
        <v>3.1</v>
      </c>
      <c r="CO75" s="1277"/>
      <c r="CP75" s="1277"/>
      <c r="CQ75" s="1277"/>
      <c r="CR75" s="1277"/>
      <c r="CS75" s="1277"/>
      <c r="CT75" s="1277"/>
      <c r="CU75" s="1277"/>
      <c r="CV75" s="1277">
        <v>2.4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610</v>
      </c>
      <c r="AO77" s="1281"/>
      <c r="AP77" s="1281"/>
      <c r="AQ77" s="1281"/>
      <c r="AR77" s="1281"/>
      <c r="AS77" s="1281"/>
      <c r="AT77" s="1281"/>
      <c r="AU77" s="1281"/>
      <c r="AV77" s="1281"/>
      <c r="AW77" s="1281"/>
      <c r="AX77" s="1281"/>
      <c r="AY77" s="1281"/>
      <c r="AZ77" s="1281"/>
      <c r="BA77" s="1281"/>
      <c r="BB77" s="1280" t="s">
        <v>611</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13.7</v>
      </c>
      <c r="CG77" s="1277"/>
      <c r="CH77" s="1277"/>
      <c r="CI77" s="1277"/>
      <c r="CJ77" s="1277"/>
      <c r="CK77" s="1277"/>
      <c r="CL77" s="1277"/>
      <c r="CM77" s="1277"/>
      <c r="CN77" s="1277">
        <v>24.1</v>
      </c>
      <c r="CO77" s="1277"/>
      <c r="CP77" s="1277"/>
      <c r="CQ77" s="1277"/>
      <c r="CR77" s="1277"/>
      <c r="CS77" s="1277"/>
      <c r="CT77" s="1277"/>
      <c r="CU77" s="1277"/>
      <c r="CV77" s="1277">
        <v>20.100000000000001</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614</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5.8</v>
      </c>
      <c r="CG79" s="1277"/>
      <c r="CH79" s="1277"/>
      <c r="CI79" s="1277"/>
      <c r="CJ79" s="1277"/>
      <c r="CK79" s="1277"/>
      <c r="CL79" s="1277"/>
      <c r="CM79" s="1277"/>
      <c r="CN79" s="1277">
        <v>6</v>
      </c>
      <c r="CO79" s="1277"/>
      <c r="CP79" s="1277"/>
      <c r="CQ79" s="1277"/>
      <c r="CR79" s="1277"/>
      <c r="CS79" s="1277"/>
      <c r="CT79" s="1277"/>
      <c r="CU79" s="1277"/>
      <c r="CV79" s="1277">
        <v>5.8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eC08P6X7VwoCEjM9lXiP00mhvcWA48CL0AKgHU4Kepisc3XSEgYcNi03EISI7/tnRgQ2lMJ7U6Qwk/fYUnlBw==" saltValue="l0OOoI928lU2tpka4gUb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75" zoomScaleNormal="75" zoomScaleSheetLayoutView="70" workbookViewId="0">
      <selection activeCell="BI75" sqref="BI7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jT2JG3I+WUTHVwoPOv4auko/GKSoWfBwceh+gu5Uz3sSMZ6TICLK0+++c7i4OgoUDDzYPc8YaDxvF4UTK0Gg==" saltValue="FhqHWHYOnxco7f5yTjGD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75" zoomScaleNormal="75" zoomScaleSheetLayoutView="55" workbookViewId="0">
      <selection activeCell="BJ83" sqref="BJ8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DKJKCb0ewoakGM8ux8rEeDeyHYx2FqwgkLANHT53o9/2WQRWV/nOXHNrdls5AwVSc0C11dcJhN6KENVJL1RoQ==" saltValue="YM6WSw+Jnq9CHZlhxPH7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26662</v>
      </c>
      <c r="E3" s="141"/>
      <c r="F3" s="142">
        <v>43141</v>
      </c>
      <c r="G3" s="143"/>
      <c r="H3" s="144"/>
    </row>
    <row r="4" spans="1:8" x14ac:dyDescent="0.15">
      <c r="A4" s="145"/>
      <c r="B4" s="146"/>
      <c r="C4" s="147"/>
      <c r="D4" s="148">
        <v>10409</v>
      </c>
      <c r="E4" s="149"/>
      <c r="F4" s="150">
        <v>21887</v>
      </c>
      <c r="G4" s="151"/>
      <c r="H4" s="152"/>
    </row>
    <row r="5" spans="1:8" x14ac:dyDescent="0.15">
      <c r="A5" s="133" t="s">
        <v>546</v>
      </c>
      <c r="B5" s="138"/>
      <c r="C5" s="139"/>
      <c r="D5" s="140">
        <v>58556</v>
      </c>
      <c r="E5" s="141"/>
      <c r="F5" s="142">
        <v>45117</v>
      </c>
      <c r="G5" s="143"/>
      <c r="H5" s="144"/>
    </row>
    <row r="6" spans="1:8" x14ac:dyDescent="0.15">
      <c r="A6" s="145"/>
      <c r="B6" s="146"/>
      <c r="C6" s="147"/>
      <c r="D6" s="148">
        <v>22833</v>
      </c>
      <c r="E6" s="149"/>
      <c r="F6" s="150">
        <v>25589</v>
      </c>
      <c r="G6" s="151"/>
      <c r="H6" s="152"/>
    </row>
    <row r="7" spans="1:8" x14ac:dyDescent="0.15">
      <c r="A7" s="133" t="s">
        <v>547</v>
      </c>
      <c r="B7" s="138"/>
      <c r="C7" s="139"/>
      <c r="D7" s="140">
        <v>26088</v>
      </c>
      <c r="E7" s="141"/>
      <c r="F7" s="142">
        <v>52496</v>
      </c>
      <c r="G7" s="143"/>
      <c r="H7" s="144"/>
    </row>
    <row r="8" spans="1:8" x14ac:dyDescent="0.15">
      <c r="A8" s="145"/>
      <c r="B8" s="146"/>
      <c r="C8" s="147"/>
      <c r="D8" s="148">
        <v>14855</v>
      </c>
      <c r="E8" s="149"/>
      <c r="F8" s="150">
        <v>29467</v>
      </c>
      <c r="G8" s="151"/>
      <c r="H8" s="152"/>
    </row>
    <row r="9" spans="1:8" x14ac:dyDescent="0.15">
      <c r="A9" s="133" t="s">
        <v>548</v>
      </c>
      <c r="B9" s="138"/>
      <c r="C9" s="139"/>
      <c r="D9" s="140">
        <v>28755</v>
      </c>
      <c r="E9" s="141"/>
      <c r="F9" s="142">
        <v>52619</v>
      </c>
      <c r="G9" s="143"/>
      <c r="H9" s="144"/>
    </row>
    <row r="10" spans="1:8" x14ac:dyDescent="0.15">
      <c r="A10" s="145"/>
      <c r="B10" s="146"/>
      <c r="C10" s="147"/>
      <c r="D10" s="148">
        <v>20062</v>
      </c>
      <c r="E10" s="149"/>
      <c r="F10" s="150">
        <v>31149</v>
      </c>
      <c r="G10" s="151"/>
      <c r="H10" s="152"/>
    </row>
    <row r="11" spans="1:8" x14ac:dyDescent="0.15">
      <c r="A11" s="133" t="s">
        <v>549</v>
      </c>
      <c r="B11" s="138"/>
      <c r="C11" s="139"/>
      <c r="D11" s="140">
        <v>29281</v>
      </c>
      <c r="E11" s="141"/>
      <c r="F11" s="142">
        <v>51875</v>
      </c>
      <c r="G11" s="143"/>
      <c r="H11" s="144"/>
    </row>
    <row r="12" spans="1:8" x14ac:dyDescent="0.15">
      <c r="A12" s="145"/>
      <c r="B12" s="146"/>
      <c r="C12" s="153"/>
      <c r="D12" s="148">
        <v>20311</v>
      </c>
      <c r="E12" s="149"/>
      <c r="F12" s="150">
        <v>29372</v>
      </c>
      <c r="G12" s="151"/>
      <c r="H12" s="152"/>
    </row>
    <row r="13" spans="1:8" x14ac:dyDescent="0.15">
      <c r="A13" s="133"/>
      <c r="B13" s="138"/>
      <c r="C13" s="154"/>
      <c r="D13" s="155">
        <v>33868</v>
      </c>
      <c r="E13" s="156"/>
      <c r="F13" s="157">
        <v>49050</v>
      </c>
      <c r="G13" s="158"/>
      <c r="H13" s="144"/>
    </row>
    <row r="14" spans="1:8" x14ac:dyDescent="0.15">
      <c r="A14" s="145"/>
      <c r="B14" s="146"/>
      <c r="C14" s="147"/>
      <c r="D14" s="148">
        <v>17694</v>
      </c>
      <c r="E14" s="149"/>
      <c r="F14" s="150">
        <v>27493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2.78</v>
      </c>
      <c r="C19" s="159">
        <f>ROUND(VALUE(SUBSTITUTE(実質収支比率等に係る経年分析!G$48,"▲","-")),2)</f>
        <v>2.46</v>
      </c>
      <c r="D19" s="159">
        <f>ROUND(VALUE(SUBSTITUTE(実質収支比率等に係る経年分析!H$48,"▲","-")),2)</f>
        <v>2.98</v>
      </c>
      <c r="E19" s="159">
        <f>ROUND(VALUE(SUBSTITUTE(実質収支比率等に係る経年分析!I$48,"▲","-")),2)</f>
        <v>4.01</v>
      </c>
      <c r="F19" s="159">
        <f>ROUND(VALUE(SUBSTITUTE(実質収支比率等に係る経年分析!J$48,"▲","-")),2)</f>
        <v>4.12</v>
      </c>
    </row>
    <row r="20" spans="1:11" x14ac:dyDescent="0.15">
      <c r="A20" s="159" t="s">
        <v>49</v>
      </c>
      <c r="B20" s="159">
        <f>ROUND(VALUE(SUBSTITUTE(実質収支比率等に係る経年分析!F$47,"▲","-")),2)</f>
        <v>23.68</v>
      </c>
      <c r="C20" s="159">
        <f>ROUND(VALUE(SUBSTITUTE(実質収支比率等に係る経年分析!G$47,"▲","-")),2)</f>
        <v>21.21</v>
      </c>
      <c r="D20" s="159">
        <f>ROUND(VALUE(SUBSTITUTE(実質収支比率等に係る経年分析!H$47,"▲","-")),2)</f>
        <v>23.58</v>
      </c>
      <c r="E20" s="159">
        <f>ROUND(VALUE(SUBSTITUTE(実質収支比率等に係る経年分析!I$47,"▲","-")),2)</f>
        <v>24.55</v>
      </c>
      <c r="F20" s="159">
        <f>ROUND(VALUE(SUBSTITUTE(実質収支比率等に係る経年分析!J$47,"▲","-")),2)</f>
        <v>25.51</v>
      </c>
    </row>
    <row r="21" spans="1:11" x14ac:dyDescent="0.15">
      <c r="A21" s="159" t="s">
        <v>50</v>
      </c>
      <c r="B21" s="159">
        <f>IF(ISNUMBER(VALUE(SUBSTITUTE(実質収支比率等に係る経年分析!F$49,"▲","-"))),ROUND(VALUE(SUBSTITUTE(実質収支比率等に係る経年分析!F$49,"▲","-")),2),NA())</f>
        <v>1.75</v>
      </c>
      <c r="C21" s="159">
        <f>IF(ISNUMBER(VALUE(SUBSTITUTE(実質収支比率等に係る経年分析!G$49,"▲","-"))),ROUND(VALUE(SUBSTITUTE(実質収支比率等に係る経年分析!G$49,"▲","-")),2),NA())</f>
        <v>-3.02</v>
      </c>
      <c r="D21" s="159">
        <f>IF(ISNUMBER(VALUE(SUBSTITUTE(実質収支比率等に係る経年分析!H$49,"▲","-"))),ROUND(VALUE(SUBSTITUTE(実質収支比率等に係る経年分析!H$49,"▲","-")),2),NA())</f>
        <v>2.93</v>
      </c>
      <c r="E21" s="159">
        <f>IF(ISNUMBER(VALUE(SUBSTITUTE(実質収支比率等に係る経年分析!I$49,"▲","-"))),ROUND(VALUE(SUBSTITUTE(実質収支比率等に係る経年分析!I$49,"▲","-")),2),NA())</f>
        <v>1.87</v>
      </c>
      <c r="F21" s="159">
        <f>IF(ISNUMBER(VALUE(SUBSTITUTE(実質収支比率等に係る経年分析!J$49,"▲","-"))),ROUND(VALUE(SUBSTITUTE(実質収支比率等に係る経年分析!J$49,"▲","-")),2),NA())</f>
        <v>1.1599999999999999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x14ac:dyDescent="0.15">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0.57999999999999996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1.29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0.74</v>
      </c>
    </row>
    <row r="31" spans="1:11" x14ac:dyDescent="0.15">
      <c r="A31" s="160" t="str">
        <f>IF(連結実質赤字比率に係る赤字・黒字の構成分析!C$39="",NA(),連結実質赤字比率に係る赤字・黒字の構成分析!C$39)</f>
        <v>競輪事業特別会計</v>
      </c>
      <c r="B31" s="160">
        <f>IF(ROUND(VALUE(SUBSTITUTE(連結実質赤字比率に係る赤字・黒字の構成分析!F$39,"▲", "-")), 2) &lt; 0, ABS(ROUND(VALUE(SUBSTITUTE(連結実質赤字比率に係る赤字・黒字の構成分析!F$39,"▲", "-")), 2)), NA())</f>
        <v>0.03</v>
      </c>
      <c r="C31" s="160" t="e">
        <f>IF(ROUND(VALUE(SUBSTITUTE(連結実質赤字比率に係る赤字・黒字の構成分析!F$39,"▲", "-")), 2) &gt;= 0, ABS(ROUND(VALUE(SUBSTITUTE(連結実質赤字比率に係る赤字・黒字の構成分析!F$39,"▲", "-")), 2)), NA())</f>
        <v>#N/A</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0.77</v>
      </c>
    </row>
    <row r="32" spans="1:11" x14ac:dyDescent="0.15">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1.62</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3.15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2.4500000000000002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4.04</v>
      </c>
    </row>
    <row r="35" spans="1:16" x14ac:dyDescent="0.15">
      <c r="A35" s="160" t="str">
        <f>IF(連結実質赤字比率に係る赤字・黒字の構成分析!C$35="",NA(),連結実質赤字比率に係る赤字・黒字の構成分析!C$35)</f>
        <v>松阪市民病院事業会計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4.6100000000000003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7058</v>
      </c>
      <c r="E42" s="161"/>
      <c r="F42" s="161"/>
      <c r="G42" s="161">
        <f>'実質公債費比率（分子）の構造'!L$52</f>
        <v>7184</v>
      </c>
      <c r="H42" s="161"/>
      <c r="I42" s="161"/>
      <c r="J42" s="161">
        <f>'実質公債費比率（分子）の構造'!M$52</f>
        <v>7049</v>
      </c>
      <c r="K42" s="161"/>
      <c r="L42" s="161"/>
      <c r="M42" s="161">
        <f>'実質公債費比率（分子）の構造'!N$52</f>
        <v>7107</v>
      </c>
      <c r="N42" s="161"/>
      <c r="O42" s="161"/>
      <c r="P42" s="161">
        <f>'実質公債費比率（分子）の構造'!O$52</f>
        <v>7014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v>
      </c>
      <c r="C44" s="161"/>
      <c r="D44" s="161"/>
      <c r="E44" s="161">
        <f>'実質公債費比率（分子）の構造'!L$50</f>
        <v>9</v>
      </c>
      <c r="F44" s="161"/>
      <c r="G44" s="161"/>
      <c r="H44" s="161">
        <f>'実質公債費比率（分子）の構造'!M$50</f>
        <v>8</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226</v>
      </c>
      <c r="C45" s="161"/>
      <c r="D45" s="161"/>
      <c r="E45" s="161">
        <f>'実質公債費比率（分子）の構造'!L$49</f>
        <v>305</v>
      </c>
      <c r="F45" s="161"/>
      <c r="G45" s="161"/>
      <c r="H45" s="161">
        <f>'実質公債費比率（分子）の構造'!M$49</f>
        <v>88</v>
      </c>
      <c r="I45" s="161"/>
      <c r="J45" s="161"/>
      <c r="K45" s="161">
        <f>'実質公債費比率（分子）の構造'!N$49</f>
        <v>90</v>
      </c>
      <c r="L45" s="161"/>
      <c r="M45" s="161"/>
      <c r="N45" s="161">
        <f>'実質公債費比率（分子）の構造'!O$49</f>
        <v>75</v>
      </c>
      <c r="O45" s="161"/>
      <c r="P45" s="161"/>
    </row>
    <row r="46" spans="1:16" x14ac:dyDescent="0.15">
      <c r="A46" s="161" t="s">
        <v>61</v>
      </c>
      <c r="B46" s="161">
        <f>'実質公債費比率（分子）の構造'!K$48</f>
        <v>2728</v>
      </c>
      <c r="C46" s="161"/>
      <c r="D46" s="161"/>
      <c r="E46" s="161">
        <f>'実質公債費比率（分子）の構造'!L$48</f>
        <v>2812</v>
      </c>
      <c r="F46" s="161"/>
      <c r="G46" s="161"/>
      <c r="H46" s="161">
        <f>'実質公債費比率（分子）の構造'!M$48</f>
        <v>2907</v>
      </c>
      <c r="I46" s="161"/>
      <c r="J46" s="161"/>
      <c r="K46" s="161">
        <f>'実質公債費比率（分子）の構造'!N$48</f>
        <v>2841</v>
      </c>
      <c r="L46" s="161"/>
      <c r="M46" s="161"/>
      <c r="N46" s="161">
        <f>'実質公債費比率（分子）の構造'!O$48</f>
        <v>2765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5734</v>
      </c>
      <c r="C49" s="161"/>
      <c r="D49" s="161"/>
      <c r="E49" s="161">
        <f>'実質公債費比率（分子）の構造'!L$45</f>
        <v>5407</v>
      </c>
      <c r="F49" s="161"/>
      <c r="G49" s="161"/>
      <c r="H49" s="161">
        <f>'実質公債費比率（分子）の構造'!M$45</f>
        <v>5159</v>
      </c>
      <c r="I49" s="161"/>
      <c r="J49" s="161"/>
      <c r="K49" s="161">
        <f>'実質公債費比率（分子）の構造'!N$45</f>
        <v>4950</v>
      </c>
      <c r="L49" s="161"/>
      <c r="M49" s="161"/>
      <c r="N49" s="161">
        <f>'実質公債費比率（分子）の構造'!O$45</f>
        <v>4715</v>
      </c>
      <c r="O49" s="161"/>
      <c r="P49" s="161"/>
    </row>
    <row r="50" spans="1:16" x14ac:dyDescent="0.15">
      <c r="A50" s="161" t="s">
        <v>65</v>
      </c>
      <c r="B50" s="161" t="e">
        <f>NA()</f>
        <v>#N/A</v>
      </c>
      <c r="C50" s="161">
        <f>IF(ISNUMBER('実質公債費比率（分子）の構造'!K$53),'実質公債費比率（分子）の構造'!K$53,NA())</f>
        <v>1639</v>
      </c>
      <c r="D50" s="161" t="e">
        <f>NA()</f>
        <v>#N/A</v>
      </c>
      <c r="E50" s="161" t="e">
        <f>NA()</f>
        <v>#N/A</v>
      </c>
      <c r="F50" s="161">
        <f>IF(ISNUMBER('実質公債費比率（分子）の構造'!L$53),'実質公債費比率（分子）の構造'!L$53,NA())</f>
        <v>1349</v>
      </c>
      <c r="G50" s="161" t="e">
        <f>NA()</f>
        <v>#N/A</v>
      </c>
      <c r="H50" s="161" t="e">
        <f>NA()</f>
        <v>#N/A</v>
      </c>
      <c r="I50" s="161">
        <f>IF(ISNUMBER('実質公債費比率（分子）の構造'!M$53),'実質公債費比率（分子）の構造'!M$53,NA())</f>
        <v>1113</v>
      </c>
      <c r="J50" s="161" t="e">
        <f>NA()</f>
        <v>#N/A</v>
      </c>
      <c r="K50" s="161" t="e">
        <f>NA()</f>
        <v>#N/A</v>
      </c>
      <c r="L50" s="161">
        <f>IF(ISNUMBER('実質公債費比率（分子）の構造'!N$53),'実質公債費比率（分子）の構造'!N$53,NA())</f>
        <v>774</v>
      </c>
      <c r="M50" s="161" t="e">
        <f>NA()</f>
        <v>#N/A</v>
      </c>
      <c r="N50" s="161" t="e">
        <f>NA()</f>
        <v>#N/A</v>
      </c>
      <c r="O50" s="161">
        <f>IF(ISNUMBER('実質公債費比率（分子）の構造'!O$53),'実質公債費比率（分子）の構造'!O$53,NA())</f>
        <v>541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70822</v>
      </c>
      <c r="E56" s="160"/>
      <c r="F56" s="160"/>
      <c r="G56" s="160">
        <f>'将来負担比率（分子）の構造'!J$52</f>
        <v>73362</v>
      </c>
      <c r="H56" s="160"/>
      <c r="I56" s="160"/>
      <c r="J56" s="160">
        <f>'将来負担比率（分子）の構造'!K$52</f>
        <v>73003</v>
      </c>
      <c r="K56" s="160"/>
      <c r="L56" s="160"/>
      <c r="M56" s="160">
        <f>'将来負担比率（分子）の構造'!L$52</f>
        <v>72573</v>
      </c>
      <c r="N56" s="160"/>
      <c r="O56" s="160"/>
      <c r="P56" s="160">
        <f>'将来負担比率（分子）の構造'!M$52</f>
        <v>72197</v>
      </c>
    </row>
    <row r="57" spans="1:16" x14ac:dyDescent="0.15">
      <c r="A57" s="160" t="s">
        <v>36</v>
      </c>
      <c r="B57" s="160"/>
      <c r="C57" s="160"/>
      <c r="D57" s="160">
        <f>'将来負担比率（分子）の構造'!I$51</f>
        <v>15034</v>
      </c>
      <c r="E57" s="160"/>
      <c r="F57" s="160"/>
      <c r="G57" s="160">
        <f>'将来負担比率（分子）の構造'!J$51</f>
        <v>14339</v>
      </c>
      <c r="H57" s="160"/>
      <c r="I57" s="160"/>
      <c r="J57" s="160">
        <f>'将来負担比率（分子）の構造'!K$51</f>
        <v>13896</v>
      </c>
      <c r="K57" s="160"/>
      <c r="L57" s="160"/>
      <c r="M57" s="160">
        <f>'将来負担比率（分子）の構造'!L$51</f>
        <v>13293</v>
      </c>
      <c r="N57" s="160"/>
      <c r="O57" s="160"/>
      <c r="P57" s="160">
        <f>'将来負担比率（分子）の構造'!M$51</f>
        <v>12761</v>
      </c>
    </row>
    <row r="58" spans="1:16" x14ac:dyDescent="0.15">
      <c r="A58" s="160" t="s">
        <v>35</v>
      </c>
      <c r="B58" s="160"/>
      <c r="C58" s="160"/>
      <c r="D58" s="160">
        <f>'将来負担比率（分子）の構造'!I$50</f>
        <v>15561</v>
      </c>
      <c r="E58" s="160"/>
      <c r="F58" s="160"/>
      <c r="G58" s="160">
        <f>'将来負担比率（分子）の構造'!J$50</f>
        <v>14827</v>
      </c>
      <c r="H58" s="160"/>
      <c r="I58" s="160"/>
      <c r="J58" s="160">
        <f>'将来負担比率（分子）の構造'!K$50</f>
        <v>15387</v>
      </c>
      <c r="K58" s="160"/>
      <c r="L58" s="160"/>
      <c r="M58" s="160">
        <f>'将来負担比率（分子）の構造'!L$50</f>
        <v>15206</v>
      </c>
      <c r="N58" s="160"/>
      <c r="O58" s="160"/>
      <c r="P58" s="160">
        <f>'将来負担比率（分子）の構造'!M$50</f>
        <v>16556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13718</v>
      </c>
      <c r="C62" s="160"/>
      <c r="D62" s="160"/>
      <c r="E62" s="160">
        <f>'将来負担比率（分子）の構造'!J$45</f>
        <v>12010</v>
      </c>
      <c r="F62" s="160"/>
      <c r="G62" s="160"/>
      <c r="H62" s="160">
        <f>'将来負担比率（分子）の構造'!K$45</f>
        <v>11794</v>
      </c>
      <c r="I62" s="160"/>
      <c r="J62" s="160"/>
      <c r="K62" s="160">
        <f>'将来負担比率（分子）の構造'!L$45</f>
        <v>11968</v>
      </c>
      <c r="L62" s="160"/>
      <c r="M62" s="160"/>
      <c r="N62" s="160">
        <f>'将来負担比率（分子）の構造'!M$45</f>
        <v>12090</v>
      </c>
      <c r="O62" s="160"/>
      <c r="P62" s="160"/>
    </row>
    <row r="63" spans="1:16" x14ac:dyDescent="0.15">
      <c r="A63" s="160" t="s">
        <v>28</v>
      </c>
      <c r="B63" s="160">
        <f>'将来負担比率（分子）の構造'!I$44</f>
        <v>696</v>
      </c>
      <c r="C63" s="160"/>
      <c r="D63" s="160"/>
      <c r="E63" s="160">
        <f>'将来負担比率（分子）の構造'!J$44</f>
        <v>614</v>
      </c>
      <c r="F63" s="160"/>
      <c r="G63" s="160"/>
      <c r="H63" s="160">
        <f>'将来負担比率（分子）の構造'!K$44</f>
        <v>713</v>
      </c>
      <c r="I63" s="160"/>
      <c r="J63" s="160"/>
      <c r="K63" s="160">
        <f>'将来負担比率（分子）の構造'!L$44</f>
        <v>626</v>
      </c>
      <c r="L63" s="160"/>
      <c r="M63" s="160"/>
      <c r="N63" s="160">
        <f>'将来負担比率（分子）の構造'!M$44</f>
        <v>573</v>
      </c>
      <c r="O63" s="160"/>
      <c r="P63" s="160"/>
    </row>
    <row r="64" spans="1:16" x14ac:dyDescent="0.15">
      <c r="A64" s="160" t="s">
        <v>27</v>
      </c>
      <c r="B64" s="160">
        <f>'将来負担比率（分子）の構造'!I$43</f>
        <v>39810</v>
      </c>
      <c r="C64" s="160"/>
      <c r="D64" s="160"/>
      <c r="E64" s="160">
        <f>'将来負担比率（分子）の構造'!J$43</f>
        <v>38320</v>
      </c>
      <c r="F64" s="160"/>
      <c r="G64" s="160"/>
      <c r="H64" s="160">
        <f>'将来負担比率（分子）の構造'!K$43</f>
        <v>38274</v>
      </c>
      <c r="I64" s="160"/>
      <c r="J64" s="160"/>
      <c r="K64" s="160">
        <f>'将来負担比率（分子）の構造'!L$43</f>
        <v>37483</v>
      </c>
      <c r="L64" s="160"/>
      <c r="M64" s="160"/>
      <c r="N64" s="160">
        <f>'将来負担比率（分子）の構造'!M$43</f>
        <v>34833</v>
      </c>
      <c r="O64" s="160"/>
      <c r="P64" s="160"/>
    </row>
    <row r="65" spans="1:16" x14ac:dyDescent="0.15">
      <c r="A65" s="160" t="s">
        <v>26</v>
      </c>
      <c r="B65" s="160">
        <f>'将来負担比率（分子）の構造'!I$42</f>
        <v>25</v>
      </c>
      <c r="C65" s="160"/>
      <c r="D65" s="160"/>
      <c r="E65" s="160">
        <f>'将来負担比率（分子）の構造'!J$42</f>
        <v>16</v>
      </c>
      <c r="F65" s="160"/>
      <c r="G65" s="160"/>
      <c r="H65" s="160">
        <f>'将来負担比率（分子）の構造'!K$42</f>
        <v>8</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47835</v>
      </c>
      <c r="C66" s="160"/>
      <c r="D66" s="160"/>
      <c r="E66" s="160">
        <f>'将来負担比率（分子）の構造'!J$41</f>
        <v>49120</v>
      </c>
      <c r="F66" s="160"/>
      <c r="G66" s="160"/>
      <c r="H66" s="160">
        <f>'将来負担比率（分子）の構造'!K$41</f>
        <v>47133</v>
      </c>
      <c r="I66" s="160"/>
      <c r="J66" s="160"/>
      <c r="K66" s="160">
        <f>'将来負担比率（分子）の構造'!L$41</f>
        <v>45631</v>
      </c>
      <c r="L66" s="160"/>
      <c r="M66" s="160"/>
      <c r="N66" s="160">
        <f>'将来負担比率（分子）の構造'!M$41</f>
        <v>45829</v>
      </c>
      <c r="O66" s="160"/>
      <c r="P66" s="160"/>
    </row>
    <row r="67" spans="1:16" x14ac:dyDescent="0.15">
      <c r="A67" s="160" t="s">
        <v>69</v>
      </c>
      <c r="B67" s="160" t="e">
        <f>NA()</f>
        <v>#N/A</v>
      </c>
      <c r="C67" s="160">
        <f>IF(ISNUMBER('将来負担比率（分子）の構造'!I$53), IF('将来負担比率（分子）の構造'!I$53 &lt; 0, 0, '将来負担比率（分子）の構造'!I$53), NA())</f>
        <v>667</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9442</v>
      </c>
      <c r="C72" s="164">
        <f>基金残高に係る経年分析!G55</f>
        <v>9782</v>
      </c>
      <c r="D72" s="164">
        <f>基金残高に係る経年分析!H55</f>
        <v>10071</v>
      </c>
    </row>
    <row r="73" spans="1:16" x14ac:dyDescent="0.15">
      <c r="A73" s="163" t="s">
        <v>72</v>
      </c>
      <c r="B73" s="164">
        <f>基金残高に係る経年分析!F56</f>
        <v>148</v>
      </c>
      <c r="C73" s="164">
        <f>基金残高に係る経年分析!G56</f>
        <v>161</v>
      </c>
      <c r="D73" s="164">
        <f>基金残高に係る経年分析!H56</f>
        <v>170</v>
      </c>
    </row>
    <row r="74" spans="1:16" x14ac:dyDescent="0.15">
      <c r="A74" s="163" t="s">
        <v>73</v>
      </c>
      <c r="B74" s="164">
        <f>基金残高に係る経年分析!F57</f>
        <v>4626</v>
      </c>
      <c r="C74" s="164">
        <f>基金残高に係る経年分析!G57</f>
        <v>4102</v>
      </c>
      <c r="D74" s="164">
        <f>基金残高に係る経年分析!H57</f>
        <v>4138</v>
      </c>
    </row>
  </sheetData>
  <sheetProtection algorithmName="SHA-512" hashValue="L4A2o543i8mKTjrHvBMsgvFiodUN+FnFtrKSV8ycU2cc4S0ckOuVYjwTsy3y9erU0HN07WMd06giQ+uQO3BMbg==" saltValue="wIeyEdI/J4xsJucBebbr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213</v>
      </c>
      <c r="DI1" s="774"/>
      <c r="DJ1" s="774"/>
      <c r="DK1" s="774"/>
      <c r="DL1" s="774"/>
      <c r="DM1" s="774"/>
      <c r="DN1" s="775"/>
      <c r="DO1" s="205"/>
      <c r="DP1" s="773" t="s">
        <v>214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219</v>
      </c>
      <c r="S4" s="716"/>
      <c r="T4" s="716"/>
      <c r="U4" s="716"/>
      <c r="V4" s="716"/>
      <c r="W4" s="716"/>
      <c r="X4" s="716"/>
      <c r="Y4" s="717"/>
      <c r="Z4" s="715" t="s">
        <v>220</v>
      </c>
      <c r="AA4" s="716"/>
      <c r="AB4" s="716"/>
      <c r="AC4" s="717"/>
      <c r="AD4" s="715" t="s">
        <v>221</v>
      </c>
      <c r="AE4" s="716"/>
      <c r="AF4" s="716"/>
      <c r="AG4" s="716"/>
      <c r="AH4" s="716"/>
      <c r="AI4" s="716"/>
      <c r="AJ4" s="716"/>
      <c r="AK4" s="717"/>
      <c r="AL4" s="715" t="s">
        <v>220</v>
      </c>
      <c r="AM4" s="716"/>
      <c r="AN4" s="716"/>
      <c r="AO4" s="717"/>
      <c r="AP4" s="776" t="s">
        <v>222</v>
      </c>
      <c r="AQ4" s="776"/>
      <c r="AR4" s="776"/>
      <c r="AS4" s="776"/>
      <c r="AT4" s="776"/>
      <c r="AU4" s="776"/>
      <c r="AV4" s="776"/>
      <c r="AW4" s="776"/>
      <c r="AX4" s="776"/>
      <c r="AY4" s="776"/>
      <c r="AZ4" s="776"/>
      <c r="BA4" s="776"/>
      <c r="BB4" s="776"/>
      <c r="BC4" s="776"/>
      <c r="BD4" s="776"/>
      <c r="BE4" s="776"/>
      <c r="BF4" s="776"/>
      <c r="BG4" s="776" t="s">
        <v>223</v>
      </c>
      <c r="BH4" s="776"/>
      <c r="BI4" s="776"/>
      <c r="BJ4" s="776"/>
      <c r="BK4" s="776"/>
      <c r="BL4" s="776"/>
      <c r="BM4" s="776"/>
      <c r="BN4" s="776"/>
      <c r="BO4" s="776" t="s">
        <v>220</v>
      </c>
      <c r="BP4" s="776"/>
      <c r="BQ4" s="776"/>
      <c r="BR4" s="776"/>
      <c r="BS4" s="776" t="s">
        <v>224</v>
      </c>
      <c r="BT4" s="776"/>
      <c r="BU4" s="776"/>
      <c r="BV4" s="776"/>
      <c r="BW4" s="776"/>
      <c r="BX4" s="776"/>
      <c r="BY4" s="776"/>
      <c r="BZ4" s="776"/>
      <c r="CA4" s="776"/>
      <c r="CB4" s="776"/>
      <c r="CD4" s="758" t="s">
        <v>225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226</v>
      </c>
      <c r="C5" s="741"/>
      <c r="D5" s="741"/>
      <c r="E5" s="741"/>
      <c r="F5" s="741"/>
      <c r="G5" s="741"/>
      <c r="H5" s="741"/>
      <c r="I5" s="741"/>
      <c r="J5" s="741"/>
      <c r="K5" s="741"/>
      <c r="L5" s="741"/>
      <c r="M5" s="741"/>
      <c r="N5" s="741"/>
      <c r="O5" s="741"/>
      <c r="P5" s="741"/>
      <c r="Q5" s="742"/>
      <c r="R5" s="706">
        <v>21704484</v>
      </c>
      <c r="S5" s="707"/>
      <c r="T5" s="707"/>
      <c r="U5" s="707"/>
      <c r="V5" s="707"/>
      <c r="W5" s="707"/>
      <c r="X5" s="707"/>
      <c r="Y5" s="753"/>
      <c r="Z5" s="771">
        <v>34.299999999999997</v>
      </c>
      <c r="AA5" s="771"/>
      <c r="AB5" s="771"/>
      <c r="AC5" s="771"/>
      <c r="AD5" s="772">
        <v>20510935</v>
      </c>
      <c r="AE5" s="772"/>
      <c r="AF5" s="772"/>
      <c r="AG5" s="772"/>
      <c r="AH5" s="772"/>
      <c r="AI5" s="772"/>
      <c r="AJ5" s="772"/>
      <c r="AK5" s="772"/>
      <c r="AL5" s="754">
        <v>54.7</v>
      </c>
      <c r="AM5" s="723"/>
      <c r="AN5" s="723"/>
      <c r="AO5" s="755"/>
      <c r="AP5" s="740" t="s">
        <v>227</v>
      </c>
      <c r="AQ5" s="741"/>
      <c r="AR5" s="741"/>
      <c r="AS5" s="741"/>
      <c r="AT5" s="741"/>
      <c r="AU5" s="741"/>
      <c r="AV5" s="741"/>
      <c r="AW5" s="741"/>
      <c r="AX5" s="741"/>
      <c r="AY5" s="741"/>
      <c r="AZ5" s="741"/>
      <c r="BA5" s="741"/>
      <c r="BB5" s="741"/>
      <c r="BC5" s="741"/>
      <c r="BD5" s="741"/>
      <c r="BE5" s="741"/>
      <c r="BF5" s="742"/>
      <c r="BG5" s="641">
        <v>20510935</v>
      </c>
      <c r="BH5" s="644"/>
      <c r="BI5" s="644"/>
      <c r="BJ5" s="644"/>
      <c r="BK5" s="644"/>
      <c r="BL5" s="644"/>
      <c r="BM5" s="644"/>
      <c r="BN5" s="645"/>
      <c r="BO5" s="703">
        <v>94.5</v>
      </c>
      <c r="BP5" s="703"/>
      <c r="BQ5" s="703"/>
      <c r="BR5" s="703"/>
      <c r="BS5" s="704" t="s">
        <v>143</v>
      </c>
      <c r="BT5" s="704"/>
      <c r="BU5" s="704"/>
      <c r="BV5" s="704"/>
      <c r="BW5" s="704"/>
      <c r="BX5" s="704"/>
      <c r="BY5" s="704"/>
      <c r="BZ5" s="704"/>
      <c r="CA5" s="704"/>
      <c r="CB5" s="745"/>
      <c r="CD5" s="758" t="s">
        <v>222</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220</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x14ac:dyDescent="0.15">
      <c r="B6" s="638" t="s">
        <v>231</v>
      </c>
      <c r="C6" s="639"/>
      <c r="D6" s="639"/>
      <c r="E6" s="639"/>
      <c r="F6" s="639"/>
      <c r="G6" s="639"/>
      <c r="H6" s="639"/>
      <c r="I6" s="639"/>
      <c r="J6" s="639"/>
      <c r="K6" s="639"/>
      <c r="L6" s="639"/>
      <c r="M6" s="639"/>
      <c r="N6" s="639"/>
      <c r="O6" s="639"/>
      <c r="P6" s="639"/>
      <c r="Q6" s="640"/>
      <c r="R6" s="641">
        <v>553964</v>
      </c>
      <c r="S6" s="644"/>
      <c r="T6" s="644"/>
      <c r="U6" s="644"/>
      <c r="V6" s="644"/>
      <c r="W6" s="644"/>
      <c r="X6" s="644"/>
      <c r="Y6" s="645"/>
      <c r="Z6" s="703">
        <v>0.9</v>
      </c>
      <c r="AA6" s="703"/>
      <c r="AB6" s="703"/>
      <c r="AC6" s="703"/>
      <c r="AD6" s="704">
        <v>553964</v>
      </c>
      <c r="AE6" s="704"/>
      <c r="AF6" s="704"/>
      <c r="AG6" s="704"/>
      <c r="AH6" s="704"/>
      <c r="AI6" s="704"/>
      <c r="AJ6" s="704"/>
      <c r="AK6" s="704"/>
      <c r="AL6" s="646">
        <v>1.5</v>
      </c>
      <c r="AM6" s="647"/>
      <c r="AN6" s="647"/>
      <c r="AO6" s="705"/>
      <c r="AP6" s="638" t="s">
        <v>232</v>
      </c>
      <c r="AQ6" s="639"/>
      <c r="AR6" s="639"/>
      <c r="AS6" s="639"/>
      <c r="AT6" s="639"/>
      <c r="AU6" s="639"/>
      <c r="AV6" s="639"/>
      <c r="AW6" s="639"/>
      <c r="AX6" s="639"/>
      <c r="AY6" s="639"/>
      <c r="AZ6" s="639"/>
      <c r="BA6" s="639"/>
      <c r="BB6" s="639"/>
      <c r="BC6" s="639"/>
      <c r="BD6" s="639"/>
      <c r="BE6" s="639"/>
      <c r="BF6" s="640"/>
      <c r="BG6" s="641">
        <v>20510935</v>
      </c>
      <c r="BH6" s="644"/>
      <c r="BI6" s="644"/>
      <c r="BJ6" s="644"/>
      <c r="BK6" s="644"/>
      <c r="BL6" s="644"/>
      <c r="BM6" s="644"/>
      <c r="BN6" s="645"/>
      <c r="BO6" s="703">
        <v>94.5</v>
      </c>
      <c r="BP6" s="703"/>
      <c r="BQ6" s="703"/>
      <c r="BR6" s="703"/>
      <c r="BS6" s="704" t="s">
        <v>143</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360431</v>
      </c>
      <c r="CS6" s="644"/>
      <c r="CT6" s="644"/>
      <c r="CU6" s="644"/>
      <c r="CV6" s="644"/>
      <c r="CW6" s="644"/>
      <c r="CX6" s="644"/>
      <c r="CY6" s="645"/>
      <c r="CZ6" s="754">
        <v>0.6</v>
      </c>
      <c r="DA6" s="723"/>
      <c r="DB6" s="723"/>
      <c r="DC6" s="757"/>
      <c r="DD6" s="649">
        <v>4968</v>
      </c>
      <c r="DE6" s="644"/>
      <c r="DF6" s="644"/>
      <c r="DG6" s="644"/>
      <c r="DH6" s="644"/>
      <c r="DI6" s="644"/>
      <c r="DJ6" s="644"/>
      <c r="DK6" s="644"/>
      <c r="DL6" s="644"/>
      <c r="DM6" s="644"/>
      <c r="DN6" s="644"/>
      <c r="DO6" s="644"/>
      <c r="DP6" s="645"/>
      <c r="DQ6" s="649">
        <v>360428</v>
      </c>
      <c r="DR6" s="644"/>
      <c r="DS6" s="644"/>
      <c r="DT6" s="644"/>
      <c r="DU6" s="644"/>
      <c r="DV6" s="644"/>
      <c r="DW6" s="644"/>
      <c r="DX6" s="644"/>
      <c r="DY6" s="644"/>
      <c r="DZ6" s="644"/>
      <c r="EA6" s="644"/>
      <c r="EB6" s="644"/>
      <c r="EC6" s="684"/>
    </row>
    <row r="7" spans="2:143" ht="11.25" customHeight="1" x14ac:dyDescent="0.15">
      <c r="B7" s="638" t="s">
        <v>234</v>
      </c>
      <c r="C7" s="639"/>
      <c r="D7" s="639"/>
      <c r="E7" s="639"/>
      <c r="F7" s="639"/>
      <c r="G7" s="639"/>
      <c r="H7" s="639"/>
      <c r="I7" s="639"/>
      <c r="J7" s="639"/>
      <c r="K7" s="639"/>
      <c r="L7" s="639"/>
      <c r="M7" s="639"/>
      <c r="N7" s="639"/>
      <c r="O7" s="639"/>
      <c r="P7" s="639"/>
      <c r="Q7" s="640"/>
      <c r="R7" s="641">
        <v>49400</v>
      </c>
      <c r="S7" s="644"/>
      <c r="T7" s="644"/>
      <c r="U7" s="644"/>
      <c r="V7" s="644"/>
      <c r="W7" s="644"/>
      <c r="X7" s="644"/>
      <c r="Y7" s="645"/>
      <c r="Z7" s="703">
        <v>0.1</v>
      </c>
      <c r="AA7" s="703"/>
      <c r="AB7" s="703"/>
      <c r="AC7" s="703"/>
      <c r="AD7" s="704">
        <v>49400</v>
      </c>
      <c r="AE7" s="704"/>
      <c r="AF7" s="704"/>
      <c r="AG7" s="704"/>
      <c r="AH7" s="704"/>
      <c r="AI7" s="704"/>
      <c r="AJ7" s="704"/>
      <c r="AK7" s="704"/>
      <c r="AL7" s="646">
        <v>0.1</v>
      </c>
      <c r="AM7" s="647"/>
      <c r="AN7" s="647"/>
      <c r="AO7" s="705"/>
      <c r="AP7" s="638" t="s">
        <v>235</v>
      </c>
      <c r="AQ7" s="639"/>
      <c r="AR7" s="639"/>
      <c r="AS7" s="639"/>
      <c r="AT7" s="639"/>
      <c r="AU7" s="639"/>
      <c r="AV7" s="639"/>
      <c r="AW7" s="639"/>
      <c r="AX7" s="639"/>
      <c r="AY7" s="639"/>
      <c r="AZ7" s="639"/>
      <c r="BA7" s="639"/>
      <c r="BB7" s="639"/>
      <c r="BC7" s="639"/>
      <c r="BD7" s="639"/>
      <c r="BE7" s="639"/>
      <c r="BF7" s="640"/>
      <c r="BG7" s="641">
        <v>9402045</v>
      </c>
      <c r="BH7" s="644"/>
      <c r="BI7" s="644"/>
      <c r="BJ7" s="644"/>
      <c r="BK7" s="644"/>
      <c r="BL7" s="644"/>
      <c r="BM7" s="644"/>
      <c r="BN7" s="645"/>
      <c r="BO7" s="703">
        <v>43.3</v>
      </c>
      <c r="BP7" s="703"/>
      <c r="BQ7" s="703"/>
      <c r="BR7" s="703"/>
      <c r="BS7" s="704" t="s">
        <v>143</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6412328</v>
      </c>
      <c r="CS7" s="644"/>
      <c r="CT7" s="644"/>
      <c r="CU7" s="644"/>
      <c r="CV7" s="644"/>
      <c r="CW7" s="644"/>
      <c r="CX7" s="644"/>
      <c r="CY7" s="645"/>
      <c r="CZ7" s="703">
        <v>10.5</v>
      </c>
      <c r="DA7" s="703"/>
      <c r="DB7" s="703"/>
      <c r="DC7" s="703"/>
      <c r="DD7" s="649">
        <v>153367</v>
      </c>
      <c r="DE7" s="644"/>
      <c r="DF7" s="644"/>
      <c r="DG7" s="644"/>
      <c r="DH7" s="644"/>
      <c r="DI7" s="644"/>
      <c r="DJ7" s="644"/>
      <c r="DK7" s="644"/>
      <c r="DL7" s="644"/>
      <c r="DM7" s="644"/>
      <c r="DN7" s="644"/>
      <c r="DO7" s="644"/>
      <c r="DP7" s="645"/>
      <c r="DQ7" s="649">
        <v>5645544</v>
      </c>
      <c r="DR7" s="644"/>
      <c r="DS7" s="644"/>
      <c r="DT7" s="644"/>
      <c r="DU7" s="644"/>
      <c r="DV7" s="644"/>
      <c r="DW7" s="644"/>
      <c r="DX7" s="644"/>
      <c r="DY7" s="644"/>
      <c r="DZ7" s="644"/>
      <c r="EA7" s="644"/>
      <c r="EB7" s="644"/>
      <c r="EC7" s="684"/>
    </row>
    <row r="8" spans="2:143" ht="11.25" customHeight="1" x14ac:dyDescent="0.15">
      <c r="B8" s="638" t="s">
        <v>237</v>
      </c>
      <c r="C8" s="639"/>
      <c r="D8" s="639"/>
      <c r="E8" s="639"/>
      <c r="F8" s="639"/>
      <c r="G8" s="639"/>
      <c r="H8" s="639"/>
      <c r="I8" s="639"/>
      <c r="J8" s="639"/>
      <c r="K8" s="639"/>
      <c r="L8" s="639"/>
      <c r="M8" s="639"/>
      <c r="N8" s="639"/>
      <c r="O8" s="639"/>
      <c r="P8" s="639"/>
      <c r="Q8" s="640"/>
      <c r="R8" s="641">
        <v>123470</v>
      </c>
      <c r="S8" s="644"/>
      <c r="T8" s="644"/>
      <c r="U8" s="644"/>
      <c r="V8" s="644"/>
      <c r="W8" s="644"/>
      <c r="X8" s="644"/>
      <c r="Y8" s="645"/>
      <c r="Z8" s="703">
        <v>0.2</v>
      </c>
      <c r="AA8" s="703"/>
      <c r="AB8" s="703"/>
      <c r="AC8" s="703"/>
      <c r="AD8" s="704">
        <v>123470</v>
      </c>
      <c r="AE8" s="704"/>
      <c r="AF8" s="704"/>
      <c r="AG8" s="704"/>
      <c r="AH8" s="704"/>
      <c r="AI8" s="704"/>
      <c r="AJ8" s="704"/>
      <c r="AK8" s="704"/>
      <c r="AL8" s="646">
        <v>0.3</v>
      </c>
      <c r="AM8" s="647"/>
      <c r="AN8" s="647"/>
      <c r="AO8" s="705"/>
      <c r="AP8" s="638" t="s">
        <v>238</v>
      </c>
      <c r="AQ8" s="639"/>
      <c r="AR8" s="639"/>
      <c r="AS8" s="639"/>
      <c r="AT8" s="639"/>
      <c r="AU8" s="639"/>
      <c r="AV8" s="639"/>
      <c r="AW8" s="639"/>
      <c r="AX8" s="639"/>
      <c r="AY8" s="639"/>
      <c r="AZ8" s="639"/>
      <c r="BA8" s="639"/>
      <c r="BB8" s="639"/>
      <c r="BC8" s="639"/>
      <c r="BD8" s="639"/>
      <c r="BE8" s="639"/>
      <c r="BF8" s="640"/>
      <c r="BG8" s="641">
        <v>275104</v>
      </c>
      <c r="BH8" s="644"/>
      <c r="BI8" s="644"/>
      <c r="BJ8" s="644"/>
      <c r="BK8" s="644"/>
      <c r="BL8" s="644"/>
      <c r="BM8" s="644"/>
      <c r="BN8" s="645"/>
      <c r="BO8" s="703">
        <v>1.3</v>
      </c>
      <c r="BP8" s="703"/>
      <c r="BQ8" s="703"/>
      <c r="BR8" s="703"/>
      <c r="BS8" s="649" t="s">
        <v>143</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26378107</v>
      </c>
      <c r="CS8" s="644"/>
      <c r="CT8" s="644"/>
      <c r="CU8" s="644"/>
      <c r="CV8" s="644"/>
      <c r="CW8" s="644"/>
      <c r="CX8" s="644"/>
      <c r="CY8" s="645"/>
      <c r="CZ8" s="703">
        <v>43.2</v>
      </c>
      <c r="DA8" s="703"/>
      <c r="DB8" s="703"/>
      <c r="DC8" s="703"/>
      <c r="DD8" s="649">
        <v>146676</v>
      </c>
      <c r="DE8" s="644"/>
      <c r="DF8" s="644"/>
      <c r="DG8" s="644"/>
      <c r="DH8" s="644"/>
      <c r="DI8" s="644"/>
      <c r="DJ8" s="644"/>
      <c r="DK8" s="644"/>
      <c r="DL8" s="644"/>
      <c r="DM8" s="644"/>
      <c r="DN8" s="644"/>
      <c r="DO8" s="644"/>
      <c r="DP8" s="645"/>
      <c r="DQ8" s="649">
        <v>13410351</v>
      </c>
      <c r="DR8" s="644"/>
      <c r="DS8" s="644"/>
      <c r="DT8" s="644"/>
      <c r="DU8" s="644"/>
      <c r="DV8" s="644"/>
      <c r="DW8" s="644"/>
      <c r="DX8" s="644"/>
      <c r="DY8" s="644"/>
      <c r="DZ8" s="644"/>
      <c r="EA8" s="644"/>
      <c r="EB8" s="644"/>
      <c r="EC8" s="684"/>
    </row>
    <row r="9" spans="2:143" ht="11.25" customHeight="1" x14ac:dyDescent="0.15">
      <c r="B9" s="638" t="s">
        <v>240</v>
      </c>
      <c r="C9" s="639"/>
      <c r="D9" s="639"/>
      <c r="E9" s="639"/>
      <c r="F9" s="639"/>
      <c r="G9" s="639"/>
      <c r="H9" s="639"/>
      <c r="I9" s="639"/>
      <c r="J9" s="639"/>
      <c r="K9" s="639"/>
      <c r="L9" s="639"/>
      <c r="M9" s="639"/>
      <c r="N9" s="639"/>
      <c r="O9" s="639"/>
      <c r="P9" s="639"/>
      <c r="Q9" s="640"/>
      <c r="R9" s="641">
        <v>122242</v>
      </c>
      <c r="S9" s="644"/>
      <c r="T9" s="644"/>
      <c r="U9" s="644"/>
      <c r="V9" s="644"/>
      <c r="W9" s="644"/>
      <c r="X9" s="644"/>
      <c r="Y9" s="645"/>
      <c r="Z9" s="703">
        <v>0.2</v>
      </c>
      <c r="AA9" s="703"/>
      <c r="AB9" s="703"/>
      <c r="AC9" s="703"/>
      <c r="AD9" s="704">
        <v>122242</v>
      </c>
      <c r="AE9" s="704"/>
      <c r="AF9" s="704"/>
      <c r="AG9" s="704"/>
      <c r="AH9" s="704"/>
      <c r="AI9" s="704"/>
      <c r="AJ9" s="704"/>
      <c r="AK9" s="704"/>
      <c r="AL9" s="646">
        <v>0.3</v>
      </c>
      <c r="AM9" s="647"/>
      <c r="AN9" s="647"/>
      <c r="AO9" s="705"/>
      <c r="AP9" s="638" t="s">
        <v>241</v>
      </c>
      <c r="AQ9" s="639"/>
      <c r="AR9" s="639"/>
      <c r="AS9" s="639"/>
      <c r="AT9" s="639"/>
      <c r="AU9" s="639"/>
      <c r="AV9" s="639"/>
      <c r="AW9" s="639"/>
      <c r="AX9" s="639"/>
      <c r="AY9" s="639"/>
      <c r="AZ9" s="639"/>
      <c r="BA9" s="639"/>
      <c r="BB9" s="639"/>
      <c r="BC9" s="639"/>
      <c r="BD9" s="639"/>
      <c r="BE9" s="639"/>
      <c r="BF9" s="640"/>
      <c r="BG9" s="641">
        <v>7795988</v>
      </c>
      <c r="BH9" s="644"/>
      <c r="BI9" s="644"/>
      <c r="BJ9" s="644"/>
      <c r="BK9" s="644"/>
      <c r="BL9" s="644"/>
      <c r="BM9" s="644"/>
      <c r="BN9" s="645"/>
      <c r="BO9" s="703">
        <v>35.9</v>
      </c>
      <c r="BP9" s="703"/>
      <c r="BQ9" s="703"/>
      <c r="BR9" s="703"/>
      <c r="BS9" s="649" t="s">
        <v>143</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4899825</v>
      </c>
      <c r="CS9" s="644"/>
      <c r="CT9" s="644"/>
      <c r="CU9" s="644"/>
      <c r="CV9" s="644"/>
      <c r="CW9" s="644"/>
      <c r="CX9" s="644"/>
      <c r="CY9" s="645"/>
      <c r="CZ9" s="703">
        <v>8</v>
      </c>
      <c r="DA9" s="703"/>
      <c r="DB9" s="703"/>
      <c r="DC9" s="703"/>
      <c r="DD9" s="649">
        <v>291791</v>
      </c>
      <c r="DE9" s="644"/>
      <c r="DF9" s="644"/>
      <c r="DG9" s="644"/>
      <c r="DH9" s="644"/>
      <c r="DI9" s="644"/>
      <c r="DJ9" s="644"/>
      <c r="DK9" s="644"/>
      <c r="DL9" s="644"/>
      <c r="DM9" s="644"/>
      <c r="DN9" s="644"/>
      <c r="DO9" s="644"/>
      <c r="DP9" s="645"/>
      <c r="DQ9" s="649">
        <v>4166654</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143</v>
      </c>
      <c r="S10" s="644"/>
      <c r="T10" s="644"/>
      <c r="U10" s="644"/>
      <c r="V10" s="644"/>
      <c r="W10" s="644"/>
      <c r="X10" s="644"/>
      <c r="Y10" s="645"/>
      <c r="Z10" s="703" t="s">
        <v>143</v>
      </c>
      <c r="AA10" s="703"/>
      <c r="AB10" s="703"/>
      <c r="AC10" s="703"/>
      <c r="AD10" s="704" t="s">
        <v>143</v>
      </c>
      <c r="AE10" s="704"/>
      <c r="AF10" s="704"/>
      <c r="AG10" s="704"/>
      <c r="AH10" s="704"/>
      <c r="AI10" s="704"/>
      <c r="AJ10" s="704"/>
      <c r="AK10" s="704"/>
      <c r="AL10" s="646" t="s">
        <v>143</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419681</v>
      </c>
      <c r="BH10" s="644"/>
      <c r="BI10" s="644"/>
      <c r="BJ10" s="644"/>
      <c r="BK10" s="644"/>
      <c r="BL10" s="644"/>
      <c r="BM10" s="644"/>
      <c r="BN10" s="645"/>
      <c r="BO10" s="703">
        <v>1.9</v>
      </c>
      <c r="BP10" s="703"/>
      <c r="BQ10" s="703"/>
      <c r="BR10" s="703"/>
      <c r="BS10" s="649" t="s">
        <v>143</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120123</v>
      </c>
      <c r="CS10" s="644"/>
      <c r="CT10" s="644"/>
      <c r="CU10" s="644"/>
      <c r="CV10" s="644"/>
      <c r="CW10" s="644"/>
      <c r="CX10" s="644"/>
      <c r="CY10" s="645"/>
      <c r="CZ10" s="703">
        <v>0.2</v>
      </c>
      <c r="DA10" s="703"/>
      <c r="DB10" s="703"/>
      <c r="DC10" s="703"/>
      <c r="DD10" s="649" t="s">
        <v>143</v>
      </c>
      <c r="DE10" s="644"/>
      <c r="DF10" s="644"/>
      <c r="DG10" s="644"/>
      <c r="DH10" s="644"/>
      <c r="DI10" s="644"/>
      <c r="DJ10" s="644"/>
      <c r="DK10" s="644"/>
      <c r="DL10" s="644"/>
      <c r="DM10" s="644"/>
      <c r="DN10" s="644"/>
      <c r="DO10" s="644"/>
      <c r="DP10" s="645"/>
      <c r="DQ10" s="649">
        <v>105343</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143</v>
      </c>
      <c r="S11" s="644"/>
      <c r="T11" s="644"/>
      <c r="U11" s="644"/>
      <c r="V11" s="644"/>
      <c r="W11" s="644"/>
      <c r="X11" s="644"/>
      <c r="Y11" s="645"/>
      <c r="Z11" s="703" t="s">
        <v>143</v>
      </c>
      <c r="AA11" s="703"/>
      <c r="AB11" s="703"/>
      <c r="AC11" s="703"/>
      <c r="AD11" s="704" t="s">
        <v>143</v>
      </c>
      <c r="AE11" s="704"/>
      <c r="AF11" s="704"/>
      <c r="AG11" s="704"/>
      <c r="AH11" s="704"/>
      <c r="AI11" s="704"/>
      <c r="AJ11" s="704"/>
      <c r="AK11" s="704"/>
      <c r="AL11" s="646" t="s">
        <v>143</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911272</v>
      </c>
      <c r="BH11" s="644"/>
      <c r="BI11" s="644"/>
      <c r="BJ11" s="644"/>
      <c r="BK11" s="644"/>
      <c r="BL11" s="644"/>
      <c r="BM11" s="644"/>
      <c r="BN11" s="645"/>
      <c r="BO11" s="703">
        <v>4.2</v>
      </c>
      <c r="BP11" s="703"/>
      <c r="BQ11" s="703"/>
      <c r="BR11" s="703"/>
      <c r="BS11" s="649" t="s">
        <v>143</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1657266</v>
      </c>
      <c r="CS11" s="644"/>
      <c r="CT11" s="644"/>
      <c r="CU11" s="644"/>
      <c r="CV11" s="644"/>
      <c r="CW11" s="644"/>
      <c r="CX11" s="644"/>
      <c r="CY11" s="645"/>
      <c r="CZ11" s="703">
        <v>2.7</v>
      </c>
      <c r="DA11" s="703"/>
      <c r="DB11" s="703"/>
      <c r="DC11" s="703"/>
      <c r="DD11" s="649">
        <v>427909</v>
      </c>
      <c r="DE11" s="644"/>
      <c r="DF11" s="644"/>
      <c r="DG11" s="644"/>
      <c r="DH11" s="644"/>
      <c r="DI11" s="644"/>
      <c r="DJ11" s="644"/>
      <c r="DK11" s="644"/>
      <c r="DL11" s="644"/>
      <c r="DM11" s="644"/>
      <c r="DN11" s="644"/>
      <c r="DO11" s="644"/>
      <c r="DP11" s="645"/>
      <c r="DQ11" s="649">
        <v>974904</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2837105</v>
      </c>
      <c r="S12" s="644"/>
      <c r="T12" s="644"/>
      <c r="U12" s="644"/>
      <c r="V12" s="644"/>
      <c r="W12" s="644"/>
      <c r="X12" s="644"/>
      <c r="Y12" s="645"/>
      <c r="Z12" s="703">
        <v>4.5</v>
      </c>
      <c r="AA12" s="703"/>
      <c r="AB12" s="703"/>
      <c r="AC12" s="703"/>
      <c r="AD12" s="704">
        <v>2837105</v>
      </c>
      <c r="AE12" s="704"/>
      <c r="AF12" s="704"/>
      <c r="AG12" s="704"/>
      <c r="AH12" s="704"/>
      <c r="AI12" s="704"/>
      <c r="AJ12" s="704"/>
      <c r="AK12" s="704"/>
      <c r="AL12" s="646">
        <v>7.6</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9492624</v>
      </c>
      <c r="BH12" s="644"/>
      <c r="BI12" s="644"/>
      <c r="BJ12" s="644"/>
      <c r="BK12" s="644"/>
      <c r="BL12" s="644"/>
      <c r="BM12" s="644"/>
      <c r="BN12" s="645"/>
      <c r="BO12" s="703">
        <v>43.7</v>
      </c>
      <c r="BP12" s="703"/>
      <c r="BQ12" s="703"/>
      <c r="BR12" s="703"/>
      <c r="BS12" s="649" t="s">
        <v>143</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1243446</v>
      </c>
      <c r="CS12" s="644"/>
      <c r="CT12" s="644"/>
      <c r="CU12" s="644"/>
      <c r="CV12" s="644"/>
      <c r="CW12" s="644"/>
      <c r="CX12" s="644"/>
      <c r="CY12" s="645"/>
      <c r="CZ12" s="703">
        <v>2</v>
      </c>
      <c r="DA12" s="703"/>
      <c r="DB12" s="703"/>
      <c r="DC12" s="703"/>
      <c r="DD12" s="649">
        <v>189845</v>
      </c>
      <c r="DE12" s="644"/>
      <c r="DF12" s="644"/>
      <c r="DG12" s="644"/>
      <c r="DH12" s="644"/>
      <c r="DI12" s="644"/>
      <c r="DJ12" s="644"/>
      <c r="DK12" s="644"/>
      <c r="DL12" s="644"/>
      <c r="DM12" s="644"/>
      <c r="DN12" s="644"/>
      <c r="DO12" s="644"/>
      <c r="DP12" s="645"/>
      <c r="DQ12" s="649">
        <v>755952</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v>45552</v>
      </c>
      <c r="S13" s="644"/>
      <c r="T13" s="644"/>
      <c r="U13" s="644"/>
      <c r="V13" s="644"/>
      <c r="W13" s="644"/>
      <c r="X13" s="644"/>
      <c r="Y13" s="645"/>
      <c r="Z13" s="703">
        <v>0.1</v>
      </c>
      <c r="AA13" s="703"/>
      <c r="AB13" s="703"/>
      <c r="AC13" s="703"/>
      <c r="AD13" s="704">
        <v>45552</v>
      </c>
      <c r="AE13" s="704"/>
      <c r="AF13" s="704"/>
      <c r="AG13" s="704"/>
      <c r="AH13" s="704"/>
      <c r="AI13" s="704"/>
      <c r="AJ13" s="704"/>
      <c r="AK13" s="704"/>
      <c r="AL13" s="646">
        <v>0.1</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9363728</v>
      </c>
      <c r="BH13" s="644"/>
      <c r="BI13" s="644"/>
      <c r="BJ13" s="644"/>
      <c r="BK13" s="644"/>
      <c r="BL13" s="644"/>
      <c r="BM13" s="644"/>
      <c r="BN13" s="645"/>
      <c r="BO13" s="703">
        <v>43.1</v>
      </c>
      <c r="BP13" s="703"/>
      <c r="BQ13" s="703"/>
      <c r="BR13" s="703"/>
      <c r="BS13" s="649" t="s">
        <v>143</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5969904</v>
      </c>
      <c r="CS13" s="644"/>
      <c r="CT13" s="644"/>
      <c r="CU13" s="644"/>
      <c r="CV13" s="644"/>
      <c r="CW13" s="644"/>
      <c r="CX13" s="644"/>
      <c r="CY13" s="645"/>
      <c r="CZ13" s="703">
        <v>9.8000000000000007</v>
      </c>
      <c r="DA13" s="703"/>
      <c r="DB13" s="703"/>
      <c r="DC13" s="703"/>
      <c r="DD13" s="649">
        <v>1283226</v>
      </c>
      <c r="DE13" s="644"/>
      <c r="DF13" s="644"/>
      <c r="DG13" s="644"/>
      <c r="DH13" s="644"/>
      <c r="DI13" s="644"/>
      <c r="DJ13" s="644"/>
      <c r="DK13" s="644"/>
      <c r="DL13" s="644"/>
      <c r="DM13" s="644"/>
      <c r="DN13" s="644"/>
      <c r="DO13" s="644"/>
      <c r="DP13" s="645"/>
      <c r="DQ13" s="649">
        <v>4769058</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143</v>
      </c>
      <c r="S14" s="644"/>
      <c r="T14" s="644"/>
      <c r="U14" s="644"/>
      <c r="V14" s="644"/>
      <c r="W14" s="644"/>
      <c r="X14" s="644"/>
      <c r="Y14" s="645"/>
      <c r="Z14" s="703" t="s">
        <v>143</v>
      </c>
      <c r="AA14" s="703"/>
      <c r="AB14" s="703"/>
      <c r="AC14" s="703"/>
      <c r="AD14" s="704" t="s">
        <v>143</v>
      </c>
      <c r="AE14" s="704"/>
      <c r="AF14" s="704"/>
      <c r="AG14" s="704"/>
      <c r="AH14" s="704"/>
      <c r="AI14" s="704"/>
      <c r="AJ14" s="704"/>
      <c r="AK14" s="704"/>
      <c r="AL14" s="646" t="s">
        <v>143</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499752</v>
      </c>
      <c r="BH14" s="644"/>
      <c r="BI14" s="644"/>
      <c r="BJ14" s="644"/>
      <c r="BK14" s="644"/>
      <c r="BL14" s="644"/>
      <c r="BM14" s="644"/>
      <c r="BN14" s="645"/>
      <c r="BO14" s="703">
        <v>2.2999999999999998</v>
      </c>
      <c r="BP14" s="703"/>
      <c r="BQ14" s="703"/>
      <c r="BR14" s="703"/>
      <c r="BS14" s="649" t="s">
        <v>143</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2506903</v>
      </c>
      <c r="CS14" s="644"/>
      <c r="CT14" s="644"/>
      <c r="CU14" s="644"/>
      <c r="CV14" s="644"/>
      <c r="CW14" s="644"/>
      <c r="CX14" s="644"/>
      <c r="CY14" s="645"/>
      <c r="CZ14" s="703">
        <v>4.0999999999999996</v>
      </c>
      <c r="DA14" s="703"/>
      <c r="DB14" s="703"/>
      <c r="DC14" s="703"/>
      <c r="DD14" s="649">
        <v>204589</v>
      </c>
      <c r="DE14" s="644"/>
      <c r="DF14" s="644"/>
      <c r="DG14" s="644"/>
      <c r="DH14" s="644"/>
      <c r="DI14" s="644"/>
      <c r="DJ14" s="644"/>
      <c r="DK14" s="644"/>
      <c r="DL14" s="644"/>
      <c r="DM14" s="644"/>
      <c r="DN14" s="644"/>
      <c r="DO14" s="644"/>
      <c r="DP14" s="645"/>
      <c r="DQ14" s="649">
        <v>2259747</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201699</v>
      </c>
      <c r="S15" s="644"/>
      <c r="T15" s="644"/>
      <c r="U15" s="644"/>
      <c r="V15" s="644"/>
      <c r="W15" s="644"/>
      <c r="X15" s="644"/>
      <c r="Y15" s="645"/>
      <c r="Z15" s="703">
        <v>0.3</v>
      </c>
      <c r="AA15" s="703"/>
      <c r="AB15" s="703"/>
      <c r="AC15" s="703"/>
      <c r="AD15" s="704">
        <v>201699</v>
      </c>
      <c r="AE15" s="704"/>
      <c r="AF15" s="704"/>
      <c r="AG15" s="704"/>
      <c r="AH15" s="704"/>
      <c r="AI15" s="704"/>
      <c r="AJ15" s="704"/>
      <c r="AK15" s="704"/>
      <c r="AL15" s="646">
        <v>0.5</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1116514</v>
      </c>
      <c r="BH15" s="644"/>
      <c r="BI15" s="644"/>
      <c r="BJ15" s="644"/>
      <c r="BK15" s="644"/>
      <c r="BL15" s="644"/>
      <c r="BM15" s="644"/>
      <c r="BN15" s="645"/>
      <c r="BO15" s="703">
        <v>5.0999999999999996</v>
      </c>
      <c r="BP15" s="703"/>
      <c r="BQ15" s="703"/>
      <c r="BR15" s="703"/>
      <c r="BS15" s="649" t="s">
        <v>143</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6481252</v>
      </c>
      <c r="CS15" s="644"/>
      <c r="CT15" s="644"/>
      <c r="CU15" s="644"/>
      <c r="CV15" s="644"/>
      <c r="CW15" s="644"/>
      <c r="CX15" s="644"/>
      <c r="CY15" s="645"/>
      <c r="CZ15" s="703">
        <v>10.6</v>
      </c>
      <c r="DA15" s="703"/>
      <c r="DB15" s="703"/>
      <c r="DC15" s="703"/>
      <c r="DD15" s="649">
        <v>2142897</v>
      </c>
      <c r="DE15" s="644"/>
      <c r="DF15" s="644"/>
      <c r="DG15" s="644"/>
      <c r="DH15" s="644"/>
      <c r="DI15" s="644"/>
      <c r="DJ15" s="644"/>
      <c r="DK15" s="644"/>
      <c r="DL15" s="644"/>
      <c r="DM15" s="644"/>
      <c r="DN15" s="644"/>
      <c r="DO15" s="644"/>
      <c r="DP15" s="645"/>
      <c r="DQ15" s="649">
        <v>4806799</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262</v>
      </c>
      <c r="S16" s="644"/>
      <c r="T16" s="644"/>
      <c r="U16" s="644"/>
      <c r="V16" s="644"/>
      <c r="W16" s="644"/>
      <c r="X16" s="644"/>
      <c r="Y16" s="645"/>
      <c r="Z16" s="703" t="s">
        <v>143</v>
      </c>
      <c r="AA16" s="703"/>
      <c r="AB16" s="703"/>
      <c r="AC16" s="703"/>
      <c r="AD16" s="704" t="s">
        <v>143</v>
      </c>
      <c r="AE16" s="704"/>
      <c r="AF16" s="704"/>
      <c r="AG16" s="704"/>
      <c r="AH16" s="704"/>
      <c r="AI16" s="704"/>
      <c r="AJ16" s="704"/>
      <c r="AK16" s="704"/>
      <c r="AL16" s="646" t="s">
        <v>143</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t="s">
        <v>143</v>
      </c>
      <c r="BH16" s="644"/>
      <c r="BI16" s="644"/>
      <c r="BJ16" s="644"/>
      <c r="BK16" s="644"/>
      <c r="BL16" s="644"/>
      <c r="BM16" s="644"/>
      <c r="BN16" s="645"/>
      <c r="BO16" s="703" t="s">
        <v>143</v>
      </c>
      <c r="BP16" s="703"/>
      <c r="BQ16" s="703"/>
      <c r="BR16" s="703"/>
      <c r="BS16" s="649" t="s">
        <v>143</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v>201170</v>
      </c>
      <c r="CS16" s="644"/>
      <c r="CT16" s="644"/>
      <c r="CU16" s="644"/>
      <c r="CV16" s="644"/>
      <c r="CW16" s="644"/>
      <c r="CX16" s="644"/>
      <c r="CY16" s="645"/>
      <c r="CZ16" s="703">
        <v>0.3</v>
      </c>
      <c r="DA16" s="703"/>
      <c r="DB16" s="703"/>
      <c r="DC16" s="703"/>
      <c r="DD16" s="649" t="s">
        <v>143</v>
      </c>
      <c r="DE16" s="644"/>
      <c r="DF16" s="644"/>
      <c r="DG16" s="644"/>
      <c r="DH16" s="644"/>
      <c r="DI16" s="644"/>
      <c r="DJ16" s="644"/>
      <c r="DK16" s="644"/>
      <c r="DL16" s="644"/>
      <c r="DM16" s="644"/>
      <c r="DN16" s="644"/>
      <c r="DO16" s="644"/>
      <c r="DP16" s="645"/>
      <c r="DQ16" s="649">
        <v>150477</v>
      </c>
      <c r="DR16" s="644"/>
      <c r="DS16" s="644"/>
      <c r="DT16" s="644"/>
      <c r="DU16" s="644"/>
      <c r="DV16" s="644"/>
      <c r="DW16" s="644"/>
      <c r="DX16" s="644"/>
      <c r="DY16" s="644"/>
      <c r="DZ16" s="644"/>
      <c r="EA16" s="644"/>
      <c r="EB16" s="644"/>
      <c r="EC16" s="684"/>
    </row>
    <row r="17" spans="2:133" ht="11.25" customHeight="1" x14ac:dyDescent="0.15">
      <c r="B17" s="638" t="s">
        <v>265</v>
      </c>
      <c r="C17" s="639"/>
      <c r="D17" s="639"/>
      <c r="E17" s="639"/>
      <c r="F17" s="639"/>
      <c r="G17" s="639"/>
      <c r="H17" s="639"/>
      <c r="I17" s="639"/>
      <c r="J17" s="639"/>
      <c r="K17" s="639"/>
      <c r="L17" s="639"/>
      <c r="M17" s="639"/>
      <c r="N17" s="639"/>
      <c r="O17" s="639"/>
      <c r="P17" s="639"/>
      <c r="Q17" s="640"/>
      <c r="R17" s="641">
        <v>111749</v>
      </c>
      <c r="S17" s="644"/>
      <c r="T17" s="644"/>
      <c r="U17" s="644"/>
      <c r="V17" s="644"/>
      <c r="W17" s="644"/>
      <c r="X17" s="644"/>
      <c r="Y17" s="645"/>
      <c r="Z17" s="703">
        <v>0.2</v>
      </c>
      <c r="AA17" s="703"/>
      <c r="AB17" s="703"/>
      <c r="AC17" s="703"/>
      <c r="AD17" s="704">
        <v>111749</v>
      </c>
      <c r="AE17" s="704"/>
      <c r="AF17" s="704"/>
      <c r="AG17" s="704"/>
      <c r="AH17" s="704"/>
      <c r="AI17" s="704"/>
      <c r="AJ17" s="704"/>
      <c r="AK17" s="704"/>
      <c r="AL17" s="646">
        <v>0.3</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143</v>
      </c>
      <c r="BH17" s="644"/>
      <c r="BI17" s="644"/>
      <c r="BJ17" s="644"/>
      <c r="BK17" s="644"/>
      <c r="BL17" s="644"/>
      <c r="BM17" s="644"/>
      <c r="BN17" s="645"/>
      <c r="BO17" s="703" t="s">
        <v>143</v>
      </c>
      <c r="BP17" s="703"/>
      <c r="BQ17" s="703"/>
      <c r="BR17" s="703"/>
      <c r="BS17" s="649" t="s">
        <v>267</v>
      </c>
      <c r="BT17" s="644"/>
      <c r="BU17" s="644"/>
      <c r="BV17" s="644"/>
      <c r="BW17" s="644"/>
      <c r="BX17" s="644"/>
      <c r="BY17" s="644"/>
      <c r="BZ17" s="644"/>
      <c r="CA17" s="644"/>
      <c r="CB17" s="684"/>
      <c r="CD17" s="685" t="s">
        <v>268</v>
      </c>
      <c r="CE17" s="682"/>
      <c r="CF17" s="682"/>
      <c r="CG17" s="682"/>
      <c r="CH17" s="682"/>
      <c r="CI17" s="682"/>
      <c r="CJ17" s="682"/>
      <c r="CK17" s="682"/>
      <c r="CL17" s="682"/>
      <c r="CM17" s="682"/>
      <c r="CN17" s="682"/>
      <c r="CO17" s="682"/>
      <c r="CP17" s="682"/>
      <c r="CQ17" s="683"/>
      <c r="CR17" s="641">
        <v>4854635</v>
      </c>
      <c r="CS17" s="644"/>
      <c r="CT17" s="644"/>
      <c r="CU17" s="644"/>
      <c r="CV17" s="644"/>
      <c r="CW17" s="644"/>
      <c r="CX17" s="644"/>
      <c r="CY17" s="645"/>
      <c r="CZ17" s="703">
        <v>7.9</v>
      </c>
      <c r="DA17" s="703"/>
      <c r="DB17" s="703"/>
      <c r="DC17" s="703"/>
      <c r="DD17" s="649" t="s">
        <v>143</v>
      </c>
      <c r="DE17" s="644"/>
      <c r="DF17" s="644"/>
      <c r="DG17" s="644"/>
      <c r="DH17" s="644"/>
      <c r="DI17" s="644"/>
      <c r="DJ17" s="644"/>
      <c r="DK17" s="644"/>
      <c r="DL17" s="644"/>
      <c r="DM17" s="644"/>
      <c r="DN17" s="644"/>
      <c r="DO17" s="644"/>
      <c r="DP17" s="645"/>
      <c r="DQ17" s="649">
        <v>4850461</v>
      </c>
      <c r="DR17" s="644"/>
      <c r="DS17" s="644"/>
      <c r="DT17" s="644"/>
      <c r="DU17" s="644"/>
      <c r="DV17" s="644"/>
      <c r="DW17" s="644"/>
      <c r="DX17" s="644"/>
      <c r="DY17" s="644"/>
      <c r="DZ17" s="644"/>
      <c r="EA17" s="644"/>
      <c r="EB17" s="644"/>
      <c r="EC17" s="684"/>
    </row>
    <row r="18" spans="2:133" ht="11.25" customHeight="1" x14ac:dyDescent="0.15">
      <c r="B18" s="638" t="s">
        <v>269</v>
      </c>
      <c r="C18" s="639"/>
      <c r="D18" s="639"/>
      <c r="E18" s="639"/>
      <c r="F18" s="639"/>
      <c r="G18" s="639"/>
      <c r="H18" s="639"/>
      <c r="I18" s="639"/>
      <c r="J18" s="639"/>
      <c r="K18" s="639"/>
      <c r="L18" s="639"/>
      <c r="M18" s="639"/>
      <c r="N18" s="639"/>
      <c r="O18" s="639"/>
      <c r="P18" s="639"/>
      <c r="Q18" s="640"/>
      <c r="R18" s="641">
        <v>13915951</v>
      </c>
      <c r="S18" s="644"/>
      <c r="T18" s="644"/>
      <c r="U18" s="644"/>
      <c r="V18" s="644"/>
      <c r="W18" s="644"/>
      <c r="X18" s="644"/>
      <c r="Y18" s="645"/>
      <c r="Z18" s="703">
        <v>22</v>
      </c>
      <c r="AA18" s="703"/>
      <c r="AB18" s="703"/>
      <c r="AC18" s="703"/>
      <c r="AD18" s="704">
        <v>12758942</v>
      </c>
      <c r="AE18" s="704"/>
      <c r="AF18" s="704"/>
      <c r="AG18" s="704"/>
      <c r="AH18" s="704"/>
      <c r="AI18" s="704"/>
      <c r="AJ18" s="704"/>
      <c r="AK18" s="704"/>
      <c r="AL18" s="646">
        <v>34</v>
      </c>
      <c r="AM18" s="647"/>
      <c r="AN18" s="647"/>
      <c r="AO18" s="705"/>
      <c r="AP18" s="638" t="s">
        <v>270</v>
      </c>
      <c r="AQ18" s="639"/>
      <c r="AR18" s="639"/>
      <c r="AS18" s="639"/>
      <c r="AT18" s="639"/>
      <c r="AU18" s="639"/>
      <c r="AV18" s="639"/>
      <c r="AW18" s="639"/>
      <c r="AX18" s="639"/>
      <c r="AY18" s="639"/>
      <c r="AZ18" s="639"/>
      <c r="BA18" s="639"/>
      <c r="BB18" s="639"/>
      <c r="BC18" s="639"/>
      <c r="BD18" s="639"/>
      <c r="BE18" s="639"/>
      <c r="BF18" s="640"/>
      <c r="BG18" s="641" t="s">
        <v>143</v>
      </c>
      <c r="BH18" s="644"/>
      <c r="BI18" s="644"/>
      <c r="BJ18" s="644"/>
      <c r="BK18" s="644"/>
      <c r="BL18" s="644"/>
      <c r="BM18" s="644"/>
      <c r="BN18" s="645"/>
      <c r="BO18" s="703" t="s">
        <v>143</v>
      </c>
      <c r="BP18" s="703"/>
      <c r="BQ18" s="703"/>
      <c r="BR18" s="703"/>
      <c r="BS18" s="649" t="s">
        <v>143</v>
      </c>
      <c r="BT18" s="644"/>
      <c r="BU18" s="644"/>
      <c r="BV18" s="644"/>
      <c r="BW18" s="644"/>
      <c r="BX18" s="644"/>
      <c r="BY18" s="644"/>
      <c r="BZ18" s="644"/>
      <c r="CA18" s="644"/>
      <c r="CB18" s="684"/>
      <c r="CD18" s="685" t="s">
        <v>271</v>
      </c>
      <c r="CE18" s="682"/>
      <c r="CF18" s="682"/>
      <c r="CG18" s="682"/>
      <c r="CH18" s="682"/>
      <c r="CI18" s="682"/>
      <c r="CJ18" s="682"/>
      <c r="CK18" s="682"/>
      <c r="CL18" s="682"/>
      <c r="CM18" s="682"/>
      <c r="CN18" s="682"/>
      <c r="CO18" s="682"/>
      <c r="CP18" s="682"/>
      <c r="CQ18" s="683"/>
      <c r="CR18" s="641" t="s">
        <v>143</v>
      </c>
      <c r="CS18" s="644"/>
      <c r="CT18" s="644"/>
      <c r="CU18" s="644"/>
      <c r="CV18" s="644"/>
      <c r="CW18" s="644"/>
      <c r="CX18" s="644"/>
      <c r="CY18" s="645"/>
      <c r="CZ18" s="703" t="s">
        <v>143</v>
      </c>
      <c r="DA18" s="703"/>
      <c r="DB18" s="703"/>
      <c r="DC18" s="703"/>
      <c r="DD18" s="649" t="s">
        <v>143</v>
      </c>
      <c r="DE18" s="644"/>
      <c r="DF18" s="644"/>
      <c r="DG18" s="644"/>
      <c r="DH18" s="644"/>
      <c r="DI18" s="644"/>
      <c r="DJ18" s="644"/>
      <c r="DK18" s="644"/>
      <c r="DL18" s="644"/>
      <c r="DM18" s="644"/>
      <c r="DN18" s="644"/>
      <c r="DO18" s="644"/>
      <c r="DP18" s="645"/>
      <c r="DQ18" s="649" t="s">
        <v>267</v>
      </c>
      <c r="DR18" s="644"/>
      <c r="DS18" s="644"/>
      <c r="DT18" s="644"/>
      <c r="DU18" s="644"/>
      <c r="DV18" s="644"/>
      <c r="DW18" s="644"/>
      <c r="DX18" s="644"/>
      <c r="DY18" s="644"/>
      <c r="DZ18" s="644"/>
      <c r="EA18" s="644"/>
      <c r="EB18" s="644"/>
      <c r="EC18" s="684"/>
    </row>
    <row r="19" spans="2:133" ht="11.25" customHeight="1" x14ac:dyDescent="0.15">
      <c r="B19" s="638" t="s">
        <v>272</v>
      </c>
      <c r="C19" s="639"/>
      <c r="D19" s="639"/>
      <c r="E19" s="639"/>
      <c r="F19" s="639"/>
      <c r="G19" s="639"/>
      <c r="H19" s="639"/>
      <c r="I19" s="639"/>
      <c r="J19" s="639"/>
      <c r="K19" s="639"/>
      <c r="L19" s="639"/>
      <c r="M19" s="639"/>
      <c r="N19" s="639"/>
      <c r="O19" s="639"/>
      <c r="P19" s="639"/>
      <c r="Q19" s="640"/>
      <c r="R19" s="641">
        <v>12758942</v>
      </c>
      <c r="S19" s="644"/>
      <c r="T19" s="644"/>
      <c r="U19" s="644"/>
      <c r="V19" s="644"/>
      <c r="W19" s="644"/>
      <c r="X19" s="644"/>
      <c r="Y19" s="645"/>
      <c r="Z19" s="703">
        <v>20.2</v>
      </c>
      <c r="AA19" s="703"/>
      <c r="AB19" s="703"/>
      <c r="AC19" s="703"/>
      <c r="AD19" s="704">
        <v>12758942</v>
      </c>
      <c r="AE19" s="704"/>
      <c r="AF19" s="704"/>
      <c r="AG19" s="704"/>
      <c r="AH19" s="704"/>
      <c r="AI19" s="704"/>
      <c r="AJ19" s="704"/>
      <c r="AK19" s="704"/>
      <c r="AL19" s="646">
        <v>34</v>
      </c>
      <c r="AM19" s="647"/>
      <c r="AN19" s="647"/>
      <c r="AO19" s="705"/>
      <c r="AP19" s="638" t="s">
        <v>273</v>
      </c>
      <c r="AQ19" s="639"/>
      <c r="AR19" s="639"/>
      <c r="AS19" s="639"/>
      <c r="AT19" s="639"/>
      <c r="AU19" s="639"/>
      <c r="AV19" s="639"/>
      <c r="AW19" s="639"/>
      <c r="AX19" s="639"/>
      <c r="AY19" s="639"/>
      <c r="AZ19" s="639"/>
      <c r="BA19" s="639"/>
      <c r="BB19" s="639"/>
      <c r="BC19" s="639"/>
      <c r="BD19" s="639"/>
      <c r="BE19" s="639"/>
      <c r="BF19" s="640"/>
      <c r="BG19" s="641">
        <v>1193549</v>
      </c>
      <c r="BH19" s="644"/>
      <c r="BI19" s="644"/>
      <c r="BJ19" s="644"/>
      <c r="BK19" s="644"/>
      <c r="BL19" s="644"/>
      <c r="BM19" s="644"/>
      <c r="BN19" s="645"/>
      <c r="BO19" s="703">
        <v>5.5</v>
      </c>
      <c r="BP19" s="703"/>
      <c r="BQ19" s="703"/>
      <c r="BR19" s="703"/>
      <c r="BS19" s="649" t="s">
        <v>143</v>
      </c>
      <c r="BT19" s="644"/>
      <c r="BU19" s="644"/>
      <c r="BV19" s="644"/>
      <c r="BW19" s="644"/>
      <c r="BX19" s="644"/>
      <c r="BY19" s="644"/>
      <c r="BZ19" s="644"/>
      <c r="CA19" s="644"/>
      <c r="CB19" s="684"/>
      <c r="CD19" s="685" t="s">
        <v>274</v>
      </c>
      <c r="CE19" s="682"/>
      <c r="CF19" s="682"/>
      <c r="CG19" s="682"/>
      <c r="CH19" s="682"/>
      <c r="CI19" s="682"/>
      <c r="CJ19" s="682"/>
      <c r="CK19" s="682"/>
      <c r="CL19" s="682"/>
      <c r="CM19" s="682"/>
      <c r="CN19" s="682"/>
      <c r="CO19" s="682"/>
      <c r="CP19" s="682"/>
      <c r="CQ19" s="683"/>
      <c r="CR19" s="641" t="s">
        <v>143</v>
      </c>
      <c r="CS19" s="644"/>
      <c r="CT19" s="644"/>
      <c r="CU19" s="644"/>
      <c r="CV19" s="644"/>
      <c r="CW19" s="644"/>
      <c r="CX19" s="644"/>
      <c r="CY19" s="645"/>
      <c r="CZ19" s="703" t="s">
        <v>143</v>
      </c>
      <c r="DA19" s="703"/>
      <c r="DB19" s="703"/>
      <c r="DC19" s="703"/>
      <c r="DD19" s="649" t="s">
        <v>143</v>
      </c>
      <c r="DE19" s="644"/>
      <c r="DF19" s="644"/>
      <c r="DG19" s="644"/>
      <c r="DH19" s="644"/>
      <c r="DI19" s="644"/>
      <c r="DJ19" s="644"/>
      <c r="DK19" s="644"/>
      <c r="DL19" s="644"/>
      <c r="DM19" s="644"/>
      <c r="DN19" s="644"/>
      <c r="DO19" s="644"/>
      <c r="DP19" s="645"/>
      <c r="DQ19" s="649" t="s">
        <v>143</v>
      </c>
      <c r="DR19" s="644"/>
      <c r="DS19" s="644"/>
      <c r="DT19" s="644"/>
      <c r="DU19" s="644"/>
      <c r="DV19" s="644"/>
      <c r="DW19" s="644"/>
      <c r="DX19" s="644"/>
      <c r="DY19" s="644"/>
      <c r="DZ19" s="644"/>
      <c r="EA19" s="644"/>
      <c r="EB19" s="644"/>
      <c r="EC19" s="684"/>
    </row>
    <row r="20" spans="2:133" ht="11.25" customHeight="1" x14ac:dyDescent="0.15">
      <c r="B20" s="638" t="s">
        <v>275</v>
      </c>
      <c r="C20" s="639"/>
      <c r="D20" s="639"/>
      <c r="E20" s="639"/>
      <c r="F20" s="639"/>
      <c r="G20" s="639"/>
      <c r="H20" s="639"/>
      <c r="I20" s="639"/>
      <c r="J20" s="639"/>
      <c r="K20" s="639"/>
      <c r="L20" s="639"/>
      <c r="M20" s="639"/>
      <c r="N20" s="639"/>
      <c r="O20" s="639"/>
      <c r="P20" s="639"/>
      <c r="Q20" s="640"/>
      <c r="R20" s="641">
        <v>1157009</v>
      </c>
      <c r="S20" s="644"/>
      <c r="T20" s="644"/>
      <c r="U20" s="644"/>
      <c r="V20" s="644"/>
      <c r="W20" s="644"/>
      <c r="X20" s="644"/>
      <c r="Y20" s="645"/>
      <c r="Z20" s="703">
        <v>1.8</v>
      </c>
      <c r="AA20" s="703"/>
      <c r="AB20" s="703"/>
      <c r="AC20" s="703"/>
      <c r="AD20" s="704" t="s">
        <v>143</v>
      </c>
      <c r="AE20" s="704"/>
      <c r="AF20" s="704"/>
      <c r="AG20" s="704"/>
      <c r="AH20" s="704"/>
      <c r="AI20" s="704"/>
      <c r="AJ20" s="704"/>
      <c r="AK20" s="704"/>
      <c r="AL20" s="646" t="s">
        <v>143</v>
      </c>
      <c r="AM20" s="647"/>
      <c r="AN20" s="647"/>
      <c r="AO20" s="705"/>
      <c r="AP20" s="638" t="s">
        <v>276</v>
      </c>
      <c r="AQ20" s="639"/>
      <c r="AR20" s="639"/>
      <c r="AS20" s="639"/>
      <c r="AT20" s="639"/>
      <c r="AU20" s="639"/>
      <c r="AV20" s="639"/>
      <c r="AW20" s="639"/>
      <c r="AX20" s="639"/>
      <c r="AY20" s="639"/>
      <c r="AZ20" s="639"/>
      <c r="BA20" s="639"/>
      <c r="BB20" s="639"/>
      <c r="BC20" s="639"/>
      <c r="BD20" s="639"/>
      <c r="BE20" s="639"/>
      <c r="BF20" s="640"/>
      <c r="BG20" s="641">
        <v>1193549</v>
      </c>
      <c r="BH20" s="644"/>
      <c r="BI20" s="644"/>
      <c r="BJ20" s="644"/>
      <c r="BK20" s="644"/>
      <c r="BL20" s="644"/>
      <c r="BM20" s="644"/>
      <c r="BN20" s="645"/>
      <c r="BO20" s="703">
        <v>5.5</v>
      </c>
      <c r="BP20" s="703"/>
      <c r="BQ20" s="703"/>
      <c r="BR20" s="703"/>
      <c r="BS20" s="649" t="s">
        <v>143</v>
      </c>
      <c r="BT20" s="644"/>
      <c r="BU20" s="644"/>
      <c r="BV20" s="644"/>
      <c r="BW20" s="644"/>
      <c r="BX20" s="644"/>
      <c r="BY20" s="644"/>
      <c r="BZ20" s="644"/>
      <c r="CA20" s="644"/>
      <c r="CB20" s="684"/>
      <c r="CD20" s="685" t="s">
        <v>277</v>
      </c>
      <c r="CE20" s="682"/>
      <c r="CF20" s="682"/>
      <c r="CG20" s="682"/>
      <c r="CH20" s="682"/>
      <c r="CI20" s="682"/>
      <c r="CJ20" s="682"/>
      <c r="CK20" s="682"/>
      <c r="CL20" s="682"/>
      <c r="CM20" s="682"/>
      <c r="CN20" s="682"/>
      <c r="CO20" s="682"/>
      <c r="CP20" s="682"/>
      <c r="CQ20" s="683"/>
      <c r="CR20" s="641">
        <v>61085390</v>
      </c>
      <c r="CS20" s="644"/>
      <c r="CT20" s="644"/>
      <c r="CU20" s="644"/>
      <c r="CV20" s="644"/>
      <c r="CW20" s="644"/>
      <c r="CX20" s="644"/>
      <c r="CY20" s="645"/>
      <c r="CZ20" s="703">
        <v>100</v>
      </c>
      <c r="DA20" s="703"/>
      <c r="DB20" s="703"/>
      <c r="DC20" s="703"/>
      <c r="DD20" s="649">
        <v>4845268</v>
      </c>
      <c r="DE20" s="644"/>
      <c r="DF20" s="644"/>
      <c r="DG20" s="644"/>
      <c r="DH20" s="644"/>
      <c r="DI20" s="644"/>
      <c r="DJ20" s="644"/>
      <c r="DK20" s="644"/>
      <c r="DL20" s="644"/>
      <c r="DM20" s="644"/>
      <c r="DN20" s="644"/>
      <c r="DO20" s="644"/>
      <c r="DP20" s="645"/>
      <c r="DQ20" s="649">
        <v>42255718</v>
      </c>
      <c r="DR20" s="644"/>
      <c r="DS20" s="644"/>
      <c r="DT20" s="644"/>
      <c r="DU20" s="644"/>
      <c r="DV20" s="644"/>
      <c r="DW20" s="644"/>
      <c r="DX20" s="644"/>
      <c r="DY20" s="644"/>
      <c r="DZ20" s="644"/>
      <c r="EA20" s="644"/>
      <c r="EB20" s="644"/>
      <c r="EC20" s="684"/>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143</v>
      </c>
      <c r="S21" s="644"/>
      <c r="T21" s="644"/>
      <c r="U21" s="644"/>
      <c r="V21" s="644"/>
      <c r="W21" s="644"/>
      <c r="X21" s="644"/>
      <c r="Y21" s="645"/>
      <c r="Z21" s="703" t="s">
        <v>143</v>
      </c>
      <c r="AA21" s="703"/>
      <c r="AB21" s="703"/>
      <c r="AC21" s="703"/>
      <c r="AD21" s="704" t="s">
        <v>143</v>
      </c>
      <c r="AE21" s="704"/>
      <c r="AF21" s="704"/>
      <c r="AG21" s="704"/>
      <c r="AH21" s="704"/>
      <c r="AI21" s="704"/>
      <c r="AJ21" s="704"/>
      <c r="AK21" s="704"/>
      <c r="AL21" s="646" t="s">
        <v>143</v>
      </c>
      <c r="AM21" s="647"/>
      <c r="AN21" s="647"/>
      <c r="AO21" s="705"/>
      <c r="AP21" s="749" t="s">
        <v>279</v>
      </c>
      <c r="AQ21" s="756"/>
      <c r="AR21" s="756"/>
      <c r="AS21" s="756"/>
      <c r="AT21" s="756"/>
      <c r="AU21" s="756"/>
      <c r="AV21" s="756"/>
      <c r="AW21" s="756"/>
      <c r="AX21" s="756"/>
      <c r="AY21" s="756"/>
      <c r="AZ21" s="756"/>
      <c r="BA21" s="756"/>
      <c r="BB21" s="756"/>
      <c r="BC21" s="756"/>
      <c r="BD21" s="756"/>
      <c r="BE21" s="756"/>
      <c r="BF21" s="751"/>
      <c r="BG21" s="641" t="s">
        <v>143</v>
      </c>
      <c r="BH21" s="644"/>
      <c r="BI21" s="644"/>
      <c r="BJ21" s="644"/>
      <c r="BK21" s="644"/>
      <c r="BL21" s="644"/>
      <c r="BM21" s="644"/>
      <c r="BN21" s="645"/>
      <c r="BO21" s="703" t="s">
        <v>143</v>
      </c>
      <c r="BP21" s="703"/>
      <c r="BQ21" s="703"/>
      <c r="BR21" s="703"/>
      <c r="BS21" s="649" t="s">
        <v>173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280</v>
      </c>
      <c r="C22" s="639"/>
      <c r="D22" s="639"/>
      <c r="E22" s="639"/>
      <c r="F22" s="639"/>
      <c r="G22" s="639"/>
      <c r="H22" s="639"/>
      <c r="I22" s="639"/>
      <c r="J22" s="639"/>
      <c r="K22" s="639"/>
      <c r="L22" s="639"/>
      <c r="M22" s="639"/>
      <c r="N22" s="639"/>
      <c r="O22" s="639"/>
      <c r="P22" s="639"/>
      <c r="Q22" s="640"/>
      <c r="R22" s="641">
        <v>39665616</v>
      </c>
      <c r="S22" s="644"/>
      <c r="T22" s="644"/>
      <c r="U22" s="644"/>
      <c r="V22" s="644"/>
      <c r="W22" s="644"/>
      <c r="X22" s="644"/>
      <c r="Y22" s="645"/>
      <c r="Z22" s="703">
        <v>62.7</v>
      </c>
      <c r="AA22" s="703"/>
      <c r="AB22" s="703"/>
      <c r="AC22" s="703"/>
      <c r="AD22" s="704">
        <v>37315058</v>
      </c>
      <c r="AE22" s="704"/>
      <c r="AF22" s="704"/>
      <c r="AG22" s="704"/>
      <c r="AH22" s="704"/>
      <c r="AI22" s="704"/>
      <c r="AJ22" s="704"/>
      <c r="AK22" s="704"/>
      <c r="AL22" s="646">
        <v>99.5</v>
      </c>
      <c r="AM22" s="647"/>
      <c r="AN22" s="647"/>
      <c r="AO22" s="705"/>
      <c r="AP22" s="749" t="s">
        <v>281</v>
      </c>
      <c r="AQ22" s="756"/>
      <c r="AR22" s="756"/>
      <c r="AS22" s="756"/>
      <c r="AT22" s="756"/>
      <c r="AU22" s="756"/>
      <c r="AV22" s="756"/>
      <c r="AW22" s="756"/>
      <c r="AX22" s="756"/>
      <c r="AY22" s="756"/>
      <c r="AZ22" s="756"/>
      <c r="BA22" s="756"/>
      <c r="BB22" s="756"/>
      <c r="BC22" s="756"/>
      <c r="BD22" s="756"/>
      <c r="BE22" s="756"/>
      <c r="BF22" s="751"/>
      <c r="BG22" s="641" t="s">
        <v>143</v>
      </c>
      <c r="BH22" s="644"/>
      <c r="BI22" s="644"/>
      <c r="BJ22" s="644"/>
      <c r="BK22" s="644"/>
      <c r="BL22" s="644"/>
      <c r="BM22" s="644"/>
      <c r="BN22" s="645"/>
      <c r="BO22" s="703" t="s">
        <v>143</v>
      </c>
      <c r="BP22" s="703"/>
      <c r="BQ22" s="703"/>
      <c r="BR22" s="703"/>
      <c r="BS22" s="649" t="s">
        <v>143</v>
      </c>
      <c r="BT22" s="644"/>
      <c r="BU22" s="644"/>
      <c r="BV22" s="644"/>
      <c r="BW22" s="644"/>
      <c r="BX22" s="644"/>
      <c r="BY22" s="644"/>
      <c r="BZ22" s="644"/>
      <c r="CA22" s="644"/>
      <c r="CB22" s="684"/>
      <c r="CD22" s="758" t="s">
        <v>282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283</v>
      </c>
      <c r="C23" s="639"/>
      <c r="D23" s="639"/>
      <c r="E23" s="639"/>
      <c r="F23" s="639"/>
      <c r="G23" s="639"/>
      <c r="H23" s="639"/>
      <c r="I23" s="639"/>
      <c r="J23" s="639"/>
      <c r="K23" s="639"/>
      <c r="L23" s="639"/>
      <c r="M23" s="639"/>
      <c r="N23" s="639"/>
      <c r="O23" s="639"/>
      <c r="P23" s="639"/>
      <c r="Q23" s="640"/>
      <c r="R23" s="641">
        <v>24829</v>
      </c>
      <c r="S23" s="644"/>
      <c r="T23" s="644"/>
      <c r="U23" s="644"/>
      <c r="V23" s="644"/>
      <c r="W23" s="644"/>
      <c r="X23" s="644"/>
      <c r="Y23" s="645"/>
      <c r="Z23" s="703">
        <v>0</v>
      </c>
      <c r="AA23" s="703"/>
      <c r="AB23" s="703"/>
      <c r="AC23" s="703"/>
      <c r="AD23" s="704">
        <v>24829</v>
      </c>
      <c r="AE23" s="704"/>
      <c r="AF23" s="704"/>
      <c r="AG23" s="704"/>
      <c r="AH23" s="704"/>
      <c r="AI23" s="704"/>
      <c r="AJ23" s="704"/>
      <c r="AK23" s="704"/>
      <c r="AL23" s="646">
        <v>0.1</v>
      </c>
      <c r="AM23" s="647"/>
      <c r="AN23" s="647"/>
      <c r="AO23" s="705"/>
      <c r="AP23" s="749" t="s">
        <v>284</v>
      </c>
      <c r="AQ23" s="756"/>
      <c r="AR23" s="756"/>
      <c r="AS23" s="756"/>
      <c r="AT23" s="756"/>
      <c r="AU23" s="756"/>
      <c r="AV23" s="756"/>
      <c r="AW23" s="756"/>
      <c r="AX23" s="756"/>
      <c r="AY23" s="756"/>
      <c r="AZ23" s="756"/>
      <c r="BA23" s="756"/>
      <c r="BB23" s="756"/>
      <c r="BC23" s="756"/>
      <c r="BD23" s="756"/>
      <c r="BE23" s="756"/>
      <c r="BF23" s="751"/>
      <c r="BG23" s="641">
        <v>1193549</v>
      </c>
      <c r="BH23" s="644"/>
      <c r="BI23" s="644"/>
      <c r="BJ23" s="644"/>
      <c r="BK23" s="644"/>
      <c r="BL23" s="644"/>
      <c r="BM23" s="644"/>
      <c r="BN23" s="645"/>
      <c r="BO23" s="703">
        <v>5.5</v>
      </c>
      <c r="BP23" s="703"/>
      <c r="BQ23" s="703"/>
      <c r="BR23" s="703"/>
      <c r="BS23" s="649" t="s">
        <v>143</v>
      </c>
      <c r="BT23" s="644"/>
      <c r="BU23" s="644"/>
      <c r="BV23" s="644"/>
      <c r="BW23" s="644"/>
      <c r="BX23" s="644"/>
      <c r="BY23" s="644"/>
      <c r="BZ23" s="644"/>
      <c r="CA23" s="644"/>
      <c r="CB23" s="684"/>
      <c r="CD23" s="758" t="s">
        <v>222</v>
      </c>
      <c r="CE23" s="759"/>
      <c r="CF23" s="759"/>
      <c r="CG23" s="759"/>
      <c r="CH23" s="759"/>
      <c r="CI23" s="759"/>
      <c r="CJ23" s="759"/>
      <c r="CK23" s="759"/>
      <c r="CL23" s="759"/>
      <c r="CM23" s="759"/>
      <c r="CN23" s="759"/>
      <c r="CO23" s="759"/>
      <c r="CP23" s="759"/>
      <c r="CQ23" s="760"/>
      <c r="CR23" s="758" t="s">
        <v>285</v>
      </c>
      <c r="CS23" s="759"/>
      <c r="CT23" s="759"/>
      <c r="CU23" s="759"/>
      <c r="CV23" s="759"/>
      <c r="CW23" s="759"/>
      <c r="CX23" s="759"/>
      <c r="CY23" s="760"/>
      <c r="CZ23" s="758" t="s">
        <v>286</v>
      </c>
      <c r="DA23" s="759"/>
      <c r="DB23" s="759"/>
      <c r="DC23" s="760"/>
      <c r="DD23" s="758" t="s">
        <v>287</v>
      </c>
      <c r="DE23" s="759"/>
      <c r="DF23" s="759"/>
      <c r="DG23" s="759"/>
      <c r="DH23" s="759"/>
      <c r="DI23" s="759"/>
      <c r="DJ23" s="759"/>
      <c r="DK23" s="760"/>
      <c r="DL23" s="767" t="s">
        <v>288</v>
      </c>
      <c r="DM23" s="768"/>
      <c r="DN23" s="768"/>
      <c r="DO23" s="768"/>
      <c r="DP23" s="768"/>
      <c r="DQ23" s="768"/>
      <c r="DR23" s="768"/>
      <c r="DS23" s="768"/>
      <c r="DT23" s="768"/>
      <c r="DU23" s="768"/>
      <c r="DV23" s="769"/>
      <c r="DW23" s="758" t="s">
        <v>289</v>
      </c>
      <c r="DX23" s="759"/>
      <c r="DY23" s="759"/>
      <c r="DZ23" s="759"/>
      <c r="EA23" s="759"/>
      <c r="EB23" s="759"/>
      <c r="EC23" s="760"/>
    </row>
    <row r="24" spans="2:133" ht="11.25" customHeight="1" x14ac:dyDescent="0.15">
      <c r="B24" s="638" t="s">
        <v>290</v>
      </c>
      <c r="C24" s="639"/>
      <c r="D24" s="639"/>
      <c r="E24" s="639"/>
      <c r="F24" s="639"/>
      <c r="G24" s="639"/>
      <c r="H24" s="639"/>
      <c r="I24" s="639"/>
      <c r="J24" s="639"/>
      <c r="K24" s="639"/>
      <c r="L24" s="639"/>
      <c r="M24" s="639"/>
      <c r="N24" s="639"/>
      <c r="O24" s="639"/>
      <c r="P24" s="639"/>
      <c r="Q24" s="640"/>
      <c r="R24" s="641">
        <v>620143</v>
      </c>
      <c r="S24" s="644"/>
      <c r="T24" s="644"/>
      <c r="U24" s="644"/>
      <c r="V24" s="644"/>
      <c r="W24" s="644"/>
      <c r="X24" s="644"/>
      <c r="Y24" s="645"/>
      <c r="Z24" s="703">
        <v>1</v>
      </c>
      <c r="AA24" s="703"/>
      <c r="AB24" s="703"/>
      <c r="AC24" s="703"/>
      <c r="AD24" s="704" t="s">
        <v>143</v>
      </c>
      <c r="AE24" s="704"/>
      <c r="AF24" s="704"/>
      <c r="AG24" s="704"/>
      <c r="AH24" s="704"/>
      <c r="AI24" s="704"/>
      <c r="AJ24" s="704"/>
      <c r="AK24" s="704"/>
      <c r="AL24" s="646" t="s">
        <v>143</v>
      </c>
      <c r="AM24" s="647"/>
      <c r="AN24" s="647"/>
      <c r="AO24" s="705"/>
      <c r="AP24" s="749" t="s">
        <v>291</v>
      </c>
      <c r="AQ24" s="756"/>
      <c r="AR24" s="756"/>
      <c r="AS24" s="756"/>
      <c r="AT24" s="756"/>
      <c r="AU24" s="756"/>
      <c r="AV24" s="756"/>
      <c r="AW24" s="756"/>
      <c r="AX24" s="756"/>
      <c r="AY24" s="756"/>
      <c r="AZ24" s="756"/>
      <c r="BA24" s="756"/>
      <c r="BB24" s="756"/>
      <c r="BC24" s="756"/>
      <c r="BD24" s="756"/>
      <c r="BE24" s="756"/>
      <c r="BF24" s="751"/>
      <c r="BG24" s="641" t="s">
        <v>143</v>
      </c>
      <c r="BH24" s="644"/>
      <c r="BI24" s="644"/>
      <c r="BJ24" s="644"/>
      <c r="BK24" s="644"/>
      <c r="BL24" s="644"/>
      <c r="BM24" s="644"/>
      <c r="BN24" s="645"/>
      <c r="BO24" s="703" t="s">
        <v>143</v>
      </c>
      <c r="BP24" s="703"/>
      <c r="BQ24" s="703"/>
      <c r="BR24" s="703"/>
      <c r="BS24" s="649" t="s">
        <v>143</v>
      </c>
      <c r="BT24" s="644"/>
      <c r="BU24" s="644"/>
      <c r="BV24" s="644"/>
      <c r="BW24" s="644"/>
      <c r="BX24" s="644"/>
      <c r="BY24" s="644"/>
      <c r="BZ24" s="644"/>
      <c r="CA24" s="644"/>
      <c r="CB24" s="684"/>
      <c r="CD24" s="712" t="s">
        <v>292</v>
      </c>
      <c r="CE24" s="713"/>
      <c r="CF24" s="713"/>
      <c r="CG24" s="713"/>
      <c r="CH24" s="713"/>
      <c r="CI24" s="713"/>
      <c r="CJ24" s="713"/>
      <c r="CK24" s="713"/>
      <c r="CL24" s="713"/>
      <c r="CM24" s="713"/>
      <c r="CN24" s="713"/>
      <c r="CO24" s="713"/>
      <c r="CP24" s="713"/>
      <c r="CQ24" s="714"/>
      <c r="CR24" s="706">
        <v>30772936</v>
      </c>
      <c r="CS24" s="707"/>
      <c r="CT24" s="707"/>
      <c r="CU24" s="707"/>
      <c r="CV24" s="707"/>
      <c r="CW24" s="707"/>
      <c r="CX24" s="707"/>
      <c r="CY24" s="753"/>
      <c r="CZ24" s="754">
        <v>50.4</v>
      </c>
      <c r="DA24" s="723"/>
      <c r="DB24" s="723"/>
      <c r="DC24" s="757"/>
      <c r="DD24" s="752">
        <v>19295737</v>
      </c>
      <c r="DE24" s="707"/>
      <c r="DF24" s="707"/>
      <c r="DG24" s="707"/>
      <c r="DH24" s="707"/>
      <c r="DI24" s="707"/>
      <c r="DJ24" s="707"/>
      <c r="DK24" s="753"/>
      <c r="DL24" s="752">
        <v>18975708</v>
      </c>
      <c r="DM24" s="707"/>
      <c r="DN24" s="707"/>
      <c r="DO24" s="707"/>
      <c r="DP24" s="707"/>
      <c r="DQ24" s="707"/>
      <c r="DR24" s="707"/>
      <c r="DS24" s="707"/>
      <c r="DT24" s="707"/>
      <c r="DU24" s="707"/>
      <c r="DV24" s="753"/>
      <c r="DW24" s="754">
        <v>48</v>
      </c>
      <c r="DX24" s="723"/>
      <c r="DY24" s="723"/>
      <c r="DZ24" s="723"/>
      <c r="EA24" s="723"/>
      <c r="EB24" s="723"/>
      <c r="EC24" s="755"/>
    </row>
    <row r="25" spans="2:133" ht="11.25" customHeight="1" x14ac:dyDescent="0.15">
      <c r="B25" s="638" t="s">
        <v>293</v>
      </c>
      <c r="C25" s="639"/>
      <c r="D25" s="639"/>
      <c r="E25" s="639"/>
      <c r="F25" s="639"/>
      <c r="G25" s="639"/>
      <c r="H25" s="639"/>
      <c r="I25" s="639"/>
      <c r="J25" s="639"/>
      <c r="K25" s="639"/>
      <c r="L25" s="639"/>
      <c r="M25" s="639"/>
      <c r="N25" s="639"/>
      <c r="O25" s="639"/>
      <c r="P25" s="639"/>
      <c r="Q25" s="640"/>
      <c r="R25" s="641">
        <v>977561</v>
      </c>
      <c r="S25" s="644"/>
      <c r="T25" s="644"/>
      <c r="U25" s="644"/>
      <c r="V25" s="644"/>
      <c r="W25" s="644"/>
      <c r="X25" s="644"/>
      <c r="Y25" s="645"/>
      <c r="Z25" s="703">
        <v>1.5</v>
      </c>
      <c r="AA25" s="703"/>
      <c r="AB25" s="703"/>
      <c r="AC25" s="703"/>
      <c r="AD25" s="704">
        <v>123735</v>
      </c>
      <c r="AE25" s="704"/>
      <c r="AF25" s="704"/>
      <c r="AG25" s="704"/>
      <c r="AH25" s="704"/>
      <c r="AI25" s="704"/>
      <c r="AJ25" s="704"/>
      <c r="AK25" s="704"/>
      <c r="AL25" s="646">
        <v>0.3</v>
      </c>
      <c r="AM25" s="647"/>
      <c r="AN25" s="647"/>
      <c r="AO25" s="705"/>
      <c r="AP25" s="749" t="s">
        <v>294</v>
      </c>
      <c r="AQ25" s="756"/>
      <c r="AR25" s="756"/>
      <c r="AS25" s="756"/>
      <c r="AT25" s="756"/>
      <c r="AU25" s="756"/>
      <c r="AV25" s="756"/>
      <c r="AW25" s="756"/>
      <c r="AX25" s="756"/>
      <c r="AY25" s="756"/>
      <c r="AZ25" s="756"/>
      <c r="BA25" s="756"/>
      <c r="BB25" s="756"/>
      <c r="BC25" s="756"/>
      <c r="BD25" s="756"/>
      <c r="BE25" s="756"/>
      <c r="BF25" s="751"/>
      <c r="BG25" s="641" t="s">
        <v>143</v>
      </c>
      <c r="BH25" s="644"/>
      <c r="BI25" s="644"/>
      <c r="BJ25" s="644"/>
      <c r="BK25" s="644"/>
      <c r="BL25" s="644"/>
      <c r="BM25" s="644"/>
      <c r="BN25" s="645"/>
      <c r="BO25" s="703" t="s">
        <v>143</v>
      </c>
      <c r="BP25" s="703"/>
      <c r="BQ25" s="703"/>
      <c r="BR25" s="703"/>
      <c r="BS25" s="649" t="s">
        <v>143</v>
      </c>
      <c r="BT25" s="644"/>
      <c r="BU25" s="644"/>
      <c r="BV25" s="644"/>
      <c r="BW25" s="644"/>
      <c r="BX25" s="644"/>
      <c r="BY25" s="644"/>
      <c r="BZ25" s="644"/>
      <c r="CA25" s="644"/>
      <c r="CB25" s="684"/>
      <c r="CD25" s="685" t="s">
        <v>295</v>
      </c>
      <c r="CE25" s="682"/>
      <c r="CF25" s="682"/>
      <c r="CG25" s="682"/>
      <c r="CH25" s="682"/>
      <c r="CI25" s="682"/>
      <c r="CJ25" s="682"/>
      <c r="CK25" s="682"/>
      <c r="CL25" s="682"/>
      <c r="CM25" s="682"/>
      <c r="CN25" s="682"/>
      <c r="CO25" s="682"/>
      <c r="CP25" s="682"/>
      <c r="CQ25" s="683"/>
      <c r="CR25" s="641">
        <v>9975734</v>
      </c>
      <c r="CS25" s="642"/>
      <c r="CT25" s="642"/>
      <c r="CU25" s="642"/>
      <c r="CV25" s="642"/>
      <c r="CW25" s="642"/>
      <c r="CX25" s="642"/>
      <c r="CY25" s="643"/>
      <c r="CZ25" s="646">
        <v>16.3</v>
      </c>
      <c r="DA25" s="675"/>
      <c r="DB25" s="675"/>
      <c r="DC25" s="676"/>
      <c r="DD25" s="649">
        <v>9270064</v>
      </c>
      <c r="DE25" s="642"/>
      <c r="DF25" s="642"/>
      <c r="DG25" s="642"/>
      <c r="DH25" s="642"/>
      <c r="DI25" s="642"/>
      <c r="DJ25" s="642"/>
      <c r="DK25" s="643"/>
      <c r="DL25" s="649">
        <v>8994069</v>
      </c>
      <c r="DM25" s="642"/>
      <c r="DN25" s="642"/>
      <c r="DO25" s="642"/>
      <c r="DP25" s="642"/>
      <c r="DQ25" s="642"/>
      <c r="DR25" s="642"/>
      <c r="DS25" s="642"/>
      <c r="DT25" s="642"/>
      <c r="DU25" s="642"/>
      <c r="DV25" s="643"/>
      <c r="DW25" s="646">
        <v>22.8</v>
      </c>
      <c r="DX25" s="675"/>
      <c r="DY25" s="675"/>
      <c r="DZ25" s="675"/>
      <c r="EA25" s="675"/>
      <c r="EB25" s="675"/>
      <c r="EC25" s="677"/>
    </row>
    <row r="26" spans="2:133" ht="11.25" customHeight="1" x14ac:dyDescent="0.15">
      <c r="B26" s="638" t="s">
        <v>296</v>
      </c>
      <c r="C26" s="639"/>
      <c r="D26" s="639"/>
      <c r="E26" s="639"/>
      <c r="F26" s="639"/>
      <c r="G26" s="639"/>
      <c r="H26" s="639"/>
      <c r="I26" s="639"/>
      <c r="J26" s="639"/>
      <c r="K26" s="639"/>
      <c r="L26" s="639"/>
      <c r="M26" s="639"/>
      <c r="N26" s="639"/>
      <c r="O26" s="639"/>
      <c r="P26" s="639"/>
      <c r="Q26" s="640"/>
      <c r="R26" s="641">
        <v>311628</v>
      </c>
      <c r="S26" s="644"/>
      <c r="T26" s="644"/>
      <c r="U26" s="644"/>
      <c r="V26" s="644"/>
      <c r="W26" s="644"/>
      <c r="X26" s="644"/>
      <c r="Y26" s="645"/>
      <c r="Z26" s="703">
        <v>0.5</v>
      </c>
      <c r="AA26" s="703"/>
      <c r="AB26" s="703"/>
      <c r="AC26" s="703"/>
      <c r="AD26" s="704" t="s">
        <v>143</v>
      </c>
      <c r="AE26" s="704"/>
      <c r="AF26" s="704"/>
      <c r="AG26" s="704"/>
      <c r="AH26" s="704"/>
      <c r="AI26" s="704"/>
      <c r="AJ26" s="704"/>
      <c r="AK26" s="704"/>
      <c r="AL26" s="646" t="s">
        <v>143</v>
      </c>
      <c r="AM26" s="647"/>
      <c r="AN26" s="647"/>
      <c r="AO26" s="705"/>
      <c r="AP26" s="749" t="s">
        <v>297</v>
      </c>
      <c r="AQ26" s="750"/>
      <c r="AR26" s="750"/>
      <c r="AS26" s="750"/>
      <c r="AT26" s="750"/>
      <c r="AU26" s="750"/>
      <c r="AV26" s="750"/>
      <c r="AW26" s="750"/>
      <c r="AX26" s="750"/>
      <c r="AY26" s="750"/>
      <c r="AZ26" s="750"/>
      <c r="BA26" s="750"/>
      <c r="BB26" s="750"/>
      <c r="BC26" s="750"/>
      <c r="BD26" s="750"/>
      <c r="BE26" s="750"/>
      <c r="BF26" s="751"/>
      <c r="BG26" s="641" t="s">
        <v>143</v>
      </c>
      <c r="BH26" s="644"/>
      <c r="BI26" s="644"/>
      <c r="BJ26" s="644"/>
      <c r="BK26" s="644"/>
      <c r="BL26" s="644"/>
      <c r="BM26" s="644"/>
      <c r="BN26" s="645"/>
      <c r="BO26" s="703" t="s">
        <v>143</v>
      </c>
      <c r="BP26" s="703"/>
      <c r="BQ26" s="703"/>
      <c r="BR26" s="703"/>
      <c r="BS26" s="649" t="s">
        <v>143</v>
      </c>
      <c r="BT26" s="644"/>
      <c r="BU26" s="644"/>
      <c r="BV26" s="644"/>
      <c r="BW26" s="644"/>
      <c r="BX26" s="644"/>
      <c r="BY26" s="644"/>
      <c r="BZ26" s="644"/>
      <c r="CA26" s="644"/>
      <c r="CB26" s="684"/>
      <c r="CD26" s="685" t="s">
        <v>298</v>
      </c>
      <c r="CE26" s="682"/>
      <c r="CF26" s="682"/>
      <c r="CG26" s="682"/>
      <c r="CH26" s="682"/>
      <c r="CI26" s="682"/>
      <c r="CJ26" s="682"/>
      <c r="CK26" s="682"/>
      <c r="CL26" s="682"/>
      <c r="CM26" s="682"/>
      <c r="CN26" s="682"/>
      <c r="CO26" s="682"/>
      <c r="CP26" s="682"/>
      <c r="CQ26" s="683"/>
      <c r="CR26" s="641">
        <v>7120991</v>
      </c>
      <c r="CS26" s="644"/>
      <c r="CT26" s="644"/>
      <c r="CU26" s="644"/>
      <c r="CV26" s="644"/>
      <c r="CW26" s="644"/>
      <c r="CX26" s="644"/>
      <c r="CY26" s="645"/>
      <c r="CZ26" s="646">
        <v>11.7</v>
      </c>
      <c r="DA26" s="675"/>
      <c r="DB26" s="675"/>
      <c r="DC26" s="676"/>
      <c r="DD26" s="649">
        <v>6459464</v>
      </c>
      <c r="DE26" s="644"/>
      <c r="DF26" s="644"/>
      <c r="DG26" s="644"/>
      <c r="DH26" s="644"/>
      <c r="DI26" s="644"/>
      <c r="DJ26" s="644"/>
      <c r="DK26" s="645"/>
      <c r="DL26" s="649" t="s">
        <v>143</v>
      </c>
      <c r="DM26" s="644"/>
      <c r="DN26" s="644"/>
      <c r="DO26" s="644"/>
      <c r="DP26" s="644"/>
      <c r="DQ26" s="644"/>
      <c r="DR26" s="644"/>
      <c r="DS26" s="644"/>
      <c r="DT26" s="644"/>
      <c r="DU26" s="644"/>
      <c r="DV26" s="645"/>
      <c r="DW26" s="646" t="s">
        <v>143</v>
      </c>
      <c r="DX26" s="675"/>
      <c r="DY26" s="675"/>
      <c r="DZ26" s="675"/>
      <c r="EA26" s="675"/>
      <c r="EB26" s="675"/>
      <c r="EC26" s="677"/>
    </row>
    <row r="27" spans="2:133" ht="11.25" customHeight="1" x14ac:dyDescent="0.15">
      <c r="B27" s="638" t="s">
        <v>299</v>
      </c>
      <c r="C27" s="639"/>
      <c r="D27" s="639"/>
      <c r="E27" s="639"/>
      <c r="F27" s="639"/>
      <c r="G27" s="639"/>
      <c r="H27" s="639"/>
      <c r="I27" s="639"/>
      <c r="J27" s="639"/>
      <c r="K27" s="639"/>
      <c r="L27" s="639"/>
      <c r="M27" s="639"/>
      <c r="N27" s="639"/>
      <c r="O27" s="639"/>
      <c r="P27" s="639"/>
      <c r="Q27" s="640"/>
      <c r="R27" s="641">
        <v>8948879</v>
      </c>
      <c r="S27" s="644"/>
      <c r="T27" s="644"/>
      <c r="U27" s="644"/>
      <c r="V27" s="644"/>
      <c r="W27" s="644"/>
      <c r="X27" s="644"/>
      <c r="Y27" s="645"/>
      <c r="Z27" s="703">
        <v>14.2</v>
      </c>
      <c r="AA27" s="703"/>
      <c r="AB27" s="703"/>
      <c r="AC27" s="703"/>
      <c r="AD27" s="704" t="s">
        <v>267</v>
      </c>
      <c r="AE27" s="704"/>
      <c r="AF27" s="704"/>
      <c r="AG27" s="704"/>
      <c r="AH27" s="704"/>
      <c r="AI27" s="704"/>
      <c r="AJ27" s="704"/>
      <c r="AK27" s="704"/>
      <c r="AL27" s="646" t="s">
        <v>262</v>
      </c>
      <c r="AM27" s="647"/>
      <c r="AN27" s="647"/>
      <c r="AO27" s="705"/>
      <c r="AP27" s="638" t="s">
        <v>300</v>
      </c>
      <c r="AQ27" s="639"/>
      <c r="AR27" s="639"/>
      <c r="AS27" s="639"/>
      <c r="AT27" s="639"/>
      <c r="AU27" s="639"/>
      <c r="AV27" s="639"/>
      <c r="AW27" s="639"/>
      <c r="AX27" s="639"/>
      <c r="AY27" s="639"/>
      <c r="AZ27" s="639"/>
      <c r="BA27" s="639"/>
      <c r="BB27" s="639"/>
      <c r="BC27" s="639"/>
      <c r="BD27" s="639"/>
      <c r="BE27" s="639"/>
      <c r="BF27" s="640"/>
      <c r="BG27" s="641">
        <v>21704484</v>
      </c>
      <c r="BH27" s="644"/>
      <c r="BI27" s="644"/>
      <c r="BJ27" s="644"/>
      <c r="BK27" s="644"/>
      <c r="BL27" s="644"/>
      <c r="BM27" s="644"/>
      <c r="BN27" s="645"/>
      <c r="BO27" s="703">
        <v>100</v>
      </c>
      <c r="BP27" s="703"/>
      <c r="BQ27" s="703"/>
      <c r="BR27" s="703"/>
      <c r="BS27" s="649" t="s">
        <v>143</v>
      </c>
      <c r="BT27" s="644"/>
      <c r="BU27" s="644"/>
      <c r="BV27" s="644"/>
      <c r="BW27" s="644"/>
      <c r="BX27" s="644"/>
      <c r="BY27" s="644"/>
      <c r="BZ27" s="644"/>
      <c r="CA27" s="644"/>
      <c r="CB27" s="684"/>
      <c r="CD27" s="685" t="s">
        <v>301</v>
      </c>
      <c r="CE27" s="682"/>
      <c r="CF27" s="682"/>
      <c r="CG27" s="682"/>
      <c r="CH27" s="682"/>
      <c r="CI27" s="682"/>
      <c r="CJ27" s="682"/>
      <c r="CK27" s="682"/>
      <c r="CL27" s="682"/>
      <c r="CM27" s="682"/>
      <c r="CN27" s="682"/>
      <c r="CO27" s="682"/>
      <c r="CP27" s="682"/>
      <c r="CQ27" s="683"/>
      <c r="CR27" s="641">
        <v>15942567</v>
      </c>
      <c r="CS27" s="642"/>
      <c r="CT27" s="642"/>
      <c r="CU27" s="642"/>
      <c r="CV27" s="642"/>
      <c r="CW27" s="642"/>
      <c r="CX27" s="642"/>
      <c r="CY27" s="643"/>
      <c r="CZ27" s="646">
        <v>26.1</v>
      </c>
      <c r="DA27" s="675"/>
      <c r="DB27" s="675"/>
      <c r="DC27" s="676"/>
      <c r="DD27" s="649">
        <v>5175212</v>
      </c>
      <c r="DE27" s="642"/>
      <c r="DF27" s="642"/>
      <c r="DG27" s="642"/>
      <c r="DH27" s="642"/>
      <c r="DI27" s="642"/>
      <c r="DJ27" s="642"/>
      <c r="DK27" s="643"/>
      <c r="DL27" s="649">
        <v>5131178</v>
      </c>
      <c r="DM27" s="642"/>
      <c r="DN27" s="642"/>
      <c r="DO27" s="642"/>
      <c r="DP27" s="642"/>
      <c r="DQ27" s="642"/>
      <c r="DR27" s="642"/>
      <c r="DS27" s="642"/>
      <c r="DT27" s="642"/>
      <c r="DU27" s="642"/>
      <c r="DV27" s="643"/>
      <c r="DW27" s="646">
        <v>13</v>
      </c>
      <c r="DX27" s="675"/>
      <c r="DY27" s="675"/>
      <c r="DZ27" s="675"/>
      <c r="EA27" s="675"/>
      <c r="EB27" s="675"/>
      <c r="EC27" s="677"/>
    </row>
    <row r="28" spans="2:133" ht="11.25" customHeight="1" x14ac:dyDescent="0.15">
      <c r="B28" s="746" t="s">
        <v>302</v>
      </c>
      <c r="C28" s="747"/>
      <c r="D28" s="747"/>
      <c r="E28" s="747"/>
      <c r="F28" s="747"/>
      <c r="G28" s="747"/>
      <c r="H28" s="747"/>
      <c r="I28" s="747"/>
      <c r="J28" s="747"/>
      <c r="K28" s="747"/>
      <c r="L28" s="747"/>
      <c r="M28" s="747"/>
      <c r="N28" s="747"/>
      <c r="O28" s="747"/>
      <c r="P28" s="747"/>
      <c r="Q28" s="748"/>
      <c r="R28" s="641">
        <v>347</v>
      </c>
      <c r="S28" s="644"/>
      <c r="T28" s="644"/>
      <c r="U28" s="644"/>
      <c r="V28" s="644"/>
      <c r="W28" s="644"/>
      <c r="X28" s="644"/>
      <c r="Y28" s="645"/>
      <c r="Z28" s="703">
        <v>0</v>
      </c>
      <c r="AA28" s="703"/>
      <c r="AB28" s="703"/>
      <c r="AC28" s="703"/>
      <c r="AD28" s="704">
        <v>347</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303</v>
      </c>
      <c r="CE28" s="682"/>
      <c r="CF28" s="682"/>
      <c r="CG28" s="682"/>
      <c r="CH28" s="682"/>
      <c r="CI28" s="682"/>
      <c r="CJ28" s="682"/>
      <c r="CK28" s="682"/>
      <c r="CL28" s="682"/>
      <c r="CM28" s="682"/>
      <c r="CN28" s="682"/>
      <c r="CO28" s="682"/>
      <c r="CP28" s="682"/>
      <c r="CQ28" s="683"/>
      <c r="CR28" s="641">
        <v>4854635</v>
      </c>
      <c r="CS28" s="644"/>
      <c r="CT28" s="644"/>
      <c r="CU28" s="644"/>
      <c r="CV28" s="644"/>
      <c r="CW28" s="644"/>
      <c r="CX28" s="644"/>
      <c r="CY28" s="645"/>
      <c r="CZ28" s="646">
        <v>7.9</v>
      </c>
      <c r="DA28" s="675"/>
      <c r="DB28" s="675"/>
      <c r="DC28" s="676"/>
      <c r="DD28" s="649">
        <v>4850461</v>
      </c>
      <c r="DE28" s="644"/>
      <c r="DF28" s="644"/>
      <c r="DG28" s="644"/>
      <c r="DH28" s="644"/>
      <c r="DI28" s="644"/>
      <c r="DJ28" s="644"/>
      <c r="DK28" s="645"/>
      <c r="DL28" s="649">
        <v>4850461</v>
      </c>
      <c r="DM28" s="644"/>
      <c r="DN28" s="644"/>
      <c r="DO28" s="644"/>
      <c r="DP28" s="644"/>
      <c r="DQ28" s="644"/>
      <c r="DR28" s="644"/>
      <c r="DS28" s="644"/>
      <c r="DT28" s="644"/>
      <c r="DU28" s="644"/>
      <c r="DV28" s="645"/>
      <c r="DW28" s="646">
        <v>12.3</v>
      </c>
      <c r="DX28" s="675"/>
      <c r="DY28" s="675"/>
      <c r="DZ28" s="675"/>
      <c r="EA28" s="675"/>
      <c r="EB28" s="675"/>
      <c r="EC28" s="677"/>
    </row>
    <row r="29" spans="2:133" ht="11.25" customHeight="1" x14ac:dyDescent="0.15">
      <c r="B29" s="638" t="s">
        <v>304</v>
      </c>
      <c r="C29" s="639"/>
      <c r="D29" s="639"/>
      <c r="E29" s="639"/>
      <c r="F29" s="639"/>
      <c r="G29" s="639"/>
      <c r="H29" s="639"/>
      <c r="I29" s="639"/>
      <c r="J29" s="639"/>
      <c r="K29" s="639"/>
      <c r="L29" s="639"/>
      <c r="M29" s="639"/>
      <c r="N29" s="639"/>
      <c r="O29" s="639"/>
      <c r="P29" s="639"/>
      <c r="Q29" s="640"/>
      <c r="R29" s="641">
        <v>4240231</v>
      </c>
      <c r="S29" s="644"/>
      <c r="T29" s="644"/>
      <c r="U29" s="644"/>
      <c r="V29" s="644"/>
      <c r="W29" s="644"/>
      <c r="X29" s="644"/>
      <c r="Y29" s="645"/>
      <c r="Z29" s="703">
        <v>6.7</v>
      </c>
      <c r="AA29" s="703"/>
      <c r="AB29" s="703"/>
      <c r="AC29" s="703"/>
      <c r="AD29" s="704" t="s">
        <v>143</v>
      </c>
      <c r="AE29" s="704"/>
      <c r="AF29" s="704"/>
      <c r="AG29" s="704"/>
      <c r="AH29" s="704"/>
      <c r="AI29" s="704"/>
      <c r="AJ29" s="704"/>
      <c r="AK29" s="704"/>
      <c r="AL29" s="646" t="s">
        <v>143</v>
      </c>
      <c r="AM29" s="647"/>
      <c r="AN29" s="647"/>
      <c r="AO29" s="705"/>
      <c r="AP29" s="715" t="s">
        <v>222</v>
      </c>
      <c r="AQ29" s="716"/>
      <c r="AR29" s="716"/>
      <c r="AS29" s="716"/>
      <c r="AT29" s="716"/>
      <c r="AU29" s="716"/>
      <c r="AV29" s="716"/>
      <c r="AW29" s="716"/>
      <c r="AX29" s="716"/>
      <c r="AY29" s="716"/>
      <c r="AZ29" s="716"/>
      <c r="BA29" s="716"/>
      <c r="BB29" s="716"/>
      <c r="BC29" s="716"/>
      <c r="BD29" s="716"/>
      <c r="BE29" s="716"/>
      <c r="BF29" s="717"/>
      <c r="BG29" s="715" t="s">
        <v>305</v>
      </c>
      <c r="BH29" s="743"/>
      <c r="BI29" s="743"/>
      <c r="BJ29" s="743"/>
      <c r="BK29" s="743"/>
      <c r="BL29" s="743"/>
      <c r="BM29" s="743"/>
      <c r="BN29" s="743"/>
      <c r="BO29" s="743"/>
      <c r="BP29" s="743"/>
      <c r="BQ29" s="744"/>
      <c r="BR29" s="715" t="s">
        <v>306</v>
      </c>
      <c r="BS29" s="743"/>
      <c r="BT29" s="743"/>
      <c r="BU29" s="743"/>
      <c r="BV29" s="743"/>
      <c r="BW29" s="743"/>
      <c r="BX29" s="743"/>
      <c r="BY29" s="743"/>
      <c r="BZ29" s="743"/>
      <c r="CA29" s="743"/>
      <c r="CB29" s="744"/>
      <c r="CD29" s="725" t="s">
        <v>307</v>
      </c>
      <c r="CE29" s="726"/>
      <c r="CF29" s="685" t="s">
        <v>308</v>
      </c>
      <c r="CG29" s="682"/>
      <c r="CH29" s="682"/>
      <c r="CI29" s="682"/>
      <c r="CJ29" s="682"/>
      <c r="CK29" s="682"/>
      <c r="CL29" s="682"/>
      <c r="CM29" s="682"/>
      <c r="CN29" s="682"/>
      <c r="CO29" s="682"/>
      <c r="CP29" s="682"/>
      <c r="CQ29" s="683"/>
      <c r="CR29" s="641">
        <v>4854635</v>
      </c>
      <c r="CS29" s="642"/>
      <c r="CT29" s="642"/>
      <c r="CU29" s="642"/>
      <c r="CV29" s="642"/>
      <c r="CW29" s="642"/>
      <c r="CX29" s="642"/>
      <c r="CY29" s="643"/>
      <c r="CZ29" s="646">
        <v>7.9</v>
      </c>
      <c r="DA29" s="675"/>
      <c r="DB29" s="675"/>
      <c r="DC29" s="676"/>
      <c r="DD29" s="649">
        <v>4850461</v>
      </c>
      <c r="DE29" s="642"/>
      <c r="DF29" s="642"/>
      <c r="DG29" s="642"/>
      <c r="DH29" s="642"/>
      <c r="DI29" s="642"/>
      <c r="DJ29" s="642"/>
      <c r="DK29" s="643"/>
      <c r="DL29" s="649">
        <v>4850461</v>
      </c>
      <c r="DM29" s="642"/>
      <c r="DN29" s="642"/>
      <c r="DO29" s="642"/>
      <c r="DP29" s="642"/>
      <c r="DQ29" s="642"/>
      <c r="DR29" s="642"/>
      <c r="DS29" s="642"/>
      <c r="DT29" s="642"/>
      <c r="DU29" s="642"/>
      <c r="DV29" s="643"/>
      <c r="DW29" s="646">
        <v>12.3</v>
      </c>
      <c r="DX29" s="675"/>
      <c r="DY29" s="675"/>
      <c r="DZ29" s="675"/>
      <c r="EA29" s="675"/>
      <c r="EB29" s="675"/>
      <c r="EC29" s="677"/>
    </row>
    <row r="30" spans="2:133" ht="11.25" customHeight="1" x14ac:dyDescent="0.15">
      <c r="B30" s="638" t="s">
        <v>309</v>
      </c>
      <c r="C30" s="639"/>
      <c r="D30" s="639"/>
      <c r="E30" s="639"/>
      <c r="F30" s="639"/>
      <c r="G30" s="639"/>
      <c r="H30" s="639"/>
      <c r="I30" s="639"/>
      <c r="J30" s="639"/>
      <c r="K30" s="639"/>
      <c r="L30" s="639"/>
      <c r="M30" s="639"/>
      <c r="N30" s="639"/>
      <c r="O30" s="639"/>
      <c r="P30" s="639"/>
      <c r="Q30" s="640"/>
      <c r="R30" s="641">
        <v>56660</v>
      </c>
      <c r="S30" s="644"/>
      <c r="T30" s="644"/>
      <c r="U30" s="644"/>
      <c r="V30" s="644"/>
      <c r="W30" s="644"/>
      <c r="X30" s="644"/>
      <c r="Y30" s="645"/>
      <c r="Z30" s="703">
        <v>0.1</v>
      </c>
      <c r="AA30" s="703"/>
      <c r="AB30" s="703"/>
      <c r="AC30" s="703"/>
      <c r="AD30" s="704">
        <v>24100</v>
      </c>
      <c r="AE30" s="704"/>
      <c r="AF30" s="704"/>
      <c r="AG30" s="704"/>
      <c r="AH30" s="704"/>
      <c r="AI30" s="704"/>
      <c r="AJ30" s="704"/>
      <c r="AK30" s="704"/>
      <c r="AL30" s="646">
        <v>0.1</v>
      </c>
      <c r="AM30" s="647"/>
      <c r="AN30" s="647"/>
      <c r="AO30" s="705"/>
      <c r="AP30" s="731" t="s">
        <v>310</v>
      </c>
      <c r="AQ30" s="732"/>
      <c r="AR30" s="732"/>
      <c r="AS30" s="732"/>
      <c r="AT30" s="737" t="s">
        <v>311</v>
      </c>
      <c r="AU30" s="210"/>
      <c r="AV30" s="210"/>
      <c r="AW30" s="210"/>
      <c r="AX30" s="740" t="s">
        <v>186</v>
      </c>
      <c r="AY30" s="741"/>
      <c r="AZ30" s="741"/>
      <c r="BA30" s="741"/>
      <c r="BB30" s="741"/>
      <c r="BC30" s="741"/>
      <c r="BD30" s="741"/>
      <c r="BE30" s="741"/>
      <c r="BF30" s="742"/>
      <c r="BG30" s="721">
        <v>98.5</v>
      </c>
      <c r="BH30" s="722"/>
      <c r="BI30" s="722"/>
      <c r="BJ30" s="722"/>
      <c r="BK30" s="722"/>
      <c r="BL30" s="722"/>
      <c r="BM30" s="723">
        <v>92.2</v>
      </c>
      <c r="BN30" s="722"/>
      <c r="BO30" s="722"/>
      <c r="BP30" s="722"/>
      <c r="BQ30" s="724"/>
      <c r="BR30" s="721">
        <v>98.1</v>
      </c>
      <c r="BS30" s="722"/>
      <c r="BT30" s="722"/>
      <c r="BU30" s="722"/>
      <c r="BV30" s="722"/>
      <c r="BW30" s="722"/>
      <c r="BX30" s="723">
        <v>91.3</v>
      </c>
      <c r="BY30" s="722"/>
      <c r="BZ30" s="722"/>
      <c r="CA30" s="722"/>
      <c r="CB30" s="724"/>
      <c r="CD30" s="727"/>
      <c r="CE30" s="728"/>
      <c r="CF30" s="685" t="s">
        <v>312</v>
      </c>
      <c r="CG30" s="682"/>
      <c r="CH30" s="682"/>
      <c r="CI30" s="682"/>
      <c r="CJ30" s="682"/>
      <c r="CK30" s="682"/>
      <c r="CL30" s="682"/>
      <c r="CM30" s="682"/>
      <c r="CN30" s="682"/>
      <c r="CO30" s="682"/>
      <c r="CP30" s="682"/>
      <c r="CQ30" s="683"/>
      <c r="CR30" s="641">
        <v>4479666</v>
      </c>
      <c r="CS30" s="644"/>
      <c r="CT30" s="644"/>
      <c r="CU30" s="644"/>
      <c r="CV30" s="644"/>
      <c r="CW30" s="644"/>
      <c r="CX30" s="644"/>
      <c r="CY30" s="645"/>
      <c r="CZ30" s="646">
        <v>7.3</v>
      </c>
      <c r="DA30" s="675"/>
      <c r="DB30" s="675"/>
      <c r="DC30" s="676"/>
      <c r="DD30" s="649">
        <v>4475780</v>
      </c>
      <c r="DE30" s="644"/>
      <c r="DF30" s="644"/>
      <c r="DG30" s="644"/>
      <c r="DH30" s="644"/>
      <c r="DI30" s="644"/>
      <c r="DJ30" s="644"/>
      <c r="DK30" s="645"/>
      <c r="DL30" s="649">
        <v>4475780</v>
      </c>
      <c r="DM30" s="644"/>
      <c r="DN30" s="644"/>
      <c r="DO30" s="644"/>
      <c r="DP30" s="644"/>
      <c r="DQ30" s="644"/>
      <c r="DR30" s="644"/>
      <c r="DS30" s="644"/>
      <c r="DT30" s="644"/>
      <c r="DU30" s="644"/>
      <c r="DV30" s="645"/>
      <c r="DW30" s="646">
        <v>11.3</v>
      </c>
      <c r="DX30" s="675"/>
      <c r="DY30" s="675"/>
      <c r="DZ30" s="675"/>
      <c r="EA30" s="675"/>
      <c r="EB30" s="675"/>
      <c r="EC30" s="677"/>
    </row>
    <row r="31" spans="2:133" ht="11.25" customHeight="1" x14ac:dyDescent="0.15">
      <c r="B31" s="638" t="s">
        <v>313</v>
      </c>
      <c r="C31" s="639"/>
      <c r="D31" s="639"/>
      <c r="E31" s="639"/>
      <c r="F31" s="639"/>
      <c r="G31" s="639"/>
      <c r="H31" s="639"/>
      <c r="I31" s="639"/>
      <c r="J31" s="639"/>
      <c r="K31" s="639"/>
      <c r="L31" s="639"/>
      <c r="M31" s="639"/>
      <c r="N31" s="639"/>
      <c r="O31" s="639"/>
      <c r="P31" s="639"/>
      <c r="Q31" s="640"/>
      <c r="R31" s="641">
        <v>279288</v>
      </c>
      <c r="S31" s="644"/>
      <c r="T31" s="644"/>
      <c r="U31" s="644"/>
      <c r="V31" s="644"/>
      <c r="W31" s="644"/>
      <c r="X31" s="644"/>
      <c r="Y31" s="645"/>
      <c r="Z31" s="703">
        <v>0.4</v>
      </c>
      <c r="AA31" s="703"/>
      <c r="AB31" s="703"/>
      <c r="AC31" s="703"/>
      <c r="AD31" s="704" t="s">
        <v>143</v>
      </c>
      <c r="AE31" s="704"/>
      <c r="AF31" s="704"/>
      <c r="AG31" s="704"/>
      <c r="AH31" s="704"/>
      <c r="AI31" s="704"/>
      <c r="AJ31" s="704"/>
      <c r="AK31" s="704"/>
      <c r="AL31" s="646" t="s">
        <v>143</v>
      </c>
      <c r="AM31" s="647"/>
      <c r="AN31" s="647"/>
      <c r="AO31" s="705"/>
      <c r="AP31" s="733"/>
      <c r="AQ31" s="734"/>
      <c r="AR31" s="734"/>
      <c r="AS31" s="734"/>
      <c r="AT31" s="738"/>
      <c r="AU31" s="209" t="s">
        <v>314</v>
      </c>
      <c r="AV31" s="209"/>
      <c r="AW31" s="209"/>
      <c r="AX31" s="638" t="s">
        <v>315</v>
      </c>
      <c r="AY31" s="639"/>
      <c r="AZ31" s="639"/>
      <c r="BA31" s="639"/>
      <c r="BB31" s="639"/>
      <c r="BC31" s="639"/>
      <c r="BD31" s="639"/>
      <c r="BE31" s="639"/>
      <c r="BF31" s="640"/>
      <c r="BG31" s="719">
        <v>98.7</v>
      </c>
      <c r="BH31" s="642"/>
      <c r="BI31" s="642"/>
      <c r="BJ31" s="642"/>
      <c r="BK31" s="642"/>
      <c r="BL31" s="642"/>
      <c r="BM31" s="647">
        <v>93.8</v>
      </c>
      <c r="BN31" s="720"/>
      <c r="BO31" s="720"/>
      <c r="BP31" s="720"/>
      <c r="BQ31" s="681"/>
      <c r="BR31" s="719">
        <v>98.2</v>
      </c>
      <c r="BS31" s="642"/>
      <c r="BT31" s="642"/>
      <c r="BU31" s="642"/>
      <c r="BV31" s="642"/>
      <c r="BW31" s="642"/>
      <c r="BX31" s="647">
        <v>92.4</v>
      </c>
      <c r="BY31" s="720"/>
      <c r="BZ31" s="720"/>
      <c r="CA31" s="720"/>
      <c r="CB31" s="681"/>
      <c r="CD31" s="727"/>
      <c r="CE31" s="728"/>
      <c r="CF31" s="685" t="s">
        <v>316</v>
      </c>
      <c r="CG31" s="682"/>
      <c r="CH31" s="682"/>
      <c r="CI31" s="682"/>
      <c r="CJ31" s="682"/>
      <c r="CK31" s="682"/>
      <c r="CL31" s="682"/>
      <c r="CM31" s="682"/>
      <c r="CN31" s="682"/>
      <c r="CO31" s="682"/>
      <c r="CP31" s="682"/>
      <c r="CQ31" s="683"/>
      <c r="CR31" s="641">
        <v>374969</v>
      </c>
      <c r="CS31" s="642"/>
      <c r="CT31" s="642"/>
      <c r="CU31" s="642"/>
      <c r="CV31" s="642"/>
      <c r="CW31" s="642"/>
      <c r="CX31" s="642"/>
      <c r="CY31" s="643"/>
      <c r="CZ31" s="646">
        <v>0.6</v>
      </c>
      <c r="DA31" s="675"/>
      <c r="DB31" s="675"/>
      <c r="DC31" s="676"/>
      <c r="DD31" s="649">
        <v>374681</v>
      </c>
      <c r="DE31" s="642"/>
      <c r="DF31" s="642"/>
      <c r="DG31" s="642"/>
      <c r="DH31" s="642"/>
      <c r="DI31" s="642"/>
      <c r="DJ31" s="642"/>
      <c r="DK31" s="643"/>
      <c r="DL31" s="649">
        <v>374681</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317</v>
      </c>
      <c r="C32" s="639"/>
      <c r="D32" s="639"/>
      <c r="E32" s="639"/>
      <c r="F32" s="639"/>
      <c r="G32" s="639"/>
      <c r="H32" s="639"/>
      <c r="I32" s="639"/>
      <c r="J32" s="639"/>
      <c r="K32" s="639"/>
      <c r="L32" s="639"/>
      <c r="M32" s="639"/>
      <c r="N32" s="639"/>
      <c r="O32" s="639"/>
      <c r="P32" s="639"/>
      <c r="Q32" s="640"/>
      <c r="R32" s="641">
        <v>1067694</v>
      </c>
      <c r="S32" s="644"/>
      <c r="T32" s="644"/>
      <c r="U32" s="644"/>
      <c r="V32" s="644"/>
      <c r="W32" s="644"/>
      <c r="X32" s="644"/>
      <c r="Y32" s="645"/>
      <c r="Z32" s="703">
        <v>1.7</v>
      </c>
      <c r="AA32" s="703"/>
      <c r="AB32" s="703"/>
      <c r="AC32" s="703"/>
      <c r="AD32" s="704" t="s">
        <v>143</v>
      </c>
      <c r="AE32" s="704"/>
      <c r="AF32" s="704"/>
      <c r="AG32" s="704"/>
      <c r="AH32" s="704"/>
      <c r="AI32" s="704"/>
      <c r="AJ32" s="704"/>
      <c r="AK32" s="704"/>
      <c r="AL32" s="646" t="s">
        <v>143</v>
      </c>
      <c r="AM32" s="647"/>
      <c r="AN32" s="647"/>
      <c r="AO32" s="705"/>
      <c r="AP32" s="735"/>
      <c r="AQ32" s="736"/>
      <c r="AR32" s="736"/>
      <c r="AS32" s="736"/>
      <c r="AT32" s="739"/>
      <c r="AU32" s="211"/>
      <c r="AV32" s="211"/>
      <c r="AW32" s="211"/>
      <c r="AX32" s="653" t="s">
        <v>318</v>
      </c>
      <c r="AY32" s="654"/>
      <c r="AZ32" s="654"/>
      <c r="BA32" s="654"/>
      <c r="BB32" s="654"/>
      <c r="BC32" s="654"/>
      <c r="BD32" s="654"/>
      <c r="BE32" s="654"/>
      <c r="BF32" s="655"/>
      <c r="BG32" s="718">
        <v>98.2</v>
      </c>
      <c r="BH32" s="657"/>
      <c r="BI32" s="657"/>
      <c r="BJ32" s="657"/>
      <c r="BK32" s="657"/>
      <c r="BL32" s="657"/>
      <c r="BM32" s="701">
        <v>90.2</v>
      </c>
      <c r="BN32" s="657"/>
      <c r="BO32" s="657"/>
      <c r="BP32" s="657"/>
      <c r="BQ32" s="694"/>
      <c r="BR32" s="718">
        <v>98</v>
      </c>
      <c r="BS32" s="657"/>
      <c r="BT32" s="657"/>
      <c r="BU32" s="657"/>
      <c r="BV32" s="657"/>
      <c r="BW32" s="657"/>
      <c r="BX32" s="701">
        <v>89.4</v>
      </c>
      <c r="BY32" s="657"/>
      <c r="BZ32" s="657"/>
      <c r="CA32" s="657"/>
      <c r="CB32" s="694"/>
      <c r="CD32" s="729"/>
      <c r="CE32" s="730"/>
      <c r="CF32" s="685" t="s">
        <v>319</v>
      </c>
      <c r="CG32" s="682"/>
      <c r="CH32" s="682"/>
      <c r="CI32" s="682"/>
      <c r="CJ32" s="682"/>
      <c r="CK32" s="682"/>
      <c r="CL32" s="682"/>
      <c r="CM32" s="682"/>
      <c r="CN32" s="682"/>
      <c r="CO32" s="682"/>
      <c r="CP32" s="682"/>
      <c r="CQ32" s="683"/>
      <c r="CR32" s="641" t="s">
        <v>143</v>
      </c>
      <c r="CS32" s="644"/>
      <c r="CT32" s="644"/>
      <c r="CU32" s="644"/>
      <c r="CV32" s="644"/>
      <c r="CW32" s="644"/>
      <c r="CX32" s="644"/>
      <c r="CY32" s="645"/>
      <c r="CZ32" s="646" t="s">
        <v>143</v>
      </c>
      <c r="DA32" s="675"/>
      <c r="DB32" s="675"/>
      <c r="DC32" s="676"/>
      <c r="DD32" s="649" t="s">
        <v>143</v>
      </c>
      <c r="DE32" s="644"/>
      <c r="DF32" s="644"/>
      <c r="DG32" s="644"/>
      <c r="DH32" s="644"/>
      <c r="DI32" s="644"/>
      <c r="DJ32" s="644"/>
      <c r="DK32" s="645"/>
      <c r="DL32" s="649" t="s">
        <v>262</v>
      </c>
      <c r="DM32" s="644"/>
      <c r="DN32" s="644"/>
      <c r="DO32" s="644"/>
      <c r="DP32" s="644"/>
      <c r="DQ32" s="644"/>
      <c r="DR32" s="644"/>
      <c r="DS32" s="644"/>
      <c r="DT32" s="644"/>
      <c r="DU32" s="644"/>
      <c r="DV32" s="645"/>
      <c r="DW32" s="646" t="s">
        <v>143</v>
      </c>
      <c r="DX32" s="675"/>
      <c r="DY32" s="675"/>
      <c r="DZ32" s="675"/>
      <c r="EA32" s="675"/>
      <c r="EB32" s="675"/>
      <c r="EC32" s="677"/>
    </row>
    <row r="33" spans="2:133" ht="11.25" customHeight="1" x14ac:dyDescent="0.15">
      <c r="B33" s="638" t="s">
        <v>320</v>
      </c>
      <c r="C33" s="639"/>
      <c r="D33" s="639"/>
      <c r="E33" s="639"/>
      <c r="F33" s="639"/>
      <c r="G33" s="639"/>
      <c r="H33" s="639"/>
      <c r="I33" s="639"/>
      <c r="J33" s="639"/>
      <c r="K33" s="639"/>
      <c r="L33" s="639"/>
      <c r="M33" s="639"/>
      <c r="N33" s="639"/>
      <c r="O33" s="639"/>
      <c r="P33" s="639"/>
      <c r="Q33" s="640"/>
      <c r="R33" s="641">
        <v>1677384</v>
      </c>
      <c r="S33" s="644"/>
      <c r="T33" s="644"/>
      <c r="U33" s="644"/>
      <c r="V33" s="644"/>
      <c r="W33" s="644"/>
      <c r="X33" s="644"/>
      <c r="Y33" s="645"/>
      <c r="Z33" s="703">
        <v>2.7</v>
      </c>
      <c r="AA33" s="703"/>
      <c r="AB33" s="703"/>
      <c r="AC33" s="703"/>
      <c r="AD33" s="704" t="s">
        <v>143</v>
      </c>
      <c r="AE33" s="704"/>
      <c r="AF33" s="704"/>
      <c r="AG33" s="704"/>
      <c r="AH33" s="704"/>
      <c r="AI33" s="704"/>
      <c r="AJ33" s="704"/>
      <c r="AK33" s="704"/>
      <c r="AL33" s="646" t="s">
        <v>143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321</v>
      </c>
      <c r="CE33" s="682"/>
      <c r="CF33" s="682"/>
      <c r="CG33" s="682"/>
      <c r="CH33" s="682"/>
      <c r="CI33" s="682"/>
      <c r="CJ33" s="682"/>
      <c r="CK33" s="682"/>
      <c r="CL33" s="682"/>
      <c r="CM33" s="682"/>
      <c r="CN33" s="682"/>
      <c r="CO33" s="682"/>
      <c r="CP33" s="682"/>
      <c r="CQ33" s="683"/>
      <c r="CR33" s="641">
        <v>25266016</v>
      </c>
      <c r="CS33" s="642"/>
      <c r="CT33" s="642"/>
      <c r="CU33" s="642"/>
      <c r="CV33" s="642"/>
      <c r="CW33" s="642"/>
      <c r="CX33" s="642"/>
      <c r="CY33" s="643"/>
      <c r="CZ33" s="646">
        <v>41.4</v>
      </c>
      <c r="DA33" s="675"/>
      <c r="DB33" s="675"/>
      <c r="DC33" s="676"/>
      <c r="DD33" s="649">
        <v>21324906</v>
      </c>
      <c r="DE33" s="642"/>
      <c r="DF33" s="642"/>
      <c r="DG33" s="642"/>
      <c r="DH33" s="642"/>
      <c r="DI33" s="642"/>
      <c r="DJ33" s="642"/>
      <c r="DK33" s="643"/>
      <c r="DL33" s="649">
        <v>16208621</v>
      </c>
      <c r="DM33" s="642"/>
      <c r="DN33" s="642"/>
      <c r="DO33" s="642"/>
      <c r="DP33" s="642"/>
      <c r="DQ33" s="642"/>
      <c r="DR33" s="642"/>
      <c r="DS33" s="642"/>
      <c r="DT33" s="642"/>
      <c r="DU33" s="642"/>
      <c r="DV33" s="643"/>
      <c r="DW33" s="646">
        <v>41</v>
      </c>
      <c r="DX33" s="675"/>
      <c r="DY33" s="675"/>
      <c r="DZ33" s="675"/>
      <c r="EA33" s="675"/>
      <c r="EB33" s="675"/>
      <c r="EC33" s="677"/>
    </row>
    <row r="34" spans="2:133" ht="11.25" customHeight="1" x14ac:dyDescent="0.15">
      <c r="B34" s="638" t="s">
        <v>322</v>
      </c>
      <c r="C34" s="639"/>
      <c r="D34" s="639"/>
      <c r="E34" s="639"/>
      <c r="F34" s="639"/>
      <c r="G34" s="639"/>
      <c r="H34" s="639"/>
      <c r="I34" s="639"/>
      <c r="J34" s="639"/>
      <c r="K34" s="639"/>
      <c r="L34" s="639"/>
      <c r="M34" s="639"/>
      <c r="N34" s="639"/>
      <c r="O34" s="639"/>
      <c r="P34" s="639"/>
      <c r="Q34" s="640"/>
      <c r="R34" s="641">
        <v>676556</v>
      </c>
      <c r="S34" s="644"/>
      <c r="T34" s="644"/>
      <c r="U34" s="644"/>
      <c r="V34" s="644"/>
      <c r="W34" s="644"/>
      <c r="X34" s="644"/>
      <c r="Y34" s="645"/>
      <c r="Z34" s="703">
        <v>1.1000000000000001</v>
      </c>
      <c r="AA34" s="703"/>
      <c r="AB34" s="703"/>
      <c r="AC34" s="703"/>
      <c r="AD34" s="704">
        <v>11725</v>
      </c>
      <c r="AE34" s="704"/>
      <c r="AF34" s="704"/>
      <c r="AG34" s="704"/>
      <c r="AH34" s="704"/>
      <c r="AI34" s="704"/>
      <c r="AJ34" s="704"/>
      <c r="AK34" s="704"/>
      <c r="AL34" s="646">
        <v>0</v>
      </c>
      <c r="AM34" s="647"/>
      <c r="AN34" s="647"/>
      <c r="AO34" s="705"/>
      <c r="AP34" s="214"/>
      <c r="AQ34" s="715" t="s">
        <v>323</v>
      </c>
      <c r="AR34" s="716"/>
      <c r="AS34" s="716"/>
      <c r="AT34" s="716"/>
      <c r="AU34" s="716"/>
      <c r="AV34" s="716"/>
      <c r="AW34" s="716"/>
      <c r="AX34" s="716"/>
      <c r="AY34" s="716"/>
      <c r="AZ34" s="716"/>
      <c r="BA34" s="716"/>
      <c r="BB34" s="716"/>
      <c r="BC34" s="716"/>
      <c r="BD34" s="716"/>
      <c r="BE34" s="716"/>
      <c r="BF34" s="717"/>
      <c r="BG34" s="715" t="s">
        <v>324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325</v>
      </c>
      <c r="CE34" s="682"/>
      <c r="CF34" s="682"/>
      <c r="CG34" s="682"/>
      <c r="CH34" s="682"/>
      <c r="CI34" s="682"/>
      <c r="CJ34" s="682"/>
      <c r="CK34" s="682"/>
      <c r="CL34" s="682"/>
      <c r="CM34" s="682"/>
      <c r="CN34" s="682"/>
      <c r="CO34" s="682"/>
      <c r="CP34" s="682"/>
      <c r="CQ34" s="683"/>
      <c r="CR34" s="641">
        <v>8095788</v>
      </c>
      <c r="CS34" s="644"/>
      <c r="CT34" s="644"/>
      <c r="CU34" s="644"/>
      <c r="CV34" s="644"/>
      <c r="CW34" s="644"/>
      <c r="CX34" s="644"/>
      <c r="CY34" s="645"/>
      <c r="CZ34" s="646">
        <v>13.3</v>
      </c>
      <c r="DA34" s="675"/>
      <c r="DB34" s="675"/>
      <c r="DC34" s="676"/>
      <c r="DD34" s="649">
        <v>6651924</v>
      </c>
      <c r="DE34" s="644"/>
      <c r="DF34" s="644"/>
      <c r="DG34" s="644"/>
      <c r="DH34" s="644"/>
      <c r="DI34" s="644"/>
      <c r="DJ34" s="644"/>
      <c r="DK34" s="645"/>
      <c r="DL34" s="649">
        <v>5495150</v>
      </c>
      <c r="DM34" s="644"/>
      <c r="DN34" s="644"/>
      <c r="DO34" s="644"/>
      <c r="DP34" s="644"/>
      <c r="DQ34" s="644"/>
      <c r="DR34" s="644"/>
      <c r="DS34" s="644"/>
      <c r="DT34" s="644"/>
      <c r="DU34" s="644"/>
      <c r="DV34" s="645"/>
      <c r="DW34" s="646">
        <v>13.9</v>
      </c>
      <c r="DX34" s="675"/>
      <c r="DY34" s="675"/>
      <c r="DZ34" s="675"/>
      <c r="EA34" s="675"/>
      <c r="EB34" s="675"/>
      <c r="EC34" s="677"/>
    </row>
    <row r="35" spans="2:133" ht="11.25" customHeight="1" x14ac:dyDescent="0.15">
      <c r="B35" s="638" t="s">
        <v>326</v>
      </c>
      <c r="C35" s="639"/>
      <c r="D35" s="639"/>
      <c r="E35" s="639"/>
      <c r="F35" s="639"/>
      <c r="G35" s="639"/>
      <c r="H35" s="639"/>
      <c r="I35" s="639"/>
      <c r="J35" s="639"/>
      <c r="K35" s="639"/>
      <c r="L35" s="639"/>
      <c r="M35" s="639"/>
      <c r="N35" s="639"/>
      <c r="O35" s="639"/>
      <c r="P35" s="639"/>
      <c r="Q35" s="640"/>
      <c r="R35" s="641">
        <v>4677100</v>
      </c>
      <c r="S35" s="644"/>
      <c r="T35" s="644"/>
      <c r="U35" s="644"/>
      <c r="V35" s="644"/>
      <c r="W35" s="644"/>
      <c r="X35" s="644"/>
      <c r="Y35" s="645"/>
      <c r="Z35" s="703">
        <v>7.4</v>
      </c>
      <c r="AA35" s="703"/>
      <c r="AB35" s="703"/>
      <c r="AC35" s="703"/>
      <c r="AD35" s="704" t="s">
        <v>267</v>
      </c>
      <c r="AE35" s="704"/>
      <c r="AF35" s="704"/>
      <c r="AG35" s="704"/>
      <c r="AH35" s="704"/>
      <c r="AI35" s="704"/>
      <c r="AJ35" s="704"/>
      <c r="AK35" s="704"/>
      <c r="AL35" s="646" t="s">
        <v>143</v>
      </c>
      <c r="AM35" s="647"/>
      <c r="AN35" s="647"/>
      <c r="AO35" s="705"/>
      <c r="AP35" s="214"/>
      <c r="AQ35" s="709" t="s">
        <v>327</v>
      </c>
      <c r="AR35" s="710"/>
      <c r="AS35" s="710"/>
      <c r="AT35" s="710"/>
      <c r="AU35" s="710"/>
      <c r="AV35" s="710"/>
      <c r="AW35" s="710"/>
      <c r="AX35" s="710"/>
      <c r="AY35" s="711"/>
      <c r="AZ35" s="706">
        <v>10575989</v>
      </c>
      <c r="BA35" s="707"/>
      <c r="BB35" s="707"/>
      <c r="BC35" s="707"/>
      <c r="BD35" s="707"/>
      <c r="BE35" s="707"/>
      <c r="BF35" s="708"/>
      <c r="BG35" s="712" t="s">
        <v>328</v>
      </c>
      <c r="BH35" s="713"/>
      <c r="BI35" s="713"/>
      <c r="BJ35" s="713"/>
      <c r="BK35" s="713"/>
      <c r="BL35" s="713"/>
      <c r="BM35" s="713"/>
      <c r="BN35" s="713"/>
      <c r="BO35" s="713"/>
      <c r="BP35" s="713"/>
      <c r="BQ35" s="713"/>
      <c r="BR35" s="713"/>
      <c r="BS35" s="713"/>
      <c r="BT35" s="713"/>
      <c r="BU35" s="714"/>
      <c r="BV35" s="706">
        <v>1243750</v>
      </c>
      <c r="BW35" s="707"/>
      <c r="BX35" s="707"/>
      <c r="BY35" s="707"/>
      <c r="BZ35" s="707"/>
      <c r="CA35" s="707"/>
      <c r="CB35" s="708"/>
      <c r="CD35" s="685" t="s">
        <v>329</v>
      </c>
      <c r="CE35" s="682"/>
      <c r="CF35" s="682"/>
      <c r="CG35" s="682"/>
      <c r="CH35" s="682"/>
      <c r="CI35" s="682"/>
      <c r="CJ35" s="682"/>
      <c r="CK35" s="682"/>
      <c r="CL35" s="682"/>
      <c r="CM35" s="682"/>
      <c r="CN35" s="682"/>
      <c r="CO35" s="682"/>
      <c r="CP35" s="682"/>
      <c r="CQ35" s="683"/>
      <c r="CR35" s="641">
        <v>734426</v>
      </c>
      <c r="CS35" s="642"/>
      <c r="CT35" s="642"/>
      <c r="CU35" s="642"/>
      <c r="CV35" s="642"/>
      <c r="CW35" s="642"/>
      <c r="CX35" s="642"/>
      <c r="CY35" s="643"/>
      <c r="CZ35" s="646">
        <v>1.2</v>
      </c>
      <c r="DA35" s="675"/>
      <c r="DB35" s="675"/>
      <c r="DC35" s="676"/>
      <c r="DD35" s="649">
        <v>614447</v>
      </c>
      <c r="DE35" s="642"/>
      <c r="DF35" s="642"/>
      <c r="DG35" s="642"/>
      <c r="DH35" s="642"/>
      <c r="DI35" s="642"/>
      <c r="DJ35" s="642"/>
      <c r="DK35" s="643"/>
      <c r="DL35" s="649">
        <v>601162</v>
      </c>
      <c r="DM35" s="642"/>
      <c r="DN35" s="642"/>
      <c r="DO35" s="642"/>
      <c r="DP35" s="642"/>
      <c r="DQ35" s="642"/>
      <c r="DR35" s="642"/>
      <c r="DS35" s="642"/>
      <c r="DT35" s="642"/>
      <c r="DU35" s="642"/>
      <c r="DV35" s="643"/>
      <c r="DW35" s="646">
        <v>1.5</v>
      </c>
      <c r="DX35" s="675"/>
      <c r="DY35" s="675"/>
      <c r="DZ35" s="675"/>
      <c r="EA35" s="675"/>
      <c r="EB35" s="675"/>
      <c r="EC35" s="677"/>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143</v>
      </c>
      <c r="S36" s="644"/>
      <c r="T36" s="644"/>
      <c r="U36" s="644"/>
      <c r="V36" s="644"/>
      <c r="W36" s="644"/>
      <c r="X36" s="644"/>
      <c r="Y36" s="645"/>
      <c r="Z36" s="703" t="s">
        <v>143</v>
      </c>
      <c r="AA36" s="703"/>
      <c r="AB36" s="703"/>
      <c r="AC36" s="703"/>
      <c r="AD36" s="704" t="s">
        <v>143</v>
      </c>
      <c r="AE36" s="704"/>
      <c r="AF36" s="704"/>
      <c r="AG36" s="704"/>
      <c r="AH36" s="704"/>
      <c r="AI36" s="704"/>
      <c r="AJ36" s="704"/>
      <c r="AK36" s="704"/>
      <c r="AL36" s="646" t="s">
        <v>262</v>
      </c>
      <c r="AM36" s="647"/>
      <c r="AN36" s="647"/>
      <c r="AO36" s="705"/>
      <c r="AQ36" s="678" t="s">
        <v>331</v>
      </c>
      <c r="AR36" s="679"/>
      <c r="AS36" s="679"/>
      <c r="AT36" s="679"/>
      <c r="AU36" s="679"/>
      <c r="AV36" s="679"/>
      <c r="AW36" s="679"/>
      <c r="AX36" s="679"/>
      <c r="AY36" s="680"/>
      <c r="AZ36" s="641">
        <v>2915989</v>
      </c>
      <c r="BA36" s="644"/>
      <c r="BB36" s="644"/>
      <c r="BC36" s="644"/>
      <c r="BD36" s="642"/>
      <c r="BE36" s="642"/>
      <c r="BF36" s="681"/>
      <c r="BG36" s="685" t="s">
        <v>332</v>
      </c>
      <c r="BH36" s="682"/>
      <c r="BI36" s="682"/>
      <c r="BJ36" s="682"/>
      <c r="BK36" s="682"/>
      <c r="BL36" s="682"/>
      <c r="BM36" s="682"/>
      <c r="BN36" s="682"/>
      <c r="BO36" s="682"/>
      <c r="BP36" s="682"/>
      <c r="BQ36" s="682"/>
      <c r="BR36" s="682"/>
      <c r="BS36" s="682"/>
      <c r="BT36" s="682"/>
      <c r="BU36" s="683"/>
      <c r="BV36" s="641">
        <v>913263</v>
      </c>
      <c r="BW36" s="644"/>
      <c r="BX36" s="644"/>
      <c r="BY36" s="644"/>
      <c r="BZ36" s="644"/>
      <c r="CA36" s="644"/>
      <c r="CB36" s="684"/>
      <c r="CD36" s="685" t="s">
        <v>333</v>
      </c>
      <c r="CE36" s="682"/>
      <c r="CF36" s="682"/>
      <c r="CG36" s="682"/>
      <c r="CH36" s="682"/>
      <c r="CI36" s="682"/>
      <c r="CJ36" s="682"/>
      <c r="CK36" s="682"/>
      <c r="CL36" s="682"/>
      <c r="CM36" s="682"/>
      <c r="CN36" s="682"/>
      <c r="CO36" s="682"/>
      <c r="CP36" s="682"/>
      <c r="CQ36" s="683"/>
      <c r="CR36" s="641">
        <v>8433882</v>
      </c>
      <c r="CS36" s="644"/>
      <c r="CT36" s="644"/>
      <c r="CU36" s="644"/>
      <c r="CV36" s="644"/>
      <c r="CW36" s="644"/>
      <c r="CX36" s="644"/>
      <c r="CY36" s="645"/>
      <c r="CZ36" s="646">
        <v>13.8</v>
      </c>
      <c r="DA36" s="675"/>
      <c r="DB36" s="675"/>
      <c r="DC36" s="676"/>
      <c r="DD36" s="649">
        <v>7715629</v>
      </c>
      <c r="DE36" s="644"/>
      <c r="DF36" s="644"/>
      <c r="DG36" s="644"/>
      <c r="DH36" s="644"/>
      <c r="DI36" s="644"/>
      <c r="DJ36" s="644"/>
      <c r="DK36" s="645"/>
      <c r="DL36" s="649">
        <v>5015668</v>
      </c>
      <c r="DM36" s="644"/>
      <c r="DN36" s="644"/>
      <c r="DO36" s="644"/>
      <c r="DP36" s="644"/>
      <c r="DQ36" s="644"/>
      <c r="DR36" s="644"/>
      <c r="DS36" s="644"/>
      <c r="DT36" s="644"/>
      <c r="DU36" s="644"/>
      <c r="DV36" s="645"/>
      <c r="DW36" s="646">
        <v>12.7</v>
      </c>
      <c r="DX36" s="675"/>
      <c r="DY36" s="675"/>
      <c r="DZ36" s="675"/>
      <c r="EA36" s="675"/>
      <c r="EB36" s="675"/>
      <c r="EC36" s="677"/>
    </row>
    <row r="37" spans="2:133" ht="11.25" customHeight="1" x14ac:dyDescent="0.15">
      <c r="B37" s="638" t="s">
        <v>334</v>
      </c>
      <c r="C37" s="639"/>
      <c r="D37" s="639"/>
      <c r="E37" s="639"/>
      <c r="F37" s="639"/>
      <c r="G37" s="639"/>
      <c r="H37" s="639"/>
      <c r="I37" s="639"/>
      <c r="J37" s="639"/>
      <c r="K37" s="639"/>
      <c r="L37" s="639"/>
      <c r="M37" s="639"/>
      <c r="N37" s="639"/>
      <c r="O37" s="639"/>
      <c r="P37" s="639"/>
      <c r="Q37" s="640"/>
      <c r="R37" s="641">
        <v>2000000</v>
      </c>
      <c r="S37" s="644"/>
      <c r="T37" s="644"/>
      <c r="U37" s="644"/>
      <c r="V37" s="644"/>
      <c r="W37" s="644"/>
      <c r="X37" s="644"/>
      <c r="Y37" s="645"/>
      <c r="Z37" s="703">
        <v>3.2</v>
      </c>
      <c r="AA37" s="703"/>
      <c r="AB37" s="703"/>
      <c r="AC37" s="703"/>
      <c r="AD37" s="704" t="s">
        <v>143</v>
      </c>
      <c r="AE37" s="704"/>
      <c r="AF37" s="704"/>
      <c r="AG37" s="704"/>
      <c r="AH37" s="704"/>
      <c r="AI37" s="704"/>
      <c r="AJ37" s="704"/>
      <c r="AK37" s="704"/>
      <c r="AL37" s="646" t="s">
        <v>143</v>
      </c>
      <c r="AM37" s="647"/>
      <c r="AN37" s="647"/>
      <c r="AO37" s="705"/>
      <c r="AQ37" s="678" t="s">
        <v>335</v>
      </c>
      <c r="AR37" s="679"/>
      <c r="AS37" s="679"/>
      <c r="AT37" s="679"/>
      <c r="AU37" s="679"/>
      <c r="AV37" s="679"/>
      <c r="AW37" s="679"/>
      <c r="AX37" s="679"/>
      <c r="AY37" s="680"/>
      <c r="AZ37" s="641">
        <v>923900</v>
      </c>
      <c r="BA37" s="644"/>
      <c r="BB37" s="644"/>
      <c r="BC37" s="644"/>
      <c r="BD37" s="642"/>
      <c r="BE37" s="642"/>
      <c r="BF37" s="681"/>
      <c r="BG37" s="685" t="s">
        <v>336</v>
      </c>
      <c r="BH37" s="682"/>
      <c r="BI37" s="682"/>
      <c r="BJ37" s="682"/>
      <c r="BK37" s="682"/>
      <c r="BL37" s="682"/>
      <c r="BM37" s="682"/>
      <c r="BN37" s="682"/>
      <c r="BO37" s="682"/>
      <c r="BP37" s="682"/>
      <c r="BQ37" s="682"/>
      <c r="BR37" s="682"/>
      <c r="BS37" s="682"/>
      <c r="BT37" s="682"/>
      <c r="BU37" s="683"/>
      <c r="BV37" s="641">
        <v>23311</v>
      </c>
      <c r="BW37" s="644"/>
      <c r="BX37" s="644"/>
      <c r="BY37" s="644"/>
      <c r="BZ37" s="644"/>
      <c r="CA37" s="644"/>
      <c r="CB37" s="684"/>
      <c r="CD37" s="685" t="s">
        <v>337</v>
      </c>
      <c r="CE37" s="682"/>
      <c r="CF37" s="682"/>
      <c r="CG37" s="682"/>
      <c r="CH37" s="682"/>
      <c r="CI37" s="682"/>
      <c r="CJ37" s="682"/>
      <c r="CK37" s="682"/>
      <c r="CL37" s="682"/>
      <c r="CM37" s="682"/>
      <c r="CN37" s="682"/>
      <c r="CO37" s="682"/>
      <c r="CP37" s="682"/>
      <c r="CQ37" s="683"/>
      <c r="CR37" s="641">
        <v>2308758</v>
      </c>
      <c r="CS37" s="642"/>
      <c r="CT37" s="642"/>
      <c r="CU37" s="642"/>
      <c r="CV37" s="642"/>
      <c r="CW37" s="642"/>
      <c r="CX37" s="642"/>
      <c r="CY37" s="643"/>
      <c r="CZ37" s="646">
        <v>3.8</v>
      </c>
      <c r="DA37" s="675"/>
      <c r="DB37" s="675"/>
      <c r="DC37" s="676"/>
      <c r="DD37" s="649">
        <v>2291004</v>
      </c>
      <c r="DE37" s="642"/>
      <c r="DF37" s="642"/>
      <c r="DG37" s="642"/>
      <c r="DH37" s="642"/>
      <c r="DI37" s="642"/>
      <c r="DJ37" s="642"/>
      <c r="DK37" s="643"/>
      <c r="DL37" s="649">
        <v>2269295</v>
      </c>
      <c r="DM37" s="642"/>
      <c r="DN37" s="642"/>
      <c r="DO37" s="642"/>
      <c r="DP37" s="642"/>
      <c r="DQ37" s="642"/>
      <c r="DR37" s="642"/>
      <c r="DS37" s="642"/>
      <c r="DT37" s="642"/>
      <c r="DU37" s="642"/>
      <c r="DV37" s="643"/>
      <c r="DW37" s="646">
        <v>5.7</v>
      </c>
      <c r="DX37" s="675"/>
      <c r="DY37" s="675"/>
      <c r="DZ37" s="675"/>
      <c r="EA37" s="675"/>
      <c r="EB37" s="675"/>
      <c r="EC37" s="677"/>
    </row>
    <row r="38" spans="2:133" ht="11.25" customHeight="1" x14ac:dyDescent="0.15">
      <c r="B38" s="653" t="s">
        <v>338</v>
      </c>
      <c r="C38" s="654"/>
      <c r="D38" s="654"/>
      <c r="E38" s="654"/>
      <c r="F38" s="654"/>
      <c r="G38" s="654"/>
      <c r="H38" s="654"/>
      <c r="I38" s="654"/>
      <c r="J38" s="654"/>
      <c r="K38" s="654"/>
      <c r="L38" s="654"/>
      <c r="M38" s="654"/>
      <c r="N38" s="654"/>
      <c r="O38" s="654"/>
      <c r="P38" s="654"/>
      <c r="Q38" s="655"/>
      <c r="R38" s="656">
        <v>63223916</v>
      </c>
      <c r="S38" s="693"/>
      <c r="T38" s="693"/>
      <c r="U38" s="693"/>
      <c r="V38" s="693"/>
      <c r="W38" s="693"/>
      <c r="X38" s="693"/>
      <c r="Y38" s="698"/>
      <c r="Z38" s="699">
        <v>100</v>
      </c>
      <c r="AA38" s="699"/>
      <c r="AB38" s="699"/>
      <c r="AC38" s="699"/>
      <c r="AD38" s="700">
        <v>37499794</v>
      </c>
      <c r="AE38" s="700"/>
      <c r="AF38" s="700"/>
      <c r="AG38" s="700"/>
      <c r="AH38" s="700"/>
      <c r="AI38" s="700"/>
      <c r="AJ38" s="700"/>
      <c r="AK38" s="700"/>
      <c r="AL38" s="659">
        <v>100</v>
      </c>
      <c r="AM38" s="701"/>
      <c r="AN38" s="701"/>
      <c r="AO38" s="702"/>
      <c r="AQ38" s="678" t="s">
        <v>339</v>
      </c>
      <c r="AR38" s="679"/>
      <c r="AS38" s="679"/>
      <c r="AT38" s="679"/>
      <c r="AU38" s="679"/>
      <c r="AV38" s="679"/>
      <c r="AW38" s="679"/>
      <c r="AX38" s="679"/>
      <c r="AY38" s="680"/>
      <c r="AZ38" s="641">
        <v>126153</v>
      </c>
      <c r="BA38" s="644"/>
      <c r="BB38" s="644"/>
      <c r="BC38" s="644"/>
      <c r="BD38" s="642"/>
      <c r="BE38" s="642"/>
      <c r="BF38" s="681"/>
      <c r="BG38" s="685" t="s">
        <v>340</v>
      </c>
      <c r="BH38" s="682"/>
      <c r="BI38" s="682"/>
      <c r="BJ38" s="682"/>
      <c r="BK38" s="682"/>
      <c r="BL38" s="682"/>
      <c r="BM38" s="682"/>
      <c r="BN38" s="682"/>
      <c r="BO38" s="682"/>
      <c r="BP38" s="682"/>
      <c r="BQ38" s="682"/>
      <c r="BR38" s="682"/>
      <c r="BS38" s="682"/>
      <c r="BT38" s="682"/>
      <c r="BU38" s="683"/>
      <c r="BV38" s="641">
        <v>37042</v>
      </c>
      <c r="BW38" s="644"/>
      <c r="BX38" s="644"/>
      <c r="BY38" s="644"/>
      <c r="BZ38" s="644"/>
      <c r="CA38" s="644"/>
      <c r="CB38" s="684"/>
      <c r="CD38" s="685" t="s">
        <v>341</v>
      </c>
      <c r="CE38" s="682"/>
      <c r="CF38" s="682"/>
      <c r="CG38" s="682"/>
      <c r="CH38" s="682"/>
      <c r="CI38" s="682"/>
      <c r="CJ38" s="682"/>
      <c r="CK38" s="682"/>
      <c r="CL38" s="682"/>
      <c r="CM38" s="682"/>
      <c r="CN38" s="682"/>
      <c r="CO38" s="682"/>
      <c r="CP38" s="682"/>
      <c r="CQ38" s="683"/>
      <c r="CR38" s="641">
        <v>6734541</v>
      </c>
      <c r="CS38" s="644"/>
      <c r="CT38" s="644"/>
      <c r="CU38" s="644"/>
      <c r="CV38" s="644"/>
      <c r="CW38" s="644"/>
      <c r="CX38" s="644"/>
      <c r="CY38" s="645"/>
      <c r="CZ38" s="646">
        <v>11</v>
      </c>
      <c r="DA38" s="675"/>
      <c r="DB38" s="675"/>
      <c r="DC38" s="676"/>
      <c r="DD38" s="649">
        <v>5440712</v>
      </c>
      <c r="DE38" s="644"/>
      <c r="DF38" s="644"/>
      <c r="DG38" s="644"/>
      <c r="DH38" s="644"/>
      <c r="DI38" s="644"/>
      <c r="DJ38" s="644"/>
      <c r="DK38" s="645"/>
      <c r="DL38" s="649">
        <v>5008000</v>
      </c>
      <c r="DM38" s="644"/>
      <c r="DN38" s="644"/>
      <c r="DO38" s="644"/>
      <c r="DP38" s="644"/>
      <c r="DQ38" s="644"/>
      <c r="DR38" s="644"/>
      <c r="DS38" s="644"/>
      <c r="DT38" s="644"/>
      <c r="DU38" s="644"/>
      <c r="DV38" s="645"/>
      <c r="DW38" s="646">
        <v>12.7</v>
      </c>
      <c r="DX38" s="675"/>
      <c r="DY38" s="675"/>
      <c r="DZ38" s="675"/>
      <c r="EA38" s="675"/>
      <c r="EB38" s="675"/>
      <c r="EC38" s="677"/>
    </row>
    <row r="39" spans="2:133" ht="11.25" customHeight="1" x14ac:dyDescent="0.15">
      <c r="AQ39" s="678" t="s">
        <v>342</v>
      </c>
      <c r="AR39" s="679"/>
      <c r="AS39" s="679"/>
      <c r="AT39" s="679"/>
      <c r="AU39" s="679"/>
      <c r="AV39" s="679"/>
      <c r="AW39" s="679"/>
      <c r="AX39" s="679"/>
      <c r="AY39" s="680"/>
      <c r="AZ39" s="641">
        <v>1184</v>
      </c>
      <c r="BA39" s="644"/>
      <c r="BB39" s="644"/>
      <c r="BC39" s="644"/>
      <c r="BD39" s="642"/>
      <c r="BE39" s="642"/>
      <c r="BF39" s="681"/>
      <c r="BG39" s="686" t="s">
        <v>343</v>
      </c>
      <c r="BH39" s="687"/>
      <c r="BI39" s="687"/>
      <c r="BJ39" s="687"/>
      <c r="BK39" s="687"/>
      <c r="BL39" s="215"/>
      <c r="BM39" s="682" t="s">
        <v>344</v>
      </c>
      <c r="BN39" s="682"/>
      <c r="BO39" s="682"/>
      <c r="BP39" s="682"/>
      <c r="BQ39" s="682"/>
      <c r="BR39" s="682"/>
      <c r="BS39" s="682"/>
      <c r="BT39" s="682"/>
      <c r="BU39" s="683"/>
      <c r="BV39" s="641">
        <v>103</v>
      </c>
      <c r="BW39" s="644"/>
      <c r="BX39" s="644"/>
      <c r="BY39" s="644"/>
      <c r="BZ39" s="644"/>
      <c r="CA39" s="644"/>
      <c r="CB39" s="684"/>
      <c r="CD39" s="685" t="s">
        <v>345</v>
      </c>
      <c r="CE39" s="682"/>
      <c r="CF39" s="682"/>
      <c r="CG39" s="682"/>
      <c r="CH39" s="682"/>
      <c r="CI39" s="682"/>
      <c r="CJ39" s="682"/>
      <c r="CK39" s="682"/>
      <c r="CL39" s="682"/>
      <c r="CM39" s="682"/>
      <c r="CN39" s="682"/>
      <c r="CO39" s="682"/>
      <c r="CP39" s="682"/>
      <c r="CQ39" s="683"/>
      <c r="CR39" s="641">
        <v>1166238</v>
      </c>
      <c r="CS39" s="642"/>
      <c r="CT39" s="642"/>
      <c r="CU39" s="642"/>
      <c r="CV39" s="642"/>
      <c r="CW39" s="642"/>
      <c r="CX39" s="642"/>
      <c r="CY39" s="643"/>
      <c r="CZ39" s="646">
        <v>1.9</v>
      </c>
      <c r="DA39" s="675"/>
      <c r="DB39" s="675"/>
      <c r="DC39" s="676"/>
      <c r="DD39" s="649">
        <v>809053</v>
      </c>
      <c r="DE39" s="642"/>
      <c r="DF39" s="642"/>
      <c r="DG39" s="642"/>
      <c r="DH39" s="642"/>
      <c r="DI39" s="642"/>
      <c r="DJ39" s="642"/>
      <c r="DK39" s="643"/>
      <c r="DL39" s="649" t="s">
        <v>143</v>
      </c>
      <c r="DM39" s="642"/>
      <c r="DN39" s="642"/>
      <c r="DO39" s="642"/>
      <c r="DP39" s="642"/>
      <c r="DQ39" s="642"/>
      <c r="DR39" s="642"/>
      <c r="DS39" s="642"/>
      <c r="DT39" s="642"/>
      <c r="DU39" s="642"/>
      <c r="DV39" s="643"/>
      <c r="DW39" s="646" t="s">
        <v>143</v>
      </c>
      <c r="DX39" s="675"/>
      <c r="DY39" s="675"/>
      <c r="DZ39" s="675"/>
      <c r="EA39" s="675"/>
      <c r="EB39" s="675"/>
      <c r="EC39" s="677"/>
    </row>
    <row r="40" spans="2:133" ht="11.25" customHeight="1" x14ac:dyDescent="0.15">
      <c r="AQ40" s="678" t="s">
        <v>346</v>
      </c>
      <c r="AR40" s="679"/>
      <c r="AS40" s="679"/>
      <c r="AT40" s="679"/>
      <c r="AU40" s="679"/>
      <c r="AV40" s="679"/>
      <c r="AW40" s="679"/>
      <c r="AX40" s="679"/>
      <c r="AY40" s="680"/>
      <c r="AZ40" s="641">
        <v>1865418</v>
      </c>
      <c r="BA40" s="644"/>
      <c r="BB40" s="644"/>
      <c r="BC40" s="644"/>
      <c r="BD40" s="642"/>
      <c r="BE40" s="642"/>
      <c r="BF40" s="681"/>
      <c r="BG40" s="686"/>
      <c r="BH40" s="687"/>
      <c r="BI40" s="687"/>
      <c r="BJ40" s="687"/>
      <c r="BK40" s="687"/>
      <c r="BL40" s="215"/>
      <c r="BM40" s="682" t="s">
        <v>347</v>
      </c>
      <c r="BN40" s="682"/>
      <c r="BO40" s="682"/>
      <c r="BP40" s="682"/>
      <c r="BQ40" s="682"/>
      <c r="BR40" s="682"/>
      <c r="BS40" s="682"/>
      <c r="BT40" s="682"/>
      <c r="BU40" s="683"/>
      <c r="BV40" s="641">
        <v>111</v>
      </c>
      <c r="BW40" s="644"/>
      <c r="BX40" s="644"/>
      <c r="BY40" s="644"/>
      <c r="BZ40" s="644"/>
      <c r="CA40" s="644"/>
      <c r="CB40" s="684"/>
      <c r="CD40" s="685" t="s">
        <v>348</v>
      </c>
      <c r="CE40" s="682"/>
      <c r="CF40" s="682"/>
      <c r="CG40" s="682"/>
      <c r="CH40" s="682"/>
      <c r="CI40" s="682"/>
      <c r="CJ40" s="682"/>
      <c r="CK40" s="682"/>
      <c r="CL40" s="682"/>
      <c r="CM40" s="682"/>
      <c r="CN40" s="682"/>
      <c r="CO40" s="682"/>
      <c r="CP40" s="682"/>
      <c r="CQ40" s="683"/>
      <c r="CR40" s="641">
        <v>101141</v>
      </c>
      <c r="CS40" s="644"/>
      <c r="CT40" s="644"/>
      <c r="CU40" s="644"/>
      <c r="CV40" s="644"/>
      <c r="CW40" s="644"/>
      <c r="CX40" s="644"/>
      <c r="CY40" s="645"/>
      <c r="CZ40" s="646">
        <v>0.2</v>
      </c>
      <c r="DA40" s="675"/>
      <c r="DB40" s="675"/>
      <c r="DC40" s="676"/>
      <c r="DD40" s="649">
        <v>93141</v>
      </c>
      <c r="DE40" s="644"/>
      <c r="DF40" s="644"/>
      <c r="DG40" s="644"/>
      <c r="DH40" s="644"/>
      <c r="DI40" s="644"/>
      <c r="DJ40" s="644"/>
      <c r="DK40" s="645"/>
      <c r="DL40" s="649">
        <v>88641</v>
      </c>
      <c r="DM40" s="644"/>
      <c r="DN40" s="644"/>
      <c r="DO40" s="644"/>
      <c r="DP40" s="644"/>
      <c r="DQ40" s="644"/>
      <c r="DR40" s="644"/>
      <c r="DS40" s="644"/>
      <c r="DT40" s="644"/>
      <c r="DU40" s="644"/>
      <c r="DV40" s="645"/>
      <c r="DW40" s="646">
        <v>0.2</v>
      </c>
      <c r="DX40" s="675"/>
      <c r="DY40" s="675"/>
      <c r="DZ40" s="675"/>
      <c r="EA40" s="675"/>
      <c r="EB40" s="675"/>
      <c r="EC40" s="677"/>
    </row>
    <row r="41" spans="2:133" ht="11.25" customHeight="1" x14ac:dyDescent="0.15">
      <c r="AQ41" s="690" t="s">
        <v>349</v>
      </c>
      <c r="AR41" s="691"/>
      <c r="AS41" s="691"/>
      <c r="AT41" s="691"/>
      <c r="AU41" s="691"/>
      <c r="AV41" s="691"/>
      <c r="AW41" s="691"/>
      <c r="AX41" s="691"/>
      <c r="AY41" s="692"/>
      <c r="AZ41" s="656">
        <v>4743345</v>
      </c>
      <c r="BA41" s="693"/>
      <c r="BB41" s="693"/>
      <c r="BC41" s="693"/>
      <c r="BD41" s="657"/>
      <c r="BE41" s="657"/>
      <c r="BF41" s="694"/>
      <c r="BG41" s="688"/>
      <c r="BH41" s="689"/>
      <c r="BI41" s="689"/>
      <c r="BJ41" s="689"/>
      <c r="BK41" s="689"/>
      <c r="BL41" s="216"/>
      <c r="BM41" s="695" t="s">
        <v>350</v>
      </c>
      <c r="BN41" s="695"/>
      <c r="BO41" s="695"/>
      <c r="BP41" s="695"/>
      <c r="BQ41" s="695"/>
      <c r="BR41" s="695"/>
      <c r="BS41" s="695"/>
      <c r="BT41" s="695"/>
      <c r="BU41" s="696"/>
      <c r="BV41" s="656">
        <v>326</v>
      </c>
      <c r="BW41" s="693"/>
      <c r="BX41" s="693"/>
      <c r="BY41" s="693"/>
      <c r="BZ41" s="693"/>
      <c r="CA41" s="693"/>
      <c r="CB41" s="697"/>
      <c r="CD41" s="685" t="s">
        <v>351</v>
      </c>
      <c r="CE41" s="682"/>
      <c r="CF41" s="682"/>
      <c r="CG41" s="682"/>
      <c r="CH41" s="682"/>
      <c r="CI41" s="682"/>
      <c r="CJ41" s="682"/>
      <c r="CK41" s="682"/>
      <c r="CL41" s="682"/>
      <c r="CM41" s="682"/>
      <c r="CN41" s="682"/>
      <c r="CO41" s="682"/>
      <c r="CP41" s="682"/>
      <c r="CQ41" s="683"/>
      <c r="CR41" s="641" t="s">
        <v>143</v>
      </c>
      <c r="CS41" s="642"/>
      <c r="CT41" s="642"/>
      <c r="CU41" s="642"/>
      <c r="CV41" s="642"/>
      <c r="CW41" s="642"/>
      <c r="CX41" s="642"/>
      <c r="CY41" s="643"/>
      <c r="CZ41" s="646" t="s">
        <v>143</v>
      </c>
      <c r="DA41" s="675"/>
      <c r="DB41" s="675"/>
      <c r="DC41" s="676"/>
      <c r="DD41" s="649" t="s">
        <v>143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353</v>
      </c>
      <c r="CE42" s="639"/>
      <c r="CF42" s="639"/>
      <c r="CG42" s="639"/>
      <c r="CH42" s="639"/>
      <c r="CI42" s="639"/>
      <c r="CJ42" s="639"/>
      <c r="CK42" s="639"/>
      <c r="CL42" s="639"/>
      <c r="CM42" s="639"/>
      <c r="CN42" s="639"/>
      <c r="CO42" s="639"/>
      <c r="CP42" s="639"/>
      <c r="CQ42" s="640"/>
      <c r="CR42" s="641">
        <v>5046438</v>
      </c>
      <c r="CS42" s="644"/>
      <c r="CT42" s="644"/>
      <c r="CU42" s="644"/>
      <c r="CV42" s="644"/>
      <c r="CW42" s="644"/>
      <c r="CX42" s="644"/>
      <c r="CY42" s="645"/>
      <c r="CZ42" s="646">
        <v>8.3000000000000007</v>
      </c>
      <c r="DA42" s="647"/>
      <c r="DB42" s="647"/>
      <c r="DC42" s="648"/>
      <c r="DD42" s="649">
        <v>1635075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355</v>
      </c>
      <c r="CE43" s="639"/>
      <c r="CF43" s="639"/>
      <c r="CG43" s="639"/>
      <c r="CH43" s="639"/>
      <c r="CI43" s="639"/>
      <c r="CJ43" s="639"/>
      <c r="CK43" s="639"/>
      <c r="CL43" s="639"/>
      <c r="CM43" s="639"/>
      <c r="CN43" s="639"/>
      <c r="CO43" s="639"/>
      <c r="CP43" s="639"/>
      <c r="CQ43" s="640"/>
      <c r="CR43" s="641">
        <v>90614</v>
      </c>
      <c r="CS43" s="642"/>
      <c r="CT43" s="642"/>
      <c r="CU43" s="642"/>
      <c r="CV43" s="642"/>
      <c r="CW43" s="642"/>
      <c r="CX43" s="642"/>
      <c r="CY43" s="643"/>
      <c r="CZ43" s="646">
        <v>0.1</v>
      </c>
      <c r="DA43" s="675"/>
      <c r="DB43" s="675"/>
      <c r="DC43" s="676"/>
      <c r="DD43" s="649">
        <v>90614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356</v>
      </c>
      <c r="CD44" s="669" t="s">
        <v>307</v>
      </c>
      <c r="CE44" s="670"/>
      <c r="CF44" s="638" t="s">
        <v>357</v>
      </c>
      <c r="CG44" s="639"/>
      <c r="CH44" s="639"/>
      <c r="CI44" s="639"/>
      <c r="CJ44" s="639"/>
      <c r="CK44" s="639"/>
      <c r="CL44" s="639"/>
      <c r="CM44" s="639"/>
      <c r="CN44" s="639"/>
      <c r="CO44" s="639"/>
      <c r="CP44" s="639"/>
      <c r="CQ44" s="640"/>
      <c r="CR44" s="641">
        <v>4845268</v>
      </c>
      <c r="CS44" s="644"/>
      <c r="CT44" s="644"/>
      <c r="CU44" s="644"/>
      <c r="CV44" s="644"/>
      <c r="CW44" s="644"/>
      <c r="CX44" s="644"/>
      <c r="CY44" s="645"/>
      <c r="CZ44" s="646">
        <v>7.9</v>
      </c>
      <c r="DA44" s="647"/>
      <c r="DB44" s="647"/>
      <c r="DC44" s="648"/>
      <c r="DD44" s="649">
        <v>1484598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358</v>
      </c>
      <c r="CG45" s="639"/>
      <c r="CH45" s="639"/>
      <c r="CI45" s="639"/>
      <c r="CJ45" s="639"/>
      <c r="CK45" s="639"/>
      <c r="CL45" s="639"/>
      <c r="CM45" s="639"/>
      <c r="CN45" s="639"/>
      <c r="CO45" s="639"/>
      <c r="CP45" s="639"/>
      <c r="CQ45" s="640"/>
      <c r="CR45" s="641">
        <v>1263700</v>
      </c>
      <c r="CS45" s="642"/>
      <c r="CT45" s="642"/>
      <c r="CU45" s="642"/>
      <c r="CV45" s="642"/>
      <c r="CW45" s="642"/>
      <c r="CX45" s="642"/>
      <c r="CY45" s="643"/>
      <c r="CZ45" s="646">
        <v>2.1</v>
      </c>
      <c r="DA45" s="675"/>
      <c r="DB45" s="675"/>
      <c r="DC45" s="676"/>
      <c r="DD45" s="649">
        <v>88725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359</v>
      </c>
      <c r="CG46" s="639"/>
      <c r="CH46" s="639"/>
      <c r="CI46" s="639"/>
      <c r="CJ46" s="639"/>
      <c r="CK46" s="639"/>
      <c r="CL46" s="639"/>
      <c r="CM46" s="639"/>
      <c r="CN46" s="639"/>
      <c r="CO46" s="639"/>
      <c r="CP46" s="639"/>
      <c r="CQ46" s="640"/>
      <c r="CR46" s="641">
        <v>3360825</v>
      </c>
      <c r="CS46" s="644"/>
      <c r="CT46" s="644"/>
      <c r="CU46" s="644"/>
      <c r="CV46" s="644"/>
      <c r="CW46" s="644"/>
      <c r="CX46" s="644"/>
      <c r="CY46" s="645"/>
      <c r="CZ46" s="646">
        <v>5.5</v>
      </c>
      <c r="DA46" s="647"/>
      <c r="DB46" s="647"/>
      <c r="DC46" s="648"/>
      <c r="DD46" s="649">
        <v>1351221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360</v>
      </c>
      <c r="CG47" s="639"/>
      <c r="CH47" s="639"/>
      <c r="CI47" s="639"/>
      <c r="CJ47" s="639"/>
      <c r="CK47" s="639"/>
      <c r="CL47" s="639"/>
      <c r="CM47" s="639"/>
      <c r="CN47" s="639"/>
      <c r="CO47" s="639"/>
      <c r="CP47" s="639"/>
      <c r="CQ47" s="640"/>
      <c r="CR47" s="641">
        <v>201170</v>
      </c>
      <c r="CS47" s="642"/>
      <c r="CT47" s="642"/>
      <c r="CU47" s="642"/>
      <c r="CV47" s="642"/>
      <c r="CW47" s="642"/>
      <c r="CX47" s="642"/>
      <c r="CY47" s="643"/>
      <c r="CZ47" s="646">
        <v>0.3</v>
      </c>
      <c r="DA47" s="675"/>
      <c r="DB47" s="675"/>
      <c r="DC47" s="676"/>
      <c r="DD47" s="649">
        <v>150477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361</v>
      </c>
      <c r="CG48" s="639"/>
      <c r="CH48" s="639"/>
      <c r="CI48" s="639"/>
      <c r="CJ48" s="639"/>
      <c r="CK48" s="639"/>
      <c r="CL48" s="639"/>
      <c r="CM48" s="639"/>
      <c r="CN48" s="639"/>
      <c r="CO48" s="639"/>
      <c r="CP48" s="639"/>
      <c r="CQ48" s="640"/>
      <c r="CR48" s="641" t="s">
        <v>267</v>
      </c>
      <c r="CS48" s="644"/>
      <c r="CT48" s="644"/>
      <c r="CU48" s="644"/>
      <c r="CV48" s="644"/>
      <c r="CW48" s="644"/>
      <c r="CX48" s="644"/>
      <c r="CY48" s="645"/>
      <c r="CZ48" s="646" t="s">
        <v>267</v>
      </c>
      <c r="DA48" s="647"/>
      <c r="DB48" s="647"/>
      <c r="DC48" s="648"/>
      <c r="DD48" s="649" t="s">
        <v>267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362</v>
      </c>
      <c r="CE49" s="654"/>
      <c r="CF49" s="654"/>
      <c r="CG49" s="654"/>
      <c r="CH49" s="654"/>
      <c r="CI49" s="654"/>
      <c r="CJ49" s="654"/>
      <c r="CK49" s="654"/>
      <c r="CL49" s="654"/>
      <c r="CM49" s="654"/>
      <c r="CN49" s="654"/>
      <c r="CO49" s="654"/>
      <c r="CP49" s="654"/>
      <c r="CQ49" s="655"/>
      <c r="CR49" s="656">
        <v>61085390</v>
      </c>
      <c r="CS49" s="657"/>
      <c r="CT49" s="657"/>
      <c r="CU49" s="657"/>
      <c r="CV49" s="657"/>
      <c r="CW49" s="657"/>
      <c r="CX49" s="657"/>
      <c r="CY49" s="658"/>
      <c r="CZ49" s="659">
        <v>100</v>
      </c>
      <c r="DA49" s="660"/>
      <c r="DB49" s="660"/>
      <c r="DC49" s="661"/>
      <c r="DD49" s="662">
        <v>42255718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UO0nPU65HbOcnIimHycmuWc8rWduz6UjTxv43G2j6ATPXIqrDsI1mB0xvD1Mv+T7v2SSWC/w7Zd4Jrw2+fw1w==" saltValue="T4yZmoLRFQjzAUoKelBC1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70" zoomScaleNormal="25" zoomScaleSheetLayoutView="70" workbookViewId="0">
      <selection activeCell="AP66" sqref="AP66:AT6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364</v>
      </c>
      <c r="DK2" s="1180"/>
      <c r="DL2" s="1180"/>
      <c r="DM2" s="1180"/>
      <c r="DN2" s="1180"/>
      <c r="DO2" s="1181"/>
      <c r="DP2" s="229"/>
      <c r="DQ2" s="1179" t="s">
        <v>365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368</v>
      </c>
      <c r="B5" s="1065"/>
      <c r="C5" s="1065"/>
      <c r="D5" s="1065"/>
      <c r="E5" s="1065"/>
      <c r="F5" s="1065"/>
      <c r="G5" s="1065"/>
      <c r="H5" s="1065"/>
      <c r="I5" s="1065"/>
      <c r="J5" s="1065"/>
      <c r="K5" s="1065"/>
      <c r="L5" s="1065"/>
      <c r="M5" s="1065"/>
      <c r="N5" s="1065"/>
      <c r="O5" s="1065"/>
      <c r="P5" s="1066"/>
      <c r="Q5" s="1070" t="s">
        <v>369</v>
      </c>
      <c r="R5" s="1071"/>
      <c r="S5" s="1071"/>
      <c r="T5" s="1071"/>
      <c r="U5" s="1072"/>
      <c r="V5" s="1070" t="s">
        <v>370</v>
      </c>
      <c r="W5" s="1071"/>
      <c r="X5" s="1071"/>
      <c r="Y5" s="1071"/>
      <c r="Z5" s="1072"/>
      <c r="AA5" s="1070" t="s">
        <v>371</v>
      </c>
      <c r="AB5" s="1071"/>
      <c r="AC5" s="1071"/>
      <c r="AD5" s="1071"/>
      <c r="AE5" s="1071"/>
      <c r="AF5" s="1182" t="s">
        <v>372</v>
      </c>
      <c r="AG5" s="1071"/>
      <c r="AH5" s="1071"/>
      <c r="AI5" s="1071"/>
      <c r="AJ5" s="1086"/>
      <c r="AK5" s="1071" t="s">
        <v>373</v>
      </c>
      <c r="AL5" s="1071"/>
      <c r="AM5" s="1071"/>
      <c r="AN5" s="1071"/>
      <c r="AO5" s="1072"/>
      <c r="AP5" s="1070" t="s">
        <v>374</v>
      </c>
      <c r="AQ5" s="1071"/>
      <c r="AR5" s="1071"/>
      <c r="AS5" s="1071"/>
      <c r="AT5" s="1072"/>
      <c r="AU5" s="1070" t="s">
        <v>375</v>
      </c>
      <c r="AV5" s="1071"/>
      <c r="AW5" s="1071"/>
      <c r="AX5" s="1071"/>
      <c r="AY5" s="1086"/>
      <c r="AZ5" s="236"/>
      <c r="BA5" s="236"/>
      <c r="BB5" s="236"/>
      <c r="BC5" s="236"/>
      <c r="BD5" s="236"/>
      <c r="BE5" s="237"/>
      <c r="BF5" s="237"/>
      <c r="BG5" s="237"/>
      <c r="BH5" s="237"/>
      <c r="BI5" s="237"/>
      <c r="BJ5" s="237"/>
      <c r="BK5" s="237"/>
      <c r="BL5" s="237"/>
      <c r="BM5" s="237"/>
      <c r="BN5" s="237"/>
      <c r="BO5" s="237"/>
      <c r="BP5" s="237"/>
      <c r="BQ5" s="1064" t="s">
        <v>376</v>
      </c>
      <c r="BR5" s="1065"/>
      <c r="BS5" s="1065"/>
      <c r="BT5" s="1065"/>
      <c r="BU5" s="1065"/>
      <c r="BV5" s="1065"/>
      <c r="BW5" s="1065"/>
      <c r="BX5" s="1065"/>
      <c r="BY5" s="1065"/>
      <c r="BZ5" s="1065"/>
      <c r="CA5" s="1065"/>
      <c r="CB5" s="1065"/>
      <c r="CC5" s="1065"/>
      <c r="CD5" s="1065"/>
      <c r="CE5" s="1065"/>
      <c r="CF5" s="1065"/>
      <c r="CG5" s="1066"/>
      <c r="CH5" s="1070" t="s">
        <v>377</v>
      </c>
      <c r="CI5" s="1071"/>
      <c r="CJ5" s="1071"/>
      <c r="CK5" s="1071"/>
      <c r="CL5" s="1072"/>
      <c r="CM5" s="1070" t="s">
        <v>378</v>
      </c>
      <c r="CN5" s="1071"/>
      <c r="CO5" s="1071"/>
      <c r="CP5" s="1071"/>
      <c r="CQ5" s="1072"/>
      <c r="CR5" s="1070" t="s">
        <v>379</v>
      </c>
      <c r="CS5" s="1071"/>
      <c r="CT5" s="1071"/>
      <c r="CU5" s="1071"/>
      <c r="CV5" s="1072"/>
      <c r="CW5" s="1070" t="s">
        <v>380</v>
      </c>
      <c r="CX5" s="1071"/>
      <c r="CY5" s="1071"/>
      <c r="CZ5" s="1071"/>
      <c r="DA5" s="1072"/>
      <c r="DB5" s="1070" t="s">
        <v>381</v>
      </c>
      <c r="DC5" s="1071"/>
      <c r="DD5" s="1071"/>
      <c r="DE5" s="1071"/>
      <c r="DF5" s="1072"/>
      <c r="DG5" s="1167" t="s">
        <v>382</v>
      </c>
      <c r="DH5" s="1168"/>
      <c r="DI5" s="1168"/>
      <c r="DJ5" s="1168"/>
      <c r="DK5" s="1169"/>
      <c r="DL5" s="1167" t="s">
        <v>383</v>
      </c>
      <c r="DM5" s="1168"/>
      <c r="DN5" s="1168"/>
      <c r="DO5" s="1168"/>
      <c r="DP5" s="1169"/>
      <c r="DQ5" s="1070" t="s">
        <v>384</v>
      </c>
      <c r="DR5" s="1071"/>
      <c r="DS5" s="1071"/>
      <c r="DT5" s="1071"/>
      <c r="DU5" s="1072"/>
      <c r="DV5" s="1070" t="s">
        <v>375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385</v>
      </c>
      <c r="C7" s="1120"/>
      <c r="D7" s="1120"/>
      <c r="E7" s="1120"/>
      <c r="F7" s="1120"/>
      <c r="G7" s="1120"/>
      <c r="H7" s="1120"/>
      <c r="I7" s="1120"/>
      <c r="J7" s="1120"/>
      <c r="K7" s="1120"/>
      <c r="L7" s="1120"/>
      <c r="M7" s="1120"/>
      <c r="N7" s="1120"/>
      <c r="O7" s="1120"/>
      <c r="P7" s="1121"/>
      <c r="Q7" s="1173">
        <v>63217</v>
      </c>
      <c r="R7" s="1174"/>
      <c r="S7" s="1174"/>
      <c r="T7" s="1174"/>
      <c r="U7" s="1174"/>
      <c r="V7" s="1174">
        <v>61080</v>
      </c>
      <c r="W7" s="1174"/>
      <c r="X7" s="1174"/>
      <c r="Y7" s="1174"/>
      <c r="Z7" s="1174"/>
      <c r="AA7" s="1174">
        <v>2137</v>
      </c>
      <c r="AB7" s="1174"/>
      <c r="AC7" s="1174"/>
      <c r="AD7" s="1174"/>
      <c r="AE7" s="1175"/>
      <c r="AF7" s="1176">
        <v>1624</v>
      </c>
      <c r="AG7" s="1177"/>
      <c r="AH7" s="1177"/>
      <c r="AI7" s="1177"/>
      <c r="AJ7" s="1178"/>
      <c r="AK7" s="1160" t="s">
        <v>601</v>
      </c>
      <c r="AL7" s="1161"/>
      <c r="AM7" s="1161"/>
      <c r="AN7" s="1161"/>
      <c r="AO7" s="1161"/>
      <c r="AP7" s="1161">
        <v>45814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c r="BU7" s="1165"/>
      <c r="BV7" s="1165"/>
      <c r="BW7" s="1165"/>
      <c r="BX7" s="1165"/>
      <c r="BY7" s="1165"/>
      <c r="BZ7" s="1165"/>
      <c r="CA7" s="1165"/>
      <c r="CB7" s="1165"/>
      <c r="CC7" s="1165"/>
      <c r="CD7" s="1165"/>
      <c r="CE7" s="1165"/>
      <c r="CF7" s="1165"/>
      <c r="CG7" s="1166"/>
      <c r="CH7" s="1157">
        <v>-6</v>
      </c>
      <c r="CI7" s="1158"/>
      <c r="CJ7" s="1158"/>
      <c r="CK7" s="1158"/>
      <c r="CL7" s="1159"/>
      <c r="CM7" s="1157">
        <v>400</v>
      </c>
      <c r="CN7" s="1158"/>
      <c r="CO7" s="1158"/>
      <c r="CP7" s="1158"/>
      <c r="CQ7" s="1159"/>
      <c r="CR7" s="1157">
        <v>280</v>
      </c>
      <c r="CS7" s="1158"/>
      <c r="CT7" s="1158"/>
      <c r="CU7" s="1158"/>
      <c r="CV7" s="1159"/>
      <c r="CW7" s="1157">
        <v>28</v>
      </c>
      <c r="CX7" s="1158"/>
      <c r="CY7" s="1158"/>
      <c r="CZ7" s="1158"/>
      <c r="DA7" s="1159"/>
      <c r="DB7" s="1157" t="s">
        <v>581</v>
      </c>
      <c r="DC7" s="1158"/>
      <c r="DD7" s="1158"/>
      <c r="DE7" s="1158"/>
      <c r="DF7" s="1159"/>
      <c r="DG7" s="1157" t="s">
        <v>581</v>
      </c>
      <c r="DH7" s="1158"/>
      <c r="DI7" s="1158"/>
      <c r="DJ7" s="1158"/>
      <c r="DK7" s="1159"/>
      <c r="DL7" s="1157" t="s">
        <v>581</v>
      </c>
      <c r="DM7" s="1158"/>
      <c r="DN7" s="1158"/>
      <c r="DO7" s="1158"/>
      <c r="DP7" s="1159"/>
      <c r="DQ7" s="1157" t="s">
        <v>581</v>
      </c>
      <c r="DR7" s="1158"/>
      <c r="DS7" s="1158"/>
      <c r="DT7" s="1158"/>
      <c r="DU7" s="1159"/>
      <c r="DV7" s="1184"/>
      <c r="DW7" s="1185"/>
      <c r="DX7" s="1185"/>
      <c r="DY7" s="1185"/>
      <c r="DZ7" s="1186"/>
      <c r="EA7" s="234"/>
    </row>
    <row r="8" spans="1:131" s="235" customFormat="1" ht="26.25" customHeight="1" x14ac:dyDescent="0.15">
      <c r="A8" s="241">
        <v>2</v>
      </c>
      <c r="B8" s="1106" t="s">
        <v>386</v>
      </c>
      <c r="C8" s="1107"/>
      <c r="D8" s="1107"/>
      <c r="E8" s="1107"/>
      <c r="F8" s="1107"/>
      <c r="G8" s="1107"/>
      <c r="H8" s="1107"/>
      <c r="I8" s="1107"/>
      <c r="J8" s="1107"/>
      <c r="K8" s="1107"/>
      <c r="L8" s="1107"/>
      <c r="M8" s="1107"/>
      <c r="N8" s="1107"/>
      <c r="O8" s="1107"/>
      <c r="P8" s="1108"/>
      <c r="Q8" s="1112">
        <v>13</v>
      </c>
      <c r="R8" s="1113"/>
      <c r="S8" s="1113"/>
      <c r="T8" s="1113"/>
      <c r="U8" s="1113"/>
      <c r="V8" s="1113">
        <v>11</v>
      </c>
      <c r="W8" s="1113"/>
      <c r="X8" s="1113"/>
      <c r="Y8" s="1113"/>
      <c r="Z8" s="1113"/>
      <c r="AA8" s="1113">
        <v>2</v>
      </c>
      <c r="AB8" s="1113"/>
      <c r="AC8" s="1113"/>
      <c r="AD8" s="1113"/>
      <c r="AE8" s="1114"/>
      <c r="AF8" s="1088">
        <v>2</v>
      </c>
      <c r="AG8" s="1089"/>
      <c r="AH8" s="1089"/>
      <c r="AI8" s="1089"/>
      <c r="AJ8" s="1090"/>
      <c r="AK8" s="1155" t="s">
        <v>596</v>
      </c>
      <c r="AL8" s="1156"/>
      <c r="AM8" s="1156"/>
      <c r="AN8" s="1156"/>
      <c r="AO8" s="1156"/>
      <c r="AP8" s="1156">
        <v>15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575</v>
      </c>
      <c r="BT8" s="1084"/>
      <c r="BU8" s="1084"/>
      <c r="BV8" s="1084"/>
      <c r="BW8" s="1084"/>
      <c r="BX8" s="1084"/>
      <c r="BY8" s="1084"/>
      <c r="BZ8" s="1084"/>
      <c r="CA8" s="1084"/>
      <c r="CB8" s="1084"/>
      <c r="CC8" s="1084"/>
      <c r="CD8" s="1084"/>
      <c r="CE8" s="1084"/>
      <c r="CF8" s="1084"/>
      <c r="CG8" s="1085"/>
      <c r="CH8" s="1058">
        <v>-62</v>
      </c>
      <c r="CI8" s="1059"/>
      <c r="CJ8" s="1059"/>
      <c r="CK8" s="1059"/>
      <c r="CL8" s="1060"/>
      <c r="CM8" s="1058">
        <v>888</v>
      </c>
      <c r="CN8" s="1059"/>
      <c r="CO8" s="1059"/>
      <c r="CP8" s="1059"/>
      <c r="CQ8" s="1060"/>
      <c r="CR8" s="1058">
        <v>30</v>
      </c>
      <c r="CS8" s="1059"/>
      <c r="CT8" s="1059"/>
      <c r="CU8" s="1059"/>
      <c r="CV8" s="1060"/>
      <c r="CW8" s="1058">
        <v>16</v>
      </c>
      <c r="CX8" s="1059"/>
      <c r="CY8" s="1059"/>
      <c r="CZ8" s="1059"/>
      <c r="DA8" s="1060"/>
      <c r="DB8" s="1058" t="s">
        <v>582</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576</v>
      </c>
      <c r="BT9" s="1084"/>
      <c r="BU9" s="1084"/>
      <c r="BV9" s="1084"/>
      <c r="BW9" s="1084"/>
      <c r="BX9" s="1084"/>
      <c r="BY9" s="1084"/>
      <c r="BZ9" s="1084"/>
      <c r="CA9" s="1084"/>
      <c r="CB9" s="1084"/>
      <c r="CC9" s="1084"/>
      <c r="CD9" s="1084"/>
      <c r="CE9" s="1084"/>
      <c r="CF9" s="1084"/>
      <c r="CG9" s="1085"/>
      <c r="CH9" s="1058">
        <v>-8</v>
      </c>
      <c r="CI9" s="1059"/>
      <c r="CJ9" s="1059"/>
      <c r="CK9" s="1059"/>
      <c r="CL9" s="1060"/>
      <c r="CM9" s="1058">
        <v>-379</v>
      </c>
      <c r="CN9" s="1059"/>
      <c r="CO9" s="1059"/>
      <c r="CP9" s="1059"/>
      <c r="CQ9" s="1060"/>
      <c r="CR9" s="1058">
        <v>24</v>
      </c>
      <c r="CS9" s="1059"/>
      <c r="CT9" s="1059"/>
      <c r="CU9" s="1059"/>
      <c r="CV9" s="1060"/>
      <c r="CW9" s="1058" t="s">
        <v>581</v>
      </c>
      <c r="CX9" s="1059"/>
      <c r="CY9" s="1059"/>
      <c r="CZ9" s="1059"/>
      <c r="DA9" s="1060"/>
      <c r="DB9" s="1058" t="s">
        <v>581</v>
      </c>
      <c r="DC9" s="1059"/>
      <c r="DD9" s="1059"/>
      <c r="DE9" s="1059"/>
      <c r="DF9" s="1060"/>
      <c r="DG9" s="1058" t="s">
        <v>581</v>
      </c>
      <c r="DH9" s="1059"/>
      <c r="DI9" s="1059"/>
      <c r="DJ9" s="1059"/>
      <c r="DK9" s="1060"/>
      <c r="DL9" s="1058" t="s">
        <v>581</v>
      </c>
      <c r="DM9" s="1059"/>
      <c r="DN9" s="1059"/>
      <c r="DO9" s="1059"/>
      <c r="DP9" s="1060"/>
      <c r="DQ9" s="1058" t="s">
        <v>581</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579</v>
      </c>
      <c r="BS10" s="1083" t="s">
        <v>577</v>
      </c>
      <c r="BT10" s="1084"/>
      <c r="BU10" s="1084"/>
      <c r="BV10" s="1084"/>
      <c r="BW10" s="1084"/>
      <c r="BX10" s="1084"/>
      <c r="BY10" s="1084"/>
      <c r="BZ10" s="1084"/>
      <c r="CA10" s="1084"/>
      <c r="CB10" s="1084"/>
      <c r="CC10" s="1084"/>
      <c r="CD10" s="1084"/>
      <c r="CE10" s="1084"/>
      <c r="CF10" s="1084"/>
      <c r="CG10" s="1085"/>
      <c r="CH10" s="1058">
        <v>4</v>
      </c>
      <c r="CI10" s="1059"/>
      <c r="CJ10" s="1059"/>
      <c r="CK10" s="1059"/>
      <c r="CL10" s="1060"/>
      <c r="CM10" s="1058">
        <v>141</v>
      </c>
      <c r="CN10" s="1059"/>
      <c r="CO10" s="1059"/>
      <c r="CP10" s="1059"/>
      <c r="CQ10" s="1060"/>
      <c r="CR10" s="1058">
        <v>5</v>
      </c>
      <c r="CS10" s="1059"/>
      <c r="CT10" s="1059"/>
      <c r="CU10" s="1059"/>
      <c r="CV10" s="1060"/>
      <c r="CW10" s="1058" t="s">
        <v>581</v>
      </c>
      <c r="CX10" s="1059"/>
      <c r="CY10" s="1059"/>
      <c r="CZ10" s="1059"/>
      <c r="DA10" s="1060"/>
      <c r="DB10" s="1058">
        <v>913</v>
      </c>
      <c r="DC10" s="1059"/>
      <c r="DD10" s="1059"/>
      <c r="DE10" s="1059"/>
      <c r="DF10" s="1060"/>
      <c r="DG10" s="1058" t="s">
        <v>581</v>
      </c>
      <c r="DH10" s="1059"/>
      <c r="DI10" s="1059"/>
      <c r="DJ10" s="1059"/>
      <c r="DK10" s="1060"/>
      <c r="DL10" s="1058" t="s">
        <v>581</v>
      </c>
      <c r="DM10" s="1059"/>
      <c r="DN10" s="1059"/>
      <c r="DO10" s="1059"/>
      <c r="DP10" s="1060"/>
      <c r="DQ10" s="1058" t="s">
        <v>581</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578</v>
      </c>
      <c r="BT11" s="1084"/>
      <c r="BU11" s="1084"/>
      <c r="BV11" s="1084"/>
      <c r="BW11" s="1084"/>
      <c r="BX11" s="1084"/>
      <c r="BY11" s="1084"/>
      <c r="BZ11" s="1084"/>
      <c r="CA11" s="1084"/>
      <c r="CB11" s="1084"/>
      <c r="CC11" s="1084"/>
      <c r="CD11" s="1084"/>
      <c r="CE11" s="1084"/>
      <c r="CF11" s="1084"/>
      <c r="CG11" s="1085"/>
      <c r="CH11" s="1058">
        <v>2</v>
      </c>
      <c r="CI11" s="1059"/>
      <c r="CJ11" s="1059"/>
      <c r="CK11" s="1059"/>
      <c r="CL11" s="1060"/>
      <c r="CM11" s="1058">
        <v>56</v>
      </c>
      <c r="CN11" s="1059"/>
      <c r="CO11" s="1059"/>
      <c r="CP11" s="1059"/>
      <c r="CQ11" s="1060"/>
      <c r="CR11" s="1058">
        <v>15</v>
      </c>
      <c r="CS11" s="1059"/>
      <c r="CT11" s="1059"/>
      <c r="CU11" s="1059"/>
      <c r="CV11" s="1060"/>
      <c r="CW11" s="1058" t="s">
        <v>581</v>
      </c>
      <c r="CX11" s="1059"/>
      <c r="CY11" s="1059"/>
      <c r="CZ11" s="1059"/>
      <c r="DA11" s="1060"/>
      <c r="DB11" s="1058" t="s">
        <v>581</v>
      </c>
      <c r="DC11" s="1059"/>
      <c r="DD11" s="1059"/>
      <c r="DE11" s="1059"/>
      <c r="DF11" s="1060"/>
      <c r="DG11" s="1058" t="s">
        <v>581</v>
      </c>
      <c r="DH11" s="1059"/>
      <c r="DI11" s="1059"/>
      <c r="DJ11" s="1059"/>
      <c r="DK11" s="1060"/>
      <c r="DL11" s="1058" t="s">
        <v>581</v>
      </c>
      <c r="DM11" s="1059"/>
      <c r="DN11" s="1059"/>
      <c r="DO11" s="1059"/>
      <c r="DP11" s="1060"/>
      <c r="DQ11" s="1058" t="s">
        <v>581</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580</v>
      </c>
      <c r="BT12" s="1084"/>
      <c r="BU12" s="1084"/>
      <c r="BV12" s="1084"/>
      <c r="BW12" s="1084"/>
      <c r="BX12" s="1084"/>
      <c r="BY12" s="1084"/>
      <c r="BZ12" s="1084"/>
      <c r="CA12" s="1084"/>
      <c r="CB12" s="1084"/>
      <c r="CC12" s="1084"/>
      <c r="CD12" s="1084"/>
      <c r="CE12" s="1084"/>
      <c r="CF12" s="1084"/>
      <c r="CG12" s="1085"/>
      <c r="CH12" s="1058">
        <v>-1</v>
      </c>
      <c r="CI12" s="1059"/>
      <c r="CJ12" s="1059"/>
      <c r="CK12" s="1059"/>
      <c r="CL12" s="1060"/>
      <c r="CM12" s="1058">
        <v>8</v>
      </c>
      <c r="CN12" s="1059"/>
      <c r="CO12" s="1059"/>
      <c r="CP12" s="1059"/>
      <c r="CQ12" s="1060"/>
      <c r="CR12" s="1058">
        <v>5</v>
      </c>
      <c r="CS12" s="1059"/>
      <c r="CT12" s="1059"/>
      <c r="CU12" s="1059"/>
      <c r="CV12" s="1060"/>
      <c r="CW12" s="1058" t="s">
        <v>581</v>
      </c>
      <c r="CX12" s="1059"/>
      <c r="CY12" s="1059"/>
      <c r="CZ12" s="1059"/>
      <c r="DA12" s="1060"/>
      <c r="DB12" s="1058" t="s">
        <v>581</v>
      </c>
      <c r="DC12" s="1059"/>
      <c r="DD12" s="1059"/>
      <c r="DE12" s="1059"/>
      <c r="DF12" s="1060"/>
      <c r="DG12" s="1058" t="s">
        <v>581</v>
      </c>
      <c r="DH12" s="1059"/>
      <c r="DI12" s="1059"/>
      <c r="DJ12" s="1059"/>
      <c r="DK12" s="1060"/>
      <c r="DL12" s="1058" t="s">
        <v>581</v>
      </c>
      <c r="DM12" s="1059"/>
      <c r="DN12" s="1059"/>
      <c r="DO12" s="1059"/>
      <c r="DP12" s="1060"/>
      <c r="DQ12" s="1058" t="s">
        <v>581</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388</v>
      </c>
      <c r="B23" s="1013" t="s">
        <v>389</v>
      </c>
      <c r="C23" s="1014"/>
      <c r="D23" s="1014"/>
      <c r="E23" s="1014"/>
      <c r="F23" s="1014"/>
      <c r="G23" s="1014"/>
      <c r="H23" s="1014"/>
      <c r="I23" s="1014"/>
      <c r="J23" s="1014"/>
      <c r="K23" s="1014"/>
      <c r="L23" s="1014"/>
      <c r="M23" s="1014"/>
      <c r="N23" s="1014"/>
      <c r="O23" s="1014"/>
      <c r="P23" s="1015"/>
      <c r="Q23" s="1137">
        <v>63224</v>
      </c>
      <c r="R23" s="1138"/>
      <c r="S23" s="1138"/>
      <c r="T23" s="1138"/>
      <c r="U23" s="1138"/>
      <c r="V23" s="1138">
        <v>61085</v>
      </c>
      <c r="W23" s="1138"/>
      <c r="X23" s="1138"/>
      <c r="Y23" s="1138"/>
      <c r="Z23" s="1138"/>
      <c r="AA23" s="1138">
        <v>2139</v>
      </c>
      <c r="AB23" s="1138"/>
      <c r="AC23" s="1138"/>
      <c r="AD23" s="1138"/>
      <c r="AE23" s="1139"/>
      <c r="AF23" s="1140">
        <v>1626</v>
      </c>
      <c r="AG23" s="1138"/>
      <c r="AH23" s="1138"/>
      <c r="AI23" s="1138"/>
      <c r="AJ23" s="1141"/>
      <c r="AK23" s="1142"/>
      <c r="AL23" s="1143"/>
      <c r="AM23" s="1143"/>
      <c r="AN23" s="1143"/>
      <c r="AO23" s="1143"/>
      <c r="AP23" s="1138">
        <v>45829</v>
      </c>
      <c r="AQ23" s="1138"/>
      <c r="AR23" s="1138"/>
      <c r="AS23" s="1138"/>
      <c r="AT23" s="1138"/>
      <c r="AU23" s="1144"/>
      <c r="AV23" s="1144"/>
      <c r="AW23" s="1144"/>
      <c r="AX23" s="1144"/>
      <c r="AY23" s="1145"/>
      <c r="AZ23" s="1134" t="s">
        <v>143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368</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400</v>
      </c>
      <c r="C28" s="1120"/>
      <c r="D28" s="1120"/>
      <c r="E28" s="1120"/>
      <c r="F28" s="1120"/>
      <c r="G28" s="1120"/>
      <c r="H28" s="1120"/>
      <c r="I28" s="1120"/>
      <c r="J28" s="1120"/>
      <c r="K28" s="1120"/>
      <c r="L28" s="1120"/>
      <c r="M28" s="1120"/>
      <c r="N28" s="1120"/>
      <c r="O28" s="1120"/>
      <c r="P28" s="1121"/>
      <c r="Q28" s="1122">
        <v>11933</v>
      </c>
      <c r="R28" s="1123"/>
      <c r="S28" s="1123"/>
      <c r="T28" s="1123"/>
      <c r="U28" s="1123"/>
      <c r="V28" s="1123">
        <v>11626</v>
      </c>
      <c r="W28" s="1123"/>
      <c r="X28" s="1123"/>
      <c r="Y28" s="1123"/>
      <c r="Z28" s="1123"/>
      <c r="AA28" s="1123">
        <v>307</v>
      </c>
      <c r="AB28" s="1123"/>
      <c r="AC28" s="1123"/>
      <c r="AD28" s="1123"/>
      <c r="AE28" s="1124"/>
      <c r="AF28" s="1125">
        <v>307</v>
      </c>
      <c r="AG28" s="1123"/>
      <c r="AH28" s="1123"/>
      <c r="AI28" s="1123"/>
      <c r="AJ28" s="1126"/>
      <c r="AK28" s="1127" t="s">
        <v>599</v>
      </c>
      <c r="AL28" s="1115"/>
      <c r="AM28" s="1115"/>
      <c r="AN28" s="1115"/>
      <c r="AO28" s="1115"/>
      <c r="AP28" s="1115" t="s">
        <v>599</v>
      </c>
      <c r="AQ28" s="1115"/>
      <c r="AR28" s="1115"/>
      <c r="AS28" s="1115"/>
      <c r="AT28" s="1115"/>
      <c r="AU28" s="1115" t="s">
        <v>599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401</v>
      </c>
      <c r="C29" s="1107"/>
      <c r="D29" s="1107"/>
      <c r="E29" s="1107"/>
      <c r="F29" s="1107"/>
      <c r="G29" s="1107"/>
      <c r="H29" s="1107"/>
      <c r="I29" s="1107"/>
      <c r="J29" s="1107"/>
      <c r="K29" s="1107"/>
      <c r="L29" s="1107"/>
      <c r="M29" s="1107"/>
      <c r="N29" s="1107"/>
      <c r="O29" s="1107"/>
      <c r="P29" s="1108"/>
      <c r="Q29" s="1112">
        <v>21604</v>
      </c>
      <c r="R29" s="1113"/>
      <c r="S29" s="1113"/>
      <c r="T29" s="1113"/>
      <c r="U29" s="1113"/>
      <c r="V29" s="1113">
        <v>20360</v>
      </c>
      <c r="W29" s="1113"/>
      <c r="X29" s="1113"/>
      <c r="Y29" s="1113"/>
      <c r="Z29" s="1113"/>
      <c r="AA29" s="1113">
        <v>1244</v>
      </c>
      <c r="AB29" s="1113"/>
      <c r="AC29" s="1113"/>
      <c r="AD29" s="1113"/>
      <c r="AE29" s="1114"/>
      <c r="AF29" s="1088">
        <v>1244</v>
      </c>
      <c r="AG29" s="1089"/>
      <c r="AH29" s="1089"/>
      <c r="AI29" s="1089"/>
      <c r="AJ29" s="1090"/>
      <c r="AK29" s="1049">
        <v>1865</v>
      </c>
      <c r="AL29" s="1040"/>
      <c r="AM29" s="1040"/>
      <c r="AN29" s="1040"/>
      <c r="AO29" s="1040"/>
      <c r="AP29" s="1040" t="s">
        <v>599</v>
      </c>
      <c r="AQ29" s="1040"/>
      <c r="AR29" s="1040"/>
      <c r="AS29" s="1040"/>
      <c r="AT29" s="1040"/>
      <c r="AU29" s="1040" t="s">
        <v>599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402</v>
      </c>
      <c r="C30" s="1107"/>
      <c r="D30" s="1107"/>
      <c r="E30" s="1107"/>
      <c r="F30" s="1107"/>
      <c r="G30" s="1107"/>
      <c r="H30" s="1107"/>
      <c r="I30" s="1107"/>
      <c r="J30" s="1107"/>
      <c r="K30" s="1107"/>
      <c r="L30" s="1107"/>
      <c r="M30" s="1107"/>
      <c r="N30" s="1107"/>
      <c r="O30" s="1107"/>
      <c r="P30" s="1108"/>
      <c r="Q30" s="1112">
        <v>17664</v>
      </c>
      <c r="R30" s="1113"/>
      <c r="S30" s="1113"/>
      <c r="T30" s="1113"/>
      <c r="U30" s="1113"/>
      <c r="V30" s="1113">
        <v>17371</v>
      </c>
      <c r="W30" s="1113"/>
      <c r="X30" s="1113"/>
      <c r="Y30" s="1113"/>
      <c r="Z30" s="1113"/>
      <c r="AA30" s="1113">
        <v>293</v>
      </c>
      <c r="AB30" s="1113"/>
      <c r="AC30" s="1113"/>
      <c r="AD30" s="1113"/>
      <c r="AE30" s="1114"/>
      <c r="AF30" s="1088">
        <v>293</v>
      </c>
      <c r="AG30" s="1089"/>
      <c r="AH30" s="1089"/>
      <c r="AI30" s="1089"/>
      <c r="AJ30" s="1090"/>
      <c r="AK30" s="1049">
        <v>2502</v>
      </c>
      <c r="AL30" s="1040"/>
      <c r="AM30" s="1040"/>
      <c r="AN30" s="1040"/>
      <c r="AO30" s="1040"/>
      <c r="AP30" s="1040" t="s">
        <v>599</v>
      </c>
      <c r="AQ30" s="1040"/>
      <c r="AR30" s="1040"/>
      <c r="AS30" s="1040"/>
      <c r="AT30" s="1040"/>
      <c r="AU30" s="1040" t="s">
        <v>599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403</v>
      </c>
      <c r="C31" s="1107"/>
      <c r="D31" s="1107"/>
      <c r="E31" s="1107"/>
      <c r="F31" s="1107"/>
      <c r="G31" s="1107"/>
      <c r="H31" s="1107"/>
      <c r="I31" s="1107"/>
      <c r="J31" s="1107"/>
      <c r="K31" s="1107"/>
      <c r="L31" s="1107"/>
      <c r="M31" s="1107"/>
      <c r="N31" s="1107"/>
      <c r="O31" s="1107"/>
      <c r="P31" s="1108"/>
      <c r="Q31" s="1112">
        <v>3704</v>
      </c>
      <c r="R31" s="1113"/>
      <c r="S31" s="1113"/>
      <c r="T31" s="1113"/>
      <c r="U31" s="1113"/>
      <c r="V31" s="1113">
        <v>3664</v>
      </c>
      <c r="W31" s="1113"/>
      <c r="X31" s="1113"/>
      <c r="Y31" s="1113"/>
      <c r="Z31" s="1113"/>
      <c r="AA31" s="1113">
        <v>40</v>
      </c>
      <c r="AB31" s="1113"/>
      <c r="AC31" s="1113"/>
      <c r="AD31" s="1113"/>
      <c r="AE31" s="1114"/>
      <c r="AF31" s="1088">
        <v>40</v>
      </c>
      <c r="AG31" s="1089"/>
      <c r="AH31" s="1089"/>
      <c r="AI31" s="1089"/>
      <c r="AJ31" s="1090"/>
      <c r="AK31" s="1049">
        <v>2240</v>
      </c>
      <c r="AL31" s="1040"/>
      <c r="AM31" s="1040"/>
      <c r="AN31" s="1040"/>
      <c r="AO31" s="1040"/>
      <c r="AP31" s="1040" t="s">
        <v>599</v>
      </c>
      <c r="AQ31" s="1040"/>
      <c r="AR31" s="1040"/>
      <c r="AS31" s="1040"/>
      <c r="AT31" s="1040"/>
      <c r="AU31" s="1040" t="s">
        <v>599</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404</v>
      </c>
      <c r="C32" s="1107"/>
      <c r="D32" s="1107"/>
      <c r="E32" s="1107"/>
      <c r="F32" s="1107"/>
      <c r="G32" s="1107"/>
      <c r="H32" s="1107"/>
      <c r="I32" s="1107"/>
      <c r="J32" s="1107"/>
      <c r="K32" s="1107"/>
      <c r="L32" s="1107"/>
      <c r="M32" s="1107"/>
      <c r="N32" s="1107"/>
      <c r="O32" s="1107"/>
      <c r="P32" s="1108"/>
      <c r="Q32" s="1112">
        <v>3856</v>
      </c>
      <c r="R32" s="1113"/>
      <c r="S32" s="1113"/>
      <c r="T32" s="1113"/>
      <c r="U32" s="1113"/>
      <c r="V32" s="1113">
        <v>3597</v>
      </c>
      <c r="W32" s="1113"/>
      <c r="X32" s="1113"/>
      <c r="Y32" s="1113"/>
      <c r="Z32" s="1113"/>
      <c r="AA32" s="1113">
        <v>259</v>
      </c>
      <c r="AB32" s="1113"/>
      <c r="AC32" s="1113"/>
      <c r="AD32" s="1113"/>
      <c r="AE32" s="1114"/>
      <c r="AF32" s="1088">
        <v>3235</v>
      </c>
      <c r="AG32" s="1089"/>
      <c r="AH32" s="1089"/>
      <c r="AI32" s="1089"/>
      <c r="AJ32" s="1090"/>
      <c r="AK32" s="1049">
        <v>126</v>
      </c>
      <c r="AL32" s="1040"/>
      <c r="AM32" s="1040"/>
      <c r="AN32" s="1040"/>
      <c r="AO32" s="1040"/>
      <c r="AP32" s="1040">
        <v>13363</v>
      </c>
      <c r="AQ32" s="1040"/>
      <c r="AR32" s="1040"/>
      <c r="AS32" s="1040"/>
      <c r="AT32" s="1040"/>
      <c r="AU32" s="1040">
        <v>320</v>
      </c>
      <c r="AV32" s="1040"/>
      <c r="AW32" s="1040"/>
      <c r="AX32" s="1040"/>
      <c r="AY32" s="1040"/>
      <c r="AZ32" s="1111"/>
      <c r="BA32" s="1111"/>
      <c r="BB32" s="1111"/>
      <c r="BC32" s="1111"/>
      <c r="BD32" s="1111"/>
      <c r="BE32" s="1101" t="s">
        <v>405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406</v>
      </c>
      <c r="C33" s="1107"/>
      <c r="D33" s="1107"/>
      <c r="E33" s="1107"/>
      <c r="F33" s="1107"/>
      <c r="G33" s="1107"/>
      <c r="H33" s="1107"/>
      <c r="I33" s="1107"/>
      <c r="J33" s="1107"/>
      <c r="K33" s="1107"/>
      <c r="L33" s="1107"/>
      <c r="M33" s="1107"/>
      <c r="N33" s="1107"/>
      <c r="O33" s="1107"/>
      <c r="P33" s="1108"/>
      <c r="Q33" s="1112">
        <v>3893</v>
      </c>
      <c r="R33" s="1113"/>
      <c r="S33" s="1113"/>
      <c r="T33" s="1113"/>
      <c r="U33" s="1113"/>
      <c r="V33" s="1113">
        <v>3964</v>
      </c>
      <c r="W33" s="1113"/>
      <c r="X33" s="1113"/>
      <c r="Y33" s="1113"/>
      <c r="Z33" s="1113"/>
      <c r="AA33" s="1113">
        <v>-72</v>
      </c>
      <c r="AB33" s="1113"/>
      <c r="AC33" s="1113"/>
      <c r="AD33" s="1113"/>
      <c r="AE33" s="1114"/>
      <c r="AF33" s="1088">
        <v>941</v>
      </c>
      <c r="AG33" s="1089"/>
      <c r="AH33" s="1089"/>
      <c r="AI33" s="1089"/>
      <c r="AJ33" s="1090"/>
      <c r="AK33" s="1049">
        <v>2791</v>
      </c>
      <c r="AL33" s="1040"/>
      <c r="AM33" s="1040"/>
      <c r="AN33" s="1040"/>
      <c r="AO33" s="1040"/>
      <c r="AP33" s="1040">
        <v>42560</v>
      </c>
      <c r="AQ33" s="1040"/>
      <c r="AR33" s="1040"/>
      <c r="AS33" s="1040"/>
      <c r="AT33" s="1040"/>
      <c r="AU33" s="1040">
        <v>31665</v>
      </c>
      <c r="AV33" s="1040"/>
      <c r="AW33" s="1040"/>
      <c r="AX33" s="1040"/>
      <c r="AY33" s="1040"/>
      <c r="AZ33" s="1111"/>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407</v>
      </c>
      <c r="C34" s="1107"/>
      <c r="D34" s="1107"/>
      <c r="E34" s="1107"/>
      <c r="F34" s="1107"/>
      <c r="G34" s="1107"/>
      <c r="H34" s="1107"/>
      <c r="I34" s="1107"/>
      <c r="J34" s="1107"/>
      <c r="K34" s="1107"/>
      <c r="L34" s="1107"/>
      <c r="M34" s="1107"/>
      <c r="N34" s="1107"/>
      <c r="O34" s="1107"/>
      <c r="P34" s="1108"/>
      <c r="Q34" s="1112">
        <v>10045</v>
      </c>
      <c r="R34" s="1113"/>
      <c r="S34" s="1113"/>
      <c r="T34" s="1113"/>
      <c r="U34" s="1113"/>
      <c r="V34" s="1113">
        <v>9868</v>
      </c>
      <c r="W34" s="1113"/>
      <c r="X34" s="1113"/>
      <c r="Y34" s="1113"/>
      <c r="Z34" s="1113"/>
      <c r="AA34" s="1113">
        <v>177</v>
      </c>
      <c r="AB34" s="1113"/>
      <c r="AC34" s="1113"/>
      <c r="AD34" s="1113"/>
      <c r="AE34" s="1114"/>
      <c r="AF34" s="1088">
        <v>2592</v>
      </c>
      <c r="AG34" s="1089"/>
      <c r="AH34" s="1089"/>
      <c r="AI34" s="1089"/>
      <c r="AJ34" s="1090"/>
      <c r="AK34" s="1049">
        <v>924</v>
      </c>
      <c r="AL34" s="1040"/>
      <c r="AM34" s="1040"/>
      <c r="AN34" s="1040"/>
      <c r="AO34" s="1040"/>
      <c r="AP34" s="1040">
        <v>4668</v>
      </c>
      <c r="AQ34" s="1040"/>
      <c r="AR34" s="1040"/>
      <c r="AS34" s="1040"/>
      <c r="AT34" s="1040"/>
      <c r="AU34" s="1040">
        <v>1956</v>
      </c>
      <c r="AV34" s="1040"/>
      <c r="AW34" s="1040"/>
      <c r="AX34" s="1040"/>
      <c r="AY34" s="1040"/>
      <c r="AZ34" s="1111"/>
      <c r="BA34" s="1111"/>
      <c r="BB34" s="1111"/>
      <c r="BC34" s="1111"/>
      <c r="BD34" s="1111"/>
      <c r="BE34" s="1101" t="s">
        <v>408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409</v>
      </c>
      <c r="C35" s="1107"/>
      <c r="D35" s="1107"/>
      <c r="E35" s="1107"/>
      <c r="F35" s="1107"/>
      <c r="G35" s="1107"/>
      <c r="H35" s="1107"/>
      <c r="I35" s="1107"/>
      <c r="J35" s="1107"/>
      <c r="K35" s="1107"/>
      <c r="L35" s="1107"/>
      <c r="M35" s="1107"/>
      <c r="N35" s="1107"/>
      <c r="O35" s="1107"/>
      <c r="P35" s="1108"/>
      <c r="Q35" s="1112">
        <v>13</v>
      </c>
      <c r="R35" s="1113"/>
      <c r="S35" s="1113"/>
      <c r="T35" s="1113"/>
      <c r="U35" s="1113"/>
      <c r="V35" s="1113">
        <v>13</v>
      </c>
      <c r="W35" s="1113"/>
      <c r="X35" s="1113"/>
      <c r="Y35" s="1113"/>
      <c r="Z35" s="1113"/>
      <c r="AA35" s="1113">
        <v>0</v>
      </c>
      <c r="AB35" s="1113"/>
      <c r="AC35" s="1113"/>
      <c r="AD35" s="1113"/>
      <c r="AE35" s="1114"/>
      <c r="AF35" s="1088">
        <v>0</v>
      </c>
      <c r="AG35" s="1089"/>
      <c r="AH35" s="1089"/>
      <c r="AI35" s="1089"/>
      <c r="AJ35" s="1090"/>
      <c r="AK35" s="1049">
        <v>1</v>
      </c>
      <c r="AL35" s="1040"/>
      <c r="AM35" s="1040"/>
      <c r="AN35" s="1040"/>
      <c r="AO35" s="1040"/>
      <c r="AP35" s="1040" t="s">
        <v>600</v>
      </c>
      <c r="AQ35" s="1040"/>
      <c r="AR35" s="1040"/>
      <c r="AS35" s="1040"/>
      <c r="AT35" s="1040"/>
      <c r="AU35" s="1040">
        <v>0</v>
      </c>
      <c r="AV35" s="1040"/>
      <c r="AW35" s="1040"/>
      <c r="AX35" s="1040"/>
      <c r="AY35" s="1040"/>
      <c r="AZ35" s="1111"/>
      <c r="BA35" s="1111"/>
      <c r="BB35" s="1111"/>
      <c r="BC35" s="1111"/>
      <c r="BD35" s="1111"/>
      <c r="BE35" s="1101" t="s">
        <v>410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411</v>
      </c>
      <c r="C36" s="1107"/>
      <c r="D36" s="1107"/>
      <c r="E36" s="1107"/>
      <c r="F36" s="1107"/>
      <c r="G36" s="1107"/>
      <c r="H36" s="1107"/>
      <c r="I36" s="1107"/>
      <c r="J36" s="1107"/>
      <c r="K36" s="1107"/>
      <c r="L36" s="1107"/>
      <c r="M36" s="1107"/>
      <c r="N36" s="1107"/>
      <c r="O36" s="1107"/>
      <c r="P36" s="1108"/>
      <c r="Q36" s="1112">
        <v>255</v>
      </c>
      <c r="R36" s="1113"/>
      <c r="S36" s="1113"/>
      <c r="T36" s="1113"/>
      <c r="U36" s="1113"/>
      <c r="V36" s="1113">
        <v>250</v>
      </c>
      <c r="W36" s="1113"/>
      <c r="X36" s="1113"/>
      <c r="Y36" s="1113"/>
      <c r="Z36" s="1113"/>
      <c r="AA36" s="1113">
        <v>5</v>
      </c>
      <c r="AB36" s="1113"/>
      <c r="AC36" s="1113"/>
      <c r="AD36" s="1113"/>
      <c r="AE36" s="1114"/>
      <c r="AF36" s="1088">
        <v>5</v>
      </c>
      <c r="AG36" s="1089"/>
      <c r="AH36" s="1089"/>
      <c r="AI36" s="1089"/>
      <c r="AJ36" s="1090"/>
      <c r="AK36" s="1049">
        <v>72</v>
      </c>
      <c r="AL36" s="1040"/>
      <c r="AM36" s="1040"/>
      <c r="AN36" s="1040"/>
      <c r="AO36" s="1040"/>
      <c r="AP36" s="1040">
        <v>642</v>
      </c>
      <c r="AQ36" s="1040"/>
      <c r="AR36" s="1040"/>
      <c r="AS36" s="1040"/>
      <c r="AT36" s="1040"/>
      <c r="AU36" s="1040">
        <v>642</v>
      </c>
      <c r="AV36" s="1040"/>
      <c r="AW36" s="1040"/>
      <c r="AX36" s="1040"/>
      <c r="AY36" s="1040"/>
      <c r="AZ36" s="1111"/>
      <c r="BA36" s="1111"/>
      <c r="BB36" s="1111"/>
      <c r="BC36" s="1111"/>
      <c r="BD36" s="1111"/>
      <c r="BE36" s="1101" t="s">
        <v>412</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413</v>
      </c>
      <c r="C37" s="1107"/>
      <c r="D37" s="1107"/>
      <c r="E37" s="1107"/>
      <c r="F37" s="1107"/>
      <c r="G37" s="1107"/>
      <c r="H37" s="1107"/>
      <c r="I37" s="1107"/>
      <c r="J37" s="1107"/>
      <c r="K37" s="1107"/>
      <c r="L37" s="1107"/>
      <c r="M37" s="1107"/>
      <c r="N37" s="1107"/>
      <c r="O37" s="1107"/>
      <c r="P37" s="1108"/>
      <c r="Q37" s="1112">
        <v>71</v>
      </c>
      <c r="R37" s="1113"/>
      <c r="S37" s="1113"/>
      <c r="T37" s="1113"/>
      <c r="U37" s="1113"/>
      <c r="V37" s="1113">
        <v>71</v>
      </c>
      <c r="W37" s="1113"/>
      <c r="X37" s="1113"/>
      <c r="Y37" s="1113"/>
      <c r="Z37" s="1113"/>
      <c r="AA37" s="1113">
        <v>0</v>
      </c>
      <c r="AB37" s="1113"/>
      <c r="AC37" s="1113"/>
      <c r="AD37" s="1113"/>
      <c r="AE37" s="1114"/>
      <c r="AF37" s="1088">
        <v>0</v>
      </c>
      <c r="AG37" s="1089"/>
      <c r="AH37" s="1089"/>
      <c r="AI37" s="1089"/>
      <c r="AJ37" s="1090"/>
      <c r="AK37" s="1049">
        <v>53</v>
      </c>
      <c r="AL37" s="1040"/>
      <c r="AM37" s="1040"/>
      <c r="AN37" s="1040"/>
      <c r="AO37" s="1040"/>
      <c r="AP37" s="1040">
        <v>250</v>
      </c>
      <c r="AQ37" s="1040"/>
      <c r="AR37" s="1040"/>
      <c r="AS37" s="1040"/>
      <c r="AT37" s="1040"/>
      <c r="AU37" s="1040">
        <v>250</v>
      </c>
      <c r="AV37" s="1040"/>
      <c r="AW37" s="1040"/>
      <c r="AX37" s="1040"/>
      <c r="AY37" s="1040"/>
      <c r="AZ37" s="1111"/>
      <c r="BA37" s="1111"/>
      <c r="BB37" s="1111"/>
      <c r="BC37" s="1111"/>
      <c r="BD37" s="1111"/>
      <c r="BE37" s="1101" t="s">
        <v>412</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388</v>
      </c>
      <c r="B63" s="1013" t="s">
        <v>415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8657</v>
      </c>
      <c r="AG63" s="1028"/>
      <c r="AH63" s="1028"/>
      <c r="AI63" s="1028"/>
      <c r="AJ63" s="1099"/>
      <c r="AK63" s="1100"/>
      <c r="AL63" s="1032"/>
      <c r="AM63" s="1032"/>
      <c r="AN63" s="1032"/>
      <c r="AO63" s="1032"/>
      <c r="AP63" s="1028">
        <v>61483</v>
      </c>
      <c r="AQ63" s="1028"/>
      <c r="AR63" s="1028"/>
      <c r="AS63" s="1028"/>
      <c r="AT63" s="1028"/>
      <c r="AU63" s="1028">
        <v>34833</v>
      </c>
      <c r="AV63" s="1028"/>
      <c r="AW63" s="1028"/>
      <c r="AX63" s="1028"/>
      <c r="AY63" s="1028"/>
      <c r="AZ63" s="1094"/>
      <c r="BA63" s="1094"/>
      <c r="BB63" s="1094"/>
      <c r="BC63" s="1094"/>
      <c r="BD63" s="1094"/>
      <c r="BE63" s="1029"/>
      <c r="BF63" s="1029"/>
      <c r="BG63" s="1029"/>
      <c r="BH63" s="1029"/>
      <c r="BI63" s="1030"/>
      <c r="BJ63" s="1095" t="s">
        <v>143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417</v>
      </c>
      <c r="B66" s="1065"/>
      <c r="C66" s="1065"/>
      <c r="D66" s="1065"/>
      <c r="E66" s="1065"/>
      <c r="F66" s="1065"/>
      <c r="G66" s="1065"/>
      <c r="H66" s="1065"/>
      <c r="I66" s="1065"/>
      <c r="J66" s="1065"/>
      <c r="K66" s="1065"/>
      <c r="L66" s="1065"/>
      <c r="M66" s="1065"/>
      <c r="N66" s="1065"/>
      <c r="O66" s="1065"/>
      <c r="P66" s="1066"/>
      <c r="Q66" s="1070" t="s">
        <v>392</v>
      </c>
      <c r="R66" s="1071"/>
      <c r="S66" s="1071"/>
      <c r="T66" s="1071"/>
      <c r="U66" s="1072"/>
      <c r="V66" s="1070" t="s">
        <v>418</v>
      </c>
      <c r="W66" s="1071"/>
      <c r="X66" s="1071"/>
      <c r="Y66" s="1071"/>
      <c r="Z66" s="1072"/>
      <c r="AA66" s="1070" t="s">
        <v>419</v>
      </c>
      <c r="AB66" s="1071"/>
      <c r="AC66" s="1071"/>
      <c r="AD66" s="1071"/>
      <c r="AE66" s="1072"/>
      <c r="AF66" s="1076" t="s">
        <v>420</v>
      </c>
      <c r="AG66" s="1077"/>
      <c r="AH66" s="1077"/>
      <c r="AI66" s="1077"/>
      <c r="AJ66" s="1078"/>
      <c r="AK66" s="1070" t="s">
        <v>396</v>
      </c>
      <c r="AL66" s="1065"/>
      <c r="AM66" s="1065"/>
      <c r="AN66" s="1065"/>
      <c r="AO66" s="1066"/>
      <c r="AP66" s="1070" t="s">
        <v>397</v>
      </c>
      <c r="AQ66" s="1071"/>
      <c r="AR66" s="1071"/>
      <c r="AS66" s="1071"/>
      <c r="AT66" s="1072"/>
      <c r="AU66" s="1070" t="s">
        <v>421</v>
      </c>
      <c r="AV66" s="1071"/>
      <c r="AW66" s="1071"/>
      <c r="AX66" s="1071"/>
      <c r="AY66" s="1072"/>
      <c r="AZ66" s="1070" t="s">
        <v>375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583</v>
      </c>
      <c r="C68" s="1055"/>
      <c r="D68" s="1055"/>
      <c r="E68" s="1055"/>
      <c r="F68" s="1055"/>
      <c r="G68" s="1055"/>
      <c r="H68" s="1055"/>
      <c r="I68" s="1055"/>
      <c r="J68" s="1055"/>
      <c r="K68" s="1055"/>
      <c r="L68" s="1055"/>
      <c r="M68" s="1055"/>
      <c r="N68" s="1055"/>
      <c r="O68" s="1055"/>
      <c r="P68" s="1056"/>
      <c r="Q68" s="1057">
        <v>116</v>
      </c>
      <c r="R68" s="1051"/>
      <c r="S68" s="1051"/>
      <c r="T68" s="1051"/>
      <c r="U68" s="1051"/>
      <c r="V68" s="1051">
        <v>112</v>
      </c>
      <c r="W68" s="1051"/>
      <c r="X68" s="1051"/>
      <c r="Y68" s="1051"/>
      <c r="Z68" s="1051"/>
      <c r="AA68" s="1051">
        <v>4</v>
      </c>
      <c r="AB68" s="1051"/>
      <c r="AC68" s="1051"/>
      <c r="AD68" s="1051"/>
      <c r="AE68" s="1051"/>
      <c r="AF68" s="1051">
        <v>4</v>
      </c>
      <c r="AG68" s="1051"/>
      <c r="AH68" s="1051"/>
      <c r="AI68" s="1051"/>
      <c r="AJ68" s="1051"/>
      <c r="AK68" s="1051" t="s">
        <v>581</v>
      </c>
      <c r="AL68" s="1051"/>
      <c r="AM68" s="1051"/>
      <c r="AN68" s="1051"/>
      <c r="AO68" s="1051"/>
      <c r="AP68" s="1051">
        <v>5</v>
      </c>
      <c r="AQ68" s="1051"/>
      <c r="AR68" s="1051"/>
      <c r="AS68" s="1051"/>
      <c r="AT68" s="1051"/>
      <c r="AU68" s="1051">
        <v>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584</v>
      </c>
      <c r="C69" s="1044"/>
      <c r="D69" s="1044"/>
      <c r="E69" s="1044"/>
      <c r="F69" s="1044"/>
      <c r="G69" s="1044"/>
      <c r="H69" s="1044"/>
      <c r="I69" s="1044"/>
      <c r="J69" s="1044"/>
      <c r="K69" s="1044"/>
      <c r="L69" s="1044"/>
      <c r="M69" s="1044"/>
      <c r="N69" s="1044"/>
      <c r="O69" s="1044"/>
      <c r="P69" s="1045"/>
      <c r="Q69" s="1046">
        <v>114</v>
      </c>
      <c r="R69" s="1040"/>
      <c r="S69" s="1040"/>
      <c r="T69" s="1040"/>
      <c r="U69" s="1040"/>
      <c r="V69" s="1040">
        <v>111</v>
      </c>
      <c r="W69" s="1040"/>
      <c r="X69" s="1040"/>
      <c r="Y69" s="1040"/>
      <c r="Z69" s="1040"/>
      <c r="AA69" s="1040">
        <v>3</v>
      </c>
      <c r="AB69" s="1040"/>
      <c r="AC69" s="1040"/>
      <c r="AD69" s="1040"/>
      <c r="AE69" s="1040"/>
      <c r="AF69" s="1040">
        <v>3</v>
      </c>
      <c r="AG69" s="1040"/>
      <c r="AH69" s="1040"/>
      <c r="AI69" s="1040"/>
      <c r="AJ69" s="1040"/>
      <c r="AK69" s="1040">
        <v>15</v>
      </c>
      <c r="AL69" s="1040"/>
      <c r="AM69" s="1040"/>
      <c r="AN69" s="1040"/>
      <c r="AO69" s="1040"/>
      <c r="AP69" s="1040" t="s">
        <v>581</v>
      </c>
      <c r="AQ69" s="1040"/>
      <c r="AR69" s="1040"/>
      <c r="AS69" s="1040"/>
      <c r="AT69" s="1040"/>
      <c r="AU69" s="1040" t="s">
        <v>595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585</v>
      </c>
      <c r="C70" s="1044"/>
      <c r="D70" s="1044"/>
      <c r="E70" s="1044"/>
      <c r="F70" s="1044"/>
      <c r="G70" s="1044"/>
      <c r="H70" s="1044"/>
      <c r="I70" s="1044"/>
      <c r="J70" s="1044"/>
      <c r="K70" s="1044"/>
      <c r="L70" s="1044"/>
      <c r="M70" s="1044"/>
      <c r="N70" s="1044"/>
      <c r="O70" s="1044"/>
      <c r="P70" s="1045"/>
      <c r="Q70" s="1046">
        <v>372</v>
      </c>
      <c r="R70" s="1040"/>
      <c r="S70" s="1040"/>
      <c r="T70" s="1040"/>
      <c r="U70" s="1040"/>
      <c r="V70" s="1040">
        <v>327</v>
      </c>
      <c r="W70" s="1040"/>
      <c r="X70" s="1040"/>
      <c r="Y70" s="1040"/>
      <c r="Z70" s="1040"/>
      <c r="AA70" s="1040">
        <v>45</v>
      </c>
      <c r="AB70" s="1040"/>
      <c r="AC70" s="1040"/>
      <c r="AD70" s="1040"/>
      <c r="AE70" s="1040"/>
      <c r="AF70" s="1040">
        <v>45</v>
      </c>
      <c r="AG70" s="1040"/>
      <c r="AH70" s="1040"/>
      <c r="AI70" s="1040"/>
      <c r="AJ70" s="1040"/>
      <c r="AK70" s="1040">
        <v>5</v>
      </c>
      <c r="AL70" s="1040"/>
      <c r="AM70" s="1040"/>
      <c r="AN70" s="1040"/>
      <c r="AO70" s="1040"/>
      <c r="AP70" s="1040" t="s">
        <v>581</v>
      </c>
      <c r="AQ70" s="1040"/>
      <c r="AR70" s="1040"/>
      <c r="AS70" s="1040"/>
      <c r="AT70" s="1040"/>
      <c r="AU70" s="1040" t="s">
        <v>581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586</v>
      </c>
      <c r="C71" s="1044"/>
      <c r="D71" s="1044"/>
      <c r="E71" s="1044"/>
      <c r="F71" s="1044"/>
      <c r="G71" s="1044"/>
      <c r="H71" s="1044"/>
      <c r="I71" s="1044"/>
      <c r="J71" s="1044"/>
      <c r="K71" s="1044"/>
      <c r="L71" s="1044"/>
      <c r="M71" s="1044"/>
      <c r="N71" s="1044"/>
      <c r="O71" s="1044"/>
      <c r="P71" s="1045"/>
      <c r="Q71" s="1046">
        <v>431</v>
      </c>
      <c r="R71" s="1040"/>
      <c r="S71" s="1040"/>
      <c r="T71" s="1040"/>
      <c r="U71" s="1040"/>
      <c r="V71" s="1040">
        <v>419</v>
      </c>
      <c r="W71" s="1040"/>
      <c r="X71" s="1040"/>
      <c r="Y71" s="1040"/>
      <c r="Z71" s="1040"/>
      <c r="AA71" s="1040">
        <v>12</v>
      </c>
      <c r="AB71" s="1040"/>
      <c r="AC71" s="1040"/>
      <c r="AD71" s="1040"/>
      <c r="AE71" s="1040"/>
      <c r="AF71" s="1040">
        <v>12</v>
      </c>
      <c r="AG71" s="1040"/>
      <c r="AH71" s="1040"/>
      <c r="AI71" s="1040"/>
      <c r="AJ71" s="1040"/>
      <c r="AK71" s="1040" t="s">
        <v>594</v>
      </c>
      <c r="AL71" s="1040"/>
      <c r="AM71" s="1040"/>
      <c r="AN71" s="1040"/>
      <c r="AO71" s="1040"/>
      <c r="AP71" s="1040" t="s">
        <v>581</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587</v>
      </c>
      <c r="C72" s="1044"/>
      <c r="D72" s="1044"/>
      <c r="E72" s="1044"/>
      <c r="F72" s="1044"/>
      <c r="G72" s="1044"/>
      <c r="H72" s="1044"/>
      <c r="I72" s="1044"/>
      <c r="J72" s="1044"/>
      <c r="K72" s="1044"/>
      <c r="L72" s="1044"/>
      <c r="M72" s="1044"/>
      <c r="N72" s="1044"/>
      <c r="O72" s="1044"/>
      <c r="P72" s="1045"/>
      <c r="Q72" s="1046">
        <v>2565</v>
      </c>
      <c r="R72" s="1040"/>
      <c r="S72" s="1040"/>
      <c r="T72" s="1040"/>
      <c r="U72" s="1040"/>
      <c r="V72" s="1040">
        <v>2548</v>
      </c>
      <c r="W72" s="1040"/>
      <c r="X72" s="1040"/>
      <c r="Y72" s="1040"/>
      <c r="Z72" s="1040"/>
      <c r="AA72" s="1040">
        <v>17</v>
      </c>
      <c r="AB72" s="1040"/>
      <c r="AC72" s="1040"/>
      <c r="AD72" s="1040"/>
      <c r="AE72" s="1040"/>
      <c r="AF72" s="1040">
        <v>17</v>
      </c>
      <c r="AG72" s="1040"/>
      <c r="AH72" s="1040"/>
      <c r="AI72" s="1040"/>
      <c r="AJ72" s="1040"/>
      <c r="AK72" s="1040" t="s">
        <v>581</v>
      </c>
      <c r="AL72" s="1040"/>
      <c r="AM72" s="1040"/>
      <c r="AN72" s="1040"/>
      <c r="AO72" s="1040"/>
      <c r="AP72" s="1040">
        <v>435</v>
      </c>
      <c r="AQ72" s="1040"/>
      <c r="AR72" s="1040"/>
      <c r="AS72" s="1040"/>
      <c r="AT72" s="1040"/>
      <c r="AU72" s="1040">
        <v>372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588</v>
      </c>
      <c r="C73" s="1044"/>
      <c r="D73" s="1044"/>
      <c r="E73" s="1044"/>
      <c r="F73" s="1044"/>
      <c r="G73" s="1044"/>
      <c r="H73" s="1044"/>
      <c r="I73" s="1044"/>
      <c r="J73" s="1044"/>
      <c r="K73" s="1044"/>
      <c r="L73" s="1044"/>
      <c r="M73" s="1044"/>
      <c r="N73" s="1044"/>
      <c r="O73" s="1044"/>
      <c r="P73" s="1045"/>
      <c r="Q73" s="1046">
        <v>291</v>
      </c>
      <c r="R73" s="1040"/>
      <c r="S73" s="1040"/>
      <c r="T73" s="1040"/>
      <c r="U73" s="1040"/>
      <c r="V73" s="1040">
        <v>274</v>
      </c>
      <c r="W73" s="1040"/>
      <c r="X73" s="1040"/>
      <c r="Y73" s="1040"/>
      <c r="Z73" s="1040"/>
      <c r="AA73" s="1040">
        <v>17</v>
      </c>
      <c r="AB73" s="1040"/>
      <c r="AC73" s="1040"/>
      <c r="AD73" s="1040"/>
      <c r="AE73" s="1040"/>
      <c r="AF73" s="1040">
        <v>17</v>
      </c>
      <c r="AG73" s="1040"/>
      <c r="AH73" s="1040"/>
      <c r="AI73" s="1040"/>
      <c r="AJ73" s="1040"/>
      <c r="AK73" s="1040">
        <v>85</v>
      </c>
      <c r="AL73" s="1040"/>
      <c r="AM73" s="1040"/>
      <c r="AN73" s="1040"/>
      <c r="AO73" s="1040"/>
      <c r="AP73" s="1040" t="s">
        <v>512</v>
      </c>
      <c r="AQ73" s="1040"/>
      <c r="AR73" s="1040"/>
      <c r="AS73" s="1040"/>
      <c r="AT73" s="1040"/>
      <c r="AU73" s="1040" t="s">
        <v>512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589</v>
      </c>
      <c r="C74" s="1044"/>
      <c r="D74" s="1044"/>
      <c r="E74" s="1044"/>
      <c r="F74" s="1044"/>
      <c r="G74" s="1044"/>
      <c r="H74" s="1044"/>
      <c r="I74" s="1044"/>
      <c r="J74" s="1044"/>
      <c r="K74" s="1044"/>
      <c r="L74" s="1044"/>
      <c r="M74" s="1044"/>
      <c r="N74" s="1044"/>
      <c r="O74" s="1044"/>
      <c r="P74" s="1045"/>
      <c r="Q74" s="1046">
        <v>163</v>
      </c>
      <c r="R74" s="1040"/>
      <c r="S74" s="1040"/>
      <c r="T74" s="1040"/>
      <c r="U74" s="1040"/>
      <c r="V74" s="1040">
        <v>159</v>
      </c>
      <c r="W74" s="1040"/>
      <c r="X74" s="1040"/>
      <c r="Y74" s="1040"/>
      <c r="Z74" s="1040"/>
      <c r="AA74" s="1040">
        <v>5</v>
      </c>
      <c r="AB74" s="1040"/>
      <c r="AC74" s="1040"/>
      <c r="AD74" s="1040"/>
      <c r="AE74" s="1040"/>
      <c r="AF74" s="1040">
        <v>5</v>
      </c>
      <c r="AG74" s="1040"/>
      <c r="AH74" s="1040"/>
      <c r="AI74" s="1040"/>
      <c r="AJ74" s="1040"/>
      <c r="AK74" s="1040" t="s">
        <v>512</v>
      </c>
      <c r="AL74" s="1040"/>
      <c r="AM74" s="1040"/>
      <c r="AN74" s="1040"/>
      <c r="AO74" s="1040"/>
      <c r="AP74" s="1040" t="s">
        <v>512</v>
      </c>
      <c r="AQ74" s="1040"/>
      <c r="AR74" s="1040"/>
      <c r="AS74" s="1040"/>
      <c r="AT74" s="1040"/>
      <c r="AU74" s="1040" t="s">
        <v>512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590</v>
      </c>
      <c r="C75" s="1044"/>
      <c r="D75" s="1044"/>
      <c r="E75" s="1044"/>
      <c r="F75" s="1044"/>
      <c r="G75" s="1044"/>
      <c r="H75" s="1044"/>
      <c r="I75" s="1044"/>
      <c r="J75" s="1044"/>
      <c r="K75" s="1044"/>
      <c r="L75" s="1044"/>
      <c r="M75" s="1044"/>
      <c r="N75" s="1044"/>
      <c r="O75" s="1044"/>
      <c r="P75" s="1045"/>
      <c r="Q75" s="1047">
        <v>3</v>
      </c>
      <c r="R75" s="1048"/>
      <c r="S75" s="1048"/>
      <c r="T75" s="1048"/>
      <c r="U75" s="1049"/>
      <c r="V75" s="1050">
        <v>2</v>
      </c>
      <c r="W75" s="1048"/>
      <c r="X75" s="1048"/>
      <c r="Y75" s="1048"/>
      <c r="Z75" s="1049"/>
      <c r="AA75" s="1050">
        <v>2</v>
      </c>
      <c r="AB75" s="1048"/>
      <c r="AC75" s="1048"/>
      <c r="AD75" s="1048"/>
      <c r="AE75" s="1049"/>
      <c r="AF75" s="1050">
        <v>2</v>
      </c>
      <c r="AG75" s="1048"/>
      <c r="AH75" s="1048"/>
      <c r="AI75" s="1048"/>
      <c r="AJ75" s="1049"/>
      <c r="AK75" s="1050">
        <v>0</v>
      </c>
      <c r="AL75" s="1048"/>
      <c r="AM75" s="1048"/>
      <c r="AN75" s="1048"/>
      <c r="AO75" s="1049"/>
      <c r="AP75" s="1050" t="s">
        <v>512</v>
      </c>
      <c r="AQ75" s="1048"/>
      <c r="AR75" s="1048"/>
      <c r="AS75" s="1048"/>
      <c r="AT75" s="1049"/>
      <c r="AU75" s="1050" t="s">
        <v>512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591</v>
      </c>
      <c r="C76" s="1044"/>
      <c r="D76" s="1044"/>
      <c r="E76" s="1044"/>
      <c r="F76" s="1044"/>
      <c r="G76" s="1044"/>
      <c r="H76" s="1044"/>
      <c r="I76" s="1044"/>
      <c r="J76" s="1044"/>
      <c r="K76" s="1044"/>
      <c r="L76" s="1044"/>
      <c r="M76" s="1044"/>
      <c r="N76" s="1044"/>
      <c r="O76" s="1044"/>
      <c r="P76" s="1045"/>
      <c r="Q76" s="1047">
        <v>268</v>
      </c>
      <c r="R76" s="1048"/>
      <c r="S76" s="1048"/>
      <c r="T76" s="1048"/>
      <c r="U76" s="1049"/>
      <c r="V76" s="1050">
        <v>255</v>
      </c>
      <c r="W76" s="1048"/>
      <c r="X76" s="1048"/>
      <c r="Y76" s="1048"/>
      <c r="Z76" s="1049"/>
      <c r="AA76" s="1050">
        <v>14</v>
      </c>
      <c r="AB76" s="1048"/>
      <c r="AC76" s="1048"/>
      <c r="AD76" s="1048"/>
      <c r="AE76" s="1049"/>
      <c r="AF76" s="1050">
        <v>14</v>
      </c>
      <c r="AG76" s="1048"/>
      <c r="AH76" s="1048"/>
      <c r="AI76" s="1048"/>
      <c r="AJ76" s="1049"/>
      <c r="AK76" s="1050" t="s">
        <v>512</v>
      </c>
      <c r="AL76" s="1048"/>
      <c r="AM76" s="1048"/>
      <c r="AN76" s="1048"/>
      <c r="AO76" s="1049"/>
      <c r="AP76" s="1050">
        <v>1374</v>
      </c>
      <c r="AQ76" s="1048"/>
      <c r="AR76" s="1048"/>
      <c r="AS76" s="1048"/>
      <c r="AT76" s="1049"/>
      <c r="AU76" s="1050">
        <v>200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602</v>
      </c>
      <c r="C77" s="1044"/>
      <c r="D77" s="1044"/>
      <c r="E77" s="1044"/>
      <c r="F77" s="1044"/>
      <c r="G77" s="1044"/>
      <c r="H77" s="1044"/>
      <c r="I77" s="1044"/>
      <c r="J77" s="1044"/>
      <c r="K77" s="1044"/>
      <c r="L77" s="1044"/>
      <c r="M77" s="1044"/>
      <c r="N77" s="1044"/>
      <c r="O77" s="1044"/>
      <c r="P77" s="1045"/>
      <c r="Q77" s="1047">
        <v>277</v>
      </c>
      <c r="R77" s="1048"/>
      <c r="S77" s="1048"/>
      <c r="T77" s="1048"/>
      <c r="U77" s="1049"/>
      <c r="V77" s="1050">
        <v>153</v>
      </c>
      <c r="W77" s="1048"/>
      <c r="X77" s="1048"/>
      <c r="Y77" s="1048"/>
      <c r="Z77" s="1049"/>
      <c r="AA77" s="1050">
        <v>124</v>
      </c>
      <c r="AB77" s="1048"/>
      <c r="AC77" s="1048"/>
      <c r="AD77" s="1048"/>
      <c r="AE77" s="1049"/>
      <c r="AF77" s="1050">
        <v>124</v>
      </c>
      <c r="AG77" s="1048"/>
      <c r="AH77" s="1048"/>
      <c r="AI77" s="1048"/>
      <c r="AJ77" s="1049"/>
      <c r="AK77" s="1050" t="s">
        <v>512</v>
      </c>
      <c r="AL77" s="1048"/>
      <c r="AM77" s="1048"/>
      <c r="AN77" s="1048"/>
      <c r="AO77" s="1049"/>
      <c r="AP77" s="1050" t="s">
        <v>512</v>
      </c>
      <c r="AQ77" s="1048"/>
      <c r="AR77" s="1048"/>
      <c r="AS77" s="1048"/>
      <c r="AT77" s="1049"/>
      <c r="AU77" s="1050" t="s">
        <v>512</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592</v>
      </c>
      <c r="C78" s="1044"/>
      <c r="D78" s="1044"/>
      <c r="E78" s="1044"/>
      <c r="F78" s="1044"/>
      <c r="G78" s="1044"/>
      <c r="H78" s="1044"/>
      <c r="I78" s="1044"/>
      <c r="J78" s="1044"/>
      <c r="K78" s="1044"/>
      <c r="L78" s="1044"/>
      <c r="M78" s="1044"/>
      <c r="N78" s="1044"/>
      <c r="O78" s="1044"/>
      <c r="P78" s="1045"/>
      <c r="Q78" s="1046">
        <v>189</v>
      </c>
      <c r="R78" s="1040"/>
      <c r="S78" s="1040"/>
      <c r="T78" s="1040"/>
      <c r="U78" s="1040"/>
      <c r="V78" s="1040">
        <v>186</v>
      </c>
      <c r="W78" s="1040"/>
      <c r="X78" s="1040"/>
      <c r="Y78" s="1040"/>
      <c r="Z78" s="1040"/>
      <c r="AA78" s="1040">
        <v>3</v>
      </c>
      <c r="AB78" s="1040"/>
      <c r="AC78" s="1040"/>
      <c r="AD78" s="1040"/>
      <c r="AE78" s="1040"/>
      <c r="AF78" s="1040">
        <v>3</v>
      </c>
      <c r="AG78" s="1040"/>
      <c r="AH78" s="1040"/>
      <c r="AI78" s="1040"/>
      <c r="AJ78" s="1040"/>
      <c r="AK78" s="1040" t="s">
        <v>512</v>
      </c>
      <c r="AL78" s="1040"/>
      <c r="AM78" s="1040"/>
      <c r="AN78" s="1040"/>
      <c r="AO78" s="1040"/>
      <c r="AP78" s="1040" t="s">
        <v>512</v>
      </c>
      <c r="AQ78" s="1040"/>
      <c r="AR78" s="1040"/>
      <c r="AS78" s="1040"/>
      <c r="AT78" s="1040"/>
      <c r="AU78" s="1040" t="s">
        <v>512</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593</v>
      </c>
      <c r="C79" s="1044"/>
      <c r="D79" s="1044"/>
      <c r="E79" s="1044"/>
      <c r="F79" s="1044"/>
      <c r="G79" s="1044"/>
      <c r="H79" s="1044"/>
      <c r="I79" s="1044"/>
      <c r="J79" s="1044"/>
      <c r="K79" s="1044"/>
      <c r="L79" s="1044"/>
      <c r="M79" s="1044"/>
      <c r="N79" s="1044"/>
      <c r="O79" s="1044"/>
      <c r="P79" s="1045"/>
      <c r="Q79" s="1046">
        <v>218731</v>
      </c>
      <c r="R79" s="1040"/>
      <c r="S79" s="1040"/>
      <c r="T79" s="1040"/>
      <c r="U79" s="1040"/>
      <c r="V79" s="1040">
        <v>210330</v>
      </c>
      <c r="W79" s="1040"/>
      <c r="X79" s="1040"/>
      <c r="Y79" s="1040"/>
      <c r="Z79" s="1040"/>
      <c r="AA79" s="1040">
        <v>8401</v>
      </c>
      <c r="AB79" s="1040"/>
      <c r="AC79" s="1040"/>
      <c r="AD79" s="1040"/>
      <c r="AE79" s="1040"/>
      <c r="AF79" s="1040">
        <v>8401</v>
      </c>
      <c r="AG79" s="1040"/>
      <c r="AH79" s="1040"/>
      <c r="AI79" s="1040"/>
      <c r="AJ79" s="1040"/>
      <c r="AK79" s="1040" t="s">
        <v>512</v>
      </c>
      <c r="AL79" s="1040"/>
      <c r="AM79" s="1040"/>
      <c r="AN79" s="1040"/>
      <c r="AO79" s="1040"/>
      <c r="AP79" s="1040" t="s">
        <v>512</v>
      </c>
      <c r="AQ79" s="1040"/>
      <c r="AR79" s="1040"/>
      <c r="AS79" s="1040"/>
      <c r="AT79" s="1040"/>
      <c r="AU79" s="1040" t="s">
        <v>512</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388</v>
      </c>
      <c r="B88" s="1013" t="s">
        <v>422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8647</v>
      </c>
      <c r="AG88" s="1028"/>
      <c r="AH88" s="1028"/>
      <c r="AI88" s="1028"/>
      <c r="AJ88" s="1028"/>
      <c r="AK88" s="1032"/>
      <c r="AL88" s="1032"/>
      <c r="AM88" s="1032"/>
      <c r="AN88" s="1032"/>
      <c r="AO88" s="1032"/>
      <c r="AP88" s="1028">
        <v>1814</v>
      </c>
      <c r="AQ88" s="1028"/>
      <c r="AR88" s="1028"/>
      <c r="AS88" s="1028"/>
      <c r="AT88" s="1028"/>
      <c r="AU88" s="1028">
        <v>573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423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359</v>
      </c>
      <c r="CS102" s="1020"/>
      <c r="CT102" s="1020"/>
      <c r="CU102" s="1020"/>
      <c r="CV102" s="1021"/>
      <c r="CW102" s="1019">
        <v>44</v>
      </c>
      <c r="CX102" s="1020"/>
      <c r="CY102" s="1020"/>
      <c r="CZ102" s="1020"/>
      <c r="DA102" s="1021"/>
      <c r="DB102" s="1019">
        <v>913</v>
      </c>
      <c r="DC102" s="1020"/>
      <c r="DD102" s="1020"/>
      <c r="DE102" s="1020"/>
      <c r="DF102" s="1021"/>
      <c r="DG102" s="1019" t="s">
        <v>599</v>
      </c>
      <c r="DH102" s="1020"/>
      <c r="DI102" s="1020"/>
      <c r="DJ102" s="1020"/>
      <c r="DK102" s="1021"/>
      <c r="DL102" s="1019" t="s">
        <v>599</v>
      </c>
      <c r="DM102" s="1020"/>
      <c r="DN102" s="1020"/>
      <c r="DO102" s="1020"/>
      <c r="DP102" s="1021"/>
      <c r="DQ102" s="1019" t="s">
        <v>599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431</v>
      </c>
      <c r="AB109" s="963"/>
      <c r="AC109" s="963"/>
      <c r="AD109" s="963"/>
      <c r="AE109" s="964"/>
      <c r="AF109" s="965" t="s">
        <v>306</v>
      </c>
      <c r="AG109" s="963"/>
      <c r="AH109" s="963"/>
      <c r="AI109" s="963"/>
      <c r="AJ109" s="964"/>
      <c r="AK109" s="965" t="s">
        <v>305</v>
      </c>
      <c r="AL109" s="963"/>
      <c r="AM109" s="963"/>
      <c r="AN109" s="963"/>
      <c r="AO109" s="964"/>
      <c r="AP109" s="965" t="s">
        <v>432</v>
      </c>
      <c r="AQ109" s="963"/>
      <c r="AR109" s="963"/>
      <c r="AS109" s="963"/>
      <c r="AT109" s="994"/>
      <c r="AU109" s="962" t="s">
        <v>430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431</v>
      </c>
      <c r="BR109" s="963"/>
      <c r="BS109" s="963"/>
      <c r="BT109" s="963"/>
      <c r="BU109" s="964"/>
      <c r="BV109" s="965" t="s">
        <v>306</v>
      </c>
      <c r="BW109" s="963"/>
      <c r="BX109" s="963"/>
      <c r="BY109" s="963"/>
      <c r="BZ109" s="964"/>
      <c r="CA109" s="965" t="s">
        <v>305</v>
      </c>
      <c r="CB109" s="963"/>
      <c r="CC109" s="963"/>
      <c r="CD109" s="963"/>
      <c r="CE109" s="964"/>
      <c r="CF109" s="1001" t="s">
        <v>432</v>
      </c>
      <c r="CG109" s="1001"/>
      <c r="CH109" s="1001"/>
      <c r="CI109" s="1001"/>
      <c r="CJ109" s="1001"/>
      <c r="CK109" s="965" t="s">
        <v>433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431</v>
      </c>
      <c r="DH109" s="963"/>
      <c r="DI109" s="963"/>
      <c r="DJ109" s="963"/>
      <c r="DK109" s="964"/>
      <c r="DL109" s="965" t="s">
        <v>306</v>
      </c>
      <c r="DM109" s="963"/>
      <c r="DN109" s="963"/>
      <c r="DO109" s="963"/>
      <c r="DP109" s="964"/>
      <c r="DQ109" s="965" t="s">
        <v>305</v>
      </c>
      <c r="DR109" s="963"/>
      <c r="DS109" s="963"/>
      <c r="DT109" s="963"/>
      <c r="DU109" s="964"/>
      <c r="DV109" s="965" t="s">
        <v>432</v>
      </c>
      <c r="DW109" s="963"/>
      <c r="DX109" s="963"/>
      <c r="DY109" s="963"/>
      <c r="DZ109" s="994"/>
    </row>
    <row r="110" spans="1:131" s="226" customFormat="1" ht="26.25" customHeight="1" x14ac:dyDescent="0.15">
      <c r="A110" s="865" t="s">
        <v>434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5159269</v>
      </c>
      <c r="AB110" s="956"/>
      <c r="AC110" s="956"/>
      <c r="AD110" s="956"/>
      <c r="AE110" s="957"/>
      <c r="AF110" s="958">
        <v>4950399</v>
      </c>
      <c r="AG110" s="956"/>
      <c r="AH110" s="956"/>
      <c r="AI110" s="956"/>
      <c r="AJ110" s="957"/>
      <c r="AK110" s="958">
        <v>4714703</v>
      </c>
      <c r="AL110" s="956"/>
      <c r="AM110" s="956"/>
      <c r="AN110" s="956"/>
      <c r="AO110" s="957"/>
      <c r="AP110" s="959">
        <v>14.1</v>
      </c>
      <c r="AQ110" s="960"/>
      <c r="AR110" s="960"/>
      <c r="AS110" s="960"/>
      <c r="AT110" s="961"/>
      <c r="AU110" s="995" t="s">
        <v>67</v>
      </c>
      <c r="AV110" s="996"/>
      <c r="AW110" s="996"/>
      <c r="AX110" s="996"/>
      <c r="AY110" s="996"/>
      <c r="AZ110" s="921" t="s">
        <v>435</v>
      </c>
      <c r="BA110" s="866"/>
      <c r="BB110" s="866"/>
      <c r="BC110" s="866"/>
      <c r="BD110" s="866"/>
      <c r="BE110" s="866"/>
      <c r="BF110" s="866"/>
      <c r="BG110" s="866"/>
      <c r="BH110" s="866"/>
      <c r="BI110" s="866"/>
      <c r="BJ110" s="866"/>
      <c r="BK110" s="866"/>
      <c r="BL110" s="866"/>
      <c r="BM110" s="866"/>
      <c r="BN110" s="866"/>
      <c r="BO110" s="866"/>
      <c r="BP110" s="867"/>
      <c r="BQ110" s="922">
        <v>47133477</v>
      </c>
      <c r="BR110" s="903"/>
      <c r="BS110" s="903"/>
      <c r="BT110" s="903"/>
      <c r="BU110" s="903"/>
      <c r="BV110" s="903">
        <v>45631228</v>
      </c>
      <c r="BW110" s="903"/>
      <c r="BX110" s="903"/>
      <c r="BY110" s="903"/>
      <c r="BZ110" s="903"/>
      <c r="CA110" s="903">
        <v>45828662</v>
      </c>
      <c r="CB110" s="903"/>
      <c r="CC110" s="903"/>
      <c r="CD110" s="903"/>
      <c r="CE110" s="903"/>
      <c r="CF110" s="927">
        <v>136.9</v>
      </c>
      <c r="CG110" s="928"/>
      <c r="CH110" s="928"/>
      <c r="CI110" s="928"/>
      <c r="CJ110" s="928"/>
      <c r="CK110" s="991" t="s">
        <v>436</v>
      </c>
      <c r="CL110" s="877"/>
      <c r="CM110" s="952" t="s">
        <v>437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143</v>
      </c>
      <c r="DH110" s="903"/>
      <c r="DI110" s="903"/>
      <c r="DJ110" s="903"/>
      <c r="DK110" s="903"/>
      <c r="DL110" s="903" t="s">
        <v>143</v>
      </c>
      <c r="DM110" s="903"/>
      <c r="DN110" s="903"/>
      <c r="DO110" s="903"/>
      <c r="DP110" s="903"/>
      <c r="DQ110" s="903" t="s">
        <v>143</v>
      </c>
      <c r="DR110" s="903"/>
      <c r="DS110" s="903"/>
      <c r="DT110" s="903"/>
      <c r="DU110" s="903"/>
      <c r="DV110" s="904" t="s">
        <v>143</v>
      </c>
      <c r="DW110" s="904"/>
      <c r="DX110" s="904"/>
      <c r="DY110" s="904"/>
      <c r="DZ110" s="905"/>
    </row>
    <row r="111" spans="1:131" s="226" customFormat="1" ht="26.25" customHeight="1" x14ac:dyDescent="0.15">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143</v>
      </c>
      <c r="AB111" s="984"/>
      <c r="AC111" s="984"/>
      <c r="AD111" s="984"/>
      <c r="AE111" s="985"/>
      <c r="AF111" s="986" t="s">
        <v>143</v>
      </c>
      <c r="AG111" s="984"/>
      <c r="AH111" s="984"/>
      <c r="AI111" s="984"/>
      <c r="AJ111" s="985"/>
      <c r="AK111" s="986" t="s">
        <v>143</v>
      </c>
      <c r="AL111" s="984"/>
      <c r="AM111" s="984"/>
      <c r="AN111" s="984"/>
      <c r="AO111" s="985"/>
      <c r="AP111" s="987" t="s">
        <v>143</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v>8067</v>
      </c>
      <c r="BR111" s="875"/>
      <c r="BS111" s="875"/>
      <c r="BT111" s="875"/>
      <c r="BU111" s="875"/>
      <c r="BV111" s="875" t="s">
        <v>143</v>
      </c>
      <c r="BW111" s="875"/>
      <c r="BX111" s="875"/>
      <c r="BY111" s="875"/>
      <c r="BZ111" s="875"/>
      <c r="CA111" s="875" t="s">
        <v>143</v>
      </c>
      <c r="CB111" s="875"/>
      <c r="CC111" s="875"/>
      <c r="CD111" s="875"/>
      <c r="CE111" s="875"/>
      <c r="CF111" s="936" t="s">
        <v>143</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143</v>
      </c>
      <c r="DH111" s="875"/>
      <c r="DI111" s="875"/>
      <c r="DJ111" s="875"/>
      <c r="DK111" s="875"/>
      <c r="DL111" s="875" t="s">
        <v>143</v>
      </c>
      <c r="DM111" s="875"/>
      <c r="DN111" s="875"/>
      <c r="DO111" s="875"/>
      <c r="DP111" s="875"/>
      <c r="DQ111" s="875" t="s">
        <v>143</v>
      </c>
      <c r="DR111" s="875"/>
      <c r="DS111" s="875"/>
      <c r="DT111" s="875"/>
      <c r="DU111" s="875"/>
      <c r="DV111" s="852" t="s">
        <v>143</v>
      </c>
      <c r="DW111" s="852"/>
      <c r="DX111" s="852"/>
      <c r="DY111" s="852"/>
      <c r="DZ111" s="853"/>
    </row>
    <row r="112" spans="1:131" s="226" customFormat="1" ht="26.25" customHeight="1" x14ac:dyDescent="0.15">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143</v>
      </c>
      <c r="AB112" s="838"/>
      <c r="AC112" s="838"/>
      <c r="AD112" s="838"/>
      <c r="AE112" s="839"/>
      <c r="AF112" s="840" t="s">
        <v>143</v>
      </c>
      <c r="AG112" s="838"/>
      <c r="AH112" s="838"/>
      <c r="AI112" s="838"/>
      <c r="AJ112" s="839"/>
      <c r="AK112" s="840" t="s">
        <v>143</v>
      </c>
      <c r="AL112" s="838"/>
      <c r="AM112" s="838"/>
      <c r="AN112" s="838"/>
      <c r="AO112" s="839"/>
      <c r="AP112" s="885" t="s">
        <v>143</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38274211</v>
      </c>
      <c r="BR112" s="875"/>
      <c r="BS112" s="875"/>
      <c r="BT112" s="875"/>
      <c r="BU112" s="875"/>
      <c r="BV112" s="875">
        <v>37483120</v>
      </c>
      <c r="BW112" s="875"/>
      <c r="BX112" s="875"/>
      <c r="BY112" s="875"/>
      <c r="BZ112" s="875"/>
      <c r="CA112" s="875">
        <v>34833286</v>
      </c>
      <c r="CB112" s="875"/>
      <c r="CC112" s="875"/>
      <c r="CD112" s="875"/>
      <c r="CE112" s="875"/>
      <c r="CF112" s="936">
        <v>104.1</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143</v>
      </c>
      <c r="DH112" s="875"/>
      <c r="DI112" s="875"/>
      <c r="DJ112" s="875"/>
      <c r="DK112" s="875"/>
      <c r="DL112" s="875" t="s">
        <v>143</v>
      </c>
      <c r="DM112" s="875"/>
      <c r="DN112" s="875"/>
      <c r="DO112" s="875"/>
      <c r="DP112" s="875"/>
      <c r="DQ112" s="875" t="s">
        <v>143</v>
      </c>
      <c r="DR112" s="875"/>
      <c r="DS112" s="875"/>
      <c r="DT112" s="875"/>
      <c r="DU112" s="875"/>
      <c r="DV112" s="852" t="s">
        <v>143</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2906977</v>
      </c>
      <c r="AB113" s="984"/>
      <c r="AC113" s="984"/>
      <c r="AD113" s="984"/>
      <c r="AE113" s="985"/>
      <c r="AF113" s="986">
        <v>2840533</v>
      </c>
      <c r="AG113" s="984"/>
      <c r="AH113" s="984"/>
      <c r="AI113" s="984"/>
      <c r="AJ113" s="985"/>
      <c r="AK113" s="986">
        <v>2764968</v>
      </c>
      <c r="AL113" s="984"/>
      <c r="AM113" s="984"/>
      <c r="AN113" s="984"/>
      <c r="AO113" s="985"/>
      <c r="AP113" s="987">
        <v>8.3000000000000007</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712521</v>
      </c>
      <c r="BR113" s="875"/>
      <c r="BS113" s="875"/>
      <c r="BT113" s="875"/>
      <c r="BU113" s="875"/>
      <c r="BV113" s="875">
        <v>626309</v>
      </c>
      <c r="BW113" s="875"/>
      <c r="BX113" s="875"/>
      <c r="BY113" s="875"/>
      <c r="BZ113" s="875"/>
      <c r="CA113" s="875">
        <v>572826</v>
      </c>
      <c r="CB113" s="875"/>
      <c r="CC113" s="875"/>
      <c r="CD113" s="875"/>
      <c r="CE113" s="875"/>
      <c r="CF113" s="936">
        <v>1.7</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143</v>
      </c>
      <c r="DH113" s="838"/>
      <c r="DI113" s="838"/>
      <c r="DJ113" s="838"/>
      <c r="DK113" s="839"/>
      <c r="DL113" s="840" t="s">
        <v>143</v>
      </c>
      <c r="DM113" s="838"/>
      <c r="DN113" s="838"/>
      <c r="DO113" s="838"/>
      <c r="DP113" s="839"/>
      <c r="DQ113" s="840" t="s">
        <v>143</v>
      </c>
      <c r="DR113" s="838"/>
      <c r="DS113" s="838"/>
      <c r="DT113" s="838"/>
      <c r="DU113" s="839"/>
      <c r="DV113" s="885" t="s">
        <v>143</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87701</v>
      </c>
      <c r="AB114" s="838"/>
      <c r="AC114" s="838"/>
      <c r="AD114" s="838"/>
      <c r="AE114" s="839"/>
      <c r="AF114" s="840">
        <v>90176</v>
      </c>
      <c r="AG114" s="838"/>
      <c r="AH114" s="838"/>
      <c r="AI114" s="838"/>
      <c r="AJ114" s="839"/>
      <c r="AK114" s="840">
        <v>74662</v>
      </c>
      <c r="AL114" s="838"/>
      <c r="AM114" s="838"/>
      <c r="AN114" s="838"/>
      <c r="AO114" s="839"/>
      <c r="AP114" s="885">
        <v>0.2</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11794120</v>
      </c>
      <c r="BR114" s="875"/>
      <c r="BS114" s="875"/>
      <c r="BT114" s="875"/>
      <c r="BU114" s="875"/>
      <c r="BV114" s="875">
        <v>11968102</v>
      </c>
      <c r="BW114" s="875"/>
      <c r="BX114" s="875"/>
      <c r="BY114" s="875"/>
      <c r="BZ114" s="875"/>
      <c r="CA114" s="875">
        <v>12089793</v>
      </c>
      <c r="CB114" s="875"/>
      <c r="CC114" s="875"/>
      <c r="CD114" s="875"/>
      <c r="CE114" s="875"/>
      <c r="CF114" s="936">
        <v>36.1</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143</v>
      </c>
      <c r="DH114" s="838"/>
      <c r="DI114" s="838"/>
      <c r="DJ114" s="838"/>
      <c r="DK114" s="839"/>
      <c r="DL114" s="840" t="s">
        <v>143</v>
      </c>
      <c r="DM114" s="838"/>
      <c r="DN114" s="838"/>
      <c r="DO114" s="838"/>
      <c r="DP114" s="839"/>
      <c r="DQ114" s="840" t="s">
        <v>143</v>
      </c>
      <c r="DR114" s="838"/>
      <c r="DS114" s="838"/>
      <c r="DT114" s="838"/>
      <c r="DU114" s="839"/>
      <c r="DV114" s="885" t="s">
        <v>143</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8309</v>
      </c>
      <c r="AB115" s="984"/>
      <c r="AC115" s="984"/>
      <c r="AD115" s="984"/>
      <c r="AE115" s="985"/>
      <c r="AF115" s="986">
        <v>8067</v>
      </c>
      <c r="AG115" s="984"/>
      <c r="AH115" s="984"/>
      <c r="AI115" s="984"/>
      <c r="AJ115" s="985"/>
      <c r="AK115" s="986" t="s">
        <v>143</v>
      </c>
      <c r="AL115" s="984"/>
      <c r="AM115" s="984"/>
      <c r="AN115" s="984"/>
      <c r="AO115" s="985"/>
      <c r="AP115" s="987" t="s">
        <v>143</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143</v>
      </c>
      <c r="BR115" s="875"/>
      <c r="BS115" s="875"/>
      <c r="BT115" s="875"/>
      <c r="BU115" s="875"/>
      <c r="BV115" s="875" t="s">
        <v>143</v>
      </c>
      <c r="BW115" s="875"/>
      <c r="BX115" s="875"/>
      <c r="BY115" s="875"/>
      <c r="BZ115" s="875"/>
      <c r="CA115" s="875" t="s">
        <v>143</v>
      </c>
      <c r="CB115" s="875"/>
      <c r="CC115" s="875"/>
      <c r="CD115" s="875"/>
      <c r="CE115" s="875"/>
      <c r="CF115" s="936" t="s">
        <v>143</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143</v>
      </c>
      <c r="DH115" s="838"/>
      <c r="DI115" s="838"/>
      <c r="DJ115" s="838"/>
      <c r="DK115" s="839"/>
      <c r="DL115" s="840" t="s">
        <v>143</v>
      </c>
      <c r="DM115" s="838"/>
      <c r="DN115" s="838"/>
      <c r="DO115" s="838"/>
      <c r="DP115" s="839"/>
      <c r="DQ115" s="840" t="s">
        <v>143</v>
      </c>
      <c r="DR115" s="838"/>
      <c r="DS115" s="838"/>
      <c r="DT115" s="838"/>
      <c r="DU115" s="839"/>
      <c r="DV115" s="885" t="s">
        <v>143</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143</v>
      </c>
      <c r="AB116" s="838"/>
      <c r="AC116" s="838"/>
      <c r="AD116" s="838"/>
      <c r="AE116" s="839"/>
      <c r="AF116" s="840" t="s">
        <v>143</v>
      </c>
      <c r="AG116" s="838"/>
      <c r="AH116" s="838"/>
      <c r="AI116" s="838"/>
      <c r="AJ116" s="839"/>
      <c r="AK116" s="840" t="s">
        <v>143</v>
      </c>
      <c r="AL116" s="838"/>
      <c r="AM116" s="838"/>
      <c r="AN116" s="838"/>
      <c r="AO116" s="839"/>
      <c r="AP116" s="885" t="s">
        <v>143</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143</v>
      </c>
      <c r="BR116" s="875"/>
      <c r="BS116" s="875"/>
      <c r="BT116" s="875"/>
      <c r="BU116" s="875"/>
      <c r="BV116" s="875" t="s">
        <v>143</v>
      </c>
      <c r="BW116" s="875"/>
      <c r="BX116" s="875"/>
      <c r="BY116" s="875"/>
      <c r="BZ116" s="875"/>
      <c r="CA116" s="875" t="s">
        <v>143</v>
      </c>
      <c r="CB116" s="875"/>
      <c r="CC116" s="875"/>
      <c r="CD116" s="875"/>
      <c r="CE116" s="875"/>
      <c r="CF116" s="936" t="s">
        <v>456</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8067</v>
      </c>
      <c r="DH116" s="838"/>
      <c r="DI116" s="838"/>
      <c r="DJ116" s="838"/>
      <c r="DK116" s="839"/>
      <c r="DL116" s="840" t="s">
        <v>143</v>
      </c>
      <c r="DM116" s="838"/>
      <c r="DN116" s="838"/>
      <c r="DO116" s="838"/>
      <c r="DP116" s="839"/>
      <c r="DQ116" s="840" t="s">
        <v>143</v>
      </c>
      <c r="DR116" s="838"/>
      <c r="DS116" s="838"/>
      <c r="DT116" s="838"/>
      <c r="DU116" s="839"/>
      <c r="DV116" s="885" t="s">
        <v>143</v>
      </c>
      <c r="DW116" s="886"/>
      <c r="DX116" s="886"/>
      <c r="DY116" s="886"/>
      <c r="DZ116" s="887"/>
    </row>
    <row r="117" spans="1:130" s="226" customFormat="1" ht="26.25" customHeight="1" x14ac:dyDescent="0.15">
      <c r="A117" s="962" t="s">
        <v>186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8162256</v>
      </c>
      <c r="AB117" s="970"/>
      <c r="AC117" s="970"/>
      <c r="AD117" s="970"/>
      <c r="AE117" s="971"/>
      <c r="AF117" s="972">
        <v>7889175</v>
      </c>
      <c r="AG117" s="970"/>
      <c r="AH117" s="970"/>
      <c r="AI117" s="970"/>
      <c r="AJ117" s="971"/>
      <c r="AK117" s="972">
        <v>7554333</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143</v>
      </c>
      <c r="BR117" s="875"/>
      <c r="BS117" s="875"/>
      <c r="BT117" s="875"/>
      <c r="BU117" s="875"/>
      <c r="BV117" s="875" t="s">
        <v>143</v>
      </c>
      <c r="BW117" s="875"/>
      <c r="BX117" s="875"/>
      <c r="BY117" s="875"/>
      <c r="BZ117" s="875"/>
      <c r="CA117" s="875" t="s">
        <v>143</v>
      </c>
      <c r="CB117" s="875"/>
      <c r="CC117" s="875"/>
      <c r="CD117" s="875"/>
      <c r="CE117" s="875"/>
      <c r="CF117" s="936" t="s">
        <v>143</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143</v>
      </c>
      <c r="DH117" s="838"/>
      <c r="DI117" s="838"/>
      <c r="DJ117" s="838"/>
      <c r="DK117" s="839"/>
      <c r="DL117" s="840" t="s">
        <v>143</v>
      </c>
      <c r="DM117" s="838"/>
      <c r="DN117" s="838"/>
      <c r="DO117" s="838"/>
      <c r="DP117" s="839"/>
      <c r="DQ117" s="840" t="s">
        <v>143</v>
      </c>
      <c r="DR117" s="838"/>
      <c r="DS117" s="838"/>
      <c r="DT117" s="838"/>
      <c r="DU117" s="839"/>
      <c r="DV117" s="885" t="s">
        <v>143</v>
      </c>
      <c r="DW117" s="886"/>
      <c r="DX117" s="886"/>
      <c r="DY117" s="886"/>
      <c r="DZ117" s="887"/>
    </row>
    <row r="118" spans="1:130" s="226" customFormat="1" ht="26.25" customHeight="1" x14ac:dyDescent="0.15">
      <c r="A118" s="962" t="s">
        <v>433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431</v>
      </c>
      <c r="AB118" s="963"/>
      <c r="AC118" s="963"/>
      <c r="AD118" s="963"/>
      <c r="AE118" s="964"/>
      <c r="AF118" s="965" t="s">
        <v>306</v>
      </c>
      <c r="AG118" s="963"/>
      <c r="AH118" s="963"/>
      <c r="AI118" s="963"/>
      <c r="AJ118" s="964"/>
      <c r="AK118" s="965" t="s">
        <v>305</v>
      </c>
      <c r="AL118" s="963"/>
      <c r="AM118" s="963"/>
      <c r="AN118" s="963"/>
      <c r="AO118" s="964"/>
      <c r="AP118" s="966" t="s">
        <v>432</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143</v>
      </c>
      <c r="BR118" s="906"/>
      <c r="BS118" s="906"/>
      <c r="BT118" s="906"/>
      <c r="BU118" s="906"/>
      <c r="BV118" s="906" t="s">
        <v>143</v>
      </c>
      <c r="BW118" s="906"/>
      <c r="BX118" s="906"/>
      <c r="BY118" s="906"/>
      <c r="BZ118" s="906"/>
      <c r="CA118" s="906" t="s">
        <v>143</v>
      </c>
      <c r="CB118" s="906"/>
      <c r="CC118" s="906"/>
      <c r="CD118" s="906"/>
      <c r="CE118" s="906"/>
      <c r="CF118" s="936" t="s">
        <v>143</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456</v>
      </c>
      <c r="DH118" s="838"/>
      <c r="DI118" s="838"/>
      <c r="DJ118" s="838"/>
      <c r="DK118" s="839"/>
      <c r="DL118" s="840" t="s">
        <v>143</v>
      </c>
      <c r="DM118" s="838"/>
      <c r="DN118" s="838"/>
      <c r="DO118" s="838"/>
      <c r="DP118" s="839"/>
      <c r="DQ118" s="840" t="s">
        <v>143</v>
      </c>
      <c r="DR118" s="838"/>
      <c r="DS118" s="838"/>
      <c r="DT118" s="838"/>
      <c r="DU118" s="839"/>
      <c r="DV118" s="885" t="s">
        <v>143</v>
      </c>
      <c r="DW118" s="886"/>
      <c r="DX118" s="886"/>
      <c r="DY118" s="886"/>
      <c r="DZ118" s="887"/>
    </row>
    <row r="119" spans="1:130" s="226" customFormat="1" ht="26.25" customHeight="1" x14ac:dyDescent="0.15">
      <c r="A119" s="876" t="s">
        <v>436</v>
      </c>
      <c r="B119" s="877"/>
      <c r="C119" s="952" t="s">
        <v>437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143</v>
      </c>
      <c r="AB119" s="956"/>
      <c r="AC119" s="956"/>
      <c r="AD119" s="956"/>
      <c r="AE119" s="957"/>
      <c r="AF119" s="958" t="s">
        <v>143</v>
      </c>
      <c r="AG119" s="956"/>
      <c r="AH119" s="956"/>
      <c r="AI119" s="956"/>
      <c r="AJ119" s="957"/>
      <c r="AK119" s="958" t="s">
        <v>143</v>
      </c>
      <c r="AL119" s="956"/>
      <c r="AM119" s="956"/>
      <c r="AN119" s="956"/>
      <c r="AO119" s="957"/>
      <c r="AP119" s="959" t="s">
        <v>463</v>
      </c>
      <c r="AQ119" s="960"/>
      <c r="AR119" s="960"/>
      <c r="AS119" s="960"/>
      <c r="AT119" s="961"/>
      <c r="AU119" s="999"/>
      <c r="AV119" s="1000"/>
      <c r="AW119" s="1000"/>
      <c r="AX119" s="1000"/>
      <c r="AY119" s="1000"/>
      <c r="AZ119" s="257" t="s">
        <v>186</v>
      </c>
      <c r="BA119" s="257"/>
      <c r="BB119" s="257"/>
      <c r="BC119" s="257"/>
      <c r="BD119" s="257"/>
      <c r="BE119" s="257"/>
      <c r="BF119" s="257"/>
      <c r="BG119" s="257"/>
      <c r="BH119" s="257"/>
      <c r="BI119" s="257"/>
      <c r="BJ119" s="257"/>
      <c r="BK119" s="257"/>
      <c r="BL119" s="257"/>
      <c r="BM119" s="257"/>
      <c r="BN119" s="257"/>
      <c r="BO119" s="938" t="s">
        <v>464</v>
      </c>
      <c r="BP119" s="939"/>
      <c r="BQ119" s="943">
        <v>97922396</v>
      </c>
      <c r="BR119" s="906"/>
      <c r="BS119" s="906"/>
      <c r="BT119" s="906"/>
      <c r="BU119" s="906"/>
      <c r="BV119" s="906">
        <v>95708759</v>
      </c>
      <c r="BW119" s="906"/>
      <c r="BX119" s="906"/>
      <c r="BY119" s="906"/>
      <c r="BZ119" s="906"/>
      <c r="CA119" s="906">
        <v>93324567</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143</v>
      </c>
      <c r="DH119" s="821"/>
      <c r="DI119" s="821"/>
      <c r="DJ119" s="821"/>
      <c r="DK119" s="822"/>
      <c r="DL119" s="823" t="s">
        <v>143</v>
      </c>
      <c r="DM119" s="821"/>
      <c r="DN119" s="821"/>
      <c r="DO119" s="821"/>
      <c r="DP119" s="822"/>
      <c r="DQ119" s="823" t="s">
        <v>143</v>
      </c>
      <c r="DR119" s="821"/>
      <c r="DS119" s="821"/>
      <c r="DT119" s="821"/>
      <c r="DU119" s="822"/>
      <c r="DV119" s="909" t="s">
        <v>143</v>
      </c>
      <c r="DW119" s="910"/>
      <c r="DX119" s="910"/>
      <c r="DY119" s="910"/>
      <c r="DZ119" s="911"/>
    </row>
    <row r="120" spans="1:130" s="226" customFormat="1" ht="26.25" customHeight="1" x14ac:dyDescent="0.15">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143</v>
      </c>
      <c r="AB120" s="838"/>
      <c r="AC120" s="838"/>
      <c r="AD120" s="838"/>
      <c r="AE120" s="839"/>
      <c r="AF120" s="840" t="s">
        <v>143</v>
      </c>
      <c r="AG120" s="838"/>
      <c r="AH120" s="838"/>
      <c r="AI120" s="838"/>
      <c r="AJ120" s="839"/>
      <c r="AK120" s="840" t="s">
        <v>143</v>
      </c>
      <c r="AL120" s="838"/>
      <c r="AM120" s="838"/>
      <c r="AN120" s="838"/>
      <c r="AO120" s="839"/>
      <c r="AP120" s="885" t="s">
        <v>143</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15387380</v>
      </c>
      <c r="BR120" s="903"/>
      <c r="BS120" s="903"/>
      <c r="BT120" s="903"/>
      <c r="BU120" s="903"/>
      <c r="BV120" s="903">
        <v>15206418</v>
      </c>
      <c r="BW120" s="903"/>
      <c r="BX120" s="903"/>
      <c r="BY120" s="903"/>
      <c r="BZ120" s="903"/>
      <c r="CA120" s="903">
        <v>16556211</v>
      </c>
      <c r="CB120" s="903"/>
      <c r="CC120" s="903"/>
      <c r="CD120" s="903"/>
      <c r="CE120" s="903"/>
      <c r="CF120" s="927">
        <v>49.5</v>
      </c>
      <c r="CG120" s="928"/>
      <c r="CH120" s="928"/>
      <c r="CI120" s="928"/>
      <c r="CJ120" s="928"/>
      <c r="CK120" s="929" t="s">
        <v>468</v>
      </c>
      <c r="CL120" s="913"/>
      <c r="CM120" s="913"/>
      <c r="CN120" s="913"/>
      <c r="CO120" s="914"/>
      <c r="CP120" s="933" t="s">
        <v>406</v>
      </c>
      <c r="CQ120" s="934"/>
      <c r="CR120" s="934"/>
      <c r="CS120" s="934"/>
      <c r="CT120" s="934"/>
      <c r="CU120" s="934"/>
      <c r="CV120" s="934"/>
      <c r="CW120" s="934"/>
      <c r="CX120" s="934"/>
      <c r="CY120" s="934"/>
      <c r="CZ120" s="934"/>
      <c r="DA120" s="934"/>
      <c r="DB120" s="934"/>
      <c r="DC120" s="934"/>
      <c r="DD120" s="934"/>
      <c r="DE120" s="934"/>
      <c r="DF120" s="935"/>
      <c r="DG120" s="922">
        <v>33138173</v>
      </c>
      <c r="DH120" s="903"/>
      <c r="DI120" s="903"/>
      <c r="DJ120" s="903"/>
      <c r="DK120" s="903"/>
      <c r="DL120" s="903">
        <v>32450173</v>
      </c>
      <c r="DM120" s="903"/>
      <c r="DN120" s="903"/>
      <c r="DO120" s="903"/>
      <c r="DP120" s="903"/>
      <c r="DQ120" s="903">
        <v>31664949</v>
      </c>
      <c r="DR120" s="903"/>
      <c r="DS120" s="903"/>
      <c r="DT120" s="903"/>
      <c r="DU120" s="903"/>
      <c r="DV120" s="904">
        <v>94.6</v>
      </c>
      <c r="DW120" s="904"/>
      <c r="DX120" s="904"/>
      <c r="DY120" s="904"/>
      <c r="DZ120" s="905"/>
    </row>
    <row r="121" spans="1:130" s="226" customFormat="1" ht="26.25" customHeight="1" x14ac:dyDescent="0.15">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143</v>
      </c>
      <c r="AB121" s="838"/>
      <c r="AC121" s="838"/>
      <c r="AD121" s="838"/>
      <c r="AE121" s="839"/>
      <c r="AF121" s="840" t="s">
        <v>143</v>
      </c>
      <c r="AG121" s="838"/>
      <c r="AH121" s="838"/>
      <c r="AI121" s="838"/>
      <c r="AJ121" s="839"/>
      <c r="AK121" s="840" t="s">
        <v>143</v>
      </c>
      <c r="AL121" s="838"/>
      <c r="AM121" s="838"/>
      <c r="AN121" s="838"/>
      <c r="AO121" s="839"/>
      <c r="AP121" s="885" t="s">
        <v>143</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13895563</v>
      </c>
      <c r="BR121" s="875"/>
      <c r="BS121" s="875"/>
      <c r="BT121" s="875"/>
      <c r="BU121" s="875"/>
      <c r="BV121" s="875">
        <v>13293283</v>
      </c>
      <c r="BW121" s="875"/>
      <c r="BX121" s="875"/>
      <c r="BY121" s="875"/>
      <c r="BZ121" s="875"/>
      <c r="CA121" s="875">
        <v>12761446</v>
      </c>
      <c r="CB121" s="875"/>
      <c r="CC121" s="875"/>
      <c r="CD121" s="875"/>
      <c r="CE121" s="875"/>
      <c r="CF121" s="936">
        <v>38.1</v>
      </c>
      <c r="CG121" s="937"/>
      <c r="CH121" s="937"/>
      <c r="CI121" s="937"/>
      <c r="CJ121" s="937"/>
      <c r="CK121" s="930"/>
      <c r="CL121" s="916"/>
      <c r="CM121" s="916"/>
      <c r="CN121" s="916"/>
      <c r="CO121" s="917"/>
      <c r="CP121" s="896" t="s">
        <v>407</v>
      </c>
      <c r="CQ121" s="897"/>
      <c r="CR121" s="897"/>
      <c r="CS121" s="897"/>
      <c r="CT121" s="897"/>
      <c r="CU121" s="897"/>
      <c r="CV121" s="897"/>
      <c r="CW121" s="897"/>
      <c r="CX121" s="897"/>
      <c r="CY121" s="897"/>
      <c r="CZ121" s="897"/>
      <c r="DA121" s="897"/>
      <c r="DB121" s="897"/>
      <c r="DC121" s="897"/>
      <c r="DD121" s="897"/>
      <c r="DE121" s="897"/>
      <c r="DF121" s="898"/>
      <c r="DG121" s="874">
        <v>2356033</v>
      </c>
      <c r="DH121" s="875"/>
      <c r="DI121" s="875"/>
      <c r="DJ121" s="875"/>
      <c r="DK121" s="875"/>
      <c r="DL121" s="875">
        <v>2198673</v>
      </c>
      <c r="DM121" s="875"/>
      <c r="DN121" s="875"/>
      <c r="DO121" s="875"/>
      <c r="DP121" s="875"/>
      <c r="DQ121" s="875">
        <v>1955990</v>
      </c>
      <c r="DR121" s="875"/>
      <c r="DS121" s="875"/>
      <c r="DT121" s="875"/>
      <c r="DU121" s="875"/>
      <c r="DV121" s="852">
        <v>5.8</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463</v>
      </c>
      <c r="AB122" s="838"/>
      <c r="AC122" s="838"/>
      <c r="AD122" s="838"/>
      <c r="AE122" s="839"/>
      <c r="AF122" s="840" t="s">
        <v>143</v>
      </c>
      <c r="AG122" s="838"/>
      <c r="AH122" s="838"/>
      <c r="AI122" s="838"/>
      <c r="AJ122" s="839"/>
      <c r="AK122" s="840" t="s">
        <v>143</v>
      </c>
      <c r="AL122" s="838"/>
      <c r="AM122" s="838"/>
      <c r="AN122" s="838"/>
      <c r="AO122" s="839"/>
      <c r="AP122" s="885" t="s">
        <v>143</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73003175</v>
      </c>
      <c r="BR122" s="906"/>
      <c r="BS122" s="906"/>
      <c r="BT122" s="906"/>
      <c r="BU122" s="906"/>
      <c r="BV122" s="906">
        <v>72572631</v>
      </c>
      <c r="BW122" s="906"/>
      <c r="BX122" s="906"/>
      <c r="BY122" s="906"/>
      <c r="BZ122" s="906"/>
      <c r="CA122" s="906">
        <v>72196704</v>
      </c>
      <c r="CB122" s="906"/>
      <c r="CC122" s="906"/>
      <c r="CD122" s="906"/>
      <c r="CE122" s="906"/>
      <c r="CF122" s="907">
        <v>215.7</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683717</v>
      </c>
      <c r="DH122" s="875"/>
      <c r="DI122" s="875"/>
      <c r="DJ122" s="875"/>
      <c r="DK122" s="875"/>
      <c r="DL122" s="875">
        <v>651775</v>
      </c>
      <c r="DM122" s="875"/>
      <c r="DN122" s="875"/>
      <c r="DO122" s="875"/>
      <c r="DP122" s="875"/>
      <c r="DQ122" s="875">
        <v>641775</v>
      </c>
      <c r="DR122" s="875"/>
      <c r="DS122" s="875"/>
      <c r="DT122" s="875"/>
      <c r="DU122" s="875"/>
      <c r="DV122" s="852">
        <v>1.9</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8309</v>
      </c>
      <c r="AB123" s="838"/>
      <c r="AC123" s="838"/>
      <c r="AD123" s="838"/>
      <c r="AE123" s="839"/>
      <c r="AF123" s="840">
        <v>8067</v>
      </c>
      <c r="AG123" s="838"/>
      <c r="AH123" s="838"/>
      <c r="AI123" s="838"/>
      <c r="AJ123" s="839"/>
      <c r="AK123" s="840" t="s">
        <v>143</v>
      </c>
      <c r="AL123" s="838"/>
      <c r="AM123" s="838"/>
      <c r="AN123" s="838"/>
      <c r="AO123" s="839"/>
      <c r="AP123" s="885" t="s">
        <v>143</v>
      </c>
      <c r="AQ123" s="886"/>
      <c r="AR123" s="886"/>
      <c r="AS123" s="886"/>
      <c r="AT123" s="887"/>
      <c r="AU123" s="950"/>
      <c r="AV123" s="951"/>
      <c r="AW123" s="951"/>
      <c r="AX123" s="951"/>
      <c r="AY123" s="951"/>
      <c r="AZ123" s="257" t="s">
        <v>186</v>
      </c>
      <c r="BA123" s="257"/>
      <c r="BB123" s="257"/>
      <c r="BC123" s="257"/>
      <c r="BD123" s="257"/>
      <c r="BE123" s="257"/>
      <c r="BF123" s="257"/>
      <c r="BG123" s="257"/>
      <c r="BH123" s="257"/>
      <c r="BI123" s="257"/>
      <c r="BJ123" s="257"/>
      <c r="BK123" s="257"/>
      <c r="BL123" s="257"/>
      <c r="BM123" s="257"/>
      <c r="BN123" s="257"/>
      <c r="BO123" s="938" t="s">
        <v>473</v>
      </c>
      <c r="BP123" s="939"/>
      <c r="BQ123" s="893">
        <v>102286118</v>
      </c>
      <c r="BR123" s="894"/>
      <c r="BS123" s="894"/>
      <c r="BT123" s="894"/>
      <c r="BU123" s="894"/>
      <c r="BV123" s="894">
        <v>101072332</v>
      </c>
      <c r="BW123" s="894"/>
      <c r="BX123" s="894"/>
      <c r="BY123" s="894"/>
      <c r="BZ123" s="894"/>
      <c r="CA123" s="894">
        <v>101514361</v>
      </c>
      <c r="CB123" s="894"/>
      <c r="CC123" s="894"/>
      <c r="CD123" s="894"/>
      <c r="CE123" s="894"/>
      <c r="CF123" s="804"/>
      <c r="CG123" s="805"/>
      <c r="CH123" s="805"/>
      <c r="CI123" s="805"/>
      <c r="CJ123" s="895"/>
      <c r="CK123" s="930"/>
      <c r="CL123" s="916"/>
      <c r="CM123" s="916"/>
      <c r="CN123" s="916"/>
      <c r="CO123" s="917"/>
      <c r="CP123" s="896" t="s">
        <v>404</v>
      </c>
      <c r="CQ123" s="897"/>
      <c r="CR123" s="897"/>
      <c r="CS123" s="897"/>
      <c r="CT123" s="897"/>
      <c r="CU123" s="897"/>
      <c r="CV123" s="897"/>
      <c r="CW123" s="897"/>
      <c r="CX123" s="897"/>
      <c r="CY123" s="897"/>
      <c r="CZ123" s="897"/>
      <c r="DA123" s="897"/>
      <c r="DB123" s="897"/>
      <c r="DC123" s="897"/>
      <c r="DD123" s="897"/>
      <c r="DE123" s="897"/>
      <c r="DF123" s="898"/>
      <c r="DG123" s="837">
        <v>223596</v>
      </c>
      <c r="DH123" s="838"/>
      <c r="DI123" s="838"/>
      <c r="DJ123" s="838"/>
      <c r="DK123" s="839"/>
      <c r="DL123" s="840">
        <v>281776</v>
      </c>
      <c r="DM123" s="838"/>
      <c r="DN123" s="838"/>
      <c r="DO123" s="838"/>
      <c r="DP123" s="839"/>
      <c r="DQ123" s="840">
        <v>320701</v>
      </c>
      <c r="DR123" s="838"/>
      <c r="DS123" s="838"/>
      <c r="DT123" s="838"/>
      <c r="DU123" s="839"/>
      <c r="DV123" s="885">
        <v>1</v>
      </c>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143</v>
      </c>
      <c r="AB124" s="838"/>
      <c r="AC124" s="838"/>
      <c r="AD124" s="838"/>
      <c r="AE124" s="839"/>
      <c r="AF124" s="840" t="s">
        <v>143</v>
      </c>
      <c r="AG124" s="838"/>
      <c r="AH124" s="838"/>
      <c r="AI124" s="838"/>
      <c r="AJ124" s="839"/>
      <c r="AK124" s="840" t="s">
        <v>143</v>
      </c>
      <c r="AL124" s="838"/>
      <c r="AM124" s="838"/>
      <c r="AN124" s="838"/>
      <c r="AO124" s="839"/>
      <c r="AP124" s="885" t="s">
        <v>143</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143</v>
      </c>
      <c r="BR124" s="892"/>
      <c r="BS124" s="892"/>
      <c r="BT124" s="892"/>
      <c r="BU124" s="892"/>
      <c r="BV124" s="892" t="s">
        <v>143</v>
      </c>
      <c r="BW124" s="892"/>
      <c r="BX124" s="892"/>
      <c r="BY124" s="892"/>
      <c r="BZ124" s="892"/>
      <c r="CA124" s="892" t="s">
        <v>143</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v>1872692</v>
      </c>
      <c r="DH124" s="821"/>
      <c r="DI124" s="821"/>
      <c r="DJ124" s="821"/>
      <c r="DK124" s="822"/>
      <c r="DL124" s="823">
        <v>1900723</v>
      </c>
      <c r="DM124" s="821"/>
      <c r="DN124" s="821"/>
      <c r="DO124" s="821"/>
      <c r="DP124" s="822"/>
      <c r="DQ124" s="823">
        <v>249871</v>
      </c>
      <c r="DR124" s="821"/>
      <c r="DS124" s="821"/>
      <c r="DT124" s="821"/>
      <c r="DU124" s="822"/>
      <c r="DV124" s="909">
        <v>0.7</v>
      </c>
      <c r="DW124" s="910"/>
      <c r="DX124" s="910"/>
      <c r="DY124" s="910"/>
      <c r="DZ124" s="911"/>
    </row>
    <row r="125" spans="1:130" s="226" customFormat="1" ht="26.25" customHeight="1" x14ac:dyDescent="0.15">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143</v>
      </c>
      <c r="AB125" s="838"/>
      <c r="AC125" s="838"/>
      <c r="AD125" s="838"/>
      <c r="AE125" s="839"/>
      <c r="AF125" s="840" t="s">
        <v>143</v>
      </c>
      <c r="AG125" s="838"/>
      <c r="AH125" s="838"/>
      <c r="AI125" s="838"/>
      <c r="AJ125" s="839"/>
      <c r="AK125" s="840" t="s">
        <v>143</v>
      </c>
      <c r="AL125" s="838"/>
      <c r="AM125" s="838"/>
      <c r="AN125" s="838"/>
      <c r="AO125" s="839"/>
      <c r="AP125" s="885" t="s">
        <v>143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143</v>
      </c>
      <c r="DH125" s="903"/>
      <c r="DI125" s="903"/>
      <c r="DJ125" s="903"/>
      <c r="DK125" s="903"/>
      <c r="DL125" s="903" t="s">
        <v>143</v>
      </c>
      <c r="DM125" s="903"/>
      <c r="DN125" s="903"/>
      <c r="DO125" s="903"/>
      <c r="DP125" s="903"/>
      <c r="DQ125" s="903" t="s">
        <v>143</v>
      </c>
      <c r="DR125" s="903"/>
      <c r="DS125" s="903"/>
      <c r="DT125" s="903"/>
      <c r="DU125" s="903"/>
      <c r="DV125" s="904" t="s">
        <v>143</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143</v>
      </c>
      <c r="AB126" s="838"/>
      <c r="AC126" s="838"/>
      <c r="AD126" s="838"/>
      <c r="AE126" s="839"/>
      <c r="AF126" s="840" t="s">
        <v>143</v>
      </c>
      <c r="AG126" s="838"/>
      <c r="AH126" s="838"/>
      <c r="AI126" s="838"/>
      <c r="AJ126" s="839"/>
      <c r="AK126" s="840" t="s">
        <v>143</v>
      </c>
      <c r="AL126" s="838"/>
      <c r="AM126" s="838"/>
      <c r="AN126" s="838"/>
      <c r="AO126" s="839"/>
      <c r="AP126" s="885" t="s">
        <v>143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143</v>
      </c>
      <c r="DH126" s="875"/>
      <c r="DI126" s="875"/>
      <c r="DJ126" s="875"/>
      <c r="DK126" s="875"/>
      <c r="DL126" s="875" t="s">
        <v>143</v>
      </c>
      <c r="DM126" s="875"/>
      <c r="DN126" s="875"/>
      <c r="DO126" s="875"/>
      <c r="DP126" s="875"/>
      <c r="DQ126" s="875" t="s">
        <v>143</v>
      </c>
      <c r="DR126" s="875"/>
      <c r="DS126" s="875"/>
      <c r="DT126" s="875"/>
      <c r="DU126" s="875"/>
      <c r="DV126" s="852" t="s">
        <v>143</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143</v>
      </c>
      <c r="AB127" s="838"/>
      <c r="AC127" s="838"/>
      <c r="AD127" s="838"/>
      <c r="AE127" s="839"/>
      <c r="AF127" s="840" t="s">
        <v>143</v>
      </c>
      <c r="AG127" s="838"/>
      <c r="AH127" s="838"/>
      <c r="AI127" s="838"/>
      <c r="AJ127" s="839"/>
      <c r="AK127" s="840" t="s">
        <v>143</v>
      </c>
      <c r="AL127" s="838"/>
      <c r="AM127" s="838"/>
      <c r="AN127" s="838"/>
      <c r="AO127" s="839"/>
      <c r="AP127" s="885" t="s">
        <v>143</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143</v>
      </c>
      <c r="DH127" s="875"/>
      <c r="DI127" s="875"/>
      <c r="DJ127" s="875"/>
      <c r="DK127" s="875"/>
      <c r="DL127" s="875" t="s">
        <v>143</v>
      </c>
      <c r="DM127" s="875"/>
      <c r="DN127" s="875"/>
      <c r="DO127" s="875"/>
      <c r="DP127" s="875"/>
      <c r="DQ127" s="875" t="s">
        <v>143</v>
      </c>
      <c r="DR127" s="875"/>
      <c r="DS127" s="875"/>
      <c r="DT127" s="875"/>
      <c r="DU127" s="875"/>
      <c r="DV127" s="852" t="s">
        <v>143</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1040624</v>
      </c>
      <c r="AB128" s="859"/>
      <c r="AC128" s="859"/>
      <c r="AD128" s="859"/>
      <c r="AE128" s="860"/>
      <c r="AF128" s="861">
        <v>1036507</v>
      </c>
      <c r="AG128" s="859"/>
      <c r="AH128" s="859"/>
      <c r="AI128" s="859"/>
      <c r="AJ128" s="860"/>
      <c r="AK128" s="861">
        <v>999264</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143</v>
      </c>
      <c r="BG128" s="845"/>
      <c r="BH128" s="845"/>
      <c r="BI128" s="845"/>
      <c r="BJ128" s="845"/>
      <c r="BK128" s="845"/>
      <c r="BL128" s="868"/>
      <c r="BM128" s="844">
        <v>11.47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143</v>
      </c>
      <c r="DH128" s="849"/>
      <c r="DI128" s="849"/>
      <c r="DJ128" s="849"/>
      <c r="DK128" s="849"/>
      <c r="DL128" s="849" t="s">
        <v>143</v>
      </c>
      <c r="DM128" s="849"/>
      <c r="DN128" s="849"/>
      <c r="DO128" s="849"/>
      <c r="DP128" s="849"/>
      <c r="DQ128" s="849" t="s">
        <v>143</v>
      </c>
      <c r="DR128" s="849"/>
      <c r="DS128" s="849"/>
      <c r="DT128" s="849"/>
      <c r="DU128" s="849"/>
      <c r="DV128" s="850" t="s">
        <v>143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40043629</v>
      </c>
      <c r="AB129" s="838"/>
      <c r="AC129" s="838"/>
      <c r="AD129" s="838"/>
      <c r="AE129" s="839"/>
      <c r="AF129" s="840">
        <v>39846984</v>
      </c>
      <c r="AG129" s="838"/>
      <c r="AH129" s="838"/>
      <c r="AI129" s="838"/>
      <c r="AJ129" s="839"/>
      <c r="AK129" s="840">
        <v>39479299</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143</v>
      </c>
      <c r="BG129" s="828"/>
      <c r="BH129" s="828"/>
      <c r="BI129" s="828"/>
      <c r="BJ129" s="828"/>
      <c r="BK129" s="828"/>
      <c r="BL129" s="829"/>
      <c r="BM129" s="827">
        <v>16.47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6008577</v>
      </c>
      <c r="AB130" s="838"/>
      <c r="AC130" s="838"/>
      <c r="AD130" s="838"/>
      <c r="AE130" s="839"/>
      <c r="AF130" s="840">
        <v>6070119</v>
      </c>
      <c r="AG130" s="838"/>
      <c r="AH130" s="838"/>
      <c r="AI130" s="838"/>
      <c r="AJ130" s="839"/>
      <c r="AK130" s="840">
        <v>6015060</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2.4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34035052</v>
      </c>
      <c r="AB131" s="821"/>
      <c r="AC131" s="821"/>
      <c r="AD131" s="821"/>
      <c r="AE131" s="822"/>
      <c r="AF131" s="823">
        <v>33776865</v>
      </c>
      <c r="AG131" s="821"/>
      <c r="AH131" s="821"/>
      <c r="AI131" s="821"/>
      <c r="AJ131" s="822"/>
      <c r="AK131" s="823">
        <v>33464239</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t="s">
        <v>143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3.270319669</v>
      </c>
      <c r="AB132" s="801"/>
      <c r="AC132" s="801"/>
      <c r="AD132" s="801"/>
      <c r="AE132" s="802"/>
      <c r="AF132" s="803">
        <v>2.3168195150000002</v>
      </c>
      <c r="AG132" s="801"/>
      <c r="AH132" s="801"/>
      <c r="AI132" s="801"/>
      <c r="AJ132" s="802"/>
      <c r="AK132" s="803">
        <v>1.613689363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4</v>
      </c>
      <c r="AB133" s="780"/>
      <c r="AC133" s="780"/>
      <c r="AD133" s="780"/>
      <c r="AE133" s="781"/>
      <c r="AF133" s="779">
        <v>3.1</v>
      </c>
      <c r="AG133" s="780"/>
      <c r="AH133" s="780"/>
      <c r="AI133" s="780"/>
      <c r="AJ133" s="781"/>
      <c r="AK133" s="779">
        <v>2.4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R8/JIfv5lcWdZTyvm0IVvcNuwf4dfDiaFSyAJX7Jfvk7vB4R5A2tnCQkFT4LhegbjZw3hQROffgBcinGWa3Lw==" saltValue="GW8HFexevR2gWIQEZfiH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Normal="85" zoomScaleSheetLayoutView="100" workbookViewId="0">
      <selection activeCell="DF75" sqref="DF7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PA/WozRCiNd6ch9pTNg9K73lGeNSGCAXLOvbpnO30AIwn4dBBdBamAWiWN4bhCSJ8+3nOjrKw//JxsZ2ldw+A==" saltValue="/L67HaUpvz7aR8mOqBstE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ADRMHkCf/uKT7GlUzhn+GXeqPY46hmTst3Jq2ySQKzo0bj9dXhLOaOISDdlyvZ2ZIiU/IjkGRI67qvD0GlxMA==" saltValue="Jzv51kBthX+FnA+9SfC9h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9975734</v>
      </c>
      <c r="AP9" s="292">
        <v>60287</v>
      </c>
      <c r="AQ9" s="293">
        <v>59401</v>
      </c>
      <c r="AR9" s="294">
        <v>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1230391</v>
      </c>
      <c r="AP10" s="295">
        <v>7436</v>
      </c>
      <c r="AQ10" s="296">
        <v>4011</v>
      </c>
      <c r="AR10" s="297">
        <v>85.4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1690306</v>
      </c>
      <c r="AP11" s="295">
        <v>10215</v>
      </c>
      <c r="AQ11" s="296">
        <v>2344</v>
      </c>
      <c r="AR11" s="297">
        <v>335.8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v>429301</v>
      </c>
      <c r="AP12" s="295">
        <v>2594</v>
      </c>
      <c r="AQ12" s="296">
        <v>503</v>
      </c>
      <c r="AR12" s="297">
        <v>415.7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462781</v>
      </c>
      <c r="AP14" s="295">
        <v>2797</v>
      </c>
      <c r="AQ14" s="296">
        <v>2092</v>
      </c>
      <c r="AR14" s="297">
        <v>33.700000000000003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90614</v>
      </c>
      <c r="AP15" s="295">
        <v>548</v>
      </c>
      <c r="AQ15" s="296">
        <v>1558</v>
      </c>
      <c r="AR15" s="297">
        <v>-64.8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-773557</v>
      </c>
      <c r="AP16" s="295">
        <v>-4675</v>
      </c>
      <c r="AQ16" s="296">
        <v>-5350</v>
      </c>
      <c r="AR16" s="297">
        <v>-12.6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186</v>
      </c>
      <c r="AL17" s="1210"/>
      <c r="AM17" s="1210"/>
      <c r="AN17" s="1211"/>
      <c r="AO17" s="295">
        <v>13105570</v>
      </c>
      <c r="AP17" s="295">
        <v>79201</v>
      </c>
      <c r="AQ17" s="296">
        <v>64560</v>
      </c>
      <c r="AR17" s="297">
        <v>22.7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7.4</v>
      </c>
      <c r="AP21" s="308">
        <v>6.59</v>
      </c>
      <c r="AQ21" s="309">
        <v>0.81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98.7</v>
      </c>
      <c r="AP22" s="313">
        <v>99.5</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4714703</v>
      </c>
      <c r="AP32" s="322">
        <v>28492</v>
      </c>
      <c r="AQ32" s="323">
        <v>36890</v>
      </c>
      <c r="AR32" s="324">
        <v>-22.8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512</v>
      </c>
      <c r="AP34" s="322" t="s">
        <v>512</v>
      </c>
      <c r="AQ34" s="323">
        <v>32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2764968</v>
      </c>
      <c r="AP35" s="322">
        <v>16710</v>
      </c>
      <c r="AQ35" s="323">
        <v>11840</v>
      </c>
      <c r="AR35" s="324">
        <v>41.1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74662</v>
      </c>
      <c r="AP36" s="322">
        <v>451</v>
      </c>
      <c r="AQ36" s="323">
        <v>566</v>
      </c>
      <c r="AR36" s="324">
        <v>-20.3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t="s">
        <v>512</v>
      </c>
      <c r="AP37" s="322" t="s">
        <v>512</v>
      </c>
      <c r="AQ37" s="323">
        <v>753</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-999264</v>
      </c>
      <c r="AP39" s="322">
        <v>-6039</v>
      </c>
      <c r="AQ39" s="323">
        <v>-6673</v>
      </c>
      <c r="AR39" s="324">
        <v>-9.5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-6015060</v>
      </c>
      <c r="AP40" s="322">
        <v>-36351</v>
      </c>
      <c r="AQ40" s="323">
        <v>-33112</v>
      </c>
      <c r="AR40" s="324">
        <v>9.8000000000000007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300</v>
      </c>
      <c r="AL41" s="1201"/>
      <c r="AM41" s="1201"/>
      <c r="AN41" s="1202"/>
      <c r="AO41" s="322">
        <v>540009</v>
      </c>
      <c r="AP41" s="322">
        <v>3263</v>
      </c>
      <c r="AQ41" s="323">
        <v>10296</v>
      </c>
      <c r="AR41" s="324">
        <v>-68.3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4517671</v>
      </c>
      <c r="AN51" s="344">
        <v>26662</v>
      </c>
      <c r="AO51" s="345">
        <v>47.8</v>
      </c>
      <c r="AP51" s="346">
        <v>43141</v>
      </c>
      <c r="AQ51" s="347">
        <v>9.4</v>
      </c>
      <c r="AR51" s="348">
        <v>38.4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1763792</v>
      </c>
      <c r="AN52" s="352">
        <v>10409</v>
      </c>
      <c r="AO52" s="353">
        <v>19.5</v>
      </c>
      <c r="AP52" s="354">
        <v>21887</v>
      </c>
      <c r="AQ52" s="355">
        <v>-2.4</v>
      </c>
      <c r="AR52" s="356">
        <v>21.9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9877371</v>
      </c>
      <c r="AN53" s="344">
        <v>58556</v>
      </c>
      <c r="AO53" s="345">
        <v>119.6</v>
      </c>
      <c r="AP53" s="346">
        <v>45117</v>
      </c>
      <c r="AQ53" s="347">
        <v>4.5999999999999996</v>
      </c>
      <c r="AR53" s="348">
        <v>115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3851573</v>
      </c>
      <c r="AN54" s="352">
        <v>22833</v>
      </c>
      <c r="AO54" s="353">
        <v>119.4</v>
      </c>
      <c r="AP54" s="354">
        <v>25589</v>
      </c>
      <c r="AQ54" s="355">
        <v>16.899999999999999</v>
      </c>
      <c r="AR54" s="356">
        <v>102.5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4368312</v>
      </c>
      <c r="AN55" s="344">
        <v>26088</v>
      </c>
      <c r="AO55" s="345">
        <v>-55.4</v>
      </c>
      <c r="AP55" s="346">
        <v>52496</v>
      </c>
      <c r="AQ55" s="347">
        <v>16.399999999999999</v>
      </c>
      <c r="AR55" s="348">
        <v>-71.8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2487347</v>
      </c>
      <c r="AN56" s="352">
        <v>14855</v>
      </c>
      <c r="AO56" s="353">
        <v>-34.9</v>
      </c>
      <c r="AP56" s="354">
        <v>29467</v>
      </c>
      <c r="AQ56" s="355">
        <v>15.2</v>
      </c>
      <c r="AR56" s="356">
        <v>-50.1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4789843</v>
      </c>
      <c r="AN57" s="344">
        <v>28755</v>
      </c>
      <c r="AO57" s="345">
        <v>10.199999999999999</v>
      </c>
      <c r="AP57" s="346">
        <v>52619</v>
      </c>
      <c r="AQ57" s="347">
        <v>0.2</v>
      </c>
      <c r="AR57" s="348">
        <v>10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3341895</v>
      </c>
      <c r="AN58" s="352">
        <v>20062</v>
      </c>
      <c r="AO58" s="353">
        <v>35.1</v>
      </c>
      <c r="AP58" s="354">
        <v>31149</v>
      </c>
      <c r="AQ58" s="355">
        <v>5.7</v>
      </c>
      <c r="AR58" s="356">
        <v>29.4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4845268</v>
      </c>
      <c r="AN59" s="344">
        <v>29281</v>
      </c>
      <c r="AO59" s="345">
        <v>1.8</v>
      </c>
      <c r="AP59" s="346">
        <v>51875</v>
      </c>
      <c r="AQ59" s="347">
        <v>-1.4</v>
      </c>
      <c r="AR59" s="348">
        <v>3.2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3360825</v>
      </c>
      <c r="AN60" s="352">
        <v>20311</v>
      </c>
      <c r="AO60" s="353">
        <v>1.2</v>
      </c>
      <c r="AP60" s="354">
        <v>29372</v>
      </c>
      <c r="AQ60" s="355">
        <v>-5.7</v>
      </c>
      <c r="AR60" s="356">
        <v>6.9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5679693</v>
      </c>
      <c r="AN61" s="359">
        <v>33868</v>
      </c>
      <c r="AO61" s="360">
        <v>24.8</v>
      </c>
      <c r="AP61" s="361">
        <v>49050</v>
      </c>
      <c r="AQ61" s="362">
        <v>5.8</v>
      </c>
      <c r="AR61" s="348">
        <v>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2961086</v>
      </c>
      <c r="AN62" s="352">
        <v>17694</v>
      </c>
      <c r="AO62" s="353">
        <v>28.1</v>
      </c>
      <c r="AP62" s="354">
        <v>27493</v>
      </c>
      <c r="AQ62" s="355">
        <v>5.9</v>
      </c>
      <c r="AR62" s="356">
        <v>22.2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5NVBkXiFbbqaxaAYHKIFCSo6/XBJFOiIwi2I0SfW20ByBW2VXL3WC2aZ1cxYx6i4bv9NHUlvuJ9atpZi1EryHg==" saltValue="GbOPY3XVf/+ZLcjU/0Qj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13" zoomScale="80" zoomScaleNormal="80" zoomScaleSheetLayoutView="55" workbookViewId="0">
      <selection activeCell="AF102" sqref="AF10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4qnQotFG7KaKwR885MT1vsvZ60OPJVdzVbOml9f5TMyukOrj6SeChdutrJtlvPxWJY0Yz2ZFMWHF4QA0A7H7g==" saltValue="34VlRQYEBM3bxbVzIpjAAA=="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Q1" zoomScaleNormal="100" zoomScaleSheetLayoutView="55" workbookViewId="0">
      <selection activeCell="AF95" sqref="AF9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WB6ruqR1LCAQozR720GG76t7oa6RYpRTgLwxVYBvOul88+fSmCHEHQNmYkdP4vsx2c6ckanObEQQcMNrYHTcA==" saltValue="hvUviGuXVMzYbc7OvgN0/Q=="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23.68</v>
      </c>
      <c r="G47" s="12">
        <v>21.21</v>
      </c>
      <c r="H47" s="12">
        <v>23.58</v>
      </c>
      <c r="I47" s="12">
        <v>24.55</v>
      </c>
      <c r="J47" s="13">
        <v>25.51</v>
      </c>
    </row>
    <row r="48" spans="2:10" ht="57.75" customHeight="1" x14ac:dyDescent="0.15">
      <c r="B48" s="14"/>
      <c r="C48" s="1214" t="s">
        <v>4</v>
      </c>
      <c r="D48" s="1214"/>
      <c r="E48" s="1215"/>
      <c r="F48" s="15">
        <v>2.78</v>
      </c>
      <c r="G48" s="16">
        <v>2.46</v>
      </c>
      <c r="H48" s="16">
        <v>2.98</v>
      </c>
      <c r="I48" s="16">
        <v>4.01</v>
      </c>
      <c r="J48" s="17">
        <v>4.12</v>
      </c>
    </row>
    <row r="49" spans="2:10" ht="57.75" customHeight="1" thickBot="1" x14ac:dyDescent="0.2">
      <c r="B49" s="18"/>
      <c r="C49" s="1216" t="s">
        <v>5</v>
      </c>
      <c r="D49" s="1216"/>
      <c r="E49" s="1217"/>
      <c r="F49" s="19">
        <v>1.75</v>
      </c>
      <c r="G49" s="20" t="s">
        <v>559</v>
      </c>
      <c r="H49" s="20">
        <v>2.93</v>
      </c>
      <c r="I49" s="20">
        <v>1.87</v>
      </c>
      <c r="J49" s="21">
        <v>1.1599999999999999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ABZ/mryBM8FGW5Xogn4sdCERnOu5pj8UOvbyeLujX1NmzNfbN3dlqbQloS2GZNlqayNqyhoRYPC3UZJfKcuRA==" saltValue="a2G1YuLKcHBnN9q/cRMGN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2019-03-05T01:51:59Z</cp:lastPrinted>
  <dcterms:created xsi:type="dcterms:W3CDTF">2019-02-14T03:26:14Z</dcterms:created>
  <dcterms:modified xsi:type="dcterms:W3CDTF">2019-11-21T01:58:56Z</dcterms:modified>
  <cp:category/>
</cp:coreProperties>
</file>