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a-shinya\Desktop\経営比較分析表（R1決算）\【経営比較分析表】2019_242152_47_1718\"/>
    </mc:Choice>
  </mc:AlternateContent>
  <workbookProtection workbookAlgorithmName="SHA-512" workbookHashValue="3W2AzYzSbfVo/HSRTVb+ddqAZFl4EMnNC+kpJBJkCDMCcX7Fyk3VgBinlGr0fwU9mN0/dQ/DPsqlOOr3/hh/hg==" workbookSaltValue="bMtlUV7Pv06wWSUaWDm6i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<sst xmlns="http://schemas.openxmlformats.org/spreadsheetml/2006/main" count="236" uniqueCount="119">
  <si>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</si>
  <si>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</si>
  <si>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</si>
  <si>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</si>
  <si>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</si>
  <si>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</si>
  <si>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</si>
  <si>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</si>
  <si>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</si>
  <si>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</si>
  <si>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</si>
  <si>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</si>
  <si>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</si>
  <si>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</si>
  <si>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</si>
  <si>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</si>
  <si>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</si>
  <si>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</si>
  <si>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</si>
  <si>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</si>
  <si>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</si>
  <si>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</si>
  <si>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</si>
  <si>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</si>
  <si>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</si>
  <si>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</si>
  <si>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</si>
  <si>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</si>
  <si>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</si>
  <si>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</si>
  <si>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</si>
  <si>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</si>
  <si>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</si>
  <si>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</si>
  <si>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</si>
  <si>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</si>
  <si>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</si>
  <si>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</si>
  <si>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</si>
  <si>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</si>
  <si>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</si>
  <si>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</si>
  <si>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</si>
  <si>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</si>
  <si>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</si>
  <si>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</si>
  <si>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</si>
  <si>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</si>
  <si>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</si>
  <si>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</si>
  <si>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</si>
  <si>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</si>
  <si>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</si>
  <si>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</si>
  <si>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</si>
  <si>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</si>
  <si>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</si>
  <si>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</si>
  <si>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</si>
  <si>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</si>
  <si>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</si>
  <si>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</si>
  <si>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</si>
  <si>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</si>
  <si>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</si>
  <si>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</si>
  <si>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</si>
  <si>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</si>
  <si>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</si>
  <si>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</si>
  <si>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</si>
  <si>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</si>
  <si>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</si>
  <si>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</si>
  <si>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</si>
  <si>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</si>
  <si>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</si>
  <si>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</si>
  <si>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</si>
  <si>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</si>
  <si>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</si>
  <si>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</si>
  <si>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</si>
  <si>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</si>
  <si>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</si>
  <si>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</si>
  <si>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</si>
  <si>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</si>
  <si>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</si>
  <si>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</si>
  <si>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</si>
  <si>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</si>
  <si>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</si>
  <si>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</si>
  <si>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</si>
  <si>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</si>
  <si>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</si>
  <si>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</si>
  <si>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</si>
  <si>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</si>
  <si>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</si>
  <si>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</si>
  <si>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</si>
  <si>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</si>
  <si>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</si>
  <si>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</si>
  <si>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</si>
  <si>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</si>
  <si>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</si>
  <si>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</si>
  <si>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</si>
  <si>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</si>
  <si>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</si>
  <si>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</si>
  <si>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</si>
  <si>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</si>
  <si>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施設の供用開始が平成10年であり、管渠については、老朽化の懸念はない。しかし、処理場やマンホールポンプ場の機械・電気設備の一部は耐用年数に達し、経年劣化からの故障もみられることから、効率的で効果的な改修及び更新を行いライフサイクルコストの最小化を図るため、平成24年度から28年度に機能強化対策事業を実施した。</t>
    <rPh sb="58" eb="59">
      <t>ジョウ</t>
    </rPh>
    <rPh sb="60" eb="62">
      <t>キカイ</t>
    </rPh>
    <rPh sb="65" eb="67">
      <t>セツビ</t>
    </rPh>
    <phoneticPr fontId="4"/>
  </si>
  <si>
    <t>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下水道事業の安定した経営実現のため、平成29年度から3ヶ年の継続事業により地方公営企業法適用化に取り組み、令和2年4月から公営企業会計に移行した。</t>
    <phoneticPr fontId="4"/>
  </si>
  <si>
    <t>　収益的収支比率、経費回収率の指標から、下水道使用料で事業運営ができていない状況であり、不足分を一般会計からの繰入金で賄っている。また、総支出額のうち地方債償還金の占める割合が大きい。
　企業債残高対事業規模比率については、新たな面整備を行っていないため地方債の残高は減少している状況である。　
　水洗化率が低く、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行うとともに、維持管理費の削減に努める必要がある。
　下水道使用料は、近隣市町と比較し非常に高額であるが、経費回収率の指標は低い数値となっているため、次回の経営戦略策定に合わせ適正な使用料の設定についての検討を行う。</t>
    <rPh sb="440" eb="441">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</si>
</sst>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FA-4E52-B4F0-B2E328A947B0}"/>
            </c:ext>
          </c:extLst>
        </c:ser>
        <c:dLbls>
          <c:showLegendKey val="0"/>
          <c:showVal val="0"/>
          <c:showCatName val="0"/>
          <c:showSerName val="0"/>
          <c:showPercent val="0"/>
          <c:showBubbleSize val="0"/>
        </c:dLbls>
        <c:gapWidth val="150"/>
        <c:axId val="244194760"/>
        <c:axId val="24449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A7FA-4E52-B4F0-B2E328A947B0}"/>
            </c:ext>
          </c:extLst>
        </c:ser>
        <c:dLbls>
          <c:showLegendKey val="0"/>
          <c:showVal val="0"/>
          <c:showCatName val="0"/>
          <c:showSerName val="0"/>
          <c:showPercent val="0"/>
          <c:showBubbleSize val="0"/>
        </c:dLbls>
        <c:marker val="1"/>
        <c:smooth val="0"/>
        <c:axId val="244194760"/>
        <c:axId val="244494664"/>
      </c:lineChart>
      <c:dateAx>
        <c:axId val="244194760"/>
        <c:scaling>
          <c:orientation val="minMax"/>
        </c:scaling>
        <c:delete val="1"/>
        <c:axPos val="b"/>
        <c:numFmt formatCode="&quot;H&quot;yy" sourceLinked="1"/>
        <c:majorTickMark val="none"/>
        <c:minorTickMark val="none"/>
        <c:tickLblPos val="none"/>
        <c:crossAx val="244494664"/>
        <c:crosses val="autoZero"/>
        <c:auto val="1"/>
        <c:lblOffset val="100"/>
        <c:baseTimeUnit val="years"/>
      </c:dateAx>
      <c:valAx>
        <c:axId val="24449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9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27.5</c:v>
                </c:pt>
                <c:pt idx="1">
                  <c:v>28.33</c:v>
                </c:pt>
                <c:pt idx="2">
                  <c:v>30.33</c:v>
                </c:pt>
                <c:pt idx="3">
                  <c:v>28.33</c:v>
                </c:pt>
                <c:pt idx="4">
                  <c:v>27.67</c:v>
                </c:pt>
              </c:numCache>
            </c:numRef>
          </c:val>
          <c:extLst xmlns:c16r2="http://schemas.microsoft.com/office/drawing/2015/06/chart">
            <c:ext xmlns:c16="http://schemas.microsoft.com/office/drawing/2014/chart" uri="{C3380CC4-5D6E-409C-BE32-E72D297353CC}">
              <c16:uniqueId val="{00000000-1981-4C0E-B0DB-46E55A707B42}"/>
            </c:ext>
          </c:extLst>
        </c:ser>
        <c:dLbls>
          <c:showLegendKey val="0"/>
          <c:showVal val="0"/>
          <c:showCatName val="0"/>
          <c:showSerName val="0"/>
          <c:showPercent val="0"/>
          <c:showBubbleSize val="0"/>
        </c:dLbls>
        <c:gapWidth val="150"/>
        <c:axId val="245269536"/>
        <c:axId val="24526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1981-4C0E-B0DB-46E55A707B42}"/>
            </c:ext>
          </c:extLst>
        </c:ser>
        <c:dLbls>
          <c:showLegendKey val="0"/>
          <c:showVal val="0"/>
          <c:showCatName val="0"/>
          <c:showSerName val="0"/>
          <c:showPercent val="0"/>
          <c:showBubbleSize val="0"/>
        </c:dLbls>
        <c:marker val="1"/>
        <c:smooth val="0"/>
        <c:axId val="245269536"/>
        <c:axId val="245269928"/>
      </c:lineChart>
      <c:dateAx>
        <c:axId val="245269536"/>
        <c:scaling>
          <c:orientation val="minMax"/>
        </c:scaling>
        <c:delete val="1"/>
        <c:axPos val="b"/>
        <c:numFmt formatCode="&quot;H&quot;yy" sourceLinked="1"/>
        <c:majorTickMark val="none"/>
        <c:minorTickMark val="none"/>
        <c:tickLblPos val="none"/>
        <c:crossAx val="245269928"/>
        <c:crosses val="autoZero"/>
        <c:auto val="1"/>
        <c:lblOffset val="100"/>
        <c:baseTimeUnit val="years"/>
      </c:dateAx>
      <c:valAx>
        <c:axId val="2452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69.63</c:v>
                </c:pt>
                <c:pt idx="1">
                  <c:v>70.33</c:v>
                </c:pt>
                <c:pt idx="2">
                  <c:v>70.930000000000007</c:v>
                </c:pt>
                <c:pt idx="3">
                  <c:v>72.150000000000006</c:v>
                </c:pt>
                <c:pt idx="4">
                  <c:v>72.040000000000006</c:v>
                </c:pt>
              </c:numCache>
            </c:numRef>
          </c:val>
          <c:extLst xmlns:c16r2="http://schemas.microsoft.com/office/drawing/2015/06/chart">
            <c:ext xmlns:c16="http://schemas.microsoft.com/office/drawing/2014/chart" uri="{C3380CC4-5D6E-409C-BE32-E72D297353CC}">
              <c16:uniqueId val="{00000000-4DCE-40E4-91DB-18165B9BE75B}"/>
            </c:ext>
          </c:extLst>
        </c:ser>
        <c:dLbls>
          <c:showLegendKey val="0"/>
          <c:showVal val="0"/>
          <c:showCatName val="0"/>
          <c:showSerName val="0"/>
          <c:showPercent val="0"/>
          <c:showBubbleSize val="0"/>
        </c:dLbls>
        <c:gapWidth val="150"/>
        <c:axId val="245271104"/>
        <c:axId val="2452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4DCE-40E4-91DB-18165B9BE75B}"/>
            </c:ext>
          </c:extLst>
        </c:ser>
        <c:dLbls>
          <c:showLegendKey val="0"/>
          <c:showVal val="0"/>
          <c:showCatName val="0"/>
          <c:showSerName val="0"/>
          <c:showPercent val="0"/>
          <c:showBubbleSize val="0"/>
        </c:dLbls>
        <c:marker val="1"/>
        <c:smooth val="0"/>
        <c:axId val="245271104"/>
        <c:axId val="245271496"/>
      </c:lineChart>
      <c:dateAx>
        <c:axId val="245271104"/>
        <c:scaling>
          <c:orientation val="minMax"/>
        </c:scaling>
        <c:delete val="1"/>
        <c:axPos val="b"/>
        <c:numFmt formatCode="&quot;H&quot;yy" sourceLinked="1"/>
        <c:majorTickMark val="none"/>
        <c:minorTickMark val="none"/>
        <c:tickLblPos val="none"/>
        <c:crossAx val="245271496"/>
        <c:crosses val="autoZero"/>
        <c:auto val="1"/>
        <c:lblOffset val="100"/>
        <c:baseTimeUnit val="years"/>
      </c:dateAx>
      <c:valAx>
        <c:axId val="2452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83.94</c:v>
                </c:pt>
                <c:pt idx="1">
                  <c:v>77.010000000000005</c:v>
                </c:pt>
                <c:pt idx="2">
                  <c:v>76.41</c:v>
                </c:pt>
                <c:pt idx="3">
                  <c:v>74.58</c:v>
                </c:pt>
                <c:pt idx="4">
                  <c:v>73.010000000000005</c:v>
                </c:pt>
              </c:numCache>
            </c:numRef>
          </c:val>
          <c:extLst xmlns:c16r2="http://schemas.microsoft.com/office/drawing/2015/06/chart">
            <c:ext xmlns:c16="http://schemas.microsoft.com/office/drawing/2014/chart" uri="{C3380CC4-5D6E-409C-BE32-E72D297353CC}">
              <c16:uniqueId val="{00000000-FF2F-47BA-9F63-C204ADA54874}"/>
            </c:ext>
          </c:extLst>
        </c:ser>
        <c:dLbls>
          <c:showLegendKey val="0"/>
          <c:showVal val="0"/>
          <c:showCatName val="0"/>
          <c:showSerName val="0"/>
          <c:showPercent val="0"/>
          <c:showBubbleSize val="0"/>
        </c:dLbls>
        <c:gapWidth val="150"/>
        <c:axId val="245185984"/>
        <c:axId val="2445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2F-47BA-9F63-C204ADA54874}"/>
            </c:ext>
          </c:extLst>
        </c:ser>
        <c:dLbls>
          <c:showLegendKey val="0"/>
          <c:showVal val="0"/>
          <c:showCatName val="0"/>
          <c:showSerName val="0"/>
          <c:showPercent val="0"/>
          <c:showBubbleSize val="0"/>
        </c:dLbls>
        <c:marker val="1"/>
        <c:smooth val="0"/>
        <c:axId val="245185984"/>
        <c:axId val="244538752"/>
      </c:lineChart>
      <c:dateAx>
        <c:axId val="245185984"/>
        <c:scaling>
          <c:orientation val="minMax"/>
        </c:scaling>
        <c:delete val="1"/>
        <c:axPos val="b"/>
        <c:numFmt formatCode="&quot;H&quot;yy" sourceLinked="1"/>
        <c:majorTickMark val="none"/>
        <c:minorTickMark val="none"/>
        <c:tickLblPos val="none"/>
        <c:crossAx val="244538752"/>
        <c:crosses val="autoZero"/>
        <c:auto val="1"/>
        <c:lblOffset val="100"/>
        <c:baseTimeUnit val="years"/>
      </c:dateAx>
      <c:valAx>
        <c:axId val="2445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21-4863-9F32-D70D12384B72}"/>
            </c:ext>
          </c:extLst>
        </c:ser>
        <c:dLbls>
          <c:showLegendKey val="0"/>
          <c:showVal val="0"/>
          <c:showCatName val="0"/>
          <c:showSerName val="0"/>
          <c:showPercent val="0"/>
          <c:showBubbleSize val="0"/>
        </c:dLbls>
        <c:gapWidth val="150"/>
        <c:axId val="245165080"/>
        <c:axId val="24516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21-4863-9F32-D70D12384B72}"/>
            </c:ext>
          </c:extLst>
        </c:ser>
        <c:dLbls>
          <c:showLegendKey val="0"/>
          <c:showVal val="0"/>
          <c:showCatName val="0"/>
          <c:showSerName val="0"/>
          <c:showPercent val="0"/>
          <c:showBubbleSize val="0"/>
        </c:dLbls>
        <c:marker val="1"/>
        <c:smooth val="0"/>
        <c:axId val="245165080"/>
        <c:axId val="245165464"/>
      </c:lineChart>
      <c:dateAx>
        <c:axId val="245165080"/>
        <c:scaling>
          <c:orientation val="minMax"/>
        </c:scaling>
        <c:delete val="1"/>
        <c:axPos val="b"/>
        <c:numFmt formatCode="&quot;H&quot;yy" sourceLinked="1"/>
        <c:majorTickMark val="none"/>
        <c:minorTickMark val="none"/>
        <c:tickLblPos val="none"/>
        <c:crossAx val="245165464"/>
        <c:crosses val="autoZero"/>
        <c:auto val="1"/>
        <c:lblOffset val="100"/>
        <c:baseTimeUnit val="years"/>
      </c:dateAx>
      <c:valAx>
        <c:axId val="2451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6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A9-4B81-B4BA-256F1CE7FEEF}"/>
            </c:ext>
          </c:extLst>
        </c:ser>
        <c:dLbls>
          <c:showLegendKey val="0"/>
          <c:showVal val="0"/>
          <c:showCatName val="0"/>
          <c:showSerName val="0"/>
          <c:showPercent val="0"/>
          <c:showBubbleSize val="0"/>
        </c:dLbls>
        <c:gapWidth val="150"/>
        <c:axId val="245267376"/>
        <c:axId val="2452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A9-4B81-B4BA-256F1CE7FEEF}"/>
            </c:ext>
          </c:extLst>
        </c:ser>
        <c:dLbls>
          <c:showLegendKey val="0"/>
          <c:showVal val="0"/>
          <c:showCatName val="0"/>
          <c:showSerName val="0"/>
          <c:showPercent val="0"/>
          <c:showBubbleSize val="0"/>
        </c:dLbls>
        <c:marker val="1"/>
        <c:smooth val="0"/>
        <c:axId val="245267376"/>
        <c:axId val="245242816"/>
      </c:lineChart>
      <c:dateAx>
        <c:axId val="245267376"/>
        <c:scaling>
          <c:orientation val="minMax"/>
        </c:scaling>
        <c:delete val="1"/>
        <c:axPos val="b"/>
        <c:numFmt formatCode="&quot;H&quot;yy" sourceLinked="1"/>
        <c:majorTickMark val="none"/>
        <c:minorTickMark val="none"/>
        <c:tickLblPos val="none"/>
        <c:crossAx val="245242816"/>
        <c:crosses val="autoZero"/>
        <c:auto val="1"/>
        <c:lblOffset val="100"/>
        <c:baseTimeUnit val="years"/>
      </c:dateAx>
      <c:valAx>
        <c:axId val="2452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6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F-401D-8183-C82B8083CE6B}"/>
            </c:ext>
          </c:extLst>
        </c:ser>
        <c:dLbls>
          <c:showLegendKey val="0"/>
          <c:showVal val="0"/>
          <c:showCatName val="0"/>
          <c:showSerName val="0"/>
          <c:showPercent val="0"/>
          <c:showBubbleSize val="0"/>
        </c:dLbls>
        <c:gapWidth val="150"/>
        <c:axId val="245243992"/>
        <c:axId val="2452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F-401D-8183-C82B8083CE6B}"/>
            </c:ext>
          </c:extLst>
        </c:ser>
        <c:dLbls>
          <c:showLegendKey val="0"/>
          <c:showVal val="0"/>
          <c:showCatName val="0"/>
          <c:showSerName val="0"/>
          <c:showPercent val="0"/>
          <c:showBubbleSize val="0"/>
        </c:dLbls>
        <c:marker val="1"/>
        <c:smooth val="0"/>
        <c:axId val="245243992"/>
        <c:axId val="245244384"/>
      </c:lineChart>
      <c:dateAx>
        <c:axId val="245243992"/>
        <c:scaling>
          <c:orientation val="minMax"/>
        </c:scaling>
        <c:delete val="1"/>
        <c:axPos val="b"/>
        <c:numFmt formatCode="&quot;H&quot;yy" sourceLinked="1"/>
        <c:majorTickMark val="none"/>
        <c:minorTickMark val="none"/>
        <c:tickLblPos val="none"/>
        <c:crossAx val="245244384"/>
        <c:crosses val="autoZero"/>
        <c:auto val="1"/>
        <c:lblOffset val="100"/>
        <c:baseTimeUnit val="years"/>
      </c:dateAx>
      <c:valAx>
        <c:axId val="2452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EA-4249-89E1-C5F7702150F4}"/>
            </c:ext>
          </c:extLst>
        </c:ser>
        <c:dLbls>
          <c:showLegendKey val="0"/>
          <c:showVal val="0"/>
          <c:showCatName val="0"/>
          <c:showSerName val="0"/>
          <c:showPercent val="0"/>
          <c:showBubbleSize val="0"/>
        </c:dLbls>
        <c:gapWidth val="150"/>
        <c:axId val="245245560"/>
        <c:axId val="2452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EA-4249-89E1-C5F7702150F4}"/>
            </c:ext>
          </c:extLst>
        </c:ser>
        <c:dLbls>
          <c:showLegendKey val="0"/>
          <c:showVal val="0"/>
          <c:showCatName val="0"/>
          <c:showSerName val="0"/>
          <c:showPercent val="0"/>
          <c:showBubbleSize val="0"/>
        </c:dLbls>
        <c:marker val="1"/>
        <c:smooth val="0"/>
        <c:axId val="245245560"/>
        <c:axId val="245245952"/>
      </c:lineChart>
      <c:dateAx>
        <c:axId val="245245560"/>
        <c:scaling>
          <c:orientation val="minMax"/>
        </c:scaling>
        <c:delete val="1"/>
        <c:axPos val="b"/>
        <c:numFmt formatCode="&quot;H&quot;yy" sourceLinked="1"/>
        <c:majorTickMark val="none"/>
        <c:minorTickMark val="none"/>
        <c:tickLblPos val="none"/>
        <c:crossAx val="245245952"/>
        <c:crosses val="autoZero"/>
        <c:auto val="1"/>
        <c:lblOffset val="100"/>
        <c:baseTimeUnit val="years"/>
      </c:dateAx>
      <c:valAx>
        <c:axId val="2452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238.27</c:v>
                </c:pt>
                <c:pt idx="1">
                  <c:v>178.63</c:v>
                </c:pt>
                <c:pt idx="2">
                  <c:v>145.22999999999999</c:v>
                </c:pt>
                <c:pt idx="3">
                  <c:v>91.67</c:v>
                </c:pt>
                <c:pt idx="4">
                  <c:v>49.3</c:v>
                </c:pt>
              </c:numCache>
            </c:numRef>
          </c:val>
          <c:extLst xmlns:c16r2="http://schemas.microsoft.com/office/drawing/2015/06/chart">
            <c:ext xmlns:c16="http://schemas.microsoft.com/office/drawing/2014/chart" uri="{C3380CC4-5D6E-409C-BE32-E72D297353CC}">
              <c16:uniqueId val="{00000000-528A-492D-B625-581BCCE8049A}"/>
            </c:ext>
          </c:extLst>
        </c:ser>
        <c:dLbls>
          <c:showLegendKey val="0"/>
          <c:showVal val="0"/>
          <c:showCatName val="0"/>
          <c:showSerName val="0"/>
          <c:showPercent val="0"/>
          <c:showBubbleSize val="0"/>
        </c:dLbls>
        <c:gapWidth val="150"/>
        <c:axId val="245037240"/>
        <c:axId val="2450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528A-492D-B625-581BCCE8049A}"/>
            </c:ext>
          </c:extLst>
        </c:ser>
        <c:dLbls>
          <c:showLegendKey val="0"/>
          <c:showVal val="0"/>
          <c:showCatName val="0"/>
          <c:showSerName val="0"/>
          <c:showPercent val="0"/>
          <c:showBubbleSize val="0"/>
        </c:dLbls>
        <c:marker val="1"/>
        <c:smooth val="0"/>
        <c:axId val="245037240"/>
        <c:axId val="245037632"/>
      </c:lineChart>
      <c:dateAx>
        <c:axId val="245037240"/>
        <c:scaling>
          <c:orientation val="minMax"/>
        </c:scaling>
        <c:delete val="1"/>
        <c:axPos val="b"/>
        <c:numFmt formatCode="&quot;H&quot;yy" sourceLinked="1"/>
        <c:majorTickMark val="none"/>
        <c:minorTickMark val="none"/>
        <c:tickLblPos val="none"/>
        <c:crossAx val="245037632"/>
        <c:crosses val="autoZero"/>
        <c:auto val="1"/>
        <c:lblOffset val="100"/>
        <c:baseTimeUnit val="years"/>
      </c:dateAx>
      <c:valAx>
        <c:axId val="245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3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49.09</c:v>
                </c:pt>
                <c:pt idx="1">
                  <c:v>58.71</c:v>
                </c:pt>
                <c:pt idx="2">
                  <c:v>56.29</c:v>
                </c:pt>
                <c:pt idx="3">
                  <c:v>54.94</c:v>
                </c:pt>
                <c:pt idx="4">
                  <c:v>52.17</c:v>
                </c:pt>
              </c:numCache>
            </c:numRef>
          </c:val>
          <c:extLst xmlns:c16r2="http://schemas.microsoft.com/office/drawing/2015/06/chart">
            <c:ext xmlns:c16="http://schemas.microsoft.com/office/drawing/2014/chart" uri="{C3380CC4-5D6E-409C-BE32-E72D297353CC}">
              <c16:uniqueId val="{00000000-3E37-4DCB-BF02-9071915E11F9}"/>
            </c:ext>
          </c:extLst>
        </c:ser>
        <c:dLbls>
          <c:showLegendKey val="0"/>
          <c:showVal val="0"/>
          <c:showCatName val="0"/>
          <c:showSerName val="0"/>
          <c:showPercent val="0"/>
          <c:showBubbleSize val="0"/>
        </c:dLbls>
        <c:gapWidth val="150"/>
        <c:axId val="245038808"/>
        <c:axId val="2450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3E37-4DCB-BF02-9071915E11F9}"/>
            </c:ext>
          </c:extLst>
        </c:ser>
        <c:dLbls>
          <c:showLegendKey val="0"/>
          <c:showVal val="0"/>
          <c:showCatName val="0"/>
          <c:showSerName val="0"/>
          <c:showPercent val="0"/>
          <c:showBubbleSize val="0"/>
        </c:dLbls>
        <c:marker val="1"/>
        <c:smooth val="0"/>
        <c:axId val="245038808"/>
        <c:axId val="245039200"/>
      </c:lineChart>
      <c:dateAx>
        <c:axId val="245038808"/>
        <c:scaling>
          <c:orientation val="minMax"/>
        </c:scaling>
        <c:delete val="1"/>
        <c:axPos val="b"/>
        <c:numFmt formatCode="&quot;H&quot;yy" sourceLinked="1"/>
        <c:majorTickMark val="none"/>
        <c:minorTickMark val="none"/>
        <c:tickLblPos val="none"/>
        <c:crossAx val="245039200"/>
        <c:crosses val="autoZero"/>
        <c:auto val="1"/>
        <c:lblOffset val="100"/>
        <c:baseTimeUnit val="years"/>
      </c:dateAx>
      <c:valAx>
        <c:axId val="2450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3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482.55</c:v>
                </c:pt>
                <c:pt idx="1">
                  <c:v>432.75</c:v>
                </c:pt>
                <c:pt idx="2">
                  <c:v>405.49</c:v>
                </c:pt>
                <c:pt idx="3">
                  <c:v>442.05</c:v>
                </c:pt>
                <c:pt idx="4">
                  <c:v>481.15</c:v>
                </c:pt>
              </c:numCache>
            </c:numRef>
          </c:val>
          <c:extLst xmlns:c16r2="http://schemas.microsoft.com/office/drawing/2015/06/chart">
            <c:ext xmlns:c16="http://schemas.microsoft.com/office/drawing/2014/chart" uri="{C3380CC4-5D6E-409C-BE32-E72D297353CC}">
              <c16:uniqueId val="{00000000-6BF1-4D25-9EB9-DA221F7CCB5C}"/>
            </c:ext>
          </c:extLst>
        </c:ser>
        <c:dLbls>
          <c:showLegendKey val="0"/>
          <c:showVal val="0"/>
          <c:showCatName val="0"/>
          <c:showSerName val="0"/>
          <c:showPercent val="0"/>
          <c:showBubbleSize val="0"/>
        </c:dLbls>
        <c:gapWidth val="150"/>
        <c:axId val="245040376"/>
        <c:axId val="24526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6BF1-4D25-9EB9-DA221F7CCB5C}"/>
            </c:ext>
          </c:extLst>
        </c:ser>
        <c:dLbls>
          <c:showLegendKey val="0"/>
          <c:showVal val="0"/>
          <c:showCatName val="0"/>
          <c:showSerName val="0"/>
          <c:showPercent val="0"/>
          <c:showBubbleSize val="0"/>
        </c:dLbls>
        <c:marker val="1"/>
        <c:smooth val="0"/>
        <c:axId val="245040376"/>
        <c:axId val="245268360"/>
      </c:lineChart>
      <c:dateAx>
        <c:axId val="245040376"/>
        <c:scaling>
          <c:orientation val="minMax"/>
        </c:scaling>
        <c:delete val="1"/>
        <c:axPos val="b"/>
        <c:numFmt formatCode="&quot;H&quot;yy" sourceLinked="1"/>
        <c:majorTickMark val="none"/>
        <c:minorTickMark val="none"/>
        <c:tickLblPos val="none"/>
        <c:crossAx val="245268360"/>
        <c:crosses val="autoZero"/>
        <c:auto val="1"/>
        <c:lblOffset val="100"/>
        <c:baseTimeUnit val="years"/>
      </c:dateAx>
      <c:valAx>
        <c:axId val="2452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志摩市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49295</v>
      </c>
      <c r="AM8" s="51"/>
      <c r="AN8" s="51"/>
      <c r="AO8" s="51"/>
      <c r="AP8" s="51"/>
      <c r="AQ8" s="51"/>
      <c r="AR8" s="51"/>
      <c r="AS8" s="51"/>
      <c r="AT8" s="46">
        <f>データ!T6</f>
        <v>178.95</v>
      </c>
      <c r="AU8" s="46"/>
      <c r="AV8" s="46"/>
      <c r="AW8" s="46"/>
      <c r="AX8" s="46"/>
      <c r="AY8" s="46"/>
      <c r="AZ8" s="46"/>
      <c r="BA8" s="46"/>
      <c r="BB8" s="46">
        <f>データ!U6</f>
        <v>275.47000000000003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2.2799999999999998</v>
      </c>
      <c r="Q10" s="46"/>
      <c r="R10" s="46"/>
      <c r="S10" s="46"/>
      <c r="T10" s="46"/>
      <c r="U10" s="46"/>
      <c r="V10" s="46"/>
      <c r="W10" s="46">
        <f>データ!Q6</f>
        <v>93.38</v>
      </c>
      <c r="X10" s="46"/>
      <c r="Y10" s="46"/>
      <c r="Z10" s="46"/>
      <c r="AA10" s="46"/>
      <c r="AB10" s="46"/>
      <c r="AC10" s="46"/>
      <c r="AD10" s="51">
        <f>データ!R6</f>
        <v>4312</v>
      </c>
      <c r="AE10" s="51"/>
      <c r="AF10" s="51"/>
      <c r="AG10" s="51"/>
      <c r="AH10" s="51"/>
      <c r="AI10" s="51"/>
      <c r="AJ10" s="51"/>
      <c r="AK10" s="2"/>
      <c r="AL10" s="51">
        <f>データ!V6</f>
        <v>1116</v>
      </c>
      <c r="AM10" s="51"/>
      <c r="AN10" s="51"/>
      <c r="AO10" s="51"/>
      <c r="AP10" s="51"/>
      <c r="AQ10" s="51"/>
      <c r="AR10" s="51"/>
      <c r="AS10" s="51"/>
      <c r="AT10" s="46">
        <f>データ!W6</f>
        <v>0.5</v>
      </c>
      <c r="AU10" s="46"/>
      <c r="AV10" s="46"/>
      <c r="AW10" s="46"/>
      <c r="AX10" s="46"/>
      <c r="AY10" s="46"/>
      <c r="AZ10" s="46"/>
      <c r="BA10" s="46"/>
      <c r="BB10" s="46">
        <f>データ!X6</f>
        <v>2232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2l0b133C+xh0u9Uag4fXoG3BrlJKaOWw5fRzzfqx7S12I90yjQFyaW4lCpe3WW4rUcBAXJnsvFdxaREZFNxdNw==" saltValue="0K54TBH61MvYdR+60si8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242152</v>
      </c>
      <c r="D6" s="33">
        <f t="shared" si="3"/>
        <v>47</v>
      </c>
      <c r="E6" s="33">
        <f t="shared" si="3"/>
        <v>17</v>
      </c>
      <c r="F6" s="33">
        <f t="shared" si="3"/>
        <v>5</v>
      </c>
      <c r="G6" s="33">
        <f t="shared" si="3"/>
        <v>0</v>
      </c>
      <c r="H6" s="33" t="str">
        <f t="shared" si="3"/>
        <v>三重県　志摩市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2.2799999999999998</v>
      </c>
      <c r="Q6" s="34">
        <f t="shared" si="3"/>
        <v>93.38</v>
      </c>
      <c r="R6" s="34">
        <f t="shared" si="3"/>
        <v>4312</v>
      </c>
      <c r="S6" s="34">
        <f t="shared" si="3"/>
        <v>49295</v>
      </c>
      <c r="T6" s="34">
        <f t="shared" si="3"/>
        <v>178.95</v>
      </c>
      <c r="U6" s="34">
        <f t="shared" si="3"/>
        <v>275.47000000000003</v>
      </c>
      <c r="V6" s="34">
        <f t="shared" si="3"/>
        <v>1116</v>
      </c>
      <c r="W6" s="34">
        <f t="shared" si="3"/>
        <v>0.5</v>
      </c>
      <c r="X6" s="34">
        <f t="shared" si="3"/>
        <v>2232</v>
      </c>
      <c r="Y6" s="35">
        <f>IF(Y7="",NA(),Y7)</f>
        <v>83.94</v>
      </c>
      <c r="Z6" s="35">
        <f t="shared" ref="Z6:AH6" si="4">IF(Z7="",NA(),Z7)</f>
        <v>77.010000000000005</v>
      </c>
      <c r="AA6" s="35">
        <f t="shared" si="4"/>
        <v>76.41</v>
      </c>
      <c r="AB6" s="35">
        <f t="shared" si="4"/>
        <v>74.58</v>
      </c>
      <c r="AC6" s="35">
        <f t="shared" si="4"/>
        <v>73.010000000000005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238.27</v>
      </c>
      <c r="BG6" s="35">
        <f t="shared" ref="BG6:BO6" si="7">IF(BG7="",NA(),BG7)</f>
        <v>178.63</v>
      </c>
      <c r="BH6" s="35">
        <f t="shared" si="7"/>
        <v>145.22999999999999</v>
      </c>
      <c r="BI6" s="35">
        <f t="shared" si="7"/>
        <v>91.67</v>
      </c>
      <c r="BJ6" s="35">
        <f t="shared" si="7"/>
        <v>49.3</v>
      </c>
      <c r="BK6" s="35">
        <f t="shared" si="7"/>
        <v>1081.8</v>
      </c>
      <c r="BL6" s="35">
        <f t="shared" si="7"/>
        <v>974.93</v>
      </c>
      <c r="BM6" s="35">
        <f t="shared" si="7"/>
        <v>855.8</v>
      </c>
      <c r="BN6" s="35">
        <f t="shared" si="7"/>
        <v>789.46</v>
      </c>
      <c r="BO6" s="35">
        <f t="shared" si="7"/>
        <v>826.83</v>
      </c>
      <c r="BP6" s="34" t="str">
        <f>IF(BP7="","",IF(BP7="-","【-】","【"&amp;SUBSTITUTE(TEXT(BP7,"#,##0.00"),"-","△")&amp;"】"))</f>
        <v>【765.47】</v>
      </c>
      <c r="BQ6" s="35">
        <f>IF(BQ7="",NA(),BQ7)</f>
        <v>49.09</v>
      </c>
      <c r="BR6" s="35">
        <f t="shared" ref="BR6:BZ6" si="8">IF(BR7="",NA(),BR7)</f>
        <v>58.71</v>
      </c>
      <c r="BS6" s="35">
        <f t="shared" si="8"/>
        <v>56.29</v>
      </c>
      <c r="BT6" s="35">
        <f t="shared" si="8"/>
        <v>54.94</v>
      </c>
      <c r="BU6" s="35">
        <f t="shared" si="8"/>
        <v>52.17</v>
      </c>
      <c r="BV6" s="35">
        <f t="shared" si="8"/>
        <v>52.19</v>
      </c>
      <c r="BW6" s="35">
        <f t="shared" si="8"/>
        <v>55.32</v>
      </c>
      <c r="BX6" s="35">
        <f t="shared" si="8"/>
        <v>59.8</v>
      </c>
      <c r="BY6" s="35">
        <f t="shared" si="8"/>
        <v>57.77</v>
      </c>
      <c r="BZ6" s="35">
        <f t="shared" si="8"/>
        <v>57.31</v>
      </c>
      <c r="CA6" s="34" t="str">
        <f>IF(CA7="","",IF(CA7="-","【-】","【"&amp;SUBSTITUTE(TEXT(CA7,"#,##0.00"),"-","△")&amp;"】"))</f>
        <v>【59.59】</v>
      </c>
      <c r="CB6" s="35">
        <f>IF(CB7="",NA(),CB7)</f>
        <v>482.55</v>
      </c>
      <c r="CC6" s="35">
        <f t="shared" ref="CC6:CK6" si="9">IF(CC7="",NA(),CC7)</f>
        <v>432.75</v>
      </c>
      <c r="CD6" s="35">
        <f t="shared" si="9"/>
        <v>405.49</v>
      </c>
      <c r="CE6" s="35">
        <f t="shared" si="9"/>
        <v>442.05</v>
      </c>
      <c r="CF6" s="35">
        <f t="shared" si="9"/>
        <v>481.15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27.5</v>
      </c>
      <c r="CN6" s="35">
        <f t="shared" ref="CN6:CV6" si="10">IF(CN7="",NA(),CN7)</f>
        <v>28.33</v>
      </c>
      <c r="CO6" s="35">
        <f t="shared" si="10"/>
        <v>30.33</v>
      </c>
      <c r="CP6" s="35">
        <f t="shared" si="10"/>
        <v>28.33</v>
      </c>
      <c r="CQ6" s="35">
        <f t="shared" si="10"/>
        <v>27.67</v>
      </c>
      <c r="CR6" s="35">
        <f t="shared" si="10"/>
        <v>52.31</v>
      </c>
      <c r="CS6" s="35">
        <f t="shared" si="10"/>
        <v>60.65</v>
      </c>
      <c r="CT6" s="35">
        <f t="shared" si="10"/>
        <v>51.75</v>
      </c>
      <c r="CU6" s="35">
        <f t="shared" si="10"/>
        <v>50.68</v>
      </c>
      <c r="CV6" s="35">
        <f t="shared" si="10"/>
        <v>50.14</v>
      </c>
      <c r="CW6" s="34" t="str">
        <f>IF(CW7="","",IF(CW7="-","【-】","【"&amp;SUBSTITUTE(TEXT(CW7,"#,##0.00"),"-","△")&amp;"】"))</f>
        <v>【51.30】</v>
      </c>
      <c r="CX6" s="35">
        <f>IF(CX7="",NA(),CX7)</f>
        <v>69.63</v>
      </c>
      <c r="CY6" s="35">
        <f t="shared" ref="CY6:DG6" si="11">IF(CY7="",NA(),CY7)</f>
        <v>70.33</v>
      </c>
      <c r="CZ6" s="35">
        <f t="shared" si="11"/>
        <v>70.930000000000007</v>
      </c>
      <c r="DA6" s="35">
        <f t="shared" si="11"/>
        <v>72.150000000000006</v>
      </c>
      <c r="DB6" s="35">
        <f t="shared" si="11"/>
        <v>72.040000000000006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242152</v>
      </c>
      <c r="D7" s="37">
        <v>47</v>
      </c>
      <c r="E7" s="37">
        <v>17</v>
      </c>
      <c r="F7" s="37">
        <v>5</v>
      </c>
      <c r="G7" s="37">
        <v>0</v>
      </c>
      <c r="H7" s="37" t="s">
        <v>98</v>
      </c>
      <c r="I7" s="37" t="s">
        <v>99</v>
      </c>
      <c r="J7" s="37" t="s">
        <v>100</v>
      </c>
      <c r="K7" s="37" t="s">
        <v>101</v>
      </c>
      <c r="L7" s="37" t="s">
        <v>102</v>
      </c>
      <c r="M7" s="37" t="s">
        <v>103</v>
      </c>
      <c r="N7" s="38" t="s">
        <v>104</v>
      </c>
      <c r="O7" s="38" t="s">
        <v>105</v>
      </c>
      <c r="P7" s="38">
        <v>2.2799999999999998</v>
      </c>
      <c r="Q7" s="38">
        <v>93.38</v>
      </c>
      <c r="R7" s="38">
        <v>4312</v>
      </c>
      <c r="S7" s="38">
        <v>49295</v>
      </c>
      <c r="T7" s="38">
        <v>178.95</v>
      </c>
      <c r="U7" s="38">
        <v>275.47000000000003</v>
      </c>
      <c r="V7" s="38">
        <v>1116</v>
      </c>
      <c r="W7" s="38">
        <v>0.5</v>
      </c>
      <c r="X7" s="38">
        <v>2232</v>
      </c>
      <c r="Y7" s="38">
        <v>83.94</v>
      </c>
      <c r="Z7" s="38">
        <v>77.010000000000005</v>
      </c>
      <c r="AA7" s="38">
        <v>76.41</v>
      </c>
      <c r="AB7" s="38">
        <v>74.58</v>
      </c>
      <c r="AC7" s="38">
        <v>73.010000000000005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238.27</v>
      </c>
      <c r="BG7" s="38">
        <v>178.63</v>
      </c>
      <c r="BH7" s="38">
        <v>145.22999999999999</v>
      </c>
      <c r="BI7" s="38">
        <v>91.67</v>
      </c>
      <c r="BJ7" s="38">
        <v>49.3</v>
      </c>
      <c r="BK7" s="38">
        <v>1081.8</v>
      </c>
      <c r="BL7" s="38">
        <v>974.93</v>
      </c>
      <c r="BM7" s="38">
        <v>855.8</v>
      </c>
      <c r="BN7" s="38">
        <v>789.46</v>
      </c>
      <c r="BO7" s="38">
        <v>826.83</v>
      </c>
      <c r="BP7" s="38">
        <v>765.47</v>
      </c>
      <c r="BQ7" s="38">
        <v>49.09</v>
      </c>
      <c r="BR7" s="38">
        <v>58.71</v>
      </c>
      <c r="BS7" s="38">
        <v>56.29</v>
      </c>
      <c r="BT7" s="38">
        <v>54.94</v>
      </c>
      <c r="BU7" s="38">
        <v>52.17</v>
      </c>
      <c r="BV7" s="38">
        <v>52.19</v>
      </c>
      <c r="BW7" s="38">
        <v>55.32</v>
      </c>
      <c r="BX7" s="38">
        <v>59.8</v>
      </c>
      <c r="BY7" s="38">
        <v>57.77</v>
      </c>
      <c r="BZ7" s="38">
        <v>57.31</v>
      </c>
      <c r="CA7" s="38">
        <v>59.59</v>
      </c>
      <c r="CB7" s="38">
        <v>482.55</v>
      </c>
      <c r="CC7" s="38">
        <v>432.75</v>
      </c>
      <c r="CD7" s="38">
        <v>405.49</v>
      </c>
      <c r="CE7" s="38">
        <v>442.05</v>
      </c>
      <c r="CF7" s="38">
        <v>481.15</v>
      </c>
      <c r="CG7" s="38">
        <v>296.14</v>
      </c>
      <c r="CH7" s="38">
        <v>283.17</v>
      </c>
      <c r="CI7" s="38">
        <v>263.76</v>
      </c>
      <c r="CJ7" s="38">
        <v>274.35000000000002</v>
      </c>
      <c r="CK7" s="38">
        <v>273.52</v>
      </c>
      <c r="CL7" s="38">
        <v>257.86</v>
      </c>
      <c r="CM7" s="38">
        <v>27.5</v>
      </c>
      <c r="CN7" s="38">
        <v>28.33</v>
      </c>
      <c r="CO7" s="38">
        <v>30.33</v>
      </c>
      <c r="CP7" s="38">
        <v>28.33</v>
      </c>
      <c r="CQ7" s="38">
        <v>27.67</v>
      </c>
      <c r="CR7" s="38">
        <v>52.31</v>
      </c>
      <c r="CS7" s="38">
        <v>60.65</v>
      </c>
      <c r="CT7" s="38">
        <v>51.75</v>
      </c>
      <c r="CU7" s="38">
        <v>50.68</v>
      </c>
      <c r="CV7" s="38">
        <v>50.14</v>
      </c>
      <c r="CW7" s="38">
        <v>51.3</v>
      </c>
      <c r="CX7" s="38">
        <v>69.63</v>
      </c>
      <c r="CY7" s="38">
        <v>70.33</v>
      </c>
      <c r="CZ7" s="38">
        <v>70.930000000000007</v>
      </c>
      <c r="DA7" s="38">
        <v>72.150000000000006</v>
      </c>
      <c r="DB7" s="38">
        <v>72.040000000000006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　慎也</cp:lastModifiedBy>
  <cp:lastPrinted>2021-01-14T07:36:08Z</cp:lastPrinted>
  <dcterms:created xsi:type="dcterms:W3CDTF">2020-12-04T03:05:40Z</dcterms:created>
  <dcterms:modified xsi:type="dcterms:W3CDTF">2021-01-14T08:02:40Z</dcterms:modified>
  <cp:category/>
</cp:coreProperties>
</file>