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70054\農産園芸課\02_園芸特産\13 三重県燃油価格高騰緊急対策協議会\R3\3次公募\HP更新用\"/>
    </mc:Choice>
  </mc:AlternateContent>
  <bookViews>
    <workbookView xWindow="-120" yWindow="-120" windowWidth="29040" windowHeight="15840"/>
  </bookViews>
  <sheets>
    <sheet name="様式(一覧) " sheetId="2" r:id="rId1"/>
    <sheet name="様式(一覧)記入例" sheetId="1" r:id="rId2"/>
  </sheets>
  <definedNames>
    <definedName name="_xlnm._FilterDatabase" localSheetId="0" hidden="1">'様式(一覧) '!$A$21:$EW$42</definedName>
    <definedName name="_xlnm._FilterDatabase" localSheetId="1" hidden="1">'様式(一覧)記入例'!$A$21:$EW$47</definedName>
    <definedName name="_xlnm.Print_Area" localSheetId="0">'様式(一覧) '!$A$1:$FB$53</definedName>
    <definedName name="_xlnm.Print_Area" localSheetId="1">'様式(一覧)記入例'!$A$1:$FB$58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Y33" i="2" l="1"/>
  <c r="BM41" i="2"/>
  <c r="BU34" i="2"/>
  <c r="BQ34" i="2"/>
  <c r="BM34" i="2"/>
  <c r="BQ32" i="2"/>
  <c r="BY29" i="2" l="1"/>
  <c r="BM32" i="2"/>
  <c r="BM46" i="2"/>
  <c r="BM45" i="2"/>
  <c r="BM44" i="2"/>
  <c r="BM43" i="2"/>
  <c r="BM42" i="2"/>
  <c r="CC39" i="2"/>
  <c r="BU39" i="2"/>
  <c r="BQ39" i="2"/>
  <c r="BM39" i="2"/>
  <c r="CC38" i="2"/>
  <c r="BU38" i="2"/>
  <c r="BQ38" i="2"/>
  <c r="BM38" i="2"/>
  <c r="CC37" i="2"/>
  <c r="BU37" i="2"/>
  <c r="BQ37" i="2"/>
  <c r="BM37" i="2"/>
  <c r="CC36" i="2"/>
  <c r="BU36" i="2"/>
  <c r="BQ36" i="2"/>
  <c r="BM36" i="2"/>
  <c r="CC35" i="2"/>
  <c r="BU35" i="2"/>
  <c r="BQ35" i="2"/>
  <c r="BM35" i="2"/>
  <c r="CC34" i="2"/>
  <c r="EO33" i="2"/>
  <c r="CC33" i="2"/>
  <c r="BU33" i="2"/>
  <c r="BQ33" i="2"/>
  <c r="BM33" i="2"/>
  <c r="ED32" i="2"/>
  <c r="EA32" i="2"/>
  <c r="DG32" i="2"/>
  <c r="DC32" i="2"/>
  <c r="CY32" i="2"/>
  <c r="CQ32" i="2"/>
  <c r="CM32" i="2"/>
  <c r="CJ32" i="2"/>
  <c r="CG32" i="2"/>
  <c r="CC32" i="2"/>
  <c r="BU32" i="2"/>
  <c r="BD32" i="2"/>
  <c r="BA32" i="2"/>
  <c r="AX32" i="2"/>
  <c r="AU32" i="2"/>
  <c r="AR32" i="2"/>
  <c r="AO32" i="2"/>
  <c r="AL32" i="2"/>
  <c r="AI32" i="2"/>
  <c r="AF32" i="2"/>
  <c r="AC32" i="2"/>
  <c r="Z32" i="2"/>
  <c r="W32" i="2"/>
  <c r="BZ9" i="2" s="1"/>
  <c r="B32" i="2"/>
  <c r="BY31" i="2"/>
  <c r="BY30" i="2"/>
  <c r="BY28" i="2"/>
  <c r="BY27" i="2"/>
  <c r="BY26" i="2"/>
  <c r="BY25" i="2"/>
  <c r="BY24" i="2"/>
  <c r="BY23" i="2"/>
  <c r="BY22" i="2"/>
  <c r="BY34" i="2" l="1"/>
  <c r="BY32" i="2"/>
  <c r="CM33" i="2"/>
  <c r="BY36" i="2"/>
  <c r="BY39" i="2"/>
  <c r="BM40" i="2"/>
  <c r="DC33" i="2"/>
  <c r="BY37" i="2"/>
  <c r="BY33" i="2"/>
  <c r="BY38" i="2"/>
  <c r="BY35" i="2"/>
  <c r="CQ33" i="2"/>
  <c r="BQ38" i="1"/>
  <c r="BQ37" i="1"/>
  <c r="BM37" i="1"/>
  <c r="BM38" i="1"/>
  <c r="BQ39" i="1"/>
  <c r="BM39" i="1"/>
  <c r="BM53" i="1"/>
  <c r="BM50" i="1"/>
  <c r="BM51" i="1"/>
  <c r="CC38" i="1" l="1"/>
  <c r="BU38" i="1"/>
  <c r="BU37" i="1"/>
  <c r="BM55" i="1"/>
  <c r="BM56" i="1"/>
  <c r="BM54" i="1"/>
  <c r="BU45" i="1"/>
  <c r="BQ45" i="1"/>
  <c r="BQ44" i="1"/>
  <c r="BU42" i="1"/>
  <c r="BQ42" i="1"/>
  <c r="BU40" i="1"/>
  <c r="BQ40" i="1"/>
  <c r="BU39" i="1"/>
  <c r="BU44" i="1"/>
  <c r="CC44" i="1"/>
  <c r="CC45" i="1"/>
  <c r="CC43" i="1"/>
  <c r="BU43" i="1"/>
  <c r="BQ43" i="1"/>
  <c r="CC40" i="1"/>
  <c r="BY24" i="1"/>
  <c r="BY23" i="1"/>
  <c r="CM37" i="1"/>
  <c r="BD37" i="1"/>
  <c r="AC37" i="1"/>
  <c r="W37" i="1"/>
  <c r="Z37" i="1"/>
  <c r="AF37" i="1"/>
  <c r="AI37" i="1"/>
  <c r="AL37" i="1"/>
  <c r="AO37" i="1"/>
  <c r="AR37" i="1"/>
  <c r="AU37" i="1"/>
  <c r="AX37" i="1"/>
  <c r="BA37" i="1"/>
  <c r="CC47" i="1"/>
  <c r="CC46" i="1"/>
  <c r="CC41" i="1"/>
  <c r="CC39" i="1"/>
  <c r="BY43" i="1" l="1"/>
  <c r="BY44" i="1"/>
  <c r="BY45" i="1"/>
  <c r="DG37" i="1"/>
  <c r="ED37" i="1" l="1"/>
  <c r="EA37" i="1"/>
  <c r="CC37" i="1" l="1"/>
  <c r="BY36" i="1"/>
  <c r="BY35" i="1"/>
  <c r="BY34" i="1"/>
  <c r="BY33" i="1"/>
  <c r="BY32" i="1"/>
  <c r="BY31" i="1"/>
  <c r="BY30" i="1"/>
  <c r="BY29" i="1"/>
  <c r="BY28" i="1"/>
  <c r="BY27" i="1"/>
  <c r="BY26" i="1"/>
  <c r="BY25" i="1"/>
  <c r="BM52" i="1"/>
  <c r="BU41" i="1"/>
  <c r="BQ41" i="1"/>
  <c r="BZ9" i="1"/>
  <c r="BY38" i="1" l="1"/>
  <c r="BY41" i="1"/>
  <c r="CG37" i="1"/>
  <c r="CJ37" i="1"/>
  <c r="CM38" i="1" l="1"/>
  <c r="EO38" i="1"/>
  <c r="CQ37" i="1"/>
  <c r="CQ38" i="1" s="1"/>
  <c r="DC37" i="1"/>
  <c r="CY37" i="1"/>
  <c r="BY22" i="1"/>
  <c r="B37" i="1"/>
  <c r="BQ46" i="1"/>
  <c r="BU46" i="1"/>
  <c r="BQ47" i="1"/>
  <c r="BU47" i="1"/>
  <c r="BM57" i="1"/>
  <c r="BM58" i="1"/>
  <c r="BY37" i="1" l="1"/>
  <c r="BY39" i="1"/>
  <c r="BM48" i="1"/>
  <c r="BM49" i="1"/>
  <c r="BY40" i="1"/>
  <c r="BY42" i="1"/>
  <c r="BY47" i="1"/>
  <c r="BY46" i="1"/>
  <c r="CY38" i="1"/>
  <c r="DC38" i="1"/>
  <c r="BM47" i="1" l="1"/>
  <c r="BM46" i="1"/>
  <c r="BM41" i="1"/>
  <c r="BM40" i="1"/>
  <c r="BM42" i="1"/>
  <c r="BM44" i="1"/>
  <c r="CC42" i="1"/>
  <c r="BM43" i="1"/>
  <c r="BM45" i="1"/>
</calcChain>
</file>

<file path=xl/comments1.xml><?xml version="1.0" encoding="utf-8"?>
<comments xmlns="http://schemas.openxmlformats.org/spreadsheetml/2006/main">
  <authors>
    <author>Owner</author>
    <author>mikako_nakamura</author>
    <author>農林水産省</author>
  </authors>
  <commentList>
    <comment ref="EZ16" authorId="0" shapeId="0">
      <text>
        <r>
          <rPr>
            <b/>
            <sz val="9"/>
            <color indexed="81"/>
            <rFont val="ＭＳ Ｐゴシック"/>
            <family val="3"/>
            <charset val="128"/>
          </rPr>
          <t>Owner:</t>
        </r>
        <r>
          <rPr>
            <sz val="9"/>
            <color indexed="81"/>
            <rFont val="ＭＳ Ｐゴシック"/>
            <family val="3"/>
            <charset val="128"/>
          </rPr>
          <t xml:space="preserve">
</t>
        </r>
      </text>
    </comment>
    <comment ref="CC19" authorId="1" shapeId="0">
      <text>
        <r>
          <rPr>
            <b/>
            <sz val="9"/>
            <color indexed="81"/>
            <rFont val="ＭＳ Ｐゴシック"/>
            <family val="3"/>
            <charset val="128"/>
          </rPr>
          <t>「燃油補填金積立金額」の「Ｒ３積立金額」（BＮ）欄と同額になる。</t>
        </r>
      </text>
    </comment>
    <comment ref="CU19" authorId="2" shapeId="0">
      <text>
        <r>
          <rPr>
            <b/>
            <sz val="9"/>
            <color indexed="81"/>
            <rFont val="ＭＳ Ｐゴシック"/>
            <family val="3"/>
            <charset val="128"/>
          </rPr>
          <t>燃油使用量削減等の目標において、
「単位生産量当たり燃油使用量を削減する目標」を選択した支援対象者が該当。</t>
        </r>
      </text>
    </comment>
    <comment ref="DG19" authorId="2" shapeId="0">
      <text>
        <r>
          <rPr>
            <b/>
            <sz val="9"/>
            <color indexed="81"/>
            <rFont val="ＭＳ Ｐゴシック"/>
            <family val="3"/>
            <charset val="128"/>
          </rPr>
          <t>燃油使用量削減等の目標において、
「民間の金融商品や備蓄タンク等を活用して燃油コストの変動を抑制」を選択した支援対象者が該当。
※ただし、支援対象者として一体的に取り組む場合は、（ＤD46）欄に合計値のみを記載。</t>
        </r>
      </text>
    </comment>
    <comment ref="EA19" authorId="0" shapeId="0">
      <text>
        <r>
          <rPr>
            <b/>
            <sz val="9"/>
            <color indexed="81"/>
            <rFont val="ＭＳ Ｐゴシック"/>
            <family val="3"/>
            <charset val="128"/>
          </rPr>
          <t>目標達成の取り組み手段として省エネ設備を導入した場合は導入台数及び面積を記載。</t>
        </r>
        <r>
          <rPr>
            <sz val="9"/>
            <color indexed="81"/>
            <rFont val="ＭＳ Ｐゴシック"/>
            <family val="3"/>
            <charset val="128"/>
          </rPr>
          <t xml:space="preserve">
</t>
        </r>
      </text>
    </comment>
    <comment ref="BU20" authorId="1" shapeId="0">
      <text>
        <r>
          <rPr>
            <b/>
            <sz val="9"/>
            <color indexed="10"/>
            <rFont val="ＭＳ Ｐゴシック"/>
            <family val="3"/>
            <charset val="128"/>
          </rPr>
          <t>３事業年度の事業申請時点では記載不要（２事業年度の補填金交付が終了していないため。）</t>
        </r>
      </text>
    </comment>
    <comment ref="DG32" authorId="0" shapeId="0">
      <text>
        <r>
          <rPr>
            <b/>
            <sz val="9"/>
            <color indexed="81"/>
            <rFont val="ＭＳ Ｐゴシック"/>
            <family val="3"/>
            <charset val="128"/>
          </rPr>
          <t>支援対象者が一体的に取り組む場合は、数式を削除し、ダイレクト入力。
併せて、目標取組達成の取組手段等についても記載。</t>
        </r>
      </text>
    </comment>
    <comment ref="DK32" authorId="0" shapeId="0">
      <text>
        <r>
          <rPr>
            <b/>
            <sz val="9"/>
            <color indexed="81"/>
            <rFont val="ＭＳ Ｐゴシック"/>
            <family val="3"/>
            <charset val="128"/>
          </rPr>
          <t>（DD46）欄をダイレクト入力した支援対象者のみ記載</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Owner</author>
    <author>mikako_nakamura</author>
    <author>農林水産省</author>
    <author>user</author>
  </authors>
  <commentList>
    <comment ref="EZ16" authorId="0" shapeId="0">
      <text>
        <r>
          <rPr>
            <b/>
            <sz val="9"/>
            <color indexed="81"/>
            <rFont val="ＭＳ Ｐゴシック"/>
            <family val="3"/>
            <charset val="128"/>
          </rPr>
          <t>Owner:</t>
        </r>
        <r>
          <rPr>
            <sz val="9"/>
            <color indexed="81"/>
            <rFont val="ＭＳ Ｐゴシック"/>
            <family val="3"/>
            <charset val="128"/>
          </rPr>
          <t xml:space="preserve">
</t>
        </r>
      </text>
    </comment>
    <comment ref="CC19" authorId="1" shapeId="0">
      <text>
        <r>
          <rPr>
            <b/>
            <sz val="9"/>
            <color indexed="81"/>
            <rFont val="ＭＳ Ｐゴシック"/>
            <family val="3"/>
            <charset val="128"/>
          </rPr>
          <t>「燃油補填金積立金額」の「Ｒ３積立金額」（BＮ）欄と同額になる。</t>
        </r>
      </text>
    </comment>
    <comment ref="CU19" authorId="2" shapeId="0">
      <text>
        <r>
          <rPr>
            <b/>
            <sz val="9"/>
            <color indexed="81"/>
            <rFont val="ＭＳ Ｐゴシック"/>
            <family val="3"/>
            <charset val="128"/>
          </rPr>
          <t>燃油使用量削減等の目標において、
「単位生産量当たり燃油使用量を削減する目標」を選択した支援対象者が該当。</t>
        </r>
      </text>
    </comment>
    <comment ref="DG19" authorId="2" shapeId="0">
      <text>
        <r>
          <rPr>
            <b/>
            <sz val="9"/>
            <color indexed="81"/>
            <rFont val="ＭＳ Ｐゴシック"/>
            <family val="3"/>
            <charset val="128"/>
          </rPr>
          <t>燃油使用量削減等の目標において、
「民間の金融商品や備蓄タンク等を活用して燃油コストの変動を抑制」を選択した支援対象者が該当。
※ただし、支援対象者として一体的に取り組む場合は、（ＤD46）欄に合計値のみを記載。</t>
        </r>
      </text>
    </comment>
    <comment ref="EA19" authorId="0" shapeId="0">
      <text>
        <r>
          <rPr>
            <b/>
            <sz val="9"/>
            <color indexed="81"/>
            <rFont val="ＭＳ Ｐゴシック"/>
            <family val="3"/>
            <charset val="128"/>
          </rPr>
          <t>目標達成の取り組み手段として省エネ設備を導入した場合は導入台数及び面積を記載。</t>
        </r>
        <r>
          <rPr>
            <sz val="9"/>
            <color indexed="81"/>
            <rFont val="ＭＳ Ｐゴシック"/>
            <family val="3"/>
            <charset val="128"/>
          </rPr>
          <t xml:space="preserve">
</t>
        </r>
      </text>
    </comment>
    <comment ref="BU20" authorId="1" shapeId="0">
      <text>
        <r>
          <rPr>
            <b/>
            <sz val="9"/>
            <color indexed="10"/>
            <rFont val="ＭＳ Ｐゴシック"/>
            <family val="3"/>
            <charset val="128"/>
          </rPr>
          <t>３事業年度の事業申請時点では記載不要（２事業年度の補填金交付が終了していないため。）</t>
        </r>
      </text>
    </comment>
    <comment ref="BG24" authorId="3" shapeId="0">
      <text>
        <r>
          <rPr>
            <b/>
            <sz val="9"/>
            <color indexed="10"/>
            <rFont val="HG丸ｺﾞｼｯｸM-PRO"/>
            <family val="3"/>
            <charset val="128"/>
          </rPr>
          <t>２次公募変更分（115%から130%に変更）</t>
        </r>
        <r>
          <rPr>
            <sz val="9"/>
            <color indexed="10"/>
            <rFont val="MS P ゴシック"/>
            <family val="3"/>
            <charset val="128"/>
          </rPr>
          <t xml:space="preserve">
</t>
        </r>
      </text>
    </comment>
    <comment ref="BG31" authorId="3" shapeId="0">
      <text>
        <r>
          <rPr>
            <b/>
            <sz val="9"/>
            <color indexed="10"/>
            <rFont val="HG丸ｺﾞｼｯｸM-PRO"/>
            <family val="3"/>
            <charset val="128"/>
          </rPr>
          <t>２次公募変更分（灯油を追加）</t>
        </r>
      </text>
    </comment>
    <comment ref="G34" authorId="3" shapeId="0">
      <text>
        <r>
          <rPr>
            <b/>
            <sz val="9"/>
            <color indexed="10"/>
            <rFont val="HG丸ｺﾞｼｯｸM-PRO"/>
            <family val="3"/>
            <charset val="128"/>
          </rPr>
          <t>１月から新規加入</t>
        </r>
        <r>
          <rPr>
            <sz val="9"/>
            <color indexed="10"/>
            <rFont val="ＭＳ Ｐゴシック"/>
            <family val="3"/>
            <charset val="128"/>
          </rPr>
          <t xml:space="preserve">
</t>
        </r>
        <r>
          <rPr>
            <b/>
            <sz val="9"/>
            <color indexed="10"/>
            <rFont val="HG丸ｺﾞｼｯｸM-PRO"/>
            <family val="3"/>
            <charset val="128"/>
          </rPr>
          <t>（今回、省エネルギー等対策取組計画を作成）</t>
        </r>
      </text>
    </comment>
    <comment ref="DG37" authorId="0" shapeId="0">
      <text>
        <r>
          <rPr>
            <b/>
            <sz val="9"/>
            <color indexed="81"/>
            <rFont val="ＭＳ Ｐゴシック"/>
            <family val="3"/>
            <charset val="128"/>
          </rPr>
          <t>支援対象者が一体的に取り組む場合は、数式を削除し、ダイレクト入力。
併せて、目標取組達成の取組手段等についても記載。</t>
        </r>
      </text>
    </comment>
    <comment ref="DK37" authorId="0" shapeId="0">
      <text>
        <r>
          <rPr>
            <b/>
            <sz val="9"/>
            <color indexed="81"/>
            <rFont val="ＭＳ Ｐゴシック"/>
            <family val="3"/>
            <charset val="128"/>
          </rPr>
          <t>（DD46）欄をダイレクト入力した支援対象者のみ記載</t>
        </r>
        <r>
          <rPr>
            <sz val="9"/>
            <color indexed="81"/>
            <rFont val="ＭＳ Ｐゴシック"/>
            <family val="3"/>
            <charset val="128"/>
          </rPr>
          <t xml:space="preserve">
</t>
        </r>
      </text>
    </comment>
  </commentList>
</comments>
</file>

<file path=xl/sharedStrings.xml><?xml version="1.0" encoding="utf-8"?>
<sst xmlns="http://schemas.openxmlformats.org/spreadsheetml/2006/main" count="395" uniqueCount="146">
  <si>
    <t>【支援対象者用】</t>
    <rPh sb="1" eb="3">
      <t>シエン</t>
    </rPh>
    <rPh sb="3" eb="6">
      <t>タイショウシャ</t>
    </rPh>
    <rPh sb="6" eb="7">
      <t>ヨウ</t>
    </rPh>
    <phoneticPr fontId="1"/>
  </si>
  <si>
    <t>支援対象者（組織）名</t>
    <rPh sb="0" eb="2">
      <t>シエン</t>
    </rPh>
    <rPh sb="2" eb="5">
      <t>タイショウシャ</t>
    </rPh>
    <rPh sb="6" eb="8">
      <t>ソシキ</t>
    </rPh>
    <rPh sb="9" eb="10">
      <t>メイ</t>
    </rPh>
    <phoneticPr fontId="1"/>
  </si>
  <si>
    <t>所在都道府県</t>
    <rPh sb="0" eb="2">
      <t>ショザイ</t>
    </rPh>
    <rPh sb="2" eb="6">
      <t>トドウフケン</t>
    </rPh>
    <phoneticPr fontId="1"/>
  </si>
  <si>
    <t>氏名</t>
    <rPh sb="0" eb="2">
      <t>シメイ</t>
    </rPh>
    <phoneticPr fontId="1"/>
  </si>
  <si>
    <t>住所</t>
    <rPh sb="0" eb="2">
      <t>ジュウショ</t>
    </rPh>
    <phoneticPr fontId="1"/>
  </si>
  <si>
    <t>農家
整理番号</t>
    <rPh sb="0" eb="2">
      <t>ノウカ</t>
    </rPh>
    <rPh sb="3" eb="5">
      <t>セイリ</t>
    </rPh>
    <rPh sb="5" eb="7">
      <t>バンゴウ</t>
    </rPh>
    <phoneticPr fontId="1"/>
  </si>
  <si>
    <t>リース、ＳＮ申請</t>
    <rPh sb="6" eb="8">
      <t>シンセイ</t>
    </rPh>
    <phoneticPr fontId="1"/>
  </si>
  <si>
    <t>○</t>
    <phoneticPr fontId="1"/>
  </si>
  <si>
    <t>×</t>
    <phoneticPr fontId="1"/>
  </si>
  <si>
    <t>実施期間</t>
    <rPh sb="0" eb="2">
      <t>ジッシ</t>
    </rPh>
    <rPh sb="2" eb="4">
      <t>キカン</t>
    </rPh>
    <phoneticPr fontId="1"/>
  </si>
  <si>
    <t>月</t>
    <rPh sb="0" eb="1">
      <t>ガツ</t>
    </rPh>
    <phoneticPr fontId="1"/>
  </si>
  <si>
    <t>～</t>
    <phoneticPr fontId="1"/>
  </si>
  <si>
    <t>セーフティネット対象期間</t>
    <rPh sb="8" eb="10">
      <t>タイショウ</t>
    </rPh>
    <rPh sb="10" eb="12">
      <t>キカン</t>
    </rPh>
    <phoneticPr fontId="1"/>
  </si>
  <si>
    <t>ＳＮ対象期間</t>
    <rPh sb="2" eb="4">
      <t>タイショウ</t>
    </rPh>
    <rPh sb="4" eb="6">
      <t>キカン</t>
    </rPh>
    <phoneticPr fontId="1"/>
  </si>
  <si>
    <t>＜内訳＞　支援対象者の構成員の事業参加者等の内訳</t>
    <rPh sb="1" eb="3">
      <t>ウチワケ</t>
    </rPh>
    <rPh sb="5" eb="7">
      <t>シエン</t>
    </rPh>
    <rPh sb="7" eb="10">
      <t>タイショウシャ</t>
    </rPh>
    <rPh sb="11" eb="14">
      <t>コウセイイン</t>
    </rPh>
    <rPh sb="15" eb="17">
      <t>ジギョウ</t>
    </rPh>
    <rPh sb="17" eb="20">
      <t>サンカシャ</t>
    </rPh>
    <rPh sb="20" eb="21">
      <t>トウ</t>
    </rPh>
    <rPh sb="22" eb="24">
      <t>ウチワケ</t>
    </rPh>
    <phoneticPr fontId="1"/>
  </si>
  <si>
    <t>リース実施予定事業年度</t>
    <rPh sb="3" eb="5">
      <t>ジッシ</t>
    </rPh>
    <rPh sb="5" eb="7">
      <t>ヨテイ</t>
    </rPh>
    <rPh sb="7" eb="9">
      <t>ジギョウ</t>
    </rPh>
    <rPh sb="9" eb="11">
      <t>ネンド</t>
    </rPh>
    <phoneticPr fontId="1"/>
  </si>
  <si>
    <t>H24</t>
    <phoneticPr fontId="1"/>
  </si>
  <si>
    <t>H25</t>
    <phoneticPr fontId="1"/>
  </si>
  <si>
    <t>施設園芸セーフティネット構築事業</t>
    <rPh sb="0" eb="2">
      <t>シセツ</t>
    </rPh>
    <rPh sb="2" eb="4">
      <t>エンゲイ</t>
    </rPh>
    <rPh sb="12" eb="14">
      <t>コウチク</t>
    </rPh>
    <rPh sb="14" eb="16">
      <t>ジギョウ</t>
    </rPh>
    <phoneticPr fontId="1"/>
  </si>
  <si>
    <t>燃油購入予定数量（ﾘｯﾄﾙ）</t>
    <rPh sb="0" eb="2">
      <t>ネンユ</t>
    </rPh>
    <rPh sb="2" eb="4">
      <t>コウニュウ</t>
    </rPh>
    <rPh sb="4" eb="6">
      <t>ヨテイ</t>
    </rPh>
    <rPh sb="6" eb="8">
      <t>スウリョウ</t>
    </rPh>
    <phoneticPr fontId="1"/>
  </si>
  <si>
    <t>ＳＮ選択肢</t>
    <rPh sb="2" eb="5">
      <t>センタクシ</t>
    </rPh>
    <phoneticPr fontId="1"/>
  </si>
  <si>
    <t>130%</t>
    <phoneticPr fontId="1"/>
  </si>
  <si>
    <t>150%</t>
    <phoneticPr fontId="1"/>
  </si>
  <si>
    <t>ＳＮ油種</t>
    <rPh sb="2" eb="4">
      <t>ユシュ</t>
    </rPh>
    <phoneticPr fontId="1"/>
  </si>
  <si>
    <t>Ａ重油</t>
    <rPh sb="1" eb="3">
      <t>ジュウユ</t>
    </rPh>
    <phoneticPr fontId="1"/>
  </si>
  <si>
    <t>灯油</t>
    <rPh sb="0" eb="2">
      <t>トウユ</t>
    </rPh>
    <phoneticPr fontId="1"/>
  </si>
  <si>
    <t>合計</t>
    <rPh sb="0" eb="2">
      <t>ゴウケイ</t>
    </rPh>
    <phoneticPr fontId="1"/>
  </si>
  <si>
    <t>燃油補填金積立金額（円）</t>
    <rPh sb="0" eb="2">
      <t>ネンユ</t>
    </rPh>
    <rPh sb="2" eb="5">
      <t>ホテンキン</t>
    </rPh>
    <rPh sb="5" eb="9">
      <t>ツミタテキンガク</t>
    </rPh>
    <rPh sb="10" eb="11">
      <t>エン</t>
    </rPh>
    <phoneticPr fontId="1"/>
  </si>
  <si>
    <t>セーフティネット参加構成員数</t>
    <rPh sb="8" eb="10">
      <t>サンカ</t>
    </rPh>
    <rPh sb="10" eb="13">
      <t>コウセイイン</t>
    </rPh>
    <rPh sb="13" eb="14">
      <t>スウ</t>
    </rPh>
    <phoneticPr fontId="1"/>
  </si>
  <si>
    <t>名</t>
    <rPh sb="0" eb="1">
      <t>メイ</t>
    </rPh>
    <phoneticPr fontId="1"/>
  </si>
  <si>
    <t>入力が必要なところ</t>
    <rPh sb="0" eb="2">
      <t>ニュウリョク</t>
    </rPh>
    <rPh sb="3" eb="5">
      <t>ヒツヨウ</t>
    </rPh>
    <phoneticPr fontId="1"/>
  </si>
  <si>
    <t>プルダウンリストから選択</t>
    <rPh sb="10" eb="12">
      <t>センタク</t>
    </rPh>
    <phoneticPr fontId="1"/>
  </si>
  <si>
    <t>計算式による自動計算</t>
    <rPh sb="0" eb="3">
      <t>ケイサンシキ</t>
    </rPh>
    <rPh sb="6" eb="8">
      <t>ジドウ</t>
    </rPh>
    <rPh sb="8" eb="10">
      <t>ケイサン</t>
    </rPh>
    <phoneticPr fontId="1"/>
  </si>
  <si>
    <t>燃油使用量</t>
    <rPh sb="0" eb="2">
      <t>ネンユ</t>
    </rPh>
    <rPh sb="2" eb="5">
      <t>シヨウリョウ</t>
    </rPh>
    <phoneticPr fontId="1"/>
  </si>
  <si>
    <t>現在
（ﾘｯﾄﾙ）</t>
    <rPh sb="0" eb="2">
      <t>ゲンザイ</t>
    </rPh>
    <phoneticPr fontId="1"/>
  </si>
  <si>
    <t>目標
（ﾘｯﾄﾙ）</t>
    <rPh sb="0" eb="2">
      <t>モクヒョウ</t>
    </rPh>
    <phoneticPr fontId="1"/>
  </si>
  <si>
    <t>省エネ設備導入時期</t>
    <rPh sb="0" eb="1">
      <t>ショウ</t>
    </rPh>
    <rPh sb="3" eb="5">
      <t>セツビ</t>
    </rPh>
    <rPh sb="5" eb="7">
      <t>ドウニュウ</t>
    </rPh>
    <rPh sb="7" eb="9">
      <t>ジキ</t>
    </rPh>
    <phoneticPr fontId="1"/>
  </si>
  <si>
    <t>H26</t>
  </si>
  <si>
    <t>台数
(台)</t>
    <rPh sb="0" eb="2">
      <t>ダイスウ</t>
    </rPh>
    <rPh sb="4" eb="5">
      <t>ダイ</t>
    </rPh>
    <phoneticPr fontId="1"/>
  </si>
  <si>
    <t>計</t>
    <rPh sb="0" eb="1">
      <t>ケイ</t>
    </rPh>
    <phoneticPr fontId="1"/>
  </si>
  <si>
    <t>10a当たり</t>
    <rPh sb="3" eb="4">
      <t>ア</t>
    </rPh>
    <phoneticPr fontId="1"/>
  </si>
  <si>
    <t>支援対象者整理番号</t>
    <rPh sb="0" eb="2">
      <t>シエン</t>
    </rPh>
    <rPh sb="2" eb="5">
      <t>タイショウシャ</t>
    </rPh>
    <rPh sb="5" eb="7">
      <t>セイリ</t>
    </rPh>
    <rPh sb="7" eb="9">
      <t>バンゴウ</t>
    </rPh>
    <phoneticPr fontId="1"/>
  </si>
  <si>
    <t>※積み上げをしない場合</t>
    <rPh sb="1" eb="2">
      <t>ツ</t>
    </rPh>
    <rPh sb="3" eb="4">
      <t>ア</t>
    </rPh>
    <rPh sb="9" eb="11">
      <t>バアイ</t>
    </rPh>
    <phoneticPr fontId="1"/>
  </si>
  <si>
    <t>件数計</t>
    <rPh sb="0" eb="2">
      <t>ケンスウ</t>
    </rPh>
    <rPh sb="2" eb="3">
      <t>ケイ</t>
    </rPh>
    <phoneticPr fontId="1"/>
  </si>
  <si>
    <t>組織（事務局所在）住所</t>
    <rPh sb="0" eb="2">
      <t>ソシキ</t>
    </rPh>
    <rPh sb="3" eb="6">
      <t>ジムキョク</t>
    </rPh>
    <rPh sb="6" eb="8">
      <t>ショザイ</t>
    </rPh>
    <rPh sb="9" eb="11">
      <t>ジュウショ</t>
    </rPh>
    <phoneticPr fontId="1"/>
  </si>
  <si>
    <t>代表者氏名</t>
    <rPh sb="0" eb="3">
      <t>ダイヒョウシャ</t>
    </rPh>
    <rPh sb="3" eb="5">
      <t>シメイ</t>
    </rPh>
    <phoneticPr fontId="1"/>
  </si>
  <si>
    <t>代表者住所</t>
    <rPh sb="0" eb="3">
      <t>ダイヒョウシャ</t>
    </rPh>
    <rPh sb="3" eb="5">
      <t>ジュウショ</t>
    </rPh>
    <phoneticPr fontId="1"/>
  </si>
  <si>
    <t>　　フリガナ</t>
    <phoneticPr fontId="1"/>
  </si>
  <si>
    <t>ＳＮ24事業年度</t>
    <rPh sb="4" eb="6">
      <t>ジギョウ</t>
    </rPh>
    <rPh sb="6" eb="8">
      <t>ネンド</t>
    </rPh>
    <phoneticPr fontId="1"/>
  </si>
  <si>
    <t>３月</t>
    <rPh sb="1" eb="2">
      <t>ガツ</t>
    </rPh>
    <phoneticPr fontId="1"/>
  </si>
  <si>
    <t>４月</t>
    <rPh sb="1" eb="2">
      <t>ガツ</t>
    </rPh>
    <phoneticPr fontId="1"/>
  </si>
  <si>
    <t>５月</t>
    <rPh sb="1" eb="2">
      <t>ガツ</t>
    </rPh>
    <phoneticPr fontId="1"/>
  </si>
  <si>
    <t>ＳＮ25事業年度</t>
    <rPh sb="4" eb="6">
      <t>ジギョウ</t>
    </rPh>
    <rPh sb="6" eb="8">
      <t>ネンド</t>
    </rPh>
    <phoneticPr fontId="1"/>
  </si>
  <si>
    <t>１０月</t>
    <rPh sb="2" eb="3">
      <t>ガツ</t>
    </rPh>
    <phoneticPr fontId="1"/>
  </si>
  <si>
    <t>１１月</t>
    <rPh sb="2" eb="3">
      <t>ガツ</t>
    </rPh>
    <phoneticPr fontId="1"/>
  </si>
  <si>
    <t>１２月</t>
    <rPh sb="2" eb="3">
      <t>ガツ</t>
    </rPh>
    <phoneticPr fontId="1"/>
  </si>
  <si>
    <t>24事業年度</t>
    <rPh sb="2" eb="4">
      <t>ジギョウ</t>
    </rPh>
    <rPh sb="4" eb="6">
      <t>ネンド</t>
    </rPh>
    <phoneticPr fontId="1"/>
  </si>
  <si>
    <t>25事業年度</t>
    <rPh sb="2" eb="4">
      <t>ジギョウ</t>
    </rPh>
    <rPh sb="4" eb="6">
      <t>ネンド</t>
    </rPh>
    <phoneticPr fontId="1"/>
  </si>
  <si>
    <t>26事業年度</t>
    <rPh sb="2" eb="4">
      <t>ジギョウ</t>
    </rPh>
    <rPh sb="4" eb="6">
      <t>ネンド</t>
    </rPh>
    <phoneticPr fontId="1"/>
  </si>
  <si>
    <t>セーフティネットの積立契約の契約期間（該当欄に○を付す）</t>
    <rPh sb="9" eb="11">
      <t>ツミタテ</t>
    </rPh>
    <rPh sb="11" eb="13">
      <t>ケイヤク</t>
    </rPh>
    <rPh sb="14" eb="16">
      <t>ケイヤク</t>
    </rPh>
    <rPh sb="16" eb="18">
      <t>キカン</t>
    </rPh>
    <rPh sb="19" eb="21">
      <t>ガイトウ</t>
    </rPh>
    <rPh sb="21" eb="22">
      <t>ラン</t>
    </rPh>
    <rPh sb="25" eb="26">
      <t>フ</t>
    </rPh>
    <phoneticPr fontId="1"/>
  </si>
  <si>
    <t>追加等整理欄</t>
    <rPh sb="0" eb="2">
      <t>ツイカ</t>
    </rPh>
    <rPh sb="2" eb="3">
      <t>トウ</t>
    </rPh>
    <rPh sb="3" eb="5">
      <t>セイリ</t>
    </rPh>
    <rPh sb="5" eb="6">
      <t>ラン</t>
    </rPh>
    <phoneticPr fontId="1"/>
  </si>
  <si>
    <t>事業年度</t>
    <rPh sb="0" eb="2">
      <t>ジギョウ</t>
    </rPh>
    <rPh sb="2" eb="4">
      <t>ネンド</t>
    </rPh>
    <phoneticPr fontId="1"/>
  </si>
  <si>
    <t>～</t>
    <phoneticPr fontId="1"/>
  </si>
  <si>
    <t>（参考）ｾｰﾌﾃｨﾈｯﾄH24orH25実施（○×）</t>
    <rPh sb="1" eb="3">
      <t>サンコウ</t>
    </rPh>
    <rPh sb="20" eb="22">
      <t>ジッシ</t>
    </rPh>
    <phoneticPr fontId="1"/>
  </si>
  <si>
    <t>（参考）リースH24orH25実施（○×）</t>
    <rPh sb="1" eb="3">
      <t>サンコウ</t>
    </rPh>
    <rPh sb="15" eb="17">
      <t>ジッシ</t>
    </rPh>
    <phoneticPr fontId="1"/>
  </si>
  <si>
    <t>（参考）リースH26実施
（○×）</t>
    <rPh sb="1" eb="3">
      <t>サンコウ</t>
    </rPh>
    <rPh sb="10" eb="12">
      <t>ジッシ</t>
    </rPh>
    <phoneticPr fontId="1"/>
  </si>
  <si>
    <t>（参考）ｾｰﾌﾃｨﾈｯﾄH26実施
（○×）</t>
    <rPh sb="1" eb="3">
      <t>サンコウ</t>
    </rPh>
    <rPh sb="15" eb="17">
      <t>ジッシ</t>
    </rPh>
    <phoneticPr fontId="1"/>
  </si>
  <si>
    <t>27事業年度</t>
    <rPh sb="2" eb="4">
      <t>ジギョウ</t>
    </rPh>
    <rPh sb="4" eb="6">
      <t>ネンド</t>
    </rPh>
    <phoneticPr fontId="1"/>
  </si>
  <si>
    <t>H27</t>
  </si>
  <si>
    <t>（参考）リースH27実施
（○×）</t>
    <rPh sb="1" eb="3">
      <t>サンコウ</t>
    </rPh>
    <rPh sb="10" eb="12">
      <t>ジッシ</t>
    </rPh>
    <phoneticPr fontId="1"/>
  </si>
  <si>
    <t>（参考）ｾｰﾌﾃｨﾈｯﾄH2７実施
（○×）</t>
    <rPh sb="1" eb="3">
      <t>サンコウ</t>
    </rPh>
    <rPh sb="15" eb="17">
      <t>ジッシ</t>
    </rPh>
    <phoneticPr fontId="1"/>
  </si>
  <si>
    <t>28事業年度</t>
    <rPh sb="2" eb="4">
      <t>ジギョウ</t>
    </rPh>
    <rPh sb="4" eb="6">
      <t>ネンド</t>
    </rPh>
    <phoneticPr fontId="1"/>
  </si>
  <si>
    <t>29事業年度</t>
    <rPh sb="2" eb="4">
      <t>ジギョウ</t>
    </rPh>
    <rPh sb="4" eb="6">
      <t>ネンド</t>
    </rPh>
    <phoneticPr fontId="1"/>
  </si>
  <si>
    <t>生産量</t>
    <rPh sb="0" eb="3">
      <t>セイサンリョウ</t>
    </rPh>
    <phoneticPr fontId="1"/>
  </si>
  <si>
    <t>現在
（kg）</t>
    <rPh sb="0" eb="2">
      <t>ゲンザイ</t>
    </rPh>
    <phoneticPr fontId="1"/>
  </si>
  <si>
    <t>目標
（kg）</t>
    <rPh sb="0" eb="2">
      <t>モクヒョウ</t>
    </rPh>
    <phoneticPr fontId="1"/>
  </si>
  <si>
    <t>品目</t>
    <rPh sb="0" eb="2">
      <t>ヒンモク</t>
    </rPh>
    <phoneticPr fontId="1"/>
  </si>
  <si>
    <t>単位生産量当たり</t>
    <rPh sb="0" eb="2">
      <t>タンイ</t>
    </rPh>
    <rPh sb="2" eb="5">
      <t>セイサンリョウ</t>
    </rPh>
    <rPh sb="5" eb="6">
      <t>ア</t>
    </rPh>
    <phoneticPr fontId="1"/>
  </si>
  <si>
    <t>○</t>
  </si>
  <si>
    <t>※積み上げをしない場合</t>
    <phoneticPr fontId="1"/>
  </si>
  <si>
    <t>合計</t>
    <rPh sb="0" eb="2">
      <t>ゴウケイ</t>
    </rPh>
    <phoneticPr fontId="1"/>
  </si>
  <si>
    <t>H29</t>
  </si>
  <si>
    <t>H30</t>
  </si>
  <si>
    <t>H28</t>
  </si>
  <si>
    <t>省エネ設備の導入による燃油使用量削減</t>
    <rPh sb="0" eb="1">
      <t>ショウ</t>
    </rPh>
    <rPh sb="3" eb="5">
      <t>セツビ</t>
    </rPh>
    <rPh sb="6" eb="8">
      <t>ドウニュウ</t>
    </rPh>
    <rPh sb="11" eb="13">
      <t>ネンユ</t>
    </rPh>
    <rPh sb="13" eb="16">
      <t>シヨウリョウ</t>
    </rPh>
    <rPh sb="16" eb="18">
      <t>サクゲン</t>
    </rPh>
    <phoneticPr fontId="1"/>
  </si>
  <si>
    <t>省エネ設備導入以外の手段で燃油使用量削減</t>
    <rPh sb="0" eb="1">
      <t>ショウ</t>
    </rPh>
    <rPh sb="3" eb="5">
      <t>セツビ</t>
    </rPh>
    <rPh sb="5" eb="7">
      <t>ドウニュウ</t>
    </rPh>
    <rPh sb="7" eb="9">
      <t>イガイ</t>
    </rPh>
    <rPh sb="10" eb="12">
      <t>シュダン</t>
    </rPh>
    <rPh sb="13" eb="15">
      <t>ネンユ</t>
    </rPh>
    <rPh sb="15" eb="18">
      <t>シヨウリョウ</t>
    </rPh>
    <rPh sb="18" eb="20">
      <t>サクゲン</t>
    </rPh>
    <phoneticPr fontId="1"/>
  </si>
  <si>
    <t>生産性向上設備の導入による生産量増加</t>
    <rPh sb="0" eb="3">
      <t>セイサンセイ</t>
    </rPh>
    <rPh sb="3" eb="5">
      <t>コウジョウ</t>
    </rPh>
    <rPh sb="5" eb="7">
      <t>セツビ</t>
    </rPh>
    <rPh sb="8" eb="10">
      <t>ドウニュウ</t>
    </rPh>
    <rPh sb="13" eb="16">
      <t>セイサンリョウ</t>
    </rPh>
    <rPh sb="16" eb="18">
      <t>ゾウカ</t>
    </rPh>
    <phoneticPr fontId="1"/>
  </si>
  <si>
    <t>生産性向上設備導入以外の手段で生産量増加</t>
    <rPh sb="0" eb="3">
      <t>セイサンセイ</t>
    </rPh>
    <rPh sb="3" eb="5">
      <t>コウジョウ</t>
    </rPh>
    <rPh sb="5" eb="7">
      <t>セツビ</t>
    </rPh>
    <rPh sb="7" eb="9">
      <t>ドウニュウ</t>
    </rPh>
    <rPh sb="9" eb="11">
      <t>イガイ</t>
    </rPh>
    <rPh sb="12" eb="14">
      <t>シュダン</t>
    </rPh>
    <rPh sb="15" eb="18">
      <t>セイサンリョウ</t>
    </rPh>
    <rPh sb="18" eb="20">
      <t>ゾウカ</t>
    </rPh>
    <phoneticPr fontId="1"/>
  </si>
  <si>
    <t>民間の金融商品や備蓄タンクの活用による燃油コストの変動抑制</t>
    <rPh sb="0" eb="2">
      <t>ミンカン</t>
    </rPh>
    <rPh sb="3" eb="5">
      <t>キンユウ</t>
    </rPh>
    <rPh sb="5" eb="7">
      <t>ショウヒン</t>
    </rPh>
    <rPh sb="8" eb="10">
      <t>ビチク</t>
    </rPh>
    <rPh sb="14" eb="16">
      <t>カツヨウ</t>
    </rPh>
    <rPh sb="19" eb="21">
      <t>ネンユ</t>
    </rPh>
    <rPh sb="25" eb="27">
      <t>ヘンドウ</t>
    </rPh>
    <rPh sb="27" eb="29">
      <t>ヨクセイ</t>
    </rPh>
    <phoneticPr fontId="1"/>
  </si>
  <si>
    <t>民間の金融商品や備蓄タンクの活用以外の手段で燃油コストの変動を抑制</t>
    <rPh sb="0" eb="2">
      <t>ミンカン</t>
    </rPh>
    <rPh sb="3" eb="5">
      <t>キンユウ</t>
    </rPh>
    <rPh sb="5" eb="7">
      <t>ショウヒン</t>
    </rPh>
    <rPh sb="8" eb="10">
      <t>ビチク</t>
    </rPh>
    <rPh sb="14" eb="16">
      <t>カツヨウ</t>
    </rPh>
    <rPh sb="16" eb="18">
      <t>イガイ</t>
    </rPh>
    <rPh sb="19" eb="21">
      <t>シュダン</t>
    </rPh>
    <rPh sb="22" eb="24">
      <t>ネンユ</t>
    </rPh>
    <rPh sb="28" eb="30">
      <t>ヘンドウ</t>
    </rPh>
    <rPh sb="31" eb="33">
      <t>ヨクセイ</t>
    </rPh>
    <phoneticPr fontId="1"/>
  </si>
  <si>
    <t>具体的な取組手段</t>
    <rPh sb="0" eb="3">
      <t>グタイテキ</t>
    </rPh>
    <rPh sb="4" eb="6">
      <t>トリクミ</t>
    </rPh>
    <rPh sb="6" eb="8">
      <t>シュダン</t>
    </rPh>
    <phoneticPr fontId="1"/>
  </si>
  <si>
    <t>目標達成の取組手段</t>
    <rPh sb="0" eb="2">
      <t>モクヒョウ</t>
    </rPh>
    <rPh sb="2" eb="4">
      <t>タッセイ</t>
    </rPh>
    <rPh sb="5" eb="7">
      <t>トリクミ</t>
    </rPh>
    <rPh sb="7" eb="9">
      <t>シュダン</t>
    </rPh>
    <phoneticPr fontId="1"/>
  </si>
  <si>
    <t>H22</t>
  </si>
  <si>
    <t>H23</t>
  </si>
  <si>
    <t>10a当たり燃油使用量を削減する目標</t>
    <rPh sb="3" eb="4">
      <t>ア</t>
    </rPh>
    <rPh sb="6" eb="8">
      <t>ネンユ</t>
    </rPh>
    <rPh sb="8" eb="11">
      <t>シヨウリョウ</t>
    </rPh>
    <rPh sb="12" eb="14">
      <t>サクゲン</t>
    </rPh>
    <rPh sb="16" eb="18">
      <t>モクヒョウ</t>
    </rPh>
    <phoneticPr fontId="1"/>
  </si>
  <si>
    <t>単位生産量当たり燃油使用量を削減する目標</t>
    <rPh sb="0" eb="2">
      <t>タンイ</t>
    </rPh>
    <rPh sb="2" eb="5">
      <t>セイサンリョウ</t>
    </rPh>
    <rPh sb="5" eb="6">
      <t>ア</t>
    </rPh>
    <rPh sb="8" eb="10">
      <t>ネンユ</t>
    </rPh>
    <rPh sb="10" eb="13">
      <t>シヨウリョウ</t>
    </rPh>
    <rPh sb="14" eb="16">
      <t>サクゲン</t>
    </rPh>
    <rPh sb="18" eb="20">
      <t>モクヒョウ</t>
    </rPh>
    <phoneticPr fontId="1"/>
  </si>
  <si>
    <t>民間の金融商品や備蓄タンク等を活用して燃油コストの変動を抑制する目標</t>
    <rPh sb="0" eb="2">
      <t>ミンカン</t>
    </rPh>
    <rPh sb="3" eb="5">
      <t>キンユウ</t>
    </rPh>
    <rPh sb="5" eb="7">
      <t>ショウヒン</t>
    </rPh>
    <rPh sb="8" eb="10">
      <t>ビチク</t>
    </rPh>
    <rPh sb="13" eb="14">
      <t>トウ</t>
    </rPh>
    <rPh sb="15" eb="17">
      <t>カツヨウ</t>
    </rPh>
    <rPh sb="19" eb="21">
      <t>ネンユ</t>
    </rPh>
    <rPh sb="25" eb="27">
      <t>ヘンドウ</t>
    </rPh>
    <rPh sb="28" eb="30">
      <t>ヨクセイ</t>
    </rPh>
    <rPh sb="32" eb="34">
      <t>モクヒョウ</t>
    </rPh>
    <phoneticPr fontId="1"/>
  </si>
  <si>
    <t>燃油使用量削減等の目標</t>
    <rPh sb="0" eb="2">
      <t>ネンユ</t>
    </rPh>
    <rPh sb="2" eb="5">
      <t>シヨウリョウ</t>
    </rPh>
    <rPh sb="5" eb="7">
      <t>サクゲン</t>
    </rPh>
    <rPh sb="7" eb="8">
      <t>トウ</t>
    </rPh>
    <rPh sb="9" eb="11">
      <t>モクヒョウ</t>
    </rPh>
    <phoneticPr fontId="1"/>
  </si>
  <si>
    <t>30事業年度</t>
    <rPh sb="2" eb="4">
      <t>ジギョウ</t>
    </rPh>
    <rPh sb="4" eb="6">
      <t>ネンド</t>
    </rPh>
    <phoneticPr fontId="1"/>
  </si>
  <si>
    <t xml:space="preserve">  省エネ計画期間</t>
    <rPh sb="2" eb="3">
      <t>ショウ</t>
    </rPh>
    <rPh sb="5" eb="7">
      <t>ケイカク</t>
    </rPh>
    <rPh sb="7" eb="9">
      <t>キカン</t>
    </rPh>
    <phoneticPr fontId="1"/>
  </si>
  <si>
    <t xml:space="preserve">  目標年度</t>
    <rPh sb="2" eb="4">
      <t>モクヒョウ</t>
    </rPh>
    <rPh sb="4" eb="6">
      <t>ネンド</t>
    </rPh>
    <phoneticPr fontId="1"/>
  </si>
  <si>
    <t>元事業年度</t>
    <rPh sb="0" eb="1">
      <t>モト</t>
    </rPh>
    <rPh sb="1" eb="3">
      <t>ジギョウ</t>
    </rPh>
    <rPh sb="3" eb="5">
      <t>ネンド</t>
    </rPh>
    <phoneticPr fontId="1"/>
  </si>
  <si>
    <t>現在
(a)</t>
    <rPh sb="0" eb="2">
      <t>ゲンザイ</t>
    </rPh>
    <phoneticPr fontId="1"/>
  </si>
  <si>
    <t>目標
(a)</t>
    <rPh sb="0" eb="2">
      <t>モクヒョウ</t>
    </rPh>
    <phoneticPr fontId="1"/>
  </si>
  <si>
    <r>
      <t>※</t>
    </r>
    <r>
      <rPr>
        <sz val="8"/>
        <color indexed="8"/>
        <rFont val="ＭＳ Ｐゴシック"/>
        <family val="3"/>
        <charset val="128"/>
      </rPr>
      <t>セーフティネット対象期間で任意の期間を選択した場合も、事業年度は7月～翌6月と整理。</t>
    </r>
    <rPh sb="9" eb="11">
      <t>タイショウ</t>
    </rPh>
    <rPh sb="11" eb="13">
      <t>キカン</t>
    </rPh>
    <rPh sb="14" eb="16">
      <t>ニンイ</t>
    </rPh>
    <rPh sb="17" eb="19">
      <t>キカン</t>
    </rPh>
    <rPh sb="20" eb="22">
      <t>センタク</t>
    </rPh>
    <rPh sb="24" eb="26">
      <t>バアイ</t>
    </rPh>
    <rPh sb="28" eb="30">
      <t>ジギョウ</t>
    </rPh>
    <rPh sb="30" eb="32">
      <t>ネンド</t>
    </rPh>
    <rPh sb="34" eb="35">
      <t>ガツ</t>
    </rPh>
    <rPh sb="36" eb="37">
      <t>ヨク</t>
    </rPh>
    <rPh sb="38" eb="39">
      <t>ガツ</t>
    </rPh>
    <rPh sb="40" eb="42">
      <t>セイリ</t>
    </rPh>
    <phoneticPr fontId="1"/>
  </si>
  <si>
    <t>Ｒ１</t>
    <phoneticPr fontId="1"/>
  </si>
  <si>
    <t>Ｒ２</t>
    <phoneticPr fontId="1"/>
  </si>
  <si>
    <t>選択肢
・115%
・130%
・150%</t>
    <rPh sb="0" eb="3">
      <t>センタクシ</t>
    </rPh>
    <phoneticPr fontId="1"/>
  </si>
  <si>
    <t>130%</t>
  </si>
  <si>
    <t>150%</t>
  </si>
  <si>
    <t>115%</t>
  </si>
  <si>
    <t>115%</t>
    <phoneticPr fontId="1"/>
  </si>
  <si>
    <r>
      <t>ｾｰﾌﾃｨﾈｯﾄ</t>
    </r>
    <r>
      <rPr>
        <sz val="9"/>
        <rFont val="ＭＳ Ｐゴシック"/>
        <family val="3"/>
        <charset val="128"/>
      </rPr>
      <t>Ｒ元申請（○×）</t>
    </r>
    <rPh sb="9" eb="10">
      <t>モト</t>
    </rPh>
    <rPh sb="10" eb="12">
      <t>シンセイ</t>
    </rPh>
    <phoneticPr fontId="1"/>
  </si>
  <si>
    <r>
      <t>ｾｰﾌﾃｨﾈｯﾄ</t>
    </r>
    <r>
      <rPr>
        <sz val="9"/>
        <rFont val="ＭＳ Ｐゴシック"/>
        <family val="3"/>
        <charset val="128"/>
      </rPr>
      <t>H30申請（○×）</t>
    </r>
    <rPh sb="11" eb="13">
      <t>シンセイ</t>
    </rPh>
    <phoneticPr fontId="1"/>
  </si>
  <si>
    <r>
      <t>ｾｰﾌﾃｨﾈｯﾄ</t>
    </r>
    <r>
      <rPr>
        <sz val="9"/>
        <rFont val="ＭＳ Ｐゴシック"/>
        <family val="3"/>
        <charset val="128"/>
      </rPr>
      <t>H29申請（○×）</t>
    </r>
    <rPh sb="11" eb="13">
      <t>シンセイ</t>
    </rPh>
    <phoneticPr fontId="1"/>
  </si>
  <si>
    <r>
      <t>ｾｰﾌﾃｨﾈｯﾄ</t>
    </r>
    <r>
      <rPr>
        <sz val="9"/>
        <rFont val="ＭＳ Ｐゴシック"/>
        <family val="3"/>
        <charset val="128"/>
      </rPr>
      <t>H28申請（○×）</t>
    </r>
    <rPh sb="11" eb="13">
      <t>シンセイ</t>
    </rPh>
    <phoneticPr fontId="1"/>
  </si>
  <si>
    <t>面積
（a）</t>
    <rPh sb="0" eb="2">
      <t>メンセキ</t>
    </rPh>
    <phoneticPr fontId="1"/>
  </si>
  <si>
    <t>温室面積（ａ）</t>
    <rPh sb="0" eb="2">
      <t>オンシツ</t>
    </rPh>
    <rPh sb="2" eb="4">
      <t>メンセキ</t>
    </rPh>
    <phoneticPr fontId="1"/>
  </si>
  <si>
    <t>変動抑制量</t>
    <rPh sb="0" eb="2">
      <t>ヘンドウ</t>
    </rPh>
    <rPh sb="2" eb="5">
      <t>ヨクセイリョウ</t>
    </rPh>
    <phoneticPr fontId="1"/>
  </si>
  <si>
    <t>目標
（リットル）</t>
    <rPh sb="0" eb="2">
      <t>モクヒョウ</t>
    </rPh>
    <phoneticPr fontId="1"/>
  </si>
  <si>
    <r>
      <t>省エネルギー</t>
    </r>
    <r>
      <rPr>
        <sz val="11"/>
        <color theme="1"/>
        <rFont val="ＭＳ Ｐゴシック"/>
        <family val="3"/>
        <charset val="128"/>
      </rPr>
      <t>等対策</t>
    </r>
    <r>
      <rPr>
        <sz val="11"/>
        <color theme="1"/>
        <rFont val="ＭＳ Ｐゴシック"/>
        <family val="3"/>
        <charset val="128"/>
        <scheme val="minor"/>
      </rPr>
      <t>推進計画関係　（省エネルギー</t>
    </r>
    <r>
      <rPr>
        <sz val="11"/>
        <color theme="1"/>
        <rFont val="ＭＳ Ｐゴシック"/>
        <family val="3"/>
        <charset val="128"/>
      </rPr>
      <t>等対策</t>
    </r>
    <r>
      <rPr>
        <sz val="11"/>
        <color theme="1"/>
        <rFont val="ＭＳ Ｐゴシック"/>
        <family val="3"/>
        <charset val="128"/>
        <scheme val="minor"/>
      </rPr>
      <t>取組計画のまとめ）</t>
    </r>
    <rPh sb="0" eb="1">
      <t>ショウ</t>
    </rPh>
    <rPh sb="6" eb="7">
      <t>トウ</t>
    </rPh>
    <rPh sb="7" eb="9">
      <t>タイサク</t>
    </rPh>
    <rPh sb="9" eb="11">
      <t>スイシン</t>
    </rPh>
    <rPh sb="11" eb="13">
      <t>ケイカク</t>
    </rPh>
    <rPh sb="13" eb="15">
      <t>カンケイ</t>
    </rPh>
    <rPh sb="17" eb="18">
      <t>ショウ</t>
    </rPh>
    <rPh sb="23" eb="24">
      <t>トウ</t>
    </rPh>
    <rPh sb="24" eb="26">
      <t>タイサク</t>
    </rPh>
    <rPh sb="26" eb="28">
      <t>トリクミ</t>
    </rPh>
    <rPh sb="28" eb="30">
      <t>ケイカク</t>
    </rPh>
    <phoneticPr fontId="1"/>
  </si>
  <si>
    <r>
      <rPr>
        <sz val="11"/>
        <color theme="1"/>
        <rFont val="ＭＳ Ｐゴシック"/>
        <family val="3"/>
        <charset val="128"/>
        <scheme val="minor"/>
      </rPr>
      <t>２事業年度</t>
    </r>
    <rPh sb="1" eb="3">
      <t>ジギョウ</t>
    </rPh>
    <rPh sb="3" eb="5">
      <t>ネンド</t>
    </rPh>
    <phoneticPr fontId="1"/>
  </si>
  <si>
    <r>
      <t>取組</t>
    </r>
    <r>
      <rPr>
        <sz val="10"/>
        <color theme="1"/>
        <rFont val="ＭＳ Ｐゴシック"/>
        <family val="3"/>
        <charset val="128"/>
      </rPr>
      <t>（予定）時期</t>
    </r>
    <rPh sb="0" eb="2">
      <t>トリクミ</t>
    </rPh>
    <rPh sb="3" eb="5">
      <t>ヨテイ</t>
    </rPh>
    <rPh sb="6" eb="8">
      <t>ジキ</t>
    </rPh>
    <phoneticPr fontId="1"/>
  </si>
  <si>
    <t>３事業年度</t>
    <rPh sb="1" eb="3">
      <t>ジギョウ</t>
    </rPh>
    <rPh sb="3" eb="5">
      <t>ネンド</t>
    </rPh>
    <phoneticPr fontId="1"/>
  </si>
  <si>
    <t>４年</t>
    <rPh sb="1" eb="2">
      <t>ネン</t>
    </rPh>
    <phoneticPr fontId="1"/>
  </si>
  <si>
    <t>※２事業年度中に３事業年度まで契約を更新済みの地区以外は新規地区として事業年度欄のみ「○」</t>
    <rPh sb="2" eb="4">
      <t>ジギョウ</t>
    </rPh>
    <rPh sb="4" eb="6">
      <t>ネンド</t>
    </rPh>
    <rPh sb="6" eb="7">
      <t>チュウ</t>
    </rPh>
    <rPh sb="9" eb="11">
      <t>ジギョウ</t>
    </rPh>
    <rPh sb="11" eb="13">
      <t>ネンド</t>
    </rPh>
    <rPh sb="15" eb="17">
      <t>ケイヤク</t>
    </rPh>
    <rPh sb="18" eb="20">
      <t>コウシン</t>
    </rPh>
    <rPh sb="20" eb="21">
      <t>ズ</t>
    </rPh>
    <rPh sb="23" eb="25">
      <t>チク</t>
    </rPh>
    <rPh sb="25" eb="27">
      <t>イガイ</t>
    </rPh>
    <rPh sb="28" eb="30">
      <t>シンキ</t>
    </rPh>
    <rPh sb="30" eb="32">
      <t>チク</t>
    </rPh>
    <rPh sb="35" eb="37">
      <t>ジギョウ</t>
    </rPh>
    <rPh sb="37" eb="39">
      <t>ネンド</t>
    </rPh>
    <rPh sb="39" eb="40">
      <t>ラン</t>
    </rPh>
    <phoneticPr fontId="1"/>
  </si>
  <si>
    <r>
      <t>ｾｰﾌﾃｨﾈｯﾄ</t>
    </r>
    <r>
      <rPr>
        <sz val="9"/>
        <rFont val="ＭＳ Ｐゴシック"/>
        <family val="3"/>
        <charset val="128"/>
      </rPr>
      <t>Ｒ２申請（○×）</t>
    </r>
    <rPh sb="10" eb="12">
      <t>シンセイ</t>
    </rPh>
    <phoneticPr fontId="1"/>
  </si>
  <si>
    <t>Ｒ３</t>
  </si>
  <si>
    <t>R３積立金額</t>
    <rPh sb="2" eb="4">
      <t>ツミタテ</t>
    </rPh>
    <rPh sb="4" eb="6">
      <t>キンガク</t>
    </rPh>
    <phoneticPr fontId="1"/>
  </si>
  <si>
    <t>（別紙１）様式（一覧表）</t>
    <rPh sb="1" eb="3">
      <t>ベッシ</t>
    </rPh>
    <rPh sb="5" eb="7">
      <t>ヨウシキ</t>
    </rPh>
    <rPh sb="8" eb="11">
      <t>イチランヒョウ</t>
    </rPh>
    <phoneticPr fontId="1"/>
  </si>
  <si>
    <t>Ｒ元又はＲ２事業年度から参加した支援対象者は、Ｒ３事業年度の事業実施の有無に関わらず、すべての事業参加者（農家）の一覧表として作成すること</t>
    <rPh sb="1" eb="2">
      <t>ガン</t>
    </rPh>
    <rPh sb="2" eb="3">
      <t>マタ</t>
    </rPh>
    <rPh sb="6" eb="10">
      <t>ジギョウネンド</t>
    </rPh>
    <rPh sb="12" eb="14">
      <t>サンカ</t>
    </rPh>
    <rPh sb="16" eb="21">
      <t>シエンタイショウシャ</t>
    </rPh>
    <rPh sb="25" eb="27">
      <t>ジギョウ</t>
    </rPh>
    <rPh sb="27" eb="29">
      <t>ネンド</t>
    </rPh>
    <rPh sb="30" eb="32">
      <t>ジギョウ</t>
    </rPh>
    <rPh sb="32" eb="34">
      <t>ジッシ</t>
    </rPh>
    <rPh sb="35" eb="37">
      <t>ウム</t>
    </rPh>
    <rPh sb="38" eb="39">
      <t>カカ</t>
    </rPh>
    <rPh sb="47" eb="49">
      <t>ジギョウ</t>
    </rPh>
    <rPh sb="49" eb="52">
      <t>サンカシャ</t>
    </rPh>
    <rPh sb="53" eb="55">
      <t>ノウカ</t>
    </rPh>
    <rPh sb="57" eb="60">
      <t>イチランヒョウ</t>
    </rPh>
    <rPh sb="63" eb="65">
      <t>サクセイ</t>
    </rPh>
    <phoneticPr fontId="1"/>
  </si>
  <si>
    <t>３補助金所要見込額（円）</t>
    <rPh sb="1" eb="4">
      <t>ホジョキン</t>
    </rPh>
    <rPh sb="4" eb="6">
      <t>ショヨウ</t>
    </rPh>
    <rPh sb="6" eb="8">
      <t>ミコミ</t>
    </rPh>
    <rPh sb="8" eb="9">
      <t>ガク</t>
    </rPh>
    <rPh sb="10" eb="11">
      <t>エン</t>
    </rPh>
    <phoneticPr fontId="1"/>
  </si>
  <si>
    <r>
      <t xml:space="preserve">油種
</t>
    </r>
    <r>
      <rPr>
        <sz val="10"/>
        <color theme="1"/>
        <rFont val="ＭＳ Ｐゴシック"/>
        <family val="3"/>
        <charset val="128"/>
        <scheme val="minor"/>
      </rPr>
      <t>・Ａ重油</t>
    </r>
    <r>
      <rPr>
        <sz val="11"/>
        <color theme="1"/>
        <rFont val="ＭＳ Ｐゴシック"/>
        <family val="3"/>
        <charset val="128"/>
        <scheme val="minor"/>
      </rPr>
      <t xml:space="preserve">
・灯油</t>
    </r>
    <rPh sb="0" eb="2">
      <t>ユシュ</t>
    </rPh>
    <rPh sb="5" eb="7">
      <t>ジュウユ</t>
    </rPh>
    <rPh sb="9" eb="11">
      <t>トウユ</t>
    </rPh>
    <phoneticPr fontId="1"/>
  </si>
  <si>
    <r>
      <t>施設園芸等燃油価格高騰対策事業実施計画等＜総括表＞</t>
    </r>
    <r>
      <rPr>
        <b/>
        <u/>
        <sz val="14"/>
        <color rgb="FFFF0000"/>
        <rFont val="ＭＳ Ｐゴシック"/>
        <family val="3"/>
        <charset val="128"/>
      </rPr>
      <t>令和３事業年度版</t>
    </r>
    <rPh sb="0" eb="2">
      <t>シセツ</t>
    </rPh>
    <rPh sb="2" eb="4">
      <t>エンゲイ</t>
    </rPh>
    <rPh sb="4" eb="5">
      <t>トウ</t>
    </rPh>
    <rPh sb="5" eb="7">
      <t>ネンユ</t>
    </rPh>
    <rPh sb="7" eb="9">
      <t>カカク</t>
    </rPh>
    <rPh sb="9" eb="11">
      <t>コウトウ</t>
    </rPh>
    <rPh sb="11" eb="13">
      <t>タイサク</t>
    </rPh>
    <rPh sb="13" eb="15">
      <t>ジギョウ</t>
    </rPh>
    <rPh sb="15" eb="17">
      <t>ジッシ</t>
    </rPh>
    <rPh sb="17" eb="19">
      <t>ケイカク</t>
    </rPh>
    <rPh sb="19" eb="20">
      <t>トウ</t>
    </rPh>
    <rPh sb="21" eb="23">
      <t>ソウカツ</t>
    </rPh>
    <rPh sb="23" eb="24">
      <t>ヒョウ</t>
    </rPh>
    <rPh sb="25" eb="27">
      <t>レイワ</t>
    </rPh>
    <rPh sb="28" eb="30">
      <t>ジギョウ</t>
    </rPh>
    <rPh sb="30" eb="32">
      <t>ネンド</t>
    </rPh>
    <rPh sb="32" eb="33">
      <t>バン</t>
    </rPh>
    <phoneticPr fontId="1"/>
  </si>
  <si>
    <r>
      <rPr>
        <sz val="11"/>
        <color rgb="FFFF0000"/>
        <rFont val="ＭＳ Ｐゴシック"/>
        <family val="3"/>
        <charset val="128"/>
      </rPr>
      <t>３</t>
    </r>
    <r>
      <rPr>
        <sz val="11"/>
        <color rgb="FFFF0000"/>
        <rFont val="ＭＳ Ｐゴシック"/>
        <family val="3"/>
        <charset val="128"/>
        <scheme val="minor"/>
      </rPr>
      <t>年</t>
    </r>
    <rPh sb="1" eb="2">
      <t>ネン</t>
    </rPh>
    <phoneticPr fontId="1"/>
  </si>
  <si>
    <r>
      <t>ｾｰﾌﾃｨﾈｯﾄ</t>
    </r>
    <r>
      <rPr>
        <sz val="9"/>
        <color rgb="FFFF0000"/>
        <rFont val="ＭＳ Ｐゴシック"/>
        <family val="3"/>
        <charset val="128"/>
      </rPr>
      <t>Ｒ３</t>
    </r>
    <r>
      <rPr>
        <sz val="9"/>
        <color theme="1"/>
        <rFont val="ＭＳ Ｐゴシック"/>
        <family val="3"/>
        <charset val="128"/>
      </rPr>
      <t>申請（○×）</t>
    </r>
    <rPh sb="10" eb="12">
      <t>シンセイ</t>
    </rPh>
    <phoneticPr fontId="1"/>
  </si>
  <si>
    <r>
      <rPr>
        <sz val="11"/>
        <color rgb="FFFF0000"/>
        <rFont val="ＭＳ Ｐゴシック"/>
        <family val="3"/>
        <charset val="128"/>
      </rPr>
      <t>３</t>
    </r>
    <r>
      <rPr>
        <sz val="11"/>
        <color rgb="FFFF0000"/>
        <rFont val="ＭＳ Ｐゴシック"/>
        <family val="3"/>
        <charset val="128"/>
        <scheme val="minor"/>
      </rPr>
      <t>事業年度</t>
    </r>
    <rPh sb="1" eb="3">
      <t>ジギョウ</t>
    </rPh>
    <rPh sb="3" eb="5">
      <t>ネンド</t>
    </rPh>
    <phoneticPr fontId="1"/>
  </si>
  <si>
    <r>
      <t xml:space="preserve">（参考）
</t>
    </r>
    <r>
      <rPr>
        <sz val="8"/>
        <color rgb="FFFF0000"/>
        <rFont val="ＭＳ Ｐゴシック"/>
        <family val="3"/>
        <charset val="128"/>
      </rPr>
      <t>３</t>
    </r>
    <r>
      <rPr>
        <sz val="8"/>
        <color rgb="FFFF0000"/>
        <rFont val="ＭＳ Ｐゴシック"/>
        <family val="3"/>
        <charset val="128"/>
        <scheme val="minor"/>
      </rPr>
      <t>積立必要額</t>
    </r>
    <rPh sb="1" eb="3">
      <t>サンコウ</t>
    </rPh>
    <rPh sb="6" eb="8">
      <t>ツミタテ</t>
    </rPh>
    <rPh sb="8" eb="11">
      <t>ヒツヨウガク</t>
    </rPh>
    <phoneticPr fontId="1"/>
  </si>
  <si>
    <r>
      <t xml:space="preserve">（参考）
</t>
    </r>
    <r>
      <rPr>
        <sz val="8"/>
        <color rgb="FFFF0000"/>
        <rFont val="ＭＳ Ｐゴシック"/>
        <family val="3"/>
        <charset val="128"/>
      </rPr>
      <t>Ｒ２</t>
    </r>
    <r>
      <rPr>
        <sz val="8"/>
        <color theme="1"/>
        <rFont val="ＭＳ Ｐゴシック"/>
        <family val="3"/>
        <charset val="128"/>
      </rPr>
      <t>末残高</t>
    </r>
    <rPh sb="1" eb="3">
      <t>サンコウ</t>
    </rPh>
    <rPh sb="7" eb="8">
      <t>マツ</t>
    </rPh>
    <rPh sb="8" eb="10">
      <t>ザンダカ</t>
    </rPh>
    <phoneticPr fontId="1"/>
  </si>
  <si>
    <t>〇〇〇〇</t>
    <phoneticPr fontId="1"/>
  </si>
  <si>
    <t>△△△△</t>
    <phoneticPr fontId="1"/>
  </si>
  <si>
    <t>変更前</t>
    <rPh sb="0" eb="3">
      <t>ヘンコウマエ</t>
    </rPh>
    <phoneticPr fontId="1"/>
  </si>
  <si>
    <t>変更後</t>
    <rPh sb="0" eb="3">
      <t>ヘンコウゴ</t>
    </rPh>
    <phoneticPr fontId="1"/>
  </si>
  <si>
    <t>××××</t>
    <phoneticPr fontId="1"/>
  </si>
  <si>
    <t>●●●●</t>
    <phoneticPr fontId="1"/>
  </si>
  <si>
    <r>
      <rPr>
        <sz val="11"/>
        <color rgb="FFFF0000"/>
        <rFont val="ＭＳ Ｐゴシック"/>
        <family val="3"/>
        <charset val="128"/>
      </rPr>
      <t>４</t>
    </r>
    <r>
      <rPr>
        <sz val="11"/>
        <color rgb="FFFF0000"/>
        <rFont val="ＭＳ Ｐゴシック"/>
        <family val="3"/>
        <charset val="128"/>
        <scheme val="minor"/>
      </rPr>
      <t>年</t>
    </r>
    <rPh sb="1" eb="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</si>
</sst>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quot;\ #,##0\ &quot;)&quot;"/>
    <numFmt numFmtId="177" formatCode="0&quot;名&quot;"/>
    <numFmt numFmtId="178" formatCode="0_);[Red]\(0\)"/>
    <numFmt numFmtId="179" formatCode="0.00&quot;ha&quot;"/>
    <numFmt numFmtId="180" formatCode="&quot;(&quot;0&quot;)&quot;"/>
    <numFmt numFmtId="181" formatCode="&quot;(&quot;0.00&quot;ha&quot;&quot;)&quot;"/>
    <numFmt numFmtId="182" formatCode="0.0%"/>
    <numFmt numFmtId="183" formatCode="0&quot;件&quot;"/>
    <numFmt numFmtId="184" formatCode="0.%"/>
    <numFmt numFmtId="185" formatCode="0&quot;台&quot;"/>
    <numFmt numFmtId="186" formatCode="&quot;(&quot;0&quot;件)&quot;"/>
  </numFmts>
  <fonts count="36">
    <font>
      <sz val="11"/>
      <color theme="1"/>
      <name val="ＭＳ Ｐゴシック"/>
      <family val="3"/>
      <charset val="128"/>
      <scheme val="minor"/>
    </font>
    <font>
      <sz val="6"/>
      <name val="ＭＳ Ｐゴシック"/>
      <family val="3"/>
      <charset val="128"/>
    </font>
    <font>
      <sz val="8"/>
      <color indexed="8"/>
      <name val="ＭＳ Ｐゴシック"/>
      <family val="3"/>
      <charset val="128"/>
    </font>
    <font>
      <b/>
      <sz val="9"/>
      <color indexed="81"/>
      <name val="ＭＳ Ｐゴシック"/>
      <family val="3"/>
      <charset val="128"/>
    </font>
    <font>
      <sz val="14"/>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4"/>
      <name val="ＭＳ Ｐゴシック"/>
      <family val="3"/>
      <charset val="128"/>
      <scheme val="minor"/>
    </font>
    <font>
      <sz val="9"/>
      <color indexed="81"/>
      <name val="ＭＳ Ｐゴシック"/>
      <family val="3"/>
      <charset val="128"/>
    </font>
    <font>
      <sz val="9"/>
      <name val="ＭＳ Ｐゴシック"/>
      <family val="3"/>
      <charset val="128"/>
      <scheme val="minor"/>
    </font>
    <font>
      <sz val="9"/>
      <name val="ＭＳ Ｐゴシック"/>
      <family val="3"/>
      <charset val="128"/>
    </font>
    <font>
      <sz val="7"/>
      <name val="ＭＳ Ｐゴシック"/>
      <family val="3"/>
      <charset val="128"/>
      <scheme val="minor"/>
    </font>
    <font>
      <sz val="9"/>
      <color theme="1"/>
      <name val="ＭＳ Ｐゴシック"/>
      <family val="3"/>
      <charset val="128"/>
      <scheme val="minor"/>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b/>
      <sz val="9"/>
      <color indexed="10"/>
      <name val="ＭＳ Ｐゴシック"/>
      <family val="3"/>
      <charset val="128"/>
    </font>
    <font>
      <sz val="16"/>
      <color theme="1"/>
      <name val="ＭＳ Ｐゴシック"/>
      <family val="3"/>
      <charset val="128"/>
      <scheme val="minor"/>
    </font>
    <font>
      <b/>
      <u/>
      <sz val="14"/>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sz val="9"/>
      <color indexed="10"/>
      <name val="MS P ゴシック"/>
      <family val="3"/>
      <charset val="128"/>
    </font>
    <font>
      <b/>
      <sz val="9"/>
      <color indexed="10"/>
      <name val="HG丸ｺﾞｼｯｸM-PRO"/>
      <family val="3"/>
      <charset val="128"/>
    </font>
    <font>
      <sz val="9"/>
      <color indexed="10"/>
      <name val="ＭＳ Ｐゴシック"/>
      <family val="3"/>
      <charset val="128"/>
    </font>
    <font>
      <sz val="6"/>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7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medium">
        <color indexed="64"/>
      </left>
      <right/>
      <top style="medium">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cellStyleXfs>
  <cellXfs count="65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49" fontId="0" fillId="0" borderId="3" xfId="0" applyNumberFormat="1" applyBorder="1">
      <alignment vertical="center"/>
    </xf>
    <xf numFmtId="0" fontId="0" fillId="0" borderId="0" xfId="0" applyFill="1" applyBorder="1" applyAlignment="1">
      <alignment horizontal="center" vertical="center"/>
    </xf>
    <xf numFmtId="0" fontId="0" fillId="2" borderId="3" xfId="0" applyFill="1" applyBorder="1">
      <alignment vertical="center"/>
    </xf>
    <xf numFmtId="0" fontId="8" fillId="2" borderId="3" xfId="0" applyFont="1" applyFill="1" applyBorder="1">
      <alignment vertical="center"/>
    </xf>
    <xf numFmtId="0" fontId="9" fillId="0" borderId="0" xfId="0" applyFont="1">
      <alignment vertical="center"/>
    </xf>
    <xf numFmtId="0" fontId="8" fillId="0" borderId="2" xfId="0" applyFont="1" applyBorder="1">
      <alignment vertical="center"/>
    </xf>
    <xf numFmtId="0" fontId="0" fillId="0" borderId="0" xfId="0" applyFill="1" applyBorder="1" applyAlignment="1">
      <alignment horizontal="left" vertical="center" wrapText="1"/>
    </xf>
    <xf numFmtId="176" fontId="0" fillId="0" borderId="0" xfId="0" applyNumberFormat="1" applyFill="1" applyBorder="1" applyAlignment="1">
      <alignment horizontal="center" vertical="center"/>
    </xf>
    <xf numFmtId="0" fontId="6" fillId="0" borderId="0" xfId="0" applyFont="1">
      <alignment vertical="center"/>
    </xf>
    <xf numFmtId="0" fontId="0" fillId="0" borderId="0" xfId="0" applyFill="1">
      <alignment vertical="center"/>
    </xf>
    <xf numFmtId="0" fontId="10" fillId="0" borderId="0" xfId="0" applyFont="1" applyBorder="1" applyAlignment="1">
      <alignment vertical="top" wrapText="1"/>
    </xf>
    <xf numFmtId="0" fontId="0" fillId="0" borderId="1" xfId="0" applyFill="1" applyBorder="1">
      <alignment vertical="center"/>
    </xf>
    <xf numFmtId="0" fontId="8" fillId="0" borderId="2" xfId="0" applyFont="1" applyFill="1" applyBorder="1">
      <alignment vertical="center"/>
    </xf>
    <xf numFmtId="0" fontId="10" fillId="0" borderId="0" xfId="0" applyFont="1" applyFill="1">
      <alignment vertical="center"/>
    </xf>
    <xf numFmtId="0" fontId="0" fillId="0" borderId="0" xfId="0" applyFont="1" applyBorder="1" applyAlignment="1">
      <alignment vertical="top"/>
    </xf>
    <xf numFmtId="0" fontId="0" fillId="0" borderId="0" xfId="0" applyFont="1" applyAlignment="1">
      <alignment vertical="center"/>
    </xf>
    <xf numFmtId="0" fontId="0" fillId="0" borderId="1" xfId="0" applyFont="1" applyBorder="1" applyAlignment="1">
      <alignment vertical="top"/>
    </xf>
    <xf numFmtId="0" fontId="0" fillId="0" borderId="0" xfId="0" applyFont="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top"/>
    </xf>
    <xf numFmtId="177" fontId="0" fillId="0" borderId="0" xfId="0" applyNumberFormat="1" applyFill="1" applyBorder="1" applyAlignment="1">
      <alignment horizontal="center" vertical="center"/>
    </xf>
    <xf numFmtId="0" fontId="7" fillId="0" borderId="0" xfId="0" applyFont="1">
      <alignment vertical="center"/>
    </xf>
    <xf numFmtId="0" fontId="11" fillId="0" borderId="0" xfId="0" applyFont="1" applyAlignment="1">
      <alignment vertical="center"/>
    </xf>
    <xf numFmtId="0" fontId="7" fillId="0" borderId="0" xfId="0" applyFont="1" applyFill="1">
      <alignment vertical="center"/>
    </xf>
    <xf numFmtId="0" fontId="11" fillId="0" borderId="0" xfId="0" applyFont="1">
      <alignment vertical="center"/>
    </xf>
    <xf numFmtId="0" fontId="13" fillId="0" borderId="0" xfId="0" applyFont="1">
      <alignment vertical="center"/>
    </xf>
    <xf numFmtId="0" fontId="12"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lignment vertical="center"/>
    </xf>
    <xf numFmtId="179" fontId="5" fillId="0" borderId="0" xfId="2" applyNumberFormat="1" applyFont="1" applyFill="1" applyBorder="1" applyAlignment="1">
      <alignment vertical="center"/>
    </xf>
    <xf numFmtId="181" fontId="5" fillId="0" borderId="0" xfId="2" applyNumberFormat="1" applyFont="1" applyFill="1" applyBorder="1" applyAlignment="1">
      <alignment vertical="center"/>
    </xf>
    <xf numFmtId="0" fontId="0" fillId="0" borderId="0" xfId="0" applyFill="1" applyBorder="1" applyAlignment="1">
      <alignment vertical="center"/>
    </xf>
    <xf numFmtId="180" fontId="0" fillId="0" borderId="0" xfId="0" applyNumberFormat="1" applyFill="1" applyBorder="1" applyAlignment="1">
      <alignment vertical="center"/>
    </xf>
    <xf numFmtId="0" fontId="12" fillId="0" borderId="0" xfId="0" applyFont="1" applyBorder="1" applyAlignment="1">
      <alignment vertical="center"/>
    </xf>
    <xf numFmtId="0" fontId="10" fillId="0" borderId="0" xfId="0" applyFont="1" applyFill="1" applyAlignment="1">
      <alignment vertical="top" wrapText="1"/>
    </xf>
    <xf numFmtId="0" fontId="10" fillId="0" borderId="0" xfId="0" applyFont="1" applyBorder="1" applyAlignment="1">
      <alignment vertical="top" wrapText="1"/>
    </xf>
    <xf numFmtId="0" fontId="0" fillId="0" borderId="29" xfId="0" applyBorder="1">
      <alignment vertical="center"/>
    </xf>
    <xf numFmtId="0" fontId="0" fillId="0" borderId="30" xfId="0" applyFill="1" applyBorder="1">
      <alignment vertical="center"/>
    </xf>
    <xf numFmtId="0" fontId="10" fillId="0" borderId="0" xfId="0" applyFont="1" applyFill="1" applyBorder="1" applyAlignment="1">
      <alignment vertical="top" wrapText="1"/>
    </xf>
    <xf numFmtId="0" fontId="0" fillId="0" borderId="0" xfId="0" applyBorder="1" applyAlignment="1">
      <alignment horizontal="center" vertical="center"/>
    </xf>
    <xf numFmtId="0" fontId="12" fillId="0" borderId="0" xfId="0" applyFont="1" applyBorder="1" applyAlignment="1">
      <alignment horizontal="center" vertical="center" wrapText="1"/>
    </xf>
    <xf numFmtId="0" fontId="0" fillId="0" borderId="40" xfId="0" applyBorder="1" applyAlignment="1">
      <alignment vertical="center"/>
    </xf>
    <xf numFmtId="184" fontId="0" fillId="0" borderId="0" xfId="0" quotePrefix="1" applyNumberFormat="1" applyAlignment="1">
      <alignment horizontal="left" vertical="center"/>
    </xf>
    <xf numFmtId="0" fontId="0" fillId="3" borderId="7" xfId="0" applyFill="1" applyBorder="1" applyAlignment="1">
      <alignment vertical="center"/>
    </xf>
    <xf numFmtId="0" fontId="0" fillId="3" borderId="8" xfId="0" applyFill="1" applyBorder="1" applyAlignment="1">
      <alignment vertical="center"/>
    </xf>
    <xf numFmtId="0" fontId="0" fillId="7" borderId="0" xfId="0" applyFill="1" applyBorder="1" applyAlignment="1">
      <alignment vertical="center"/>
    </xf>
    <xf numFmtId="40" fontId="6" fillId="0" borderId="0" xfId="2" applyNumberFormat="1" applyFont="1" applyFill="1" applyBorder="1" applyAlignment="1">
      <alignment horizontal="right" vertical="center"/>
    </xf>
    <xf numFmtId="40" fontId="5" fillId="0" borderId="33" xfId="2" applyNumberFormat="1" applyFont="1" applyFill="1" applyBorder="1" applyAlignment="1">
      <alignment vertical="center"/>
    </xf>
    <xf numFmtId="38" fontId="5" fillId="0" borderId="0" xfId="2" applyFont="1" applyFill="1" applyBorder="1" applyAlignment="1">
      <alignment vertical="center"/>
    </xf>
    <xf numFmtId="38" fontId="5" fillId="0" borderId="0" xfId="2" applyFont="1" applyFill="1" applyBorder="1" applyAlignment="1">
      <alignment vertical="center" wrapText="1"/>
    </xf>
    <xf numFmtId="38" fontId="5" fillId="0" borderId="29" xfId="2" applyFont="1" applyFill="1" applyBorder="1" applyAlignment="1">
      <alignment vertical="center"/>
    </xf>
    <xf numFmtId="0" fontId="23" fillId="0" borderId="0" xfId="0" applyFont="1" applyFill="1">
      <alignment vertical="center"/>
    </xf>
    <xf numFmtId="0" fontId="23" fillId="0" borderId="0" xfId="0" applyFont="1">
      <alignment vertical="center"/>
    </xf>
    <xf numFmtId="0" fontId="0" fillId="0" borderId="0" xfId="0" applyFont="1">
      <alignment vertical="center"/>
    </xf>
    <xf numFmtId="0" fontId="25" fillId="0" borderId="0" xfId="0" applyFont="1">
      <alignment vertical="center"/>
    </xf>
    <xf numFmtId="38" fontId="5" fillId="5" borderId="29" xfId="2" applyFont="1" applyFill="1" applyBorder="1" applyAlignment="1">
      <alignment vertical="center"/>
    </xf>
    <xf numFmtId="38" fontId="5" fillId="5" borderId="0" xfId="2" applyFont="1" applyFill="1" applyBorder="1" applyAlignment="1">
      <alignment vertical="center"/>
    </xf>
    <xf numFmtId="38" fontId="5" fillId="5" borderId="30" xfId="2" applyFont="1" applyFill="1" applyBorder="1" applyAlignment="1">
      <alignment vertical="center"/>
    </xf>
    <xf numFmtId="0" fontId="0" fillId="3" borderId="29" xfId="0" applyFill="1" applyBorder="1" applyAlignment="1">
      <alignment horizontal="center" vertical="center"/>
    </xf>
    <xf numFmtId="0" fontId="0" fillId="3" borderId="0" xfId="0" applyFill="1" applyBorder="1" applyAlignment="1">
      <alignment horizontal="center" vertical="center"/>
    </xf>
    <xf numFmtId="0" fontId="0" fillId="3" borderId="30"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2" xfId="0" applyFill="1" applyBorder="1" applyAlignment="1">
      <alignment vertical="center"/>
    </xf>
    <xf numFmtId="0" fontId="0" fillId="5" borderId="66" xfId="0" applyFill="1" applyBorder="1" applyAlignment="1">
      <alignment vertical="center"/>
    </xf>
    <xf numFmtId="0" fontId="0" fillId="5" borderId="77"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25" xfId="0" applyFill="1" applyBorder="1" applyAlignment="1">
      <alignment horizontal="center" vertical="center" wrapText="1"/>
    </xf>
    <xf numFmtId="0" fontId="0" fillId="3" borderId="50" xfId="0" applyFill="1" applyBorder="1" applyAlignment="1">
      <alignment horizontal="center" vertical="center"/>
    </xf>
    <xf numFmtId="177" fontId="0" fillId="4" borderId="0" xfId="0" applyNumberFormat="1" applyFill="1" applyBorder="1" applyAlignment="1">
      <alignment horizontal="center" vertical="center"/>
    </xf>
    <xf numFmtId="38" fontId="12" fillId="4" borderId="29" xfId="2" applyFont="1" applyFill="1" applyBorder="1" applyAlignment="1">
      <alignment vertical="center"/>
    </xf>
    <xf numFmtId="38" fontId="12" fillId="4" borderId="0" xfId="2" applyFont="1" applyFill="1" applyBorder="1" applyAlignment="1">
      <alignment vertical="center"/>
    </xf>
    <xf numFmtId="38" fontId="12" fillId="4" borderId="50" xfId="2" applyFont="1" applyFill="1" applyBorder="1" applyAlignment="1">
      <alignment vertical="center"/>
    </xf>
    <xf numFmtId="38" fontId="12" fillId="5" borderId="77" xfId="2" applyFont="1" applyFill="1" applyBorder="1" applyAlignment="1">
      <alignment vertical="center"/>
    </xf>
    <xf numFmtId="38" fontId="12" fillId="5" borderId="24" xfId="2" applyFont="1" applyFill="1" applyBorder="1" applyAlignment="1">
      <alignment vertical="center"/>
    </xf>
    <xf numFmtId="38" fontId="12" fillId="5" borderId="23" xfId="2" applyFont="1" applyFill="1" applyBorder="1" applyAlignment="1">
      <alignment vertical="center"/>
    </xf>
    <xf numFmtId="38" fontId="12" fillId="5" borderId="25" xfId="2" applyFont="1" applyFill="1" applyBorder="1" applyAlignment="1">
      <alignment vertical="center"/>
    </xf>
    <xf numFmtId="38" fontId="12" fillId="5" borderId="23" xfId="2" applyFont="1" applyFill="1" applyBorder="1" applyAlignment="1">
      <alignment horizontal="center" vertical="center"/>
    </xf>
    <xf numFmtId="38" fontId="12" fillId="5" borderId="24" xfId="2" applyFont="1" applyFill="1" applyBorder="1" applyAlignment="1">
      <alignment horizontal="center" vertical="center"/>
    </xf>
    <xf numFmtId="38" fontId="12" fillId="5" borderId="25" xfId="2" applyFont="1" applyFill="1" applyBorder="1" applyAlignment="1">
      <alignment horizontal="center" vertical="center"/>
    </xf>
    <xf numFmtId="0" fontId="12" fillId="0" borderId="0" xfId="0" applyFont="1">
      <alignment vertical="center"/>
    </xf>
    <xf numFmtId="0" fontId="0" fillId="0" borderId="1" xfId="0" applyFont="1" applyBorder="1" applyAlignment="1">
      <alignment vertical="top"/>
    </xf>
    <xf numFmtId="0" fontId="10" fillId="0" borderId="0" xfId="0" applyFont="1" applyBorder="1" applyAlignment="1">
      <alignment vertical="top" wrapText="1"/>
    </xf>
    <xf numFmtId="0" fontId="10" fillId="0" borderId="0" xfId="0" applyFont="1" applyFill="1" applyBorder="1" applyAlignment="1">
      <alignment vertical="top" wrapText="1"/>
    </xf>
    <xf numFmtId="0" fontId="0" fillId="0" borderId="0" xfId="0" applyBorder="1" applyAlignment="1">
      <alignment horizontal="center" vertical="center"/>
    </xf>
    <xf numFmtId="0" fontId="12" fillId="0" borderId="0" xfId="0" applyFont="1" applyBorder="1" applyAlignment="1">
      <alignment horizontal="center" vertical="center" wrapText="1"/>
    </xf>
    <xf numFmtId="9" fontId="0" fillId="0" borderId="6" xfId="0" applyNumberFormat="1" applyBorder="1" applyAlignment="1">
      <alignment horizontal="center" vertical="center"/>
    </xf>
    <xf numFmtId="9" fontId="0" fillId="0" borderId="1" xfId="0" applyNumberFormat="1" applyBorder="1" applyAlignment="1">
      <alignment horizontal="center" vertical="center"/>
    </xf>
    <xf numFmtId="9" fontId="0" fillId="0" borderId="2" xfId="0" applyNumberForma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183" fontId="0" fillId="4" borderId="6" xfId="0" applyNumberFormat="1" applyFill="1" applyBorder="1" applyAlignment="1">
      <alignment vertical="center"/>
    </xf>
    <xf numFmtId="183" fontId="0" fillId="4" borderId="1" xfId="0" applyNumberFormat="1" applyFill="1" applyBorder="1" applyAlignment="1">
      <alignment vertical="center"/>
    </xf>
    <xf numFmtId="183" fontId="0" fillId="4" borderId="2" xfId="0" applyNumberFormat="1" applyFill="1" applyBorder="1" applyAlignment="1">
      <alignment vertical="center"/>
    </xf>
    <xf numFmtId="9" fontId="12" fillId="0" borderId="6" xfId="0" applyNumberFormat="1" applyFont="1" applyBorder="1" applyAlignment="1">
      <alignment horizontal="center" vertical="center"/>
    </xf>
    <xf numFmtId="9" fontId="12" fillId="0" borderId="1" xfId="0" applyNumberFormat="1" applyFont="1" applyBorder="1" applyAlignment="1">
      <alignment horizontal="center" vertical="center"/>
    </xf>
    <xf numFmtId="9" fontId="12" fillId="0" borderId="2"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186" fontId="12" fillId="4" borderId="6" xfId="0" applyNumberFormat="1" applyFont="1" applyFill="1" applyBorder="1" applyAlignment="1">
      <alignment vertical="center"/>
    </xf>
    <xf numFmtId="186" fontId="12" fillId="4" borderId="1" xfId="0" applyNumberFormat="1" applyFont="1" applyFill="1" applyBorder="1" applyAlignment="1">
      <alignment vertical="center"/>
    </xf>
    <xf numFmtId="186" fontId="12" fillId="4" borderId="2" xfId="0" applyNumberFormat="1" applyFont="1" applyFill="1" applyBorder="1" applyAlignment="1">
      <alignment vertical="center"/>
    </xf>
    <xf numFmtId="183" fontId="12" fillId="4" borderId="6" xfId="0" applyNumberFormat="1" applyFont="1" applyFill="1" applyBorder="1" applyAlignment="1">
      <alignment vertical="center"/>
    </xf>
    <xf numFmtId="183" fontId="12" fillId="4" borderId="1" xfId="0" applyNumberFormat="1" applyFont="1" applyFill="1" applyBorder="1" applyAlignment="1">
      <alignment vertical="center"/>
    </xf>
    <xf numFmtId="183" fontId="12" fillId="4" borderId="2" xfId="0" applyNumberFormat="1" applyFont="1" applyFill="1" applyBorder="1" applyAlignment="1">
      <alignment vertical="center"/>
    </xf>
    <xf numFmtId="186" fontId="0" fillId="4" borderId="6" xfId="0" applyNumberFormat="1" applyFill="1" applyBorder="1" applyAlignment="1">
      <alignment vertical="center"/>
    </xf>
    <xf numFmtId="186" fontId="0" fillId="4" borderId="1" xfId="0" applyNumberFormat="1" applyFill="1" applyBorder="1" applyAlignment="1">
      <alignment vertical="center"/>
    </xf>
    <xf numFmtId="186" fontId="0" fillId="4" borderId="2" xfId="0" applyNumberFormat="1" applyFill="1" applyBorder="1" applyAlignment="1">
      <alignment vertical="center"/>
    </xf>
    <xf numFmtId="9" fontId="6" fillId="0" borderId="6"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2" xfId="0" applyNumberFormat="1"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183" fontId="6" fillId="4" borderId="6" xfId="0" applyNumberFormat="1" applyFont="1" applyFill="1" applyBorder="1" applyAlignment="1">
      <alignment vertical="center"/>
    </xf>
    <xf numFmtId="183" fontId="6" fillId="4" borderId="1" xfId="0" applyNumberFormat="1" applyFont="1" applyFill="1" applyBorder="1" applyAlignment="1">
      <alignment vertical="center"/>
    </xf>
    <xf numFmtId="183" fontId="6" fillId="4" borderId="2" xfId="0" applyNumberFormat="1" applyFont="1" applyFill="1"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38" fontId="5" fillId="4" borderId="6" xfId="2" applyFont="1" applyFill="1" applyBorder="1" applyAlignment="1">
      <alignment vertical="center"/>
    </xf>
    <xf numFmtId="38" fontId="5" fillId="4" borderId="1" xfId="2" applyFont="1" applyFill="1" applyBorder="1" applyAlignment="1">
      <alignment vertical="center"/>
    </xf>
    <xf numFmtId="38" fontId="5" fillId="4" borderId="2" xfId="2" applyFont="1" applyFill="1" applyBorder="1" applyAlignment="1">
      <alignment vertical="center"/>
    </xf>
    <xf numFmtId="0" fontId="0" fillId="4" borderId="6" xfId="0" applyNumberFormat="1" applyFill="1" applyBorder="1" applyAlignment="1">
      <alignment vertical="center"/>
    </xf>
    <xf numFmtId="0" fontId="0" fillId="4" borderId="1" xfId="0" applyNumberFormat="1" applyFill="1" applyBorder="1" applyAlignment="1">
      <alignment vertical="center"/>
    </xf>
    <xf numFmtId="0" fontId="0" fillId="4" borderId="2" xfId="0" applyNumberFormat="1" applyFill="1" applyBorder="1" applyAlignment="1">
      <alignment vertical="center"/>
    </xf>
    <xf numFmtId="176" fontId="12" fillId="4" borderId="6" xfId="2" applyNumberFormat="1" applyFont="1" applyFill="1" applyBorder="1" applyAlignment="1">
      <alignment vertical="center"/>
    </xf>
    <xf numFmtId="176" fontId="12" fillId="4" borderId="1" xfId="2" applyNumberFormat="1" applyFont="1" applyFill="1" applyBorder="1" applyAlignment="1">
      <alignment vertical="center"/>
    </xf>
    <xf numFmtId="176" fontId="12" fillId="4" borderId="66" xfId="2" applyNumberFormat="1" applyFont="1" applyFill="1" applyBorder="1" applyAlignment="1">
      <alignment vertical="center"/>
    </xf>
    <xf numFmtId="38" fontId="12" fillId="4" borderId="6" xfId="0" applyNumberFormat="1" applyFont="1" applyFill="1" applyBorder="1" applyAlignment="1">
      <alignment vertical="center"/>
    </xf>
    <xf numFmtId="0" fontId="12" fillId="4" borderId="1" xfId="0" applyNumberFormat="1" applyFont="1" applyFill="1" applyBorder="1" applyAlignment="1">
      <alignment vertical="center"/>
    </xf>
    <xf numFmtId="0" fontId="12" fillId="4" borderId="2" xfId="0" applyNumberFormat="1" applyFont="1" applyFill="1" applyBorder="1" applyAlignment="1">
      <alignment vertical="center"/>
    </xf>
    <xf numFmtId="38" fontId="12" fillId="4" borderId="6" xfId="2" applyFont="1" applyFill="1" applyBorder="1" applyAlignment="1">
      <alignment vertical="center"/>
    </xf>
    <xf numFmtId="38" fontId="12" fillId="4" borderId="1" xfId="2" applyFont="1" applyFill="1" applyBorder="1" applyAlignment="1">
      <alignment vertical="center"/>
    </xf>
    <xf numFmtId="38" fontId="12" fillId="4" borderId="2" xfId="2" applyFont="1" applyFill="1" applyBorder="1" applyAlignment="1">
      <alignment vertical="center"/>
    </xf>
    <xf numFmtId="38" fontId="12" fillId="4" borderId="66" xfId="2" applyFont="1" applyFill="1" applyBorder="1" applyAlignment="1">
      <alignment vertical="center"/>
    </xf>
    <xf numFmtId="176" fontId="12" fillId="4" borderId="6" xfId="0" applyNumberFormat="1" applyFont="1" applyFill="1" applyBorder="1" applyAlignment="1">
      <alignment vertical="center"/>
    </xf>
    <xf numFmtId="176" fontId="12" fillId="4" borderId="1" xfId="0" applyNumberFormat="1" applyFont="1" applyFill="1" applyBorder="1" applyAlignment="1">
      <alignment vertical="center"/>
    </xf>
    <xf numFmtId="176" fontId="12" fillId="4" borderId="2" xfId="0" applyNumberFormat="1" applyFont="1" applyFill="1" applyBorder="1" applyAlignment="1">
      <alignment vertical="center"/>
    </xf>
    <xf numFmtId="176" fontId="12" fillId="4" borderId="2" xfId="2" applyNumberFormat="1" applyFont="1" applyFill="1" applyBorder="1" applyAlignment="1">
      <alignment vertical="center"/>
    </xf>
    <xf numFmtId="176" fontId="0" fillId="4" borderId="6" xfId="0" applyNumberFormat="1" applyFill="1" applyBorder="1" applyAlignment="1">
      <alignment vertical="center"/>
    </xf>
    <xf numFmtId="176" fontId="0" fillId="4" borderId="1" xfId="0" applyNumberFormat="1" applyFill="1" applyBorder="1" applyAlignment="1">
      <alignment vertical="center"/>
    </xf>
    <xf numFmtId="176" fontId="0" fillId="4" borderId="2" xfId="0" applyNumberFormat="1" applyFill="1" applyBorder="1" applyAlignment="1">
      <alignment vertical="center"/>
    </xf>
    <xf numFmtId="0" fontId="12" fillId="4" borderId="6" xfId="0" applyNumberFormat="1" applyFont="1" applyFill="1" applyBorder="1" applyAlignment="1">
      <alignment vertical="center"/>
    </xf>
    <xf numFmtId="38" fontId="5" fillId="4" borderId="66" xfId="2" applyFont="1" applyFill="1" applyBorder="1" applyAlignment="1">
      <alignment vertical="center"/>
    </xf>
    <xf numFmtId="0" fontId="0" fillId="0" borderId="3" xfId="0" applyBorder="1" applyAlignment="1">
      <alignment horizontal="center" vertical="center"/>
    </xf>
    <xf numFmtId="38" fontId="5" fillId="5" borderId="6" xfId="2" applyFont="1" applyFill="1" applyBorder="1" applyAlignment="1">
      <alignment horizontal="center" vertical="center"/>
    </xf>
    <xf numFmtId="38" fontId="5" fillId="5" borderId="1" xfId="2" applyFont="1" applyFill="1" applyBorder="1" applyAlignment="1">
      <alignment horizontal="center" vertical="center"/>
    </xf>
    <xf numFmtId="38" fontId="5" fillId="5" borderId="2" xfId="2" applyFont="1" applyFill="1" applyBorder="1" applyAlignment="1">
      <alignment horizontal="center" vertical="center"/>
    </xf>
    <xf numFmtId="38" fontId="5" fillId="0" borderId="6" xfId="2" applyFont="1" applyFill="1" applyBorder="1" applyAlignment="1">
      <alignment horizontal="center" vertical="center" shrinkToFit="1"/>
    </xf>
    <xf numFmtId="38" fontId="5" fillId="0" borderId="1" xfId="2" applyFont="1" applyFill="1" applyBorder="1" applyAlignment="1">
      <alignment horizontal="center" vertical="center" shrinkToFit="1"/>
    </xf>
    <xf numFmtId="38" fontId="5" fillId="0" borderId="2" xfId="2" applyFont="1" applyFill="1" applyBorder="1" applyAlignment="1">
      <alignment horizontal="center" vertical="center" shrinkToFit="1"/>
    </xf>
    <xf numFmtId="38" fontId="5" fillId="5" borderId="3" xfId="2" applyFont="1" applyFill="1" applyBorder="1" applyAlignment="1">
      <alignment horizontal="center" vertical="center"/>
    </xf>
    <xf numFmtId="0" fontId="0" fillId="0" borderId="3" xfId="0" applyBorder="1" applyAlignment="1">
      <alignment horizontal="center" vertical="center" wrapText="1"/>
    </xf>
    <xf numFmtId="38" fontId="5" fillId="0" borderId="3" xfId="2" applyFont="1" applyFill="1" applyBorder="1" applyAlignment="1">
      <alignment horizontal="center" vertical="center"/>
    </xf>
    <xf numFmtId="176" fontId="5" fillId="4" borderId="6" xfId="2" applyNumberFormat="1" applyFont="1" applyFill="1" applyBorder="1" applyAlignment="1">
      <alignment vertical="center"/>
    </xf>
    <xf numFmtId="176" fontId="5" fillId="4" borderId="1" xfId="2" applyNumberFormat="1" applyFont="1" applyFill="1" applyBorder="1" applyAlignment="1">
      <alignment vertical="center"/>
    </xf>
    <xf numFmtId="176" fontId="5" fillId="4" borderId="66" xfId="2" applyNumberFormat="1" applyFont="1" applyFill="1" applyBorder="1" applyAlignment="1">
      <alignment vertical="center"/>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 xfId="0" applyFont="1" applyBorder="1" applyAlignment="1">
      <alignment horizontal="center" vertical="center" wrapText="1"/>
    </xf>
    <xf numFmtId="38" fontId="6" fillId="4" borderId="6" xfId="0" applyNumberFormat="1" applyFont="1" applyFill="1" applyBorder="1" applyAlignment="1">
      <alignment vertical="center"/>
    </xf>
    <xf numFmtId="0" fontId="6" fillId="4" borderId="1" xfId="0" applyNumberFormat="1" applyFont="1" applyFill="1" applyBorder="1" applyAlignment="1">
      <alignment vertical="center"/>
    </xf>
    <xf numFmtId="0" fontId="6" fillId="4" borderId="2" xfId="0" applyNumberFormat="1" applyFont="1" applyFill="1" applyBorder="1" applyAlignment="1">
      <alignment vertical="center"/>
    </xf>
    <xf numFmtId="38" fontId="6" fillId="4" borderId="6" xfId="2" applyFont="1" applyFill="1" applyBorder="1" applyAlignment="1">
      <alignment vertical="center"/>
    </xf>
    <xf numFmtId="38" fontId="6" fillId="4" borderId="1" xfId="2" applyFont="1" applyFill="1" applyBorder="1" applyAlignment="1">
      <alignment vertical="center"/>
    </xf>
    <xf numFmtId="38" fontId="6" fillId="4" borderId="66" xfId="2" applyFont="1" applyFill="1" applyBorder="1" applyAlignment="1">
      <alignment vertical="center"/>
    </xf>
    <xf numFmtId="38" fontId="5" fillId="7" borderId="55" xfId="2" applyFont="1" applyFill="1" applyBorder="1" applyAlignment="1">
      <alignment horizontal="center" vertical="center" shrinkToFit="1"/>
    </xf>
    <xf numFmtId="38" fontId="5" fillId="7" borderId="27" xfId="2" applyFont="1" applyFill="1" applyBorder="1" applyAlignment="1">
      <alignment horizontal="center" vertical="center" shrinkToFit="1"/>
    </xf>
    <xf numFmtId="38" fontId="5" fillId="7" borderId="28" xfId="2" applyFont="1" applyFill="1" applyBorder="1" applyAlignment="1">
      <alignment horizontal="center" vertical="center" shrinkToFit="1"/>
    </xf>
    <xf numFmtId="40" fontId="6" fillId="4" borderId="26" xfId="2" applyNumberFormat="1" applyFont="1" applyFill="1" applyBorder="1" applyAlignment="1">
      <alignment vertical="center"/>
    </xf>
    <xf numFmtId="40" fontId="6" fillId="4" borderId="27" xfId="2" applyNumberFormat="1" applyFont="1" applyFill="1" applyBorder="1" applyAlignment="1">
      <alignment vertical="center"/>
    </xf>
    <xf numFmtId="40" fontId="6" fillId="4" borderId="28" xfId="2" applyNumberFormat="1" applyFont="1" applyFill="1" applyBorder="1" applyAlignment="1">
      <alignment vertical="center"/>
    </xf>
    <xf numFmtId="40" fontId="6" fillId="4" borderId="75" xfId="2" applyNumberFormat="1" applyFont="1" applyFill="1" applyBorder="1" applyAlignment="1">
      <alignment horizontal="right" vertical="center"/>
    </xf>
    <xf numFmtId="40" fontId="6" fillId="4" borderId="76" xfId="2" applyNumberFormat="1" applyFont="1" applyFill="1" applyBorder="1" applyAlignment="1">
      <alignment horizontal="right" vertical="center"/>
    </xf>
    <xf numFmtId="182" fontId="5" fillId="4" borderId="18" xfId="1" applyNumberFormat="1" applyFont="1" applyFill="1" applyBorder="1" applyAlignment="1">
      <alignment vertical="center"/>
    </xf>
    <xf numFmtId="182" fontId="5" fillId="4" borderId="19" xfId="1" applyNumberFormat="1" applyFont="1" applyFill="1" applyBorder="1" applyAlignment="1">
      <alignment vertical="center"/>
    </xf>
    <xf numFmtId="185" fontId="0" fillId="5" borderId="56" xfId="0" applyNumberFormat="1" applyFill="1" applyBorder="1" applyAlignment="1">
      <alignment vertical="center"/>
    </xf>
    <xf numFmtId="185" fontId="0" fillId="5" borderId="57" xfId="0" applyNumberFormat="1" applyFill="1" applyBorder="1" applyAlignment="1">
      <alignment vertical="center"/>
    </xf>
    <xf numFmtId="185" fontId="0" fillId="5" borderId="58" xfId="0" applyNumberFormat="1" applyFill="1" applyBorder="1" applyAlignment="1">
      <alignment vertical="center"/>
    </xf>
    <xf numFmtId="179" fontId="0" fillId="5" borderId="56" xfId="0" applyNumberFormat="1" applyFill="1" applyBorder="1" applyAlignment="1">
      <alignment vertical="center"/>
    </xf>
    <xf numFmtId="179" fontId="0" fillId="5" borderId="57" xfId="0" applyNumberFormat="1" applyFill="1" applyBorder="1" applyAlignment="1">
      <alignment vertical="center"/>
    </xf>
    <xf numFmtId="179" fontId="0" fillId="5" borderId="73" xfId="0" applyNumberFormat="1" applyFill="1" applyBorder="1" applyAlignment="1">
      <alignment vertical="center"/>
    </xf>
    <xf numFmtId="38" fontId="6" fillId="4" borderId="75" xfId="2" applyFont="1" applyFill="1" applyBorder="1" applyAlignment="1">
      <alignment vertical="center"/>
    </xf>
    <xf numFmtId="38" fontId="6" fillId="4" borderId="23" xfId="2" applyFont="1" applyFill="1" applyBorder="1" applyAlignment="1">
      <alignment vertical="center"/>
    </xf>
    <xf numFmtId="38" fontId="6" fillId="4" borderId="24" xfId="2" applyFont="1" applyFill="1" applyBorder="1" applyAlignment="1">
      <alignment vertical="center"/>
    </xf>
    <xf numFmtId="38" fontId="6" fillId="4" borderId="25" xfId="2" applyFont="1" applyFill="1" applyBorder="1" applyAlignment="1">
      <alignment vertical="center"/>
    </xf>
    <xf numFmtId="0" fontId="0" fillId="0" borderId="38" xfId="0" applyBorder="1" applyAlignment="1">
      <alignment horizontal="center" vertical="center"/>
    </xf>
    <xf numFmtId="0" fontId="0" fillId="0" borderId="21" xfId="0" applyBorder="1" applyAlignment="1">
      <alignment horizontal="center" vertical="center"/>
    </xf>
    <xf numFmtId="0" fontId="0" fillId="0" borderId="37" xfId="0" applyBorder="1" applyAlignment="1">
      <alignment horizontal="center" vertical="center"/>
    </xf>
    <xf numFmtId="38" fontId="5" fillId="4" borderId="20" xfId="2" applyFont="1" applyFill="1" applyBorder="1" applyAlignment="1">
      <alignment vertical="center"/>
    </xf>
    <xf numFmtId="38" fontId="5" fillId="4" borderId="21" xfId="2" applyFont="1" applyFill="1" applyBorder="1" applyAlignment="1">
      <alignment vertical="center"/>
    </xf>
    <xf numFmtId="38" fontId="5" fillId="4" borderId="37" xfId="2" applyFont="1" applyFill="1" applyBorder="1" applyAlignment="1">
      <alignment vertical="center"/>
    </xf>
    <xf numFmtId="38" fontId="5" fillId="4" borderId="22" xfId="2" applyFont="1" applyFill="1" applyBorder="1" applyAlignment="1">
      <alignment vertical="center"/>
    </xf>
    <xf numFmtId="38" fontId="6" fillId="4" borderId="35" xfId="2" applyFont="1" applyFill="1" applyBorder="1" applyAlignment="1">
      <alignment vertical="center"/>
    </xf>
    <xf numFmtId="38" fontId="6" fillId="4" borderId="74" xfId="2" applyFont="1" applyFill="1" applyBorder="1" applyAlignment="1">
      <alignment horizontal="right" vertical="center"/>
    </xf>
    <xf numFmtId="0" fontId="0" fillId="3" borderId="4" xfId="0" applyFill="1" applyBorder="1" applyAlignment="1">
      <alignment horizontal="left" vertical="center" shrinkToFit="1"/>
    </xf>
    <xf numFmtId="0" fontId="0" fillId="3" borderId="34"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176" fontId="5" fillId="4" borderId="17" xfId="2" applyNumberFormat="1" applyFont="1" applyFill="1" applyBorder="1" applyAlignment="1">
      <alignment vertical="center"/>
    </xf>
    <xf numFmtId="176" fontId="5" fillId="4" borderId="18" xfId="2" applyNumberFormat="1" applyFont="1" applyFill="1" applyBorder="1" applyAlignment="1">
      <alignment vertical="center"/>
    </xf>
    <xf numFmtId="176" fontId="5" fillId="4" borderId="19" xfId="2" applyNumberFormat="1" applyFont="1" applyFill="1" applyBorder="1" applyAlignment="1">
      <alignment vertical="center"/>
    </xf>
    <xf numFmtId="179" fontId="0" fillId="4" borderId="63" xfId="0" applyNumberFormat="1" applyFill="1" applyBorder="1" applyAlignment="1">
      <alignment horizontal="center" vertical="center"/>
    </xf>
    <xf numFmtId="179" fontId="0" fillId="4" borderId="64" xfId="0" applyNumberFormat="1" applyFill="1" applyBorder="1" applyAlignment="1">
      <alignment horizontal="center" vertical="center"/>
    </xf>
    <xf numFmtId="179" fontId="0" fillId="4" borderId="65" xfId="0" applyNumberFormat="1" applyFill="1" applyBorder="1" applyAlignment="1">
      <alignment horizontal="center" vertical="center"/>
    </xf>
    <xf numFmtId="38" fontId="5" fillId="4" borderId="35" xfId="2" applyFont="1" applyFill="1" applyBorder="1" applyAlignment="1">
      <alignment vertical="center"/>
    </xf>
    <xf numFmtId="38" fontId="6" fillId="4" borderId="52" xfId="2" applyFont="1" applyFill="1" applyBorder="1" applyAlignment="1">
      <alignment horizontal="center" vertical="center"/>
    </xf>
    <xf numFmtId="38" fontId="6" fillId="4" borderId="53" xfId="2" applyFont="1" applyFill="1" applyBorder="1" applyAlignment="1">
      <alignment horizontal="center" vertical="center"/>
    </xf>
    <xf numFmtId="38" fontId="6" fillId="4" borderId="54" xfId="2" applyFont="1" applyFill="1" applyBorder="1" applyAlignment="1">
      <alignment horizontal="center" vertical="center"/>
    </xf>
    <xf numFmtId="177" fontId="0" fillId="4" borderId="17" xfId="0" applyNumberFormat="1" applyFill="1" applyBorder="1" applyAlignment="1">
      <alignment horizontal="center" vertical="center"/>
    </xf>
    <xf numFmtId="177" fontId="0" fillId="4" borderId="18" xfId="0" applyNumberFormat="1" applyFill="1" applyBorder="1" applyAlignment="1">
      <alignment horizontal="center" vertical="center"/>
    </xf>
    <xf numFmtId="177" fontId="0" fillId="4" borderId="19" xfId="0" applyNumberFormat="1" applyFill="1" applyBorder="1" applyAlignment="1">
      <alignment horizontal="center" vertical="center"/>
    </xf>
    <xf numFmtId="0" fontId="0" fillId="0" borderId="68" xfId="0" applyBorder="1" applyAlignment="1">
      <alignment horizontal="center" vertical="center"/>
    </xf>
    <xf numFmtId="0" fontId="0" fillId="0" borderId="33" xfId="0" applyBorder="1" applyAlignment="1">
      <alignment horizontal="center" vertical="center"/>
    </xf>
    <xf numFmtId="0" fontId="0" fillId="0" borderId="69" xfId="0" applyBorder="1" applyAlignment="1">
      <alignment horizontal="center" vertical="center"/>
    </xf>
    <xf numFmtId="176" fontId="5" fillId="4" borderId="78" xfId="2" applyNumberFormat="1" applyFont="1" applyFill="1" applyBorder="1" applyAlignment="1">
      <alignment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2" xfId="0" applyFill="1" applyBorder="1" applyAlignment="1">
      <alignment vertical="center"/>
    </xf>
    <xf numFmtId="0" fontId="0" fillId="5" borderId="66" xfId="0" applyFill="1" applyBorder="1" applyAlignment="1">
      <alignment vertical="center"/>
    </xf>
    <xf numFmtId="177" fontId="0" fillId="6" borderId="6" xfId="0" applyNumberFormat="1" applyFill="1" applyBorder="1" applyAlignment="1">
      <alignment horizontal="center" vertical="center" shrinkToFit="1"/>
    </xf>
    <xf numFmtId="177" fontId="0" fillId="6" borderId="2" xfId="0" applyNumberFormat="1" applyFill="1" applyBorder="1" applyAlignment="1">
      <alignment horizontal="center" vertical="center" shrinkToFit="1"/>
    </xf>
    <xf numFmtId="38" fontId="5" fillId="5" borderId="4" xfId="2" applyFont="1" applyFill="1" applyBorder="1" applyAlignment="1">
      <alignment vertical="center"/>
    </xf>
    <xf numFmtId="38" fontId="5" fillId="5" borderId="7" xfId="2" applyFont="1" applyFill="1" applyBorder="1" applyAlignment="1">
      <alignment horizontal="center" vertical="center"/>
    </xf>
    <xf numFmtId="38" fontId="5" fillId="5" borderId="8" xfId="2" applyFont="1" applyFill="1" applyBorder="1" applyAlignment="1">
      <alignment horizontal="center" vertical="center"/>
    </xf>
    <xf numFmtId="38" fontId="5" fillId="5" borderId="9" xfId="2" applyFont="1" applyFill="1" applyBorder="1" applyAlignment="1">
      <alignment horizontal="center" vertical="center"/>
    </xf>
    <xf numFmtId="38" fontId="5" fillId="5" borderId="11" xfId="2" applyFont="1" applyFill="1" applyBorder="1" applyAlignment="1">
      <alignment horizontal="center" vertical="center"/>
    </xf>
    <xf numFmtId="38" fontId="5" fillId="5" borderId="12" xfId="2" applyFont="1" applyFill="1" applyBorder="1" applyAlignment="1">
      <alignment horizontal="center" vertical="center"/>
    </xf>
    <xf numFmtId="38" fontId="5" fillId="5" borderId="13" xfId="2" applyFont="1" applyFill="1" applyBorder="1" applyAlignment="1">
      <alignment horizontal="center" vertical="center"/>
    </xf>
    <xf numFmtId="38" fontId="5" fillId="5" borderId="29" xfId="2" applyFont="1" applyFill="1" applyBorder="1" applyAlignment="1">
      <alignment vertical="center"/>
    </xf>
    <xf numFmtId="38" fontId="5" fillId="5" borderId="0" xfId="2" applyFont="1" applyFill="1" applyBorder="1" applyAlignment="1">
      <alignment vertical="center"/>
    </xf>
    <xf numFmtId="38" fontId="5" fillId="5" borderId="30" xfId="2" applyFont="1" applyFill="1" applyBorder="1" applyAlignment="1">
      <alignment vertical="center"/>
    </xf>
    <xf numFmtId="38" fontId="5" fillId="5" borderId="3" xfId="2" applyFont="1" applyFill="1" applyBorder="1" applyAlignment="1">
      <alignment vertical="center"/>
    </xf>
    <xf numFmtId="38" fontId="5" fillId="5" borderId="23" xfId="2" applyFont="1" applyFill="1" applyBorder="1" applyAlignment="1">
      <alignment vertical="center"/>
    </xf>
    <xf numFmtId="38" fontId="5" fillId="5" borderId="24" xfId="2" applyFont="1" applyFill="1" applyBorder="1" applyAlignment="1">
      <alignment vertical="center"/>
    </xf>
    <xf numFmtId="38" fontId="5" fillId="5" borderId="25" xfId="2" applyFont="1" applyFill="1" applyBorder="1" applyAlignment="1">
      <alignment vertical="center"/>
    </xf>
    <xf numFmtId="38" fontId="5" fillId="4" borderId="23" xfId="2" applyFont="1" applyFill="1" applyBorder="1" applyAlignment="1">
      <alignment vertical="center"/>
    </xf>
    <xf numFmtId="38" fontId="5" fillId="4" borderId="24" xfId="2" applyFont="1" applyFill="1" applyBorder="1" applyAlignment="1">
      <alignment vertical="center"/>
    </xf>
    <xf numFmtId="38" fontId="5" fillId="4" borderId="59" xfId="2" applyFont="1" applyFill="1" applyBorder="1" applyAlignment="1">
      <alignment vertical="center"/>
    </xf>
    <xf numFmtId="38" fontId="5" fillId="5" borderId="62" xfId="2" applyFont="1" applyFill="1" applyBorder="1" applyAlignment="1">
      <alignment vertical="center"/>
    </xf>
    <xf numFmtId="38" fontId="5" fillId="5" borderId="8" xfId="2" applyFont="1" applyFill="1" applyBorder="1" applyAlignment="1">
      <alignment vertical="center"/>
    </xf>
    <xf numFmtId="38" fontId="5" fillId="5" borderId="9" xfId="2" applyFont="1" applyFill="1" applyBorder="1" applyAlignment="1">
      <alignment vertical="center"/>
    </xf>
    <xf numFmtId="38" fontId="5" fillId="5" borderId="6" xfId="2" applyFont="1" applyFill="1" applyBorder="1" applyAlignment="1">
      <alignment vertical="center"/>
    </xf>
    <xf numFmtId="38" fontId="5" fillId="5" borderId="1" xfId="2" applyFont="1" applyFill="1" applyBorder="1" applyAlignment="1">
      <alignment vertical="center"/>
    </xf>
    <xf numFmtId="38" fontId="5" fillId="5" borderId="2" xfId="2" applyFont="1" applyFill="1" applyBorder="1" applyAlignment="1">
      <alignmen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9" fontId="0" fillId="3" borderId="36" xfId="0" applyNumberFormat="1" applyFill="1" applyBorder="1" applyAlignment="1">
      <alignment horizontal="center" vertical="center"/>
    </xf>
    <xf numFmtId="9" fontId="0" fillId="3" borderId="4" xfId="0" applyNumberFormat="1" applyFill="1" applyBorder="1" applyAlignment="1">
      <alignment horizontal="center" vertical="center"/>
    </xf>
    <xf numFmtId="0" fontId="0" fillId="3" borderId="4" xfId="0" applyFill="1" applyBorder="1" applyAlignment="1">
      <alignment horizontal="center" vertical="center"/>
    </xf>
    <xf numFmtId="38" fontId="5" fillId="5" borderId="7" xfId="2" applyFont="1" applyFill="1" applyBorder="1" applyAlignment="1">
      <alignment vertical="center"/>
    </xf>
    <xf numFmtId="0" fontId="0" fillId="5" borderId="42"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0" fillId="5" borderId="4" xfId="0" applyFill="1" applyBorder="1" applyAlignment="1">
      <alignment horizontal="left"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3" xfId="0" applyFill="1" applyBorder="1" applyAlignment="1">
      <alignment horizontal="left" vertical="center" shrinkToFit="1"/>
    </xf>
    <xf numFmtId="0" fontId="0" fillId="3" borderId="5" xfId="0" applyFill="1" applyBorder="1" applyAlignment="1">
      <alignment horizontal="center" vertical="center"/>
    </xf>
    <xf numFmtId="0" fontId="0" fillId="5" borderId="6"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38" fontId="5" fillId="5" borderId="60" xfId="2" applyFont="1" applyFill="1" applyBorder="1" applyAlignment="1">
      <alignment vertical="center"/>
    </xf>
    <xf numFmtId="9" fontId="0" fillId="3" borderId="31" xfId="0" applyNumberFormat="1" applyFill="1" applyBorder="1" applyAlignment="1">
      <alignment horizontal="center" vertical="center"/>
    </xf>
    <xf numFmtId="9" fontId="0" fillId="3" borderId="3" xfId="0" applyNumberFormat="1" applyFill="1" applyBorder="1" applyAlignment="1">
      <alignment horizontal="center" vertical="center"/>
    </xf>
    <xf numFmtId="0" fontId="0" fillId="3" borderId="3" xfId="0" applyFill="1" applyBorder="1" applyAlignment="1">
      <alignment horizontal="center" vertical="center"/>
    </xf>
    <xf numFmtId="0" fontId="0" fillId="5" borderId="60" xfId="0" applyFill="1" applyBorder="1" applyAlignment="1">
      <alignment horizontal="center" vertical="center" wrapText="1"/>
    </xf>
    <xf numFmtId="0" fontId="0" fillId="5" borderId="1" xfId="0" applyFill="1" applyBorder="1" applyAlignment="1">
      <alignment horizontal="center" vertical="center" wrapText="1"/>
    </xf>
    <xf numFmtId="0" fontId="0" fillId="5" borderId="6" xfId="0" applyFill="1" applyBorder="1" applyAlignment="1">
      <alignment horizontal="center" vertical="center" wrapText="1"/>
    </xf>
    <xf numFmtId="0" fontId="0" fillId="5" borderId="2" xfId="0" applyFill="1" applyBorder="1" applyAlignment="1">
      <alignment horizontal="center" vertical="center" wrapText="1"/>
    </xf>
    <xf numFmtId="0" fontId="0" fillId="5" borderId="3" xfId="0" applyFill="1" applyBorder="1" applyAlignment="1">
      <alignment horizontal="left" vertical="center" wrapText="1"/>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6" xfId="0" applyFill="1" applyBorder="1" applyAlignment="1">
      <alignment horizontal="left" vertical="center" shrinkToFit="1"/>
    </xf>
    <xf numFmtId="0" fontId="0" fillId="3" borderId="1" xfId="0" applyFill="1" applyBorder="1" applyAlignment="1">
      <alignment horizontal="left" vertical="center" shrinkToFit="1"/>
    </xf>
    <xf numFmtId="0" fontId="0" fillId="3" borderId="2" xfId="0" applyFill="1" applyBorder="1" applyAlignment="1">
      <alignment horizontal="left" vertical="center" shrinkToFit="1"/>
    </xf>
    <xf numFmtId="38" fontId="6" fillId="5" borderId="6" xfId="2" applyFont="1" applyFill="1" applyBorder="1" applyAlignment="1">
      <alignment vertical="center"/>
    </xf>
    <xf numFmtId="38" fontId="6" fillId="5" borderId="1" xfId="2" applyFont="1" applyFill="1" applyBorder="1" applyAlignment="1">
      <alignment vertical="center"/>
    </xf>
    <xf numFmtId="38" fontId="6" fillId="5" borderId="2" xfId="2" applyFont="1" applyFill="1" applyBorder="1" applyAlignment="1">
      <alignment vertical="center"/>
    </xf>
    <xf numFmtId="38" fontId="6" fillId="5" borderId="6" xfId="2" applyFont="1" applyFill="1" applyBorder="1" applyAlignment="1">
      <alignment horizontal="center" vertical="center"/>
    </xf>
    <xf numFmtId="38" fontId="6" fillId="5" borderId="1" xfId="2" applyFont="1" applyFill="1" applyBorder="1" applyAlignment="1">
      <alignment horizontal="center" vertical="center"/>
    </xf>
    <xf numFmtId="38" fontId="6" fillId="5" borderId="2" xfId="2" applyFont="1" applyFill="1" applyBorder="1" applyAlignment="1">
      <alignment horizontal="center" vertical="center"/>
    </xf>
    <xf numFmtId="38" fontId="12" fillId="5" borderId="23" xfId="2" applyFont="1" applyFill="1" applyBorder="1" applyAlignment="1">
      <alignment vertical="center"/>
    </xf>
    <xf numFmtId="38" fontId="12" fillId="5" borderId="24" xfId="2" applyFont="1" applyFill="1" applyBorder="1" applyAlignment="1">
      <alignment vertical="center"/>
    </xf>
    <xf numFmtId="38" fontId="12" fillId="5" borderId="25" xfId="2" applyFont="1" applyFill="1" applyBorder="1" applyAlignment="1">
      <alignment vertical="center"/>
    </xf>
    <xf numFmtId="38" fontId="6" fillId="5" borderId="60" xfId="2" applyFont="1" applyFill="1" applyBorder="1" applyAlignment="1">
      <alignment vertical="center"/>
    </xf>
    <xf numFmtId="0" fontId="0" fillId="3" borderId="66" xfId="0" applyFill="1" applyBorder="1" applyAlignment="1">
      <alignment horizontal="center" vertical="center"/>
    </xf>
    <xf numFmtId="9" fontId="6" fillId="3" borderId="60" xfId="0" applyNumberFormat="1" applyFont="1" applyFill="1" applyBorder="1" applyAlignment="1">
      <alignment horizontal="center" vertical="center"/>
    </xf>
    <xf numFmtId="9" fontId="6" fillId="3" borderId="1" xfId="0" applyNumberFormat="1" applyFont="1" applyFill="1" applyBorder="1" applyAlignment="1">
      <alignment horizontal="center" vertical="center"/>
    </xf>
    <xf numFmtId="9" fontId="6" fillId="3" borderId="2" xfId="0" applyNumberFormat="1" applyFont="1" applyFill="1" applyBorder="1" applyAlignment="1">
      <alignment horizontal="center" vertical="center"/>
    </xf>
    <xf numFmtId="0" fontId="6" fillId="3" borderId="6"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5" borderId="6" xfId="0" applyFont="1" applyFill="1" applyBorder="1" applyAlignment="1">
      <alignment horizontal="left" vertical="center"/>
    </xf>
    <xf numFmtId="0" fontId="6" fillId="5" borderId="1" xfId="0" applyFont="1" applyFill="1" applyBorder="1" applyAlignment="1">
      <alignment horizontal="left" vertical="center"/>
    </xf>
    <xf numFmtId="0" fontId="6" fillId="5" borderId="2" xfId="0" applyFont="1" applyFill="1" applyBorder="1" applyAlignment="1">
      <alignment horizontal="left" vertical="center"/>
    </xf>
    <xf numFmtId="0" fontId="0" fillId="5" borderId="6" xfId="0" applyFill="1" applyBorder="1" applyAlignment="1">
      <alignment horizontal="left" vertical="center" wrapText="1"/>
    </xf>
    <xf numFmtId="0" fontId="0" fillId="5" borderId="1" xfId="0" applyFill="1" applyBorder="1" applyAlignment="1">
      <alignment horizontal="left" vertical="center" wrapText="1"/>
    </xf>
    <xf numFmtId="0" fontId="0" fillId="5" borderId="2" xfId="0" applyFill="1" applyBorder="1" applyAlignment="1">
      <alignment horizontal="left" vertical="center" wrapText="1"/>
    </xf>
    <xf numFmtId="38" fontId="12" fillId="5" borderId="6" xfId="2" applyFont="1" applyFill="1" applyBorder="1" applyAlignment="1">
      <alignment vertical="center"/>
    </xf>
    <xf numFmtId="38" fontId="12" fillId="5" borderId="1" xfId="2" applyFont="1" applyFill="1" applyBorder="1" applyAlignment="1">
      <alignment vertical="center"/>
    </xf>
    <xf numFmtId="38" fontId="12" fillId="5" borderId="2" xfId="2" applyFont="1" applyFill="1" applyBorder="1" applyAlignment="1">
      <alignment vertical="center"/>
    </xf>
    <xf numFmtId="38" fontId="12" fillId="5" borderId="3" xfId="2" applyFont="1" applyFill="1" applyBorder="1" applyAlignment="1">
      <alignment vertical="center"/>
    </xf>
    <xf numFmtId="38" fontId="12" fillId="5" borderId="6" xfId="2" applyFont="1" applyFill="1" applyBorder="1" applyAlignment="1">
      <alignment horizontal="center" vertical="center"/>
    </xf>
    <xf numFmtId="38" fontId="12" fillId="5" borderId="1" xfId="2" applyFont="1" applyFill="1" applyBorder="1" applyAlignment="1">
      <alignment horizontal="center" vertical="center"/>
    </xf>
    <xf numFmtId="38" fontId="12" fillId="5" borderId="2" xfId="2" applyFont="1" applyFill="1" applyBorder="1" applyAlignment="1">
      <alignment horizontal="center" vertical="center"/>
    </xf>
    <xf numFmtId="38" fontId="12" fillId="5" borderId="60" xfId="2" applyFont="1" applyFill="1" applyBorder="1" applyAlignment="1">
      <alignment vertical="center"/>
    </xf>
    <xf numFmtId="9" fontId="12" fillId="3" borderId="31" xfId="0" applyNumberFormat="1" applyFont="1" applyFill="1" applyBorder="1" applyAlignment="1">
      <alignment horizontal="center" vertical="center"/>
    </xf>
    <xf numFmtId="9" fontId="12" fillId="3" borderId="3" xfId="0" applyNumberFormat="1" applyFont="1" applyFill="1" applyBorder="1" applyAlignment="1">
      <alignment horizontal="center" vertical="center"/>
    </xf>
    <xf numFmtId="0" fontId="12" fillId="3" borderId="3" xfId="0" applyFont="1" applyFill="1" applyBorder="1" applyAlignment="1">
      <alignment horizontal="center" vertical="center"/>
    </xf>
    <xf numFmtId="0" fontId="0" fillId="5" borderId="6" xfId="0" applyFill="1" applyBorder="1" applyAlignment="1">
      <alignment horizontal="left" vertical="center"/>
    </xf>
    <xf numFmtId="0" fontId="0" fillId="5" borderId="1" xfId="0" applyFill="1" applyBorder="1" applyAlignment="1">
      <alignment horizontal="left" vertical="center"/>
    </xf>
    <xf numFmtId="0" fontId="0" fillId="5" borderId="2" xfId="0" applyFill="1" applyBorder="1" applyAlignment="1">
      <alignment horizontal="left" vertical="center"/>
    </xf>
    <xf numFmtId="0" fontId="0" fillId="3" borderId="29" xfId="0" applyFill="1" applyBorder="1" applyAlignment="1">
      <alignment horizontal="center" vertical="center"/>
    </xf>
    <xf numFmtId="0" fontId="0" fillId="3" borderId="0" xfId="0" applyFill="1" applyBorder="1" applyAlignment="1">
      <alignment horizontal="center" vertical="center"/>
    </xf>
    <xf numFmtId="0" fontId="0" fillId="3" borderId="30" xfId="0" applyFill="1" applyBorder="1" applyAlignment="1">
      <alignment horizontal="center" vertical="center"/>
    </xf>
    <xf numFmtId="0" fontId="0" fillId="3" borderId="32" xfId="0" applyFill="1" applyBorder="1" applyAlignment="1">
      <alignment horizontal="center" vertical="center"/>
    </xf>
    <xf numFmtId="9" fontId="12" fillId="3" borderId="2" xfId="0" applyNumberFormat="1" applyFont="1" applyFill="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0" fillId="0" borderId="29" xfId="0" applyFont="1" applyBorder="1" applyAlignment="1">
      <alignment horizontal="center" vertical="center"/>
    </xf>
    <xf numFmtId="0" fontId="0" fillId="0" borderId="0" xfId="0" applyFont="1" applyBorder="1" applyAlignment="1">
      <alignment horizontal="center" vertical="center"/>
    </xf>
    <xf numFmtId="0" fontId="0" fillId="0" borderId="30"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0" fillId="0" borderId="30"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50" xfId="0" applyBorder="1" applyAlignment="1">
      <alignment horizontal="center" vertical="center" wrapText="1"/>
    </xf>
    <xf numFmtId="0" fontId="0" fillId="0" borderId="59" xfId="0"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0"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50"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4" borderId="51" xfId="0" applyFont="1" applyFill="1" applyBorder="1" applyAlignment="1">
      <alignment horizontal="center" vertical="center" wrapText="1"/>
    </xf>
    <xf numFmtId="0" fontId="0" fillId="0" borderId="77" xfId="0" applyBorder="1" applyAlignment="1">
      <alignment horizontal="center" vertical="center" wrapText="1"/>
    </xf>
    <xf numFmtId="0" fontId="0" fillId="0" borderId="5" xfId="0" applyBorder="1" applyAlignment="1">
      <alignment horizontal="center" vertical="center"/>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16" xfId="0" applyFont="1" applyBorder="1" applyAlignment="1">
      <alignment horizontal="center" vertical="center" shrinkToFi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30" fillId="0" borderId="11"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xf>
    <xf numFmtId="0" fontId="18" fillId="3" borderId="26"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67" xfId="0" applyFont="1" applyFill="1" applyBorder="1" applyAlignment="1">
      <alignment horizontal="center" vertical="center" wrapText="1"/>
    </xf>
    <xf numFmtId="0" fontId="18" fillId="3" borderId="50" xfId="0" applyFont="1" applyFill="1" applyBorder="1" applyAlignment="1">
      <alignment horizontal="center" vertical="center" wrapText="1"/>
    </xf>
    <xf numFmtId="0" fontId="18" fillId="3" borderId="51"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0" fillId="3" borderId="11" xfId="0" applyFill="1" applyBorder="1" applyAlignment="1">
      <alignment horizontal="center" vertical="center" wrapTex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16" fillId="3" borderId="26"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0" fillId="0" borderId="55" xfId="0" applyBorder="1" applyAlignment="1">
      <alignment horizontal="center" vertical="center" wrapText="1"/>
    </xf>
    <xf numFmtId="0" fontId="0" fillId="0" borderId="27" xfId="0" applyBorder="1" applyAlignment="1">
      <alignment horizontal="center" vertical="center" wrapText="1"/>
    </xf>
    <xf numFmtId="0" fontId="0" fillId="0" borderId="10" xfId="0" applyBorder="1" applyAlignment="1">
      <alignment horizontal="center" vertical="center" wrapText="1"/>
    </xf>
    <xf numFmtId="0" fontId="0" fillId="0" borderId="43" xfId="0" applyBorder="1" applyAlignment="1">
      <alignment horizontal="center" vertical="center" wrapText="1"/>
    </xf>
    <xf numFmtId="0" fontId="0" fillId="0" borderId="15" xfId="0"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0" xfId="0" applyBorder="1" applyAlignment="1">
      <alignment horizontal="center" vertical="center"/>
    </xf>
    <xf numFmtId="0" fontId="0" fillId="0" borderId="30" xfId="0" applyBorder="1" applyAlignment="1">
      <alignment horizontal="center" vertical="center"/>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6" fillId="0" borderId="3" xfId="0" applyFont="1" applyFill="1" applyBorder="1" applyAlignment="1">
      <alignment horizontal="center" vertical="center"/>
    </xf>
    <xf numFmtId="0" fontId="0" fillId="0" borderId="6"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5" borderId="6" xfId="0" applyFont="1" applyFill="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horizontal="center" vertical="top"/>
    </xf>
    <xf numFmtId="0" fontId="0" fillId="0" borderId="2" xfId="0" applyFont="1" applyBorder="1" applyAlignment="1">
      <alignment horizontal="center" vertical="top"/>
    </xf>
    <xf numFmtId="0" fontId="0" fillId="0" borderId="41" xfId="0" applyBorder="1" applyAlignment="1">
      <alignment horizontal="center" vertical="center"/>
    </xf>
    <xf numFmtId="0" fontId="0" fillId="0" borderId="39" xfId="0" applyBorder="1" applyAlignment="1">
      <alignment horizontal="center" vertical="center"/>
    </xf>
    <xf numFmtId="0" fontId="0" fillId="0" borderId="72" xfId="0" applyBorder="1" applyAlignment="1">
      <alignment horizontal="center" vertical="center"/>
    </xf>
    <xf numFmtId="0" fontId="0" fillId="0" borderId="71"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12"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3" xfId="0" applyFill="1" applyBorder="1" applyAlignment="1">
      <alignment horizontal="center" vertical="center"/>
    </xf>
    <xf numFmtId="0" fontId="0" fillId="5" borderId="3" xfId="0" applyFill="1" applyBorder="1" applyAlignment="1">
      <alignment horizontal="center" vertical="center"/>
    </xf>
    <xf numFmtId="0" fontId="8" fillId="0" borderId="6"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0" fillId="0" borderId="6" xfId="0" applyFont="1" applyBorder="1" applyAlignment="1">
      <alignment horizontal="center" vertical="top" shrinkToFit="1"/>
    </xf>
    <xf numFmtId="0" fontId="0" fillId="0" borderId="1" xfId="0" applyFont="1" applyBorder="1" applyAlignment="1">
      <alignment horizontal="center" vertical="top" shrinkToFit="1"/>
    </xf>
    <xf numFmtId="0" fontId="0" fillId="0" borderId="2" xfId="0" applyFont="1" applyBorder="1" applyAlignment="1">
      <alignment horizontal="center" vertical="top" shrinkToFit="1"/>
    </xf>
    <xf numFmtId="0" fontId="6" fillId="3" borderId="6" xfId="0" applyFont="1" applyFill="1" applyBorder="1" applyAlignment="1">
      <alignment horizontal="center" vertical="top" shrinkToFit="1"/>
    </xf>
    <xf numFmtId="0" fontId="6" fillId="3" borderId="1" xfId="0" applyFont="1" applyFill="1" applyBorder="1" applyAlignment="1">
      <alignment horizontal="center" vertical="top" shrinkToFit="1"/>
    </xf>
    <xf numFmtId="0" fontId="6" fillId="3" borderId="2" xfId="0" applyFont="1" applyFill="1" applyBorder="1" applyAlignment="1">
      <alignment horizontal="center" vertical="top" shrinkToFit="1"/>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6" xfId="0" applyFont="1" applyBorder="1" applyAlignment="1">
      <alignment vertical="top"/>
    </xf>
    <xf numFmtId="0" fontId="0" fillId="0" borderId="1" xfId="0" applyFont="1" applyBorder="1" applyAlignment="1">
      <alignment vertical="top"/>
    </xf>
    <xf numFmtId="0" fontId="0" fillId="0" borderId="2" xfId="0" applyFont="1" applyBorder="1" applyAlignment="1">
      <alignment vertical="top"/>
    </xf>
    <xf numFmtId="0" fontId="0" fillId="5" borderId="1" xfId="0" applyFont="1" applyFill="1" applyBorder="1" applyAlignment="1">
      <alignment horizontal="center" vertical="top"/>
    </xf>
    <xf numFmtId="0" fontId="10" fillId="0" borderId="12" xfId="0" applyFont="1" applyBorder="1" applyAlignment="1">
      <alignment vertical="top" wrapText="1"/>
    </xf>
    <xf numFmtId="0" fontId="10" fillId="0" borderId="0" xfId="0" applyFont="1" applyBorder="1" applyAlignment="1">
      <alignment vertical="top" wrapText="1"/>
    </xf>
    <xf numFmtId="0" fontId="10" fillId="0" borderId="12" xfId="0" applyFont="1" applyFill="1" applyBorder="1" applyAlignment="1">
      <alignment vertical="top" wrapText="1"/>
    </xf>
    <xf numFmtId="0" fontId="10" fillId="0" borderId="0" xfId="0" applyFont="1" applyFill="1" applyBorder="1" applyAlignment="1">
      <alignment vertical="top" wrapText="1"/>
    </xf>
    <xf numFmtId="0" fontId="10" fillId="0" borderId="44" xfId="0" applyFont="1" applyBorder="1" applyAlignment="1">
      <alignment vertical="center"/>
    </xf>
    <xf numFmtId="0" fontId="10" fillId="0" borderId="45" xfId="0" applyFont="1" applyBorder="1" applyAlignment="1">
      <alignment vertical="center"/>
    </xf>
    <xf numFmtId="0" fontId="10" fillId="0" borderId="46" xfId="0" applyFont="1" applyBorder="1" applyAlignment="1">
      <alignment vertical="center"/>
    </xf>
    <xf numFmtId="0" fontId="10" fillId="5" borderId="44" xfId="0" applyFont="1" applyFill="1" applyBorder="1" applyAlignment="1">
      <alignment vertical="center"/>
    </xf>
    <xf numFmtId="0" fontId="10" fillId="5" borderId="45" xfId="0" applyFont="1" applyFill="1" applyBorder="1" applyAlignment="1">
      <alignment vertical="center"/>
    </xf>
    <xf numFmtId="0" fontId="10" fillId="5" borderId="46" xfId="0" applyFont="1" applyFill="1" applyBorder="1" applyAlignment="1">
      <alignment vertical="center"/>
    </xf>
    <xf numFmtId="0" fontId="8" fillId="0" borderId="47" xfId="0" applyFont="1" applyBorder="1" applyAlignment="1">
      <alignment vertical="center"/>
    </xf>
    <xf numFmtId="0" fontId="8" fillId="0" borderId="48" xfId="0" applyFont="1" applyBorder="1" applyAlignment="1">
      <alignment vertical="center"/>
    </xf>
    <xf numFmtId="0" fontId="8" fillId="0" borderId="49" xfId="0" applyFont="1" applyBorder="1" applyAlignment="1">
      <alignment vertical="center"/>
    </xf>
    <xf numFmtId="0" fontId="0" fillId="5" borderId="23" xfId="0" applyFill="1" applyBorder="1" applyAlignment="1">
      <alignment horizontal="left" vertical="center" wrapText="1"/>
    </xf>
    <xf numFmtId="0" fontId="0" fillId="5" borderId="24" xfId="0" applyFill="1" applyBorder="1" applyAlignment="1">
      <alignment horizontal="left" vertical="center" wrapText="1"/>
    </xf>
    <xf numFmtId="0" fontId="0" fillId="5" borderId="25" xfId="0" applyFill="1" applyBorder="1" applyAlignment="1">
      <alignment horizontal="left" vertical="center" wrapText="1"/>
    </xf>
    <xf numFmtId="0" fontId="6" fillId="0" borderId="1" xfId="0" applyFont="1" applyFill="1" applyBorder="1" applyAlignment="1">
      <alignment horizontal="center" vertical="center"/>
    </xf>
    <xf numFmtId="0" fontId="8" fillId="0" borderId="13" xfId="0" applyFont="1" applyBorder="1" applyAlignment="1">
      <alignment horizontal="center" vertical="center"/>
    </xf>
    <xf numFmtId="0" fontId="8" fillId="0" borderId="25" xfId="0" applyFont="1" applyBorder="1" applyAlignment="1">
      <alignment horizontal="center" vertical="center"/>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178" fontId="0" fillId="6" borderId="6" xfId="0" applyNumberFormat="1" applyFill="1" applyBorder="1" applyAlignment="1">
      <alignment vertical="center"/>
    </xf>
    <xf numFmtId="178" fontId="0" fillId="6" borderId="1" xfId="0" applyNumberFormat="1" applyFill="1" applyBorder="1" applyAlignment="1">
      <alignment vertical="center"/>
    </xf>
    <xf numFmtId="0" fontId="8" fillId="0" borderId="3" xfId="0" applyFont="1" applyBorder="1" applyAlignment="1">
      <alignment horizontal="left" vertical="center"/>
    </xf>
    <xf numFmtId="0" fontId="6" fillId="5" borderId="1" xfId="0"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12" fillId="7" borderId="12" xfId="0" applyFont="1" applyFill="1" applyBorder="1" applyAlignment="1">
      <alignment horizontal="center" vertical="center"/>
    </xf>
    <xf numFmtId="0" fontId="12" fillId="7" borderId="24" xfId="0" applyFont="1" applyFill="1" applyBorder="1" applyAlignment="1">
      <alignment horizontal="center" vertical="center"/>
    </xf>
    <xf numFmtId="0" fontId="12" fillId="0" borderId="12" xfId="0" applyFont="1" applyBorder="1" applyAlignment="1">
      <alignment horizontal="center" vertical="center"/>
    </xf>
    <xf numFmtId="0" fontId="12" fillId="0" borderId="24" xfId="0" applyFont="1" applyBorder="1" applyAlignment="1">
      <alignment horizontal="center"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27"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4" fillId="0" borderId="0" xfId="0" applyFont="1" applyAlignment="1">
      <alignment horizontal="center" vertical="top"/>
    </xf>
    <xf numFmtId="0" fontId="14" fillId="0" borderId="0" xfId="0" applyFont="1" applyAlignment="1">
      <alignment horizontal="center" vertical="top"/>
    </xf>
    <xf numFmtId="0" fontId="8" fillId="3" borderId="3" xfId="0" applyFont="1" applyFill="1" applyBorder="1" applyAlignment="1">
      <alignment horizontal="center" vertical="center"/>
    </xf>
    <xf numFmtId="0" fontId="8" fillId="6" borderId="3" xfId="0" applyFont="1" applyFill="1" applyBorder="1" applyAlignment="1">
      <alignment horizontal="center" vertical="center"/>
    </xf>
    <xf numFmtId="0" fontId="0" fillId="3" borderId="68" xfId="0" applyFill="1" applyBorder="1" applyAlignment="1">
      <alignment horizontal="center" vertical="center"/>
    </xf>
    <xf numFmtId="0" fontId="0" fillId="3" borderId="33" xfId="0" applyFill="1" applyBorder="1" applyAlignment="1">
      <alignment horizontal="center" vertical="center"/>
    </xf>
    <xf numFmtId="0" fontId="0" fillId="3" borderId="69" xfId="0" applyFill="1" applyBorder="1" applyAlignment="1">
      <alignment horizontal="center" vertical="center"/>
    </xf>
    <xf numFmtId="38" fontId="6" fillId="5" borderId="3" xfId="2" applyFont="1" applyFill="1" applyBorder="1" applyAlignment="1">
      <alignment vertical="center"/>
    </xf>
    <xf numFmtId="38" fontId="6" fillId="5" borderId="23" xfId="2" applyFont="1" applyFill="1" applyBorder="1" applyAlignment="1">
      <alignment vertical="center"/>
    </xf>
    <xf numFmtId="38" fontId="6" fillId="5" borderId="24" xfId="2" applyFont="1" applyFill="1" applyBorder="1" applyAlignment="1">
      <alignment vertical="center"/>
    </xf>
    <xf numFmtId="38" fontId="6" fillId="5" borderId="25" xfId="2" applyFont="1" applyFill="1" applyBorder="1" applyAlignment="1">
      <alignment vertical="center"/>
    </xf>
    <xf numFmtId="176" fontId="5" fillId="5" borderId="23" xfId="2" applyNumberFormat="1" applyFont="1" applyFill="1" applyBorder="1" applyAlignment="1">
      <alignment vertical="center"/>
    </xf>
    <xf numFmtId="176" fontId="5" fillId="5" borderId="24" xfId="2" applyNumberFormat="1" applyFont="1" applyFill="1" applyBorder="1" applyAlignment="1">
      <alignment vertical="center"/>
    </xf>
    <xf numFmtId="176" fontId="5" fillId="5" borderId="25" xfId="2" applyNumberFormat="1" applyFont="1" applyFill="1" applyBorder="1" applyAlignment="1">
      <alignment vertical="center"/>
    </xf>
    <xf numFmtId="38" fontId="5" fillId="4" borderId="68" xfId="2" applyFont="1" applyFill="1" applyBorder="1" applyAlignment="1">
      <alignment vertical="center"/>
    </xf>
    <xf numFmtId="38" fontId="5" fillId="4" borderId="33" xfId="2" applyFont="1" applyFill="1" applyBorder="1" applyAlignment="1">
      <alignment vertical="center"/>
    </xf>
    <xf numFmtId="38" fontId="5" fillId="4" borderId="70" xfId="2" applyFont="1" applyFill="1" applyBorder="1" applyAlignment="1">
      <alignment vertical="center"/>
    </xf>
    <xf numFmtId="9" fontId="0" fillId="3" borderId="25" xfId="0" applyNumberFormat="1" applyFill="1" applyBorder="1" applyAlignment="1">
      <alignment horizontal="center" vertical="center"/>
    </xf>
    <xf numFmtId="9" fontId="0" fillId="3" borderId="5" xfId="0" applyNumberFormat="1" applyFill="1" applyBorder="1" applyAlignment="1">
      <alignment horizontal="center" vertical="center"/>
    </xf>
    <xf numFmtId="0" fontId="0" fillId="3" borderId="70" xfId="0" applyFill="1" applyBorder="1" applyAlignment="1">
      <alignment horizontal="center" vertical="center"/>
    </xf>
    <xf numFmtId="176" fontId="5" fillId="5" borderId="5" xfId="2" applyNumberFormat="1" applyFont="1" applyFill="1" applyBorder="1" applyAlignment="1">
      <alignment vertical="center"/>
    </xf>
    <xf numFmtId="0" fontId="12" fillId="5" borderId="11"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25" xfId="0" applyFont="1" applyFill="1" applyBorder="1" applyAlignment="1">
      <alignment horizontal="left" vertical="center"/>
    </xf>
    <xf numFmtId="0" fontId="0" fillId="3" borderId="5" xfId="0" applyFill="1" applyBorder="1" applyAlignment="1">
      <alignment horizontal="left" vertical="center" shrinkToFit="1"/>
    </xf>
    <xf numFmtId="0" fontId="0" fillId="5" borderId="61" xfId="0" applyFill="1" applyBorder="1" applyAlignment="1">
      <alignment horizontal="center" vertical="center" wrapText="1"/>
    </xf>
    <xf numFmtId="0" fontId="0" fillId="5" borderId="18" xfId="0" applyFill="1" applyBorder="1" applyAlignment="1">
      <alignment horizontal="center" vertical="center" wrapText="1"/>
    </xf>
    <xf numFmtId="38" fontId="5" fillId="5" borderId="5" xfId="2" applyFont="1" applyFill="1" applyBorder="1" applyAlignment="1">
      <alignment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9" fontId="6" fillId="3" borderId="31" xfId="0" applyNumberFormat="1" applyFont="1" applyFill="1" applyBorder="1" applyAlignment="1">
      <alignment horizontal="center" vertical="center"/>
    </xf>
    <xf numFmtId="9" fontId="6" fillId="3" borderId="3" xfId="0" applyNumberFormat="1" applyFont="1" applyFill="1" applyBorder="1" applyAlignment="1">
      <alignment horizontal="center" vertical="center"/>
    </xf>
    <xf numFmtId="0" fontId="6" fillId="3" borderId="3" xfId="0" applyFont="1" applyFill="1" applyBorder="1" applyAlignment="1">
      <alignment horizontal="center" vertical="center"/>
    </xf>
    <xf numFmtId="38" fontId="5" fillId="5" borderId="17" xfId="2" applyFont="1" applyFill="1" applyBorder="1" applyAlignment="1">
      <alignment horizontal="center" vertical="center"/>
    </xf>
    <xf numFmtId="38" fontId="5" fillId="5" borderId="18" xfId="2" applyFont="1" applyFill="1" applyBorder="1" applyAlignment="1">
      <alignment horizontal="center" vertical="center"/>
    </xf>
    <xf numFmtId="38" fontId="5" fillId="5" borderId="19" xfId="2" applyFont="1" applyFill="1" applyBorder="1" applyAlignment="1">
      <alignment horizontal="center" vertical="center"/>
    </xf>
    <xf numFmtId="0" fontId="0" fillId="5" borderId="17" xfId="0" applyFill="1" applyBorder="1" applyAlignment="1">
      <alignment horizontal="center" vertical="center" wrapText="1"/>
    </xf>
    <xf numFmtId="0" fontId="0" fillId="5" borderId="19" xfId="0" applyFill="1" applyBorder="1" applyAlignment="1">
      <alignment horizontal="center" vertical="center" wrapText="1"/>
    </xf>
    <xf numFmtId="0" fontId="12" fillId="5" borderId="68" xfId="0" applyFont="1" applyFill="1" applyBorder="1" applyAlignment="1">
      <alignment horizontal="left" vertical="center"/>
    </xf>
    <xf numFmtId="0" fontId="12" fillId="5" borderId="33"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2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30" xfId="0" applyFont="1" applyFill="1" applyBorder="1" applyAlignment="1">
      <alignment horizontal="left" vertical="center"/>
    </xf>
    <xf numFmtId="0" fontId="0" fillId="5" borderId="68" xfId="0" applyFill="1" applyBorder="1" applyAlignment="1">
      <alignment horizontal="center" vertical="center" wrapText="1"/>
    </xf>
    <xf numFmtId="0" fontId="0" fillId="5" borderId="33"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29" xfId="0" applyFill="1" applyBorder="1" applyAlignment="1">
      <alignment horizontal="center" vertical="center" wrapText="1"/>
    </xf>
    <xf numFmtId="0" fontId="0" fillId="5" borderId="0"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25" xfId="0" applyFill="1" applyBorder="1" applyAlignment="1">
      <alignment horizontal="center" vertical="center" wrapText="1"/>
    </xf>
    <xf numFmtId="38" fontId="5" fillId="5" borderId="61" xfId="2" applyFont="1" applyFill="1" applyBorder="1" applyAlignment="1">
      <alignment vertical="center"/>
    </xf>
    <xf numFmtId="38" fontId="5" fillId="5" borderId="18" xfId="2" applyFont="1" applyFill="1" applyBorder="1" applyAlignment="1">
      <alignment vertical="center"/>
    </xf>
    <xf numFmtId="38" fontId="5" fillId="5" borderId="17" xfId="2" applyFont="1" applyFill="1" applyBorder="1" applyAlignment="1">
      <alignment vertical="center"/>
    </xf>
    <xf numFmtId="38" fontId="5" fillId="5" borderId="19" xfId="2" applyFont="1" applyFill="1" applyBorder="1" applyAlignment="1">
      <alignment vertical="center"/>
    </xf>
    <xf numFmtId="38" fontId="5" fillId="5" borderId="68" xfId="2" applyFont="1" applyFill="1" applyBorder="1" applyAlignment="1">
      <alignment vertical="center"/>
    </xf>
    <xf numFmtId="38" fontId="5" fillId="5" borderId="33" xfId="2" applyFont="1" applyFill="1" applyBorder="1" applyAlignment="1">
      <alignment vertical="center"/>
    </xf>
    <xf numFmtId="38" fontId="5" fillId="5" borderId="69" xfId="2" applyFont="1" applyFill="1" applyBorder="1" applyAlignment="1">
      <alignment vertical="center"/>
    </xf>
    <xf numFmtId="0" fontId="0" fillId="5" borderId="11" xfId="0" applyFill="1" applyBorder="1" applyAlignment="1">
      <alignment horizontal="center" vertical="center" wrapText="1"/>
    </xf>
    <xf numFmtId="0" fontId="0" fillId="5" borderId="13" xfId="0" applyFill="1" applyBorder="1" applyAlignment="1">
      <alignment horizontal="center" vertical="center" wrapText="1"/>
    </xf>
    <xf numFmtId="9" fontId="12" fillId="3" borderId="25" xfId="0" applyNumberFormat="1" applyFont="1" applyFill="1" applyBorder="1" applyAlignment="1">
      <alignment horizontal="center" vertical="center"/>
    </xf>
    <xf numFmtId="9"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38" fontId="12" fillId="5" borderId="5" xfId="2" applyFont="1" applyFill="1" applyBorder="1" applyAlignment="1">
      <alignment vertical="center"/>
    </xf>
    <xf numFmtId="0" fontId="0" fillId="3" borderId="11" xfId="0" applyFill="1" applyBorder="1" applyAlignment="1">
      <alignment horizontal="center" vertical="center"/>
    </xf>
    <xf numFmtId="38" fontId="12" fillId="4" borderId="75" xfId="2" applyFont="1" applyFill="1" applyBorder="1" applyAlignment="1">
      <alignment vertical="center"/>
    </xf>
    <xf numFmtId="38" fontId="12" fillId="4" borderId="23" xfId="2" applyFont="1" applyFill="1" applyBorder="1" applyAlignment="1">
      <alignment vertical="center"/>
    </xf>
    <xf numFmtId="38" fontId="12" fillId="4" borderId="24" xfId="2" applyFont="1" applyFill="1" applyBorder="1" applyAlignment="1">
      <alignment vertical="center"/>
    </xf>
    <xf numFmtId="38" fontId="12" fillId="4" borderId="25" xfId="2" applyFont="1" applyFill="1" applyBorder="1" applyAlignment="1">
      <alignment vertical="center"/>
    </xf>
    <xf numFmtId="38" fontId="12" fillId="4" borderId="35" xfId="2" applyFont="1" applyFill="1" applyBorder="1" applyAlignment="1">
      <alignment vertical="center"/>
    </xf>
    <xf numFmtId="38" fontId="12" fillId="4" borderId="74" xfId="2" applyFont="1" applyFill="1" applyBorder="1" applyAlignment="1">
      <alignment horizontal="right" vertical="center"/>
    </xf>
    <xf numFmtId="40" fontId="12" fillId="4" borderId="26" xfId="2" applyNumberFormat="1" applyFont="1" applyFill="1" applyBorder="1" applyAlignment="1">
      <alignment vertical="center"/>
    </xf>
    <xf numFmtId="40" fontId="12" fillId="4" borderId="27" xfId="2" applyNumberFormat="1" applyFont="1" applyFill="1" applyBorder="1" applyAlignment="1">
      <alignment vertical="center"/>
    </xf>
    <xf numFmtId="40" fontId="12" fillId="4" borderId="28" xfId="2" applyNumberFormat="1" applyFont="1" applyFill="1" applyBorder="1" applyAlignment="1">
      <alignment vertical="center"/>
    </xf>
    <xf numFmtId="40" fontId="12" fillId="4" borderId="75" xfId="2" applyNumberFormat="1" applyFont="1" applyFill="1" applyBorder="1" applyAlignment="1">
      <alignment horizontal="right" vertical="center"/>
    </xf>
    <xf numFmtId="40" fontId="12" fillId="4" borderId="76" xfId="2" applyNumberFormat="1" applyFont="1" applyFill="1" applyBorder="1" applyAlignment="1">
      <alignment horizontal="right" vertical="center"/>
    </xf>
    <xf numFmtId="40" fontId="12" fillId="0" borderId="0" xfId="2" applyNumberFormat="1" applyFont="1" applyFill="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147</xdr:col>
      <xdr:colOff>169333</xdr:colOff>
      <xdr:row>14</xdr:row>
      <xdr:rowOff>158750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403300" y="245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21166</xdr:colOff>
      <xdr:row>33</xdr:row>
      <xdr:rowOff>105833</xdr:rowOff>
    </xdr:from>
    <xdr:to>
      <xdr:col>49</xdr:col>
      <xdr:colOff>158750</xdr:colOff>
      <xdr:row>43</xdr:row>
      <xdr:rowOff>42333</xdr:rowOff>
    </xdr:to>
    <xdr:sp macro="" textlink="">
      <xdr:nvSpPr>
        <xdr:cNvPr id="3" name="テキスト ボックス 2">
          <a:extLst>
            <a:ext uri="{FF2B5EF4-FFF2-40B4-BE49-F238E27FC236}">
              <a16:creationId xmlns:a16="http://schemas.microsoft.com/office/drawing/2014/main" id="{0F9BAED1-AD90-4C6D-8E21-6B318C5B0C23}"/>
            </a:ext>
          </a:extLst>
        </xdr:cNvPr>
        <xdr:cNvSpPr txBox="1"/>
      </xdr:nvSpPr>
      <xdr:spPr>
        <a:xfrm>
          <a:off x="681566" y="6557433"/>
          <a:ext cx="7795684" cy="159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記入要領</a:t>
          </a:r>
          <a:r>
            <a:rPr kumimoji="1" lang="en-US" altLang="ja-JP" sz="1600"/>
            <a:t>】</a:t>
          </a:r>
        </a:p>
        <a:p>
          <a:r>
            <a:rPr kumimoji="1" lang="ja-JP" altLang="en-US" sz="1600"/>
            <a:t>　　・２次公募で作成した別紙１に行を追加して新たな構成員を記載する（</a:t>
          </a:r>
          <a:r>
            <a:rPr kumimoji="1" lang="ja-JP" altLang="en-US" sz="1600">
              <a:solidFill>
                <a:srgbClr val="FF0000"/>
              </a:solidFill>
            </a:rPr>
            <a:t>赤字</a:t>
          </a:r>
          <a:r>
            <a:rPr kumimoji="1" lang="ja-JP" altLang="en-US" sz="1600"/>
            <a:t>で記載）</a:t>
          </a:r>
          <a:endParaRPr kumimoji="1" lang="en-US" altLang="ja-JP" sz="1600"/>
        </a:p>
        <a:p>
          <a:r>
            <a:rPr kumimoji="1" lang="ja-JP" altLang="en-US" sz="1600"/>
            <a:t>　　・２次公募で追加・変更した構成員は黒字で記載</a:t>
          </a:r>
          <a:endParaRPr kumimoji="1" lang="en-US" altLang="ja-JP" sz="1600"/>
        </a:p>
        <a:p>
          <a:r>
            <a:rPr kumimoji="1" lang="ja-JP" altLang="en-US" sz="1600"/>
            <a:t>　　・３次公募から新規の支援対象者についてもこの様式で作成</a:t>
          </a:r>
          <a:endParaRPr kumimoji="1" lang="en-US" altLang="ja-JP" sz="1600"/>
        </a:p>
        <a:p>
          <a:r>
            <a:rPr kumimoji="1" lang="ja-JP" altLang="en-US" sz="1600"/>
            <a:t>　　　その場合のセーフティネット対象期間は４年１月～〇月と記載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147</xdr:col>
      <xdr:colOff>169333</xdr:colOff>
      <xdr:row>14</xdr:row>
      <xdr:rowOff>158750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141083" y="2106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21166</xdr:colOff>
      <xdr:row>38</xdr:row>
      <xdr:rowOff>105833</xdr:rowOff>
    </xdr:from>
    <xdr:to>
      <xdr:col>49</xdr:col>
      <xdr:colOff>158750</xdr:colOff>
      <xdr:row>48</xdr:row>
      <xdr:rowOff>42333</xdr:rowOff>
    </xdr:to>
    <xdr:sp macro="" textlink="">
      <xdr:nvSpPr>
        <xdr:cNvPr id="3" name="テキスト ボックス 2">
          <a:extLst>
            <a:ext uri="{FF2B5EF4-FFF2-40B4-BE49-F238E27FC236}">
              <a16:creationId xmlns:a16="http://schemas.microsoft.com/office/drawing/2014/main" id="{0F9BAED1-AD90-4C6D-8E21-6B318C5B0C23}"/>
            </a:ext>
          </a:extLst>
        </xdr:cNvPr>
        <xdr:cNvSpPr txBox="1"/>
      </xdr:nvSpPr>
      <xdr:spPr>
        <a:xfrm>
          <a:off x="740833" y="6699250"/>
          <a:ext cx="8487834" cy="1629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記入要領</a:t>
          </a:r>
          <a:r>
            <a:rPr kumimoji="1" lang="en-US" altLang="ja-JP" sz="1600"/>
            <a:t>】</a:t>
          </a:r>
        </a:p>
        <a:p>
          <a:r>
            <a:rPr kumimoji="1" lang="ja-JP" altLang="en-US" sz="1600"/>
            <a:t>　　・２次公募で作成した別紙１に行を追加して新たな構成員を記載する（</a:t>
          </a:r>
          <a:r>
            <a:rPr kumimoji="1" lang="ja-JP" altLang="en-US" sz="1600">
              <a:solidFill>
                <a:srgbClr val="FF0000"/>
              </a:solidFill>
            </a:rPr>
            <a:t>赤字</a:t>
          </a:r>
          <a:r>
            <a:rPr kumimoji="1" lang="ja-JP" altLang="en-US" sz="1600"/>
            <a:t>で記載）</a:t>
          </a:r>
          <a:endParaRPr kumimoji="1" lang="en-US" altLang="ja-JP" sz="1600"/>
        </a:p>
        <a:p>
          <a:r>
            <a:rPr kumimoji="1" lang="ja-JP" altLang="en-US" sz="1600"/>
            <a:t>　　・２次公募で追加・変更した構成員は黒字で記載</a:t>
          </a:r>
          <a:endParaRPr kumimoji="1" lang="en-US" altLang="ja-JP" sz="1600"/>
        </a:p>
        <a:p>
          <a:r>
            <a:rPr kumimoji="1" lang="ja-JP" altLang="en-US" sz="1600"/>
            <a:t>　　・３次公募から新規の支援対象者についてもこの様式で作成</a:t>
          </a:r>
          <a:endParaRPr kumimoji="1" lang="en-US" altLang="ja-JP" sz="1600"/>
        </a:p>
        <a:p>
          <a:r>
            <a:rPr kumimoji="1" lang="ja-JP" altLang="en-US" sz="1600"/>
            <a:t>　　　その場合のセーフティネット対象期間は４年１月～〇月と記載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Z74"/>
  <sheetViews>
    <sheetView tabSelected="1" view="pageBreakPreview" zoomScale="90" zoomScaleNormal="100" zoomScaleSheetLayoutView="90" workbookViewId="0">
      <selection activeCell="DH35" sqref="DH35"/>
    </sheetView>
  </sheetViews>
  <sheetFormatPr defaultColWidth="2.36328125" defaultRowHeight="13"/>
  <cols>
    <col min="11" max="11" width="7.90625" bestFit="1" customWidth="1"/>
    <col min="12" max="12" width="8.984375E-2" customWidth="1"/>
    <col min="21" max="22" width="2.36328125" customWidth="1"/>
    <col min="53" max="53" width="2.26953125" customWidth="1"/>
    <col min="98" max="101" width="2.36328125" customWidth="1"/>
    <col min="116" max="124" width="2.6328125" customWidth="1"/>
    <col min="125" max="127" width="15.6328125" customWidth="1"/>
    <col min="128" max="133" width="3.6328125" customWidth="1"/>
    <col min="134" max="137" width="2.6328125" customWidth="1"/>
    <col min="138" max="153" width="0" hidden="1" customWidth="1"/>
    <col min="154" max="157" width="3.26953125" customWidth="1"/>
  </cols>
  <sheetData>
    <row r="1" spans="1:156" ht="27" customHeight="1">
      <c r="A1" s="59" t="s">
        <v>129</v>
      </c>
      <c r="BA1" s="13"/>
      <c r="CT1" s="13"/>
      <c r="CU1" s="13"/>
      <c r="CV1" s="13"/>
      <c r="CW1" s="13"/>
      <c r="EE1" s="13"/>
      <c r="EF1" s="13"/>
      <c r="EG1" s="13"/>
    </row>
    <row r="2" spans="1:156" ht="15" customHeight="1">
      <c r="A2" s="59"/>
      <c r="BA2" s="13"/>
      <c r="CT2" s="13"/>
      <c r="CU2" s="13"/>
      <c r="CV2" s="13"/>
      <c r="CW2" s="13"/>
      <c r="EE2" s="13"/>
      <c r="EF2" s="13"/>
      <c r="EG2" s="13"/>
    </row>
    <row r="3" spans="1:156" ht="12.75" customHeight="1">
      <c r="A3" s="570" t="s">
        <v>133</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1"/>
      <c r="AQ3" s="571"/>
      <c r="AR3" s="510" t="s">
        <v>30</v>
      </c>
      <c r="AS3" s="510"/>
      <c r="AT3" s="510"/>
      <c r="AU3" s="510"/>
      <c r="AV3" s="510"/>
      <c r="AW3" s="510"/>
      <c r="AX3" s="510"/>
      <c r="AY3" s="510"/>
      <c r="AZ3" s="510"/>
      <c r="BA3" s="13"/>
      <c r="CT3" s="13"/>
      <c r="CU3" s="13"/>
      <c r="CV3" s="13"/>
      <c r="CW3" s="13"/>
      <c r="EE3" s="13"/>
      <c r="EF3" s="13"/>
      <c r="EG3" s="13"/>
    </row>
    <row r="4" spans="1:156" ht="12.75" customHeight="1">
      <c r="A4" s="571"/>
      <c r="B4" s="571"/>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2" t="s">
        <v>31</v>
      </c>
      <c r="AS4" s="572"/>
      <c r="AT4" s="572"/>
      <c r="AU4" s="572"/>
      <c r="AV4" s="572"/>
      <c r="AW4" s="572"/>
      <c r="AX4" s="572"/>
      <c r="AY4" s="572"/>
      <c r="AZ4" s="572"/>
      <c r="BA4" s="13"/>
      <c r="CT4" s="13"/>
      <c r="CU4" s="13"/>
      <c r="CV4" s="13"/>
      <c r="CW4" s="13"/>
      <c r="EE4" s="13"/>
      <c r="EF4" s="13"/>
      <c r="EG4" s="13"/>
    </row>
    <row r="5" spans="1:156" ht="12.75" customHeight="1">
      <c r="AR5" s="573" t="s">
        <v>32</v>
      </c>
      <c r="AS5" s="573"/>
      <c r="AT5" s="573"/>
      <c r="AU5" s="573"/>
      <c r="AV5" s="573"/>
      <c r="AW5" s="573"/>
      <c r="AX5" s="573"/>
      <c r="AY5" s="573"/>
      <c r="AZ5" s="573"/>
      <c r="BA5" s="13"/>
      <c r="CT5" s="13"/>
      <c r="CU5" s="13"/>
      <c r="CV5" s="13"/>
      <c r="CW5" s="13"/>
      <c r="EE5" s="13"/>
      <c r="EF5" s="13"/>
      <c r="EG5" s="13"/>
    </row>
    <row r="6" spans="1:156">
      <c r="A6" t="s">
        <v>0</v>
      </c>
      <c r="H6" s="159" t="s">
        <v>41</v>
      </c>
      <c r="I6" s="159"/>
      <c r="J6" s="159"/>
      <c r="K6" s="159"/>
      <c r="L6" s="159"/>
      <c r="M6" s="159"/>
      <c r="N6" s="159"/>
      <c r="O6" s="159"/>
      <c r="P6" s="159"/>
      <c r="Q6" s="159"/>
      <c r="R6" s="159"/>
      <c r="S6" s="159"/>
      <c r="T6" s="159"/>
      <c r="U6" s="159"/>
      <c r="V6" s="159"/>
      <c r="BA6" s="13"/>
      <c r="CT6" s="13"/>
      <c r="CU6" s="13"/>
      <c r="CV6" s="13"/>
      <c r="CW6" s="13"/>
      <c r="EE6" s="13"/>
      <c r="EF6" s="13"/>
      <c r="EG6" s="13"/>
    </row>
    <row r="7" spans="1:156" ht="4.5" customHeight="1">
      <c r="BA7" s="13"/>
      <c r="CT7" s="13"/>
      <c r="CU7" s="13"/>
      <c r="CV7" s="13"/>
      <c r="CW7" s="13"/>
      <c r="EE7" s="13"/>
      <c r="EF7" s="13"/>
      <c r="EG7" s="13"/>
    </row>
    <row r="8" spans="1:156" ht="9" customHeight="1">
      <c r="B8" s="531" t="s">
        <v>47</v>
      </c>
      <c r="C8" s="532"/>
      <c r="D8" s="532"/>
      <c r="E8" s="532"/>
      <c r="F8" s="532"/>
      <c r="G8" s="532"/>
      <c r="H8" s="532"/>
      <c r="I8" s="532"/>
      <c r="J8" s="533"/>
      <c r="K8" s="534"/>
      <c r="L8" s="535"/>
      <c r="M8" s="535"/>
      <c r="N8" s="535"/>
      <c r="O8" s="535"/>
      <c r="P8" s="535"/>
      <c r="Q8" s="535"/>
      <c r="R8" s="535"/>
      <c r="S8" s="535"/>
      <c r="T8" s="535"/>
      <c r="U8" s="535"/>
      <c r="V8" s="536"/>
      <c r="BA8" s="13"/>
      <c r="CT8" s="13"/>
      <c r="CU8" s="13"/>
      <c r="CV8" s="13"/>
      <c r="CW8" s="13"/>
      <c r="EE8" s="13"/>
      <c r="EF8" s="13"/>
      <c r="EG8" s="13"/>
    </row>
    <row r="9" spans="1:156">
      <c r="B9" s="561" t="s">
        <v>1</v>
      </c>
      <c r="C9" s="562"/>
      <c r="D9" s="562"/>
      <c r="E9" s="562"/>
      <c r="F9" s="562"/>
      <c r="G9" s="562"/>
      <c r="H9" s="562"/>
      <c r="I9" s="562"/>
      <c r="J9" s="563"/>
      <c r="K9" s="540"/>
      <c r="L9" s="541"/>
      <c r="M9" s="541"/>
      <c r="N9" s="541"/>
      <c r="O9" s="541"/>
      <c r="P9" s="541"/>
      <c r="Q9" s="541"/>
      <c r="R9" s="541"/>
      <c r="S9" s="541"/>
      <c r="T9" s="541"/>
      <c r="U9" s="541"/>
      <c r="V9" s="542"/>
      <c r="X9" s="128" t="s">
        <v>9</v>
      </c>
      <c r="Y9" s="129"/>
      <c r="Z9" s="129"/>
      <c r="AA9" s="129"/>
      <c r="AB9" s="129"/>
      <c r="AC9" s="129"/>
      <c r="AD9" s="129"/>
      <c r="AE9" s="130"/>
      <c r="AF9" s="564" t="s">
        <v>123</v>
      </c>
      <c r="AG9" s="565"/>
      <c r="AH9" s="565"/>
      <c r="AI9" s="565"/>
      <c r="AJ9" s="566"/>
      <c r="AK9" s="553" t="s">
        <v>134</v>
      </c>
      <c r="AL9" s="554"/>
      <c r="AM9" s="557">
        <v>7</v>
      </c>
      <c r="AN9" s="557"/>
      <c r="AO9" s="559" t="s">
        <v>10</v>
      </c>
      <c r="AP9" s="559" t="s">
        <v>11</v>
      </c>
      <c r="AQ9" s="554" t="s">
        <v>124</v>
      </c>
      <c r="AR9" s="554"/>
      <c r="AS9" s="557">
        <v>6</v>
      </c>
      <c r="AT9" s="557"/>
      <c r="AU9" s="544" t="s">
        <v>10</v>
      </c>
      <c r="AW9" s="13"/>
      <c r="AX9" s="546" t="s">
        <v>12</v>
      </c>
      <c r="AY9" s="547"/>
      <c r="AZ9" s="547"/>
      <c r="BA9" s="547"/>
      <c r="BB9" s="547"/>
      <c r="BC9" s="547"/>
      <c r="BD9" s="547"/>
      <c r="BE9" s="547"/>
      <c r="BF9" s="548"/>
      <c r="BG9" s="280"/>
      <c r="BH9" s="281"/>
      <c r="BI9" s="281"/>
      <c r="BJ9" s="281"/>
      <c r="BK9" s="281"/>
      <c r="BL9" s="281"/>
      <c r="BM9" s="281"/>
      <c r="BN9" s="282"/>
      <c r="BO9" s="159" t="s">
        <v>28</v>
      </c>
      <c r="BP9" s="159"/>
      <c r="BQ9" s="159"/>
      <c r="BR9" s="159"/>
      <c r="BS9" s="159"/>
      <c r="BT9" s="159"/>
      <c r="BU9" s="159"/>
      <c r="BV9" s="159"/>
      <c r="BW9" s="159"/>
      <c r="BX9" s="159"/>
      <c r="BY9" s="159"/>
      <c r="BZ9" s="549">
        <f>W32</f>
        <v>5</v>
      </c>
      <c r="CA9" s="550"/>
      <c r="CB9" s="550"/>
      <c r="CC9" s="9" t="s">
        <v>29</v>
      </c>
      <c r="CO9" s="13"/>
      <c r="CP9" s="13"/>
      <c r="CQ9" s="13"/>
      <c r="CR9" s="13"/>
      <c r="EA9" s="13"/>
      <c r="EB9" s="13"/>
      <c r="EC9" s="13"/>
    </row>
    <row r="10" spans="1:156">
      <c r="B10" s="551" t="s">
        <v>2</v>
      </c>
      <c r="C10" s="551"/>
      <c r="D10" s="551"/>
      <c r="E10" s="551"/>
      <c r="F10" s="551"/>
      <c r="G10" s="551"/>
      <c r="H10" s="551"/>
      <c r="I10" s="551"/>
      <c r="J10" s="551"/>
      <c r="K10" s="332"/>
      <c r="L10" s="333"/>
      <c r="M10" s="333"/>
      <c r="N10" s="333"/>
      <c r="O10" s="333"/>
      <c r="P10" s="333"/>
      <c r="Q10" s="333"/>
      <c r="R10" s="333"/>
      <c r="S10" s="333"/>
      <c r="T10" s="333"/>
      <c r="U10" s="333"/>
      <c r="V10" s="334"/>
      <c r="X10" s="131"/>
      <c r="Y10" s="132"/>
      <c r="Z10" s="132"/>
      <c r="AA10" s="132"/>
      <c r="AB10" s="132"/>
      <c r="AC10" s="132"/>
      <c r="AD10" s="132"/>
      <c r="AE10" s="133"/>
      <c r="AF10" s="567"/>
      <c r="AG10" s="568"/>
      <c r="AH10" s="568"/>
      <c r="AI10" s="568"/>
      <c r="AJ10" s="569"/>
      <c r="AK10" s="555"/>
      <c r="AL10" s="556"/>
      <c r="AM10" s="558"/>
      <c r="AN10" s="558"/>
      <c r="AO10" s="560"/>
      <c r="AP10" s="560"/>
      <c r="AQ10" s="556"/>
      <c r="AR10" s="556"/>
      <c r="AS10" s="558"/>
      <c r="AT10" s="558"/>
      <c r="AU10" s="545"/>
      <c r="AV10" s="41"/>
      <c r="AW10" s="42"/>
      <c r="AX10" s="122" t="s">
        <v>136</v>
      </c>
      <c r="AY10" s="123"/>
      <c r="AZ10" s="123"/>
      <c r="BA10" s="123"/>
      <c r="BB10" s="123"/>
      <c r="BC10" s="123"/>
      <c r="BD10" s="122" t="s">
        <v>145</v>
      </c>
      <c r="BE10" s="123"/>
      <c r="BF10" s="552">
        <v>1</v>
      </c>
      <c r="BG10" s="552"/>
      <c r="BH10" s="1" t="s">
        <v>10</v>
      </c>
      <c r="BI10" s="1" t="s">
        <v>11</v>
      </c>
      <c r="BJ10" s="281">
        <v>5</v>
      </c>
      <c r="BK10" s="281"/>
      <c r="BL10" s="2" t="s">
        <v>10</v>
      </c>
      <c r="BM10" s="98"/>
      <c r="BN10" s="99"/>
      <c r="BO10" s="99"/>
      <c r="BP10" s="99"/>
      <c r="BQ10" s="99"/>
      <c r="BR10" s="99"/>
      <c r="BS10" s="520"/>
      <c r="BT10" s="521"/>
      <c r="BU10" s="521"/>
      <c r="BV10" s="521"/>
      <c r="BW10" s="15"/>
      <c r="BX10" s="15"/>
      <c r="BY10" s="521"/>
      <c r="BZ10" s="521"/>
      <c r="CA10" s="543"/>
      <c r="CB10" s="543"/>
      <c r="CC10" s="16"/>
      <c r="CD10" s="41"/>
      <c r="CE10" s="33"/>
      <c r="CF10" s="33"/>
      <c r="CG10" s="33"/>
      <c r="CO10" s="13"/>
      <c r="CP10" s="13"/>
      <c r="CQ10" s="13"/>
      <c r="CR10" s="13"/>
      <c r="EA10" s="13"/>
      <c r="EB10" s="13"/>
      <c r="EC10" s="13"/>
    </row>
    <row r="11" spans="1:156" ht="13.5" customHeight="1">
      <c r="B11" s="511" t="s">
        <v>44</v>
      </c>
      <c r="C11" s="512"/>
      <c r="D11" s="512"/>
      <c r="E11" s="512"/>
      <c r="F11" s="512"/>
      <c r="G11" s="512"/>
      <c r="H11" s="512"/>
      <c r="I11" s="512"/>
      <c r="J11" s="513"/>
      <c r="K11" s="332"/>
      <c r="L11" s="333"/>
      <c r="M11" s="333"/>
      <c r="N11" s="333"/>
      <c r="O11" s="333"/>
      <c r="P11" s="333"/>
      <c r="Q11" s="333"/>
      <c r="R11" s="333"/>
      <c r="S11" s="333"/>
      <c r="T11" s="333"/>
      <c r="U11" s="333"/>
      <c r="V11" s="334"/>
      <c r="X11" s="527" t="s">
        <v>104</v>
      </c>
      <c r="Y11" s="527"/>
      <c r="Z11" s="527"/>
      <c r="AA11" s="527"/>
      <c r="AB11" s="527"/>
      <c r="AC11" s="527"/>
      <c r="AD11" s="527"/>
      <c r="AE11" s="527"/>
      <c r="AF11" s="527"/>
      <c r="AG11" s="527"/>
      <c r="AH11" s="527"/>
      <c r="AI11" s="527"/>
      <c r="AJ11" s="527"/>
      <c r="AK11" s="527"/>
      <c r="AL11" s="527"/>
      <c r="AM11" s="527"/>
      <c r="AN11" s="527"/>
      <c r="AO11" s="527"/>
      <c r="AP11" s="527"/>
      <c r="AQ11" s="527"/>
      <c r="AR11" s="527"/>
      <c r="AS11" s="527"/>
      <c r="AT11" s="527"/>
      <c r="AU11" s="527"/>
      <c r="AV11" s="91"/>
      <c r="AW11" s="91"/>
      <c r="AX11" s="529"/>
      <c r="AY11" s="529"/>
      <c r="AZ11" s="529"/>
      <c r="BA11" s="529"/>
      <c r="BB11" s="529"/>
      <c r="BC11" s="529"/>
      <c r="BD11" s="529"/>
      <c r="BE11" s="529"/>
      <c r="BF11" s="529"/>
      <c r="BG11" s="529"/>
      <c r="BH11" s="529"/>
      <c r="BI11" s="529"/>
      <c r="BJ11" s="529"/>
      <c r="BK11" s="529"/>
      <c r="BL11" s="529"/>
      <c r="BM11" s="529"/>
      <c r="BN11" s="529"/>
      <c r="BO11" s="529"/>
      <c r="BP11" s="529"/>
      <c r="BQ11" s="529"/>
      <c r="BR11" s="529"/>
      <c r="BS11" s="529"/>
      <c r="BT11" s="529"/>
      <c r="BU11" s="529"/>
      <c r="BV11" s="529"/>
      <c r="BW11" s="529"/>
      <c r="BX11" s="529"/>
      <c r="BY11" s="529"/>
      <c r="BZ11" s="529"/>
      <c r="CA11" s="529"/>
      <c r="CB11" s="529"/>
      <c r="CC11" s="529"/>
      <c r="CD11" s="92"/>
      <c r="CE11" s="92"/>
      <c r="CF11" s="92"/>
      <c r="CG11" s="92"/>
      <c r="CT11" s="13"/>
      <c r="CU11" s="13"/>
      <c r="CV11" s="13"/>
      <c r="CW11" s="13"/>
      <c r="EE11" s="13"/>
      <c r="EF11" s="13"/>
      <c r="EG11" s="13"/>
    </row>
    <row r="12" spans="1:156" ht="9" customHeight="1">
      <c r="B12" s="531" t="s">
        <v>47</v>
      </c>
      <c r="C12" s="532"/>
      <c r="D12" s="532"/>
      <c r="E12" s="532"/>
      <c r="F12" s="532"/>
      <c r="G12" s="532"/>
      <c r="H12" s="532"/>
      <c r="I12" s="532"/>
      <c r="J12" s="533"/>
      <c r="K12" s="534"/>
      <c r="L12" s="535"/>
      <c r="M12" s="535"/>
      <c r="N12" s="535"/>
      <c r="O12" s="535"/>
      <c r="P12" s="535"/>
      <c r="Q12" s="535"/>
      <c r="R12" s="535"/>
      <c r="S12" s="535"/>
      <c r="T12" s="535"/>
      <c r="U12" s="535"/>
      <c r="V12" s="536"/>
      <c r="X12" s="528"/>
      <c r="Y12" s="528"/>
      <c r="Z12" s="528"/>
      <c r="AA12" s="528"/>
      <c r="AB12" s="528"/>
      <c r="AC12" s="528"/>
      <c r="AD12" s="528"/>
      <c r="AE12" s="528"/>
      <c r="AF12" s="528"/>
      <c r="AG12" s="528"/>
      <c r="AH12" s="528"/>
      <c r="AI12" s="528"/>
      <c r="AJ12" s="528"/>
      <c r="AK12" s="528"/>
      <c r="AL12" s="528"/>
      <c r="AM12" s="528"/>
      <c r="AN12" s="528"/>
      <c r="AO12" s="528"/>
      <c r="AP12" s="528"/>
      <c r="AQ12" s="528"/>
      <c r="AR12" s="528"/>
      <c r="AS12" s="528"/>
      <c r="AT12" s="528"/>
      <c r="AU12" s="528"/>
      <c r="AV12" s="91"/>
      <c r="AW12" s="91"/>
      <c r="AX12" s="530"/>
      <c r="AY12" s="530"/>
      <c r="AZ12" s="530"/>
      <c r="BA12" s="530"/>
      <c r="BB12" s="530"/>
      <c r="BC12" s="530"/>
      <c r="BD12" s="530"/>
      <c r="BE12" s="530"/>
      <c r="BF12" s="530"/>
      <c r="BG12" s="530"/>
      <c r="BH12" s="530"/>
      <c r="BI12" s="530"/>
      <c r="BJ12" s="530"/>
      <c r="BK12" s="530"/>
      <c r="BL12" s="530"/>
      <c r="BM12" s="530"/>
      <c r="BN12" s="530"/>
      <c r="BO12" s="530"/>
      <c r="BP12" s="530"/>
      <c r="BQ12" s="530"/>
      <c r="BR12" s="530"/>
      <c r="BS12" s="530"/>
      <c r="BT12" s="530"/>
      <c r="BU12" s="530"/>
      <c r="BV12" s="530"/>
      <c r="BW12" s="530"/>
      <c r="BX12" s="530"/>
      <c r="BY12" s="530"/>
      <c r="BZ12" s="530"/>
      <c r="CA12" s="530"/>
      <c r="CB12" s="530"/>
      <c r="CC12" s="530"/>
      <c r="CD12" s="39"/>
      <c r="CE12" s="39"/>
      <c r="CF12" s="39"/>
      <c r="CG12" s="39"/>
      <c r="CT12" s="13"/>
      <c r="CU12" s="13"/>
      <c r="CV12" s="13"/>
      <c r="CW12" s="13"/>
      <c r="EE12" s="13"/>
      <c r="EF12" s="13"/>
      <c r="EG12" s="13"/>
    </row>
    <row r="13" spans="1:156">
      <c r="B13" s="537" t="s">
        <v>45</v>
      </c>
      <c r="C13" s="538"/>
      <c r="D13" s="538"/>
      <c r="E13" s="538"/>
      <c r="F13" s="538"/>
      <c r="G13" s="538"/>
      <c r="H13" s="538"/>
      <c r="I13" s="538"/>
      <c r="J13" s="539"/>
      <c r="K13" s="540"/>
      <c r="L13" s="541"/>
      <c r="M13" s="541"/>
      <c r="N13" s="541"/>
      <c r="O13" s="541"/>
      <c r="P13" s="541"/>
      <c r="Q13" s="541"/>
      <c r="R13" s="541"/>
      <c r="S13" s="541"/>
      <c r="T13" s="541"/>
      <c r="U13" s="541"/>
      <c r="V13" s="542"/>
      <c r="X13" s="528"/>
      <c r="Y13" s="528"/>
      <c r="Z13" s="528"/>
      <c r="AA13" s="528"/>
      <c r="AB13" s="528"/>
      <c r="AC13" s="528"/>
      <c r="AD13" s="528"/>
      <c r="AE13" s="528"/>
      <c r="AF13" s="528"/>
      <c r="AG13" s="528"/>
      <c r="AH13" s="528"/>
      <c r="AI13" s="528"/>
      <c r="AJ13" s="528"/>
      <c r="AK13" s="528"/>
      <c r="AL13" s="528"/>
      <c r="AM13" s="528"/>
      <c r="AN13" s="528"/>
      <c r="AO13" s="528"/>
      <c r="AP13" s="528"/>
      <c r="AQ13" s="528"/>
      <c r="AR13" s="528"/>
      <c r="AS13" s="528"/>
      <c r="AT13" s="528"/>
      <c r="AU13" s="528"/>
      <c r="AV13" s="91"/>
      <c r="AW13" s="91"/>
      <c r="AX13" s="91"/>
      <c r="AY13" s="91"/>
      <c r="BA13" s="13"/>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T13" s="13"/>
      <c r="CU13" s="13"/>
      <c r="CV13" s="13"/>
      <c r="CW13" s="13"/>
      <c r="EE13" s="13"/>
      <c r="EF13" s="13"/>
      <c r="EG13" s="13"/>
    </row>
    <row r="14" spans="1:156">
      <c r="B14" s="511" t="s">
        <v>46</v>
      </c>
      <c r="C14" s="512"/>
      <c r="D14" s="512"/>
      <c r="E14" s="512"/>
      <c r="F14" s="512"/>
      <c r="G14" s="512"/>
      <c r="H14" s="512"/>
      <c r="I14" s="512"/>
      <c r="J14" s="513"/>
      <c r="K14" s="332"/>
      <c r="L14" s="333"/>
      <c r="M14" s="333"/>
      <c r="N14" s="333"/>
      <c r="O14" s="333"/>
      <c r="P14" s="333"/>
      <c r="Q14" s="333"/>
      <c r="R14" s="333"/>
      <c r="S14" s="333"/>
      <c r="T14" s="333"/>
      <c r="U14" s="333"/>
      <c r="V14" s="334"/>
      <c r="X14" s="514" t="s">
        <v>97</v>
      </c>
      <c r="Y14" s="515"/>
      <c r="Z14" s="515"/>
      <c r="AA14" s="515"/>
      <c r="AB14" s="515"/>
      <c r="AC14" s="515"/>
      <c r="AD14" s="515"/>
      <c r="AE14" s="515"/>
      <c r="AF14" s="515"/>
      <c r="AG14" s="516"/>
      <c r="AH14" s="517" t="s">
        <v>94</v>
      </c>
      <c r="AI14" s="518"/>
      <c r="AJ14" s="518"/>
      <c r="AK14" s="518"/>
      <c r="AL14" s="518"/>
      <c r="AM14" s="518"/>
      <c r="AN14" s="518"/>
      <c r="AO14" s="518"/>
      <c r="AP14" s="518"/>
      <c r="AQ14" s="518"/>
      <c r="AR14" s="518"/>
      <c r="AS14" s="518"/>
      <c r="AT14" s="519"/>
      <c r="AU14" s="18"/>
      <c r="AV14" s="19"/>
      <c r="AW14" s="13"/>
      <c r="AX14" s="520" t="s">
        <v>59</v>
      </c>
      <c r="AY14" s="521"/>
      <c r="AZ14" s="521"/>
      <c r="BA14" s="521"/>
      <c r="BB14" s="521"/>
      <c r="BC14" s="521"/>
      <c r="BD14" s="521"/>
      <c r="BE14" s="521"/>
      <c r="BF14" s="521"/>
      <c r="BG14" s="521"/>
      <c r="BH14" s="521"/>
      <c r="BI14" s="521"/>
      <c r="BJ14" s="521"/>
      <c r="BK14" s="521"/>
      <c r="BL14" s="521"/>
      <c r="BM14" s="521"/>
      <c r="BN14" s="521"/>
      <c r="BO14" s="521"/>
      <c r="BP14" s="521"/>
      <c r="BQ14" s="521"/>
      <c r="BR14" s="521"/>
      <c r="BS14" s="521"/>
      <c r="BT14" s="521"/>
      <c r="BU14" s="521"/>
      <c r="BV14" s="521"/>
      <c r="BW14" s="521"/>
      <c r="BX14" s="521"/>
      <c r="BY14" s="521"/>
      <c r="BZ14" s="521"/>
      <c r="CA14" s="521"/>
      <c r="CB14" s="521"/>
      <c r="CC14" s="521"/>
      <c r="CD14" s="521"/>
      <c r="CE14" s="521"/>
      <c r="CF14" s="521"/>
      <c r="CG14" s="521"/>
      <c r="CH14" s="521"/>
      <c r="CI14" s="521"/>
      <c r="CJ14" s="521"/>
      <c r="CK14" s="521"/>
      <c r="CL14" s="521"/>
      <c r="CM14" s="521"/>
      <c r="CN14" s="521"/>
      <c r="CO14" s="521"/>
      <c r="CP14" s="521"/>
      <c r="CQ14" s="521"/>
      <c r="CR14" s="521"/>
      <c r="CS14" s="521"/>
      <c r="CT14" s="521"/>
      <c r="CU14" s="521"/>
      <c r="CV14" s="521"/>
      <c r="CW14" s="521"/>
      <c r="CX14" s="521"/>
      <c r="CY14" s="521"/>
      <c r="CZ14" s="521"/>
      <c r="DA14" s="521"/>
      <c r="DB14" s="521"/>
      <c r="DC14" s="521"/>
      <c r="DD14" s="521"/>
      <c r="DE14" s="521"/>
      <c r="DF14" s="521"/>
      <c r="DG14" s="521"/>
      <c r="DH14" s="521"/>
      <c r="DI14" s="521"/>
      <c r="DJ14" s="521"/>
      <c r="DK14" s="521"/>
      <c r="DL14" s="521"/>
      <c r="DM14" s="521"/>
      <c r="DN14" s="521"/>
      <c r="DO14" s="521"/>
      <c r="DP14" s="522"/>
      <c r="DR14" s="13"/>
      <c r="DS14" s="13"/>
      <c r="DT14" s="13"/>
    </row>
    <row r="15" spans="1:156">
      <c r="X15" s="523" t="s">
        <v>99</v>
      </c>
      <c r="Y15" s="524"/>
      <c r="Z15" s="524"/>
      <c r="AA15" s="524"/>
      <c r="AB15" s="524"/>
      <c r="AC15" s="524"/>
      <c r="AD15" s="524"/>
      <c r="AE15" s="524"/>
      <c r="AF15" s="524"/>
      <c r="AG15" s="525"/>
      <c r="AH15" s="497">
        <v>3</v>
      </c>
      <c r="AI15" s="498"/>
      <c r="AJ15" s="499" t="s">
        <v>61</v>
      </c>
      <c r="AK15" s="499"/>
      <c r="AL15" s="499"/>
      <c r="AM15" s="500"/>
      <c r="AN15" s="90" t="s">
        <v>11</v>
      </c>
      <c r="AO15" s="526">
        <v>5</v>
      </c>
      <c r="AP15" s="526"/>
      <c r="AQ15" s="499" t="s">
        <v>61</v>
      </c>
      <c r="AR15" s="499"/>
      <c r="AS15" s="499"/>
      <c r="AT15" s="500"/>
      <c r="AU15" s="19"/>
      <c r="AV15" s="19"/>
      <c r="AW15" s="13"/>
      <c r="AX15" s="509" t="s">
        <v>56</v>
      </c>
      <c r="AY15" s="509"/>
      <c r="AZ15" s="509"/>
      <c r="BA15" s="509"/>
      <c r="BB15" s="509"/>
      <c r="BC15" s="510"/>
      <c r="BD15" s="510"/>
      <c r="BE15" s="509" t="s">
        <v>57</v>
      </c>
      <c r="BF15" s="509"/>
      <c r="BG15" s="509"/>
      <c r="BH15" s="509"/>
      <c r="BI15" s="509"/>
      <c r="BJ15" s="510"/>
      <c r="BK15" s="510"/>
      <c r="BL15" s="509" t="s">
        <v>58</v>
      </c>
      <c r="BM15" s="509"/>
      <c r="BN15" s="509"/>
      <c r="BO15" s="509"/>
      <c r="BP15" s="509"/>
      <c r="BQ15" s="510"/>
      <c r="BR15" s="510"/>
      <c r="BS15" s="509" t="s">
        <v>67</v>
      </c>
      <c r="BT15" s="509"/>
      <c r="BU15" s="509"/>
      <c r="BV15" s="509"/>
      <c r="BW15" s="509"/>
      <c r="BX15" s="510"/>
      <c r="BY15" s="510"/>
      <c r="BZ15" s="509" t="s">
        <v>71</v>
      </c>
      <c r="CA15" s="509"/>
      <c r="CB15" s="509"/>
      <c r="CC15" s="509"/>
      <c r="CD15" s="509"/>
      <c r="CE15" s="510"/>
      <c r="CF15" s="510"/>
      <c r="CG15" s="507" t="s">
        <v>72</v>
      </c>
      <c r="CH15" s="507"/>
      <c r="CI15" s="507"/>
      <c r="CJ15" s="507"/>
      <c r="CK15" s="507"/>
      <c r="CL15" s="510"/>
      <c r="CM15" s="510"/>
      <c r="CN15" s="507" t="s">
        <v>98</v>
      </c>
      <c r="CO15" s="507"/>
      <c r="CP15" s="507"/>
      <c r="CQ15" s="507"/>
      <c r="CR15" s="507"/>
      <c r="CS15" s="507"/>
      <c r="CT15" s="280"/>
      <c r="CU15" s="282"/>
      <c r="CV15" s="507" t="s">
        <v>101</v>
      </c>
      <c r="CW15" s="507"/>
      <c r="CX15" s="507"/>
      <c r="CY15" s="507"/>
      <c r="CZ15" s="507"/>
      <c r="DA15" s="280"/>
      <c r="DB15" s="282"/>
      <c r="DC15" s="508" t="s">
        <v>121</v>
      </c>
      <c r="DD15" s="508"/>
      <c r="DE15" s="508"/>
      <c r="DF15" s="508"/>
      <c r="DG15" s="508"/>
      <c r="DH15" s="280"/>
      <c r="DI15" s="282"/>
      <c r="DJ15" s="493" t="s">
        <v>123</v>
      </c>
      <c r="DK15" s="493"/>
      <c r="DL15" s="493"/>
      <c r="DM15" s="493"/>
      <c r="DN15" s="493"/>
      <c r="DO15" s="280"/>
      <c r="DP15" s="282"/>
      <c r="DR15" s="13"/>
      <c r="DS15" s="13"/>
      <c r="DT15" s="13"/>
    </row>
    <row r="16" spans="1:156">
      <c r="X16" s="494" t="s">
        <v>100</v>
      </c>
      <c r="Y16" s="495"/>
      <c r="Z16" s="495"/>
      <c r="AA16" s="495"/>
      <c r="AB16" s="495"/>
      <c r="AC16" s="495"/>
      <c r="AD16" s="495"/>
      <c r="AE16" s="495"/>
      <c r="AF16" s="495"/>
      <c r="AG16" s="496"/>
      <c r="AH16" s="497">
        <v>5</v>
      </c>
      <c r="AI16" s="498"/>
      <c r="AJ16" s="499" t="s">
        <v>61</v>
      </c>
      <c r="AK16" s="499"/>
      <c r="AL16" s="499"/>
      <c r="AM16" s="500"/>
      <c r="AN16" s="21"/>
      <c r="AO16" s="22"/>
      <c r="AP16" s="22"/>
      <c r="AQ16" s="23"/>
      <c r="AR16" s="23"/>
      <c r="AS16" s="23"/>
      <c r="AT16" s="23"/>
      <c r="AU16" s="19"/>
      <c r="AV16" s="19"/>
      <c r="AW16" s="13"/>
      <c r="AX16" s="17" t="s">
        <v>125</v>
      </c>
      <c r="AY16" s="5"/>
      <c r="AZ16" s="5"/>
      <c r="BA16" s="5"/>
      <c r="BB16" s="5"/>
      <c r="BC16" s="5"/>
      <c r="BD16" s="5"/>
      <c r="BE16" s="5"/>
      <c r="BF16" s="5"/>
      <c r="BG16" s="5"/>
      <c r="BH16" s="5"/>
      <c r="BI16" s="5"/>
      <c r="BJ16" s="5"/>
      <c r="BK16" s="5"/>
      <c r="BL16" s="5"/>
      <c r="BM16" s="5"/>
      <c r="BN16" s="5"/>
      <c r="BO16" s="5"/>
      <c r="BP16" s="5"/>
      <c r="BQ16" s="5"/>
      <c r="BR16" s="5"/>
      <c r="BS16" s="17"/>
      <c r="CO16" s="13"/>
      <c r="CP16" s="13"/>
      <c r="CQ16" s="13"/>
      <c r="CR16" s="13"/>
      <c r="EA16" s="13"/>
      <c r="EB16" s="13"/>
      <c r="EC16" s="13"/>
    </row>
    <row r="17" spans="1:138" ht="14.5" thickBot="1">
      <c r="A17" s="8" t="s">
        <v>14</v>
      </c>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DX17" s="13"/>
      <c r="DY17" s="13"/>
      <c r="DZ17" s="13"/>
    </row>
    <row r="18" spans="1:138" ht="13.5" thickBot="1">
      <c r="B18" s="56" t="s">
        <v>130</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M18" s="501" t="s">
        <v>18</v>
      </c>
      <c r="BN18" s="502"/>
      <c r="BO18" s="502"/>
      <c r="BP18" s="502"/>
      <c r="BQ18" s="502"/>
      <c r="BR18" s="502"/>
      <c r="BS18" s="502"/>
      <c r="BT18" s="502"/>
      <c r="BU18" s="502"/>
      <c r="BV18" s="502"/>
      <c r="BW18" s="502"/>
      <c r="BX18" s="502"/>
      <c r="BY18" s="502"/>
      <c r="BZ18" s="502"/>
      <c r="CA18" s="502"/>
      <c r="CB18" s="503"/>
      <c r="CC18" s="504" t="s">
        <v>120</v>
      </c>
      <c r="CD18" s="505"/>
      <c r="CE18" s="505"/>
      <c r="CF18" s="505"/>
      <c r="CG18" s="505"/>
      <c r="CH18" s="505"/>
      <c r="CI18" s="505"/>
      <c r="CJ18" s="505"/>
      <c r="CK18" s="505"/>
      <c r="CL18" s="505"/>
      <c r="CM18" s="505"/>
      <c r="CN18" s="505"/>
      <c r="CO18" s="505"/>
      <c r="CP18" s="505"/>
      <c r="CQ18" s="505"/>
      <c r="CR18" s="505"/>
      <c r="CS18" s="505"/>
      <c r="CT18" s="505"/>
      <c r="CU18" s="505"/>
      <c r="CV18" s="505"/>
      <c r="CW18" s="505"/>
      <c r="CX18" s="505"/>
      <c r="CY18" s="505"/>
      <c r="CZ18" s="505"/>
      <c r="DA18" s="505"/>
      <c r="DB18" s="505"/>
      <c r="DC18" s="505"/>
      <c r="DD18" s="505"/>
      <c r="DE18" s="505"/>
      <c r="DF18" s="505"/>
      <c r="DG18" s="505"/>
      <c r="DH18" s="505"/>
      <c r="DI18" s="505"/>
      <c r="DJ18" s="505"/>
      <c r="DK18" s="505"/>
      <c r="DL18" s="505"/>
      <c r="DM18" s="505"/>
      <c r="DN18" s="505"/>
      <c r="DO18" s="505"/>
      <c r="DP18" s="505"/>
      <c r="DQ18" s="505"/>
      <c r="DR18" s="505"/>
      <c r="DS18" s="505"/>
      <c r="DT18" s="505"/>
      <c r="DU18" s="505"/>
      <c r="DV18" s="505"/>
      <c r="DW18" s="505"/>
      <c r="DX18" s="505"/>
      <c r="DY18" s="505"/>
      <c r="DZ18" s="505"/>
      <c r="EA18" s="505"/>
      <c r="EB18" s="505"/>
      <c r="EC18" s="505"/>
      <c r="ED18" s="505"/>
      <c r="EE18" s="505"/>
      <c r="EF18" s="506"/>
      <c r="EG18" s="32"/>
      <c r="EH18" s="46"/>
    </row>
    <row r="19" spans="1:138" ht="16.5" customHeight="1">
      <c r="B19" s="464" t="s">
        <v>5</v>
      </c>
      <c r="C19" s="465"/>
      <c r="D19" s="469" t="s">
        <v>60</v>
      </c>
      <c r="E19" s="470"/>
      <c r="F19" s="471"/>
      <c r="G19" s="478" t="s">
        <v>3</v>
      </c>
      <c r="H19" s="479"/>
      <c r="I19" s="479"/>
      <c r="J19" s="479"/>
      <c r="K19" s="479"/>
      <c r="L19" s="480"/>
      <c r="M19" s="478" t="s">
        <v>4</v>
      </c>
      <c r="N19" s="479"/>
      <c r="O19" s="479"/>
      <c r="P19" s="479"/>
      <c r="Q19" s="479"/>
      <c r="R19" s="479"/>
      <c r="S19" s="479"/>
      <c r="T19" s="479"/>
      <c r="U19" s="479"/>
      <c r="V19" s="480"/>
      <c r="W19" s="484" t="s">
        <v>135</v>
      </c>
      <c r="X19" s="485"/>
      <c r="Y19" s="486"/>
      <c r="Z19" s="455" t="s">
        <v>126</v>
      </c>
      <c r="AA19" s="456"/>
      <c r="AB19" s="457"/>
      <c r="AC19" s="455" t="s">
        <v>112</v>
      </c>
      <c r="AD19" s="456"/>
      <c r="AE19" s="457"/>
      <c r="AF19" s="455" t="s">
        <v>113</v>
      </c>
      <c r="AG19" s="456"/>
      <c r="AH19" s="457"/>
      <c r="AI19" s="455" t="s">
        <v>114</v>
      </c>
      <c r="AJ19" s="456"/>
      <c r="AK19" s="457"/>
      <c r="AL19" s="455" t="s">
        <v>115</v>
      </c>
      <c r="AM19" s="456"/>
      <c r="AN19" s="457"/>
      <c r="AO19" s="428" t="s">
        <v>69</v>
      </c>
      <c r="AP19" s="429"/>
      <c r="AQ19" s="430"/>
      <c r="AR19" s="428" t="s">
        <v>70</v>
      </c>
      <c r="AS19" s="429"/>
      <c r="AT19" s="430"/>
      <c r="AU19" s="428" t="s">
        <v>65</v>
      </c>
      <c r="AV19" s="429"/>
      <c r="AW19" s="430"/>
      <c r="AX19" s="428" t="s">
        <v>66</v>
      </c>
      <c r="AY19" s="429"/>
      <c r="AZ19" s="430"/>
      <c r="BA19" s="428" t="s">
        <v>64</v>
      </c>
      <c r="BB19" s="429"/>
      <c r="BC19" s="430"/>
      <c r="BD19" s="428" t="s">
        <v>63</v>
      </c>
      <c r="BE19" s="429"/>
      <c r="BF19" s="437"/>
      <c r="BG19" s="440" t="s">
        <v>107</v>
      </c>
      <c r="BH19" s="441"/>
      <c r="BI19" s="442"/>
      <c r="BJ19" s="449" t="s">
        <v>132</v>
      </c>
      <c r="BK19" s="450"/>
      <c r="BL19" s="451"/>
      <c r="BM19" s="392" t="s">
        <v>19</v>
      </c>
      <c r="BN19" s="393"/>
      <c r="BO19" s="393"/>
      <c r="BP19" s="394"/>
      <c r="BQ19" s="98" t="s">
        <v>27</v>
      </c>
      <c r="BR19" s="99"/>
      <c r="BS19" s="99"/>
      <c r="BT19" s="99"/>
      <c r="BU19" s="99"/>
      <c r="BV19" s="99"/>
      <c r="BW19" s="99"/>
      <c r="BX19" s="99"/>
      <c r="BY19" s="99"/>
      <c r="BZ19" s="99"/>
      <c r="CA19" s="99"/>
      <c r="CB19" s="100"/>
      <c r="CC19" s="401" t="s">
        <v>131</v>
      </c>
      <c r="CD19" s="402"/>
      <c r="CE19" s="402"/>
      <c r="CF19" s="403"/>
      <c r="CG19" s="407" t="s">
        <v>117</v>
      </c>
      <c r="CH19" s="382"/>
      <c r="CI19" s="382"/>
      <c r="CJ19" s="382"/>
      <c r="CK19" s="382"/>
      <c r="CL19" s="383"/>
      <c r="CM19" s="408" t="s">
        <v>33</v>
      </c>
      <c r="CN19" s="408"/>
      <c r="CO19" s="408"/>
      <c r="CP19" s="408"/>
      <c r="CQ19" s="408"/>
      <c r="CR19" s="408"/>
      <c r="CS19" s="408"/>
      <c r="CT19" s="408"/>
      <c r="CU19" s="363" t="s">
        <v>73</v>
      </c>
      <c r="CV19" s="364"/>
      <c r="CW19" s="364"/>
      <c r="CX19" s="364"/>
      <c r="CY19" s="364"/>
      <c r="CZ19" s="364"/>
      <c r="DA19" s="364"/>
      <c r="DB19" s="364"/>
      <c r="DC19" s="364"/>
      <c r="DD19" s="364"/>
      <c r="DE19" s="364"/>
      <c r="DF19" s="365"/>
      <c r="DG19" s="357" t="s">
        <v>118</v>
      </c>
      <c r="DH19" s="358"/>
      <c r="DI19" s="358"/>
      <c r="DJ19" s="359"/>
      <c r="DK19" s="360" t="s">
        <v>91</v>
      </c>
      <c r="DL19" s="361"/>
      <c r="DM19" s="361"/>
      <c r="DN19" s="361"/>
      <c r="DO19" s="361"/>
      <c r="DP19" s="361"/>
      <c r="DQ19" s="361"/>
      <c r="DR19" s="361"/>
      <c r="DS19" s="361"/>
      <c r="DT19" s="362"/>
      <c r="DU19" s="366" t="s">
        <v>122</v>
      </c>
      <c r="DV19" s="367"/>
      <c r="DW19" s="368"/>
      <c r="DX19" s="372" t="s">
        <v>90</v>
      </c>
      <c r="DY19" s="373"/>
      <c r="DZ19" s="374"/>
      <c r="EA19" s="378" t="s">
        <v>38</v>
      </c>
      <c r="EB19" s="379"/>
      <c r="EC19" s="380"/>
      <c r="ED19" s="378" t="s">
        <v>116</v>
      </c>
      <c r="EE19" s="379"/>
      <c r="EF19" s="384"/>
    </row>
    <row r="20" spans="1:138" ht="16.5" customHeight="1">
      <c r="B20" s="466"/>
      <c r="C20" s="379"/>
      <c r="D20" s="472"/>
      <c r="E20" s="473"/>
      <c r="F20" s="474"/>
      <c r="G20" s="481"/>
      <c r="H20" s="482"/>
      <c r="I20" s="482"/>
      <c r="J20" s="482"/>
      <c r="K20" s="482"/>
      <c r="L20" s="483"/>
      <c r="M20" s="481"/>
      <c r="N20" s="482"/>
      <c r="O20" s="482"/>
      <c r="P20" s="482"/>
      <c r="Q20" s="482"/>
      <c r="R20" s="482"/>
      <c r="S20" s="482"/>
      <c r="T20" s="482"/>
      <c r="U20" s="482"/>
      <c r="V20" s="483"/>
      <c r="W20" s="487"/>
      <c r="X20" s="488"/>
      <c r="Y20" s="489"/>
      <c r="Z20" s="458"/>
      <c r="AA20" s="459"/>
      <c r="AB20" s="460"/>
      <c r="AC20" s="458"/>
      <c r="AD20" s="459"/>
      <c r="AE20" s="460"/>
      <c r="AF20" s="458"/>
      <c r="AG20" s="459"/>
      <c r="AH20" s="460"/>
      <c r="AI20" s="458"/>
      <c r="AJ20" s="459"/>
      <c r="AK20" s="460"/>
      <c r="AL20" s="458"/>
      <c r="AM20" s="459"/>
      <c r="AN20" s="460"/>
      <c r="AO20" s="431"/>
      <c r="AP20" s="432"/>
      <c r="AQ20" s="433"/>
      <c r="AR20" s="431"/>
      <c r="AS20" s="432"/>
      <c r="AT20" s="433"/>
      <c r="AU20" s="431"/>
      <c r="AV20" s="432"/>
      <c r="AW20" s="433"/>
      <c r="AX20" s="431"/>
      <c r="AY20" s="432"/>
      <c r="AZ20" s="433"/>
      <c r="BA20" s="431"/>
      <c r="BB20" s="432"/>
      <c r="BC20" s="433"/>
      <c r="BD20" s="431"/>
      <c r="BE20" s="432"/>
      <c r="BF20" s="438"/>
      <c r="BG20" s="443"/>
      <c r="BH20" s="444"/>
      <c r="BI20" s="445"/>
      <c r="BJ20" s="335"/>
      <c r="BK20" s="336"/>
      <c r="BL20" s="337"/>
      <c r="BM20" s="395"/>
      <c r="BN20" s="396"/>
      <c r="BO20" s="396"/>
      <c r="BP20" s="397"/>
      <c r="BQ20" s="409" t="s">
        <v>128</v>
      </c>
      <c r="BR20" s="410"/>
      <c r="BS20" s="410"/>
      <c r="BT20" s="411"/>
      <c r="BU20" s="386" t="s">
        <v>138</v>
      </c>
      <c r="BV20" s="415"/>
      <c r="BW20" s="415"/>
      <c r="BX20" s="416"/>
      <c r="BY20" s="420" t="s">
        <v>137</v>
      </c>
      <c r="BZ20" s="421"/>
      <c r="CA20" s="421"/>
      <c r="CB20" s="422"/>
      <c r="CC20" s="401"/>
      <c r="CD20" s="402"/>
      <c r="CE20" s="402"/>
      <c r="CF20" s="403"/>
      <c r="CG20" s="426" t="s">
        <v>102</v>
      </c>
      <c r="CH20" s="341"/>
      <c r="CI20" s="129"/>
      <c r="CJ20" s="340" t="s">
        <v>103</v>
      </c>
      <c r="CK20" s="341"/>
      <c r="CL20" s="130"/>
      <c r="CM20" s="167" t="s">
        <v>34</v>
      </c>
      <c r="CN20" s="167"/>
      <c r="CO20" s="159"/>
      <c r="CP20" s="159"/>
      <c r="CQ20" s="167" t="s">
        <v>35</v>
      </c>
      <c r="CR20" s="167"/>
      <c r="CS20" s="159"/>
      <c r="CT20" s="159"/>
      <c r="CU20" s="346" t="s">
        <v>76</v>
      </c>
      <c r="CV20" s="347"/>
      <c r="CW20" s="347"/>
      <c r="CX20" s="348"/>
      <c r="CY20" s="346" t="s">
        <v>74</v>
      </c>
      <c r="CZ20" s="352"/>
      <c r="DA20" s="352"/>
      <c r="DB20" s="353"/>
      <c r="DC20" s="346" t="s">
        <v>75</v>
      </c>
      <c r="DD20" s="352"/>
      <c r="DE20" s="352"/>
      <c r="DF20" s="353"/>
      <c r="DG20" s="386" t="s">
        <v>119</v>
      </c>
      <c r="DH20" s="387"/>
      <c r="DI20" s="387"/>
      <c r="DJ20" s="388"/>
      <c r="DK20" s="360"/>
      <c r="DL20" s="361"/>
      <c r="DM20" s="361"/>
      <c r="DN20" s="361"/>
      <c r="DO20" s="361"/>
      <c r="DP20" s="361"/>
      <c r="DQ20" s="361"/>
      <c r="DR20" s="361"/>
      <c r="DS20" s="361"/>
      <c r="DT20" s="362"/>
      <c r="DU20" s="366"/>
      <c r="DV20" s="367"/>
      <c r="DW20" s="368"/>
      <c r="DX20" s="372"/>
      <c r="DY20" s="373"/>
      <c r="DZ20" s="374"/>
      <c r="EA20" s="378"/>
      <c r="EB20" s="379"/>
      <c r="EC20" s="380"/>
      <c r="ED20" s="378"/>
      <c r="EE20" s="379"/>
      <c r="EF20" s="384"/>
    </row>
    <row r="21" spans="1:138" ht="16.5" customHeight="1" thickBot="1">
      <c r="B21" s="467"/>
      <c r="C21" s="468"/>
      <c r="D21" s="475"/>
      <c r="E21" s="476"/>
      <c r="F21" s="477"/>
      <c r="G21" s="342"/>
      <c r="H21" s="343"/>
      <c r="I21" s="343"/>
      <c r="J21" s="343"/>
      <c r="K21" s="343"/>
      <c r="L21" s="344"/>
      <c r="M21" s="342"/>
      <c r="N21" s="343"/>
      <c r="O21" s="343"/>
      <c r="P21" s="343"/>
      <c r="Q21" s="343"/>
      <c r="R21" s="343"/>
      <c r="S21" s="343"/>
      <c r="T21" s="343"/>
      <c r="U21" s="343"/>
      <c r="V21" s="344"/>
      <c r="W21" s="490"/>
      <c r="X21" s="491"/>
      <c r="Y21" s="492"/>
      <c r="Z21" s="461"/>
      <c r="AA21" s="462"/>
      <c r="AB21" s="463"/>
      <c r="AC21" s="461"/>
      <c r="AD21" s="462"/>
      <c r="AE21" s="463"/>
      <c r="AF21" s="461"/>
      <c r="AG21" s="462"/>
      <c r="AH21" s="463"/>
      <c r="AI21" s="461"/>
      <c r="AJ21" s="462"/>
      <c r="AK21" s="463"/>
      <c r="AL21" s="461"/>
      <c r="AM21" s="462"/>
      <c r="AN21" s="463"/>
      <c r="AO21" s="434"/>
      <c r="AP21" s="435"/>
      <c r="AQ21" s="436"/>
      <c r="AR21" s="434"/>
      <c r="AS21" s="435"/>
      <c r="AT21" s="436"/>
      <c r="AU21" s="434"/>
      <c r="AV21" s="435"/>
      <c r="AW21" s="436"/>
      <c r="AX21" s="434"/>
      <c r="AY21" s="435"/>
      <c r="AZ21" s="436"/>
      <c r="BA21" s="434"/>
      <c r="BB21" s="435"/>
      <c r="BC21" s="436"/>
      <c r="BD21" s="434"/>
      <c r="BE21" s="435"/>
      <c r="BF21" s="439"/>
      <c r="BG21" s="446"/>
      <c r="BH21" s="447"/>
      <c r="BI21" s="448"/>
      <c r="BJ21" s="452"/>
      <c r="BK21" s="453"/>
      <c r="BL21" s="454"/>
      <c r="BM21" s="398"/>
      <c r="BN21" s="399"/>
      <c r="BO21" s="399"/>
      <c r="BP21" s="400"/>
      <c r="BQ21" s="412"/>
      <c r="BR21" s="413"/>
      <c r="BS21" s="413"/>
      <c r="BT21" s="414"/>
      <c r="BU21" s="417"/>
      <c r="BV21" s="418"/>
      <c r="BW21" s="418"/>
      <c r="BX21" s="419"/>
      <c r="BY21" s="423"/>
      <c r="BZ21" s="424"/>
      <c r="CA21" s="424"/>
      <c r="CB21" s="425"/>
      <c r="CC21" s="404"/>
      <c r="CD21" s="405"/>
      <c r="CE21" s="405"/>
      <c r="CF21" s="406"/>
      <c r="CG21" s="427"/>
      <c r="CH21" s="343"/>
      <c r="CI21" s="343"/>
      <c r="CJ21" s="342"/>
      <c r="CK21" s="343"/>
      <c r="CL21" s="344"/>
      <c r="CM21" s="345"/>
      <c r="CN21" s="345"/>
      <c r="CO21" s="345"/>
      <c r="CP21" s="345"/>
      <c r="CQ21" s="345"/>
      <c r="CR21" s="345"/>
      <c r="CS21" s="345"/>
      <c r="CT21" s="345"/>
      <c r="CU21" s="349"/>
      <c r="CV21" s="350"/>
      <c r="CW21" s="350"/>
      <c r="CX21" s="351"/>
      <c r="CY21" s="354"/>
      <c r="CZ21" s="355"/>
      <c r="DA21" s="355"/>
      <c r="DB21" s="356"/>
      <c r="DC21" s="354"/>
      <c r="DD21" s="355"/>
      <c r="DE21" s="355"/>
      <c r="DF21" s="356"/>
      <c r="DG21" s="389"/>
      <c r="DH21" s="390"/>
      <c r="DI21" s="390"/>
      <c r="DJ21" s="391"/>
      <c r="DK21" s="363"/>
      <c r="DL21" s="364"/>
      <c r="DM21" s="364"/>
      <c r="DN21" s="364"/>
      <c r="DO21" s="364"/>
      <c r="DP21" s="364"/>
      <c r="DQ21" s="364"/>
      <c r="DR21" s="364"/>
      <c r="DS21" s="364"/>
      <c r="DT21" s="365"/>
      <c r="DU21" s="369"/>
      <c r="DV21" s="370"/>
      <c r="DW21" s="371"/>
      <c r="DX21" s="375"/>
      <c r="DY21" s="376"/>
      <c r="DZ21" s="377"/>
      <c r="EA21" s="381"/>
      <c r="EB21" s="382"/>
      <c r="EC21" s="383"/>
      <c r="ED21" s="381"/>
      <c r="EE21" s="382"/>
      <c r="EF21" s="385"/>
    </row>
    <row r="22" spans="1:138" ht="13.5" thickTop="1">
      <c r="B22" s="287">
        <v>1</v>
      </c>
      <c r="C22" s="288"/>
      <c r="D22" s="289"/>
      <c r="E22" s="288"/>
      <c r="F22" s="290"/>
      <c r="G22" s="332"/>
      <c r="H22" s="333"/>
      <c r="I22" s="333"/>
      <c r="J22" s="333"/>
      <c r="K22" s="333"/>
      <c r="L22" s="334"/>
      <c r="M22" s="291"/>
      <c r="N22" s="291"/>
      <c r="O22" s="291"/>
      <c r="P22" s="291"/>
      <c r="Q22" s="291"/>
      <c r="R22" s="291"/>
      <c r="S22" s="291"/>
      <c r="T22" s="291"/>
      <c r="U22" s="291"/>
      <c r="V22" s="291"/>
      <c r="W22" s="292" t="s">
        <v>78</v>
      </c>
      <c r="X22" s="293"/>
      <c r="Y22" s="294"/>
      <c r="Z22" s="292"/>
      <c r="AA22" s="293"/>
      <c r="AB22" s="294"/>
      <c r="AC22" s="292"/>
      <c r="AD22" s="293"/>
      <c r="AE22" s="294"/>
      <c r="AF22" s="286"/>
      <c r="AG22" s="286"/>
      <c r="AH22" s="286"/>
      <c r="AI22" s="286"/>
      <c r="AJ22" s="286"/>
      <c r="AK22" s="286"/>
      <c r="AL22" s="286"/>
      <c r="AM22" s="286"/>
      <c r="AN22" s="286"/>
      <c r="AO22" s="286"/>
      <c r="AP22" s="286"/>
      <c r="AQ22" s="286"/>
      <c r="AR22" s="286"/>
      <c r="AS22" s="286"/>
      <c r="AT22" s="286"/>
      <c r="AU22" s="286"/>
      <c r="AV22" s="286"/>
      <c r="AW22" s="286"/>
      <c r="AX22" s="286"/>
      <c r="AY22" s="286"/>
      <c r="AZ22" s="286"/>
      <c r="BA22" s="286"/>
      <c r="BB22" s="286"/>
      <c r="BC22" s="286"/>
      <c r="BD22" s="286"/>
      <c r="BE22" s="286"/>
      <c r="BF22" s="338"/>
      <c r="BG22" s="339" t="s">
        <v>110</v>
      </c>
      <c r="BH22" s="330"/>
      <c r="BI22" s="330"/>
      <c r="BJ22" s="331" t="s">
        <v>25</v>
      </c>
      <c r="BK22" s="331"/>
      <c r="BL22" s="331"/>
      <c r="BM22" s="324"/>
      <c r="BN22" s="324"/>
      <c r="BO22" s="324"/>
      <c r="BP22" s="324"/>
      <c r="BQ22" s="324"/>
      <c r="BR22" s="324"/>
      <c r="BS22" s="324"/>
      <c r="BT22" s="324"/>
      <c r="BU22" s="324"/>
      <c r="BV22" s="324"/>
      <c r="BW22" s="324"/>
      <c r="BX22" s="324"/>
      <c r="BY22" s="304">
        <f t="shared" ref="BY22:BY31" si="0">BQ22-BU22</f>
        <v>0</v>
      </c>
      <c r="BZ22" s="305"/>
      <c r="CA22" s="305"/>
      <c r="CB22" s="306"/>
      <c r="CC22" s="146"/>
      <c r="CD22" s="147"/>
      <c r="CE22" s="147"/>
      <c r="CF22" s="149"/>
      <c r="CG22" s="328">
        <v>10</v>
      </c>
      <c r="CH22" s="322"/>
      <c r="CI22" s="322"/>
      <c r="CJ22" s="321">
        <v>10</v>
      </c>
      <c r="CK22" s="322"/>
      <c r="CL22" s="323"/>
      <c r="CM22" s="324"/>
      <c r="CN22" s="324"/>
      <c r="CO22" s="324"/>
      <c r="CP22" s="324"/>
      <c r="CQ22" s="324"/>
      <c r="CR22" s="324"/>
      <c r="CS22" s="324"/>
      <c r="CT22" s="324"/>
      <c r="CU22" s="325"/>
      <c r="CV22" s="326"/>
      <c r="CW22" s="326"/>
      <c r="CX22" s="327"/>
      <c r="CY22" s="321"/>
      <c r="CZ22" s="322"/>
      <c r="DA22" s="322"/>
      <c r="DB22" s="323"/>
      <c r="DC22" s="321"/>
      <c r="DD22" s="322"/>
      <c r="DE22" s="322"/>
      <c r="DF22" s="323"/>
      <c r="DG22" s="259"/>
      <c r="DH22" s="260"/>
      <c r="DI22" s="260"/>
      <c r="DJ22" s="261"/>
      <c r="DK22" s="278"/>
      <c r="DL22" s="278"/>
      <c r="DM22" s="278"/>
      <c r="DN22" s="278"/>
      <c r="DO22" s="278"/>
      <c r="DP22" s="278"/>
      <c r="DQ22" s="278"/>
      <c r="DR22" s="278"/>
      <c r="DS22" s="278"/>
      <c r="DT22" s="278"/>
      <c r="DU22" s="279"/>
      <c r="DV22" s="279"/>
      <c r="DW22" s="279"/>
      <c r="DX22" s="280"/>
      <c r="DY22" s="281"/>
      <c r="DZ22" s="282"/>
      <c r="EA22" s="233"/>
      <c r="EB22" s="234"/>
      <c r="EC22" s="235"/>
      <c r="ED22" s="233"/>
      <c r="EE22" s="234"/>
      <c r="EF22" s="236"/>
    </row>
    <row r="23" spans="1:138">
      <c r="B23" s="287">
        <v>2</v>
      </c>
      <c r="C23" s="288"/>
      <c r="D23" s="289"/>
      <c r="E23" s="288"/>
      <c r="F23" s="290"/>
      <c r="G23" s="332"/>
      <c r="H23" s="333"/>
      <c r="I23" s="333"/>
      <c r="J23" s="333"/>
      <c r="K23" s="333"/>
      <c r="L23" s="334"/>
      <c r="M23" s="291"/>
      <c r="N23" s="291"/>
      <c r="O23" s="291"/>
      <c r="P23" s="291"/>
      <c r="Q23" s="291"/>
      <c r="R23" s="291"/>
      <c r="S23" s="291"/>
      <c r="T23" s="291"/>
      <c r="U23" s="291"/>
      <c r="V23" s="291"/>
      <c r="W23" s="292" t="s">
        <v>78</v>
      </c>
      <c r="X23" s="293"/>
      <c r="Y23" s="294"/>
      <c r="Z23" s="335"/>
      <c r="AA23" s="336"/>
      <c r="AB23" s="337"/>
      <c r="AC23" s="335"/>
      <c r="AD23" s="336"/>
      <c r="AE23" s="337"/>
      <c r="AF23" s="262"/>
      <c r="AG23" s="263"/>
      <c r="AH23" s="264"/>
      <c r="AI23" s="262"/>
      <c r="AJ23" s="263"/>
      <c r="AK23" s="264"/>
      <c r="AL23" s="262"/>
      <c r="AM23" s="263"/>
      <c r="AN23" s="264"/>
      <c r="AO23" s="262"/>
      <c r="AP23" s="263"/>
      <c r="AQ23" s="264"/>
      <c r="AR23" s="262"/>
      <c r="AS23" s="263"/>
      <c r="AT23" s="264"/>
      <c r="AU23" s="262"/>
      <c r="AV23" s="263"/>
      <c r="AW23" s="264"/>
      <c r="AX23" s="262"/>
      <c r="AY23" s="263"/>
      <c r="AZ23" s="264"/>
      <c r="BA23" s="262"/>
      <c r="BB23" s="263"/>
      <c r="BC23" s="264"/>
      <c r="BD23" s="262"/>
      <c r="BE23" s="263"/>
      <c r="BF23" s="264"/>
      <c r="BG23" s="329" t="s">
        <v>108</v>
      </c>
      <c r="BH23" s="330"/>
      <c r="BI23" s="330"/>
      <c r="BJ23" s="331" t="s">
        <v>24</v>
      </c>
      <c r="BK23" s="331"/>
      <c r="BL23" s="331"/>
      <c r="BM23" s="324"/>
      <c r="BN23" s="324"/>
      <c r="BO23" s="324"/>
      <c r="BP23" s="324"/>
      <c r="BQ23" s="324"/>
      <c r="BR23" s="324"/>
      <c r="BS23" s="324"/>
      <c r="BT23" s="324"/>
      <c r="BU23" s="324"/>
      <c r="BV23" s="324"/>
      <c r="BW23" s="324"/>
      <c r="BX23" s="324"/>
      <c r="BY23" s="304">
        <f t="shared" si="0"/>
        <v>0</v>
      </c>
      <c r="BZ23" s="305"/>
      <c r="CA23" s="305"/>
      <c r="CB23" s="306"/>
      <c r="CC23" s="146"/>
      <c r="CD23" s="147"/>
      <c r="CE23" s="147"/>
      <c r="CF23" s="149"/>
      <c r="CG23" s="328">
        <v>40</v>
      </c>
      <c r="CH23" s="322"/>
      <c r="CI23" s="322"/>
      <c r="CJ23" s="321">
        <v>40</v>
      </c>
      <c r="CK23" s="322"/>
      <c r="CL23" s="323"/>
      <c r="CM23" s="324"/>
      <c r="CN23" s="324"/>
      <c r="CO23" s="324"/>
      <c r="CP23" s="324"/>
      <c r="CQ23" s="324"/>
      <c r="CR23" s="324"/>
      <c r="CS23" s="324"/>
      <c r="CT23" s="324"/>
      <c r="CU23" s="325"/>
      <c r="CV23" s="326"/>
      <c r="CW23" s="326"/>
      <c r="CX23" s="327"/>
      <c r="CY23" s="321"/>
      <c r="CZ23" s="322"/>
      <c r="DA23" s="322"/>
      <c r="DB23" s="323"/>
      <c r="DC23" s="321"/>
      <c r="DD23" s="322"/>
      <c r="DE23" s="322"/>
      <c r="DF23" s="323"/>
      <c r="DG23" s="259"/>
      <c r="DH23" s="260"/>
      <c r="DI23" s="260"/>
      <c r="DJ23" s="261"/>
      <c r="DK23" s="278"/>
      <c r="DL23" s="278"/>
      <c r="DM23" s="278"/>
      <c r="DN23" s="278"/>
      <c r="DO23" s="278"/>
      <c r="DP23" s="278"/>
      <c r="DQ23" s="278"/>
      <c r="DR23" s="278"/>
      <c r="DS23" s="278"/>
      <c r="DT23" s="278"/>
      <c r="DU23" s="279"/>
      <c r="DV23" s="279"/>
      <c r="DW23" s="279"/>
      <c r="DX23" s="280"/>
      <c r="DY23" s="281"/>
      <c r="DZ23" s="282"/>
      <c r="EA23" s="233"/>
      <c r="EB23" s="234"/>
      <c r="EC23" s="235"/>
      <c r="ED23" s="233"/>
      <c r="EE23" s="234"/>
      <c r="EF23" s="236"/>
    </row>
    <row r="24" spans="1:138">
      <c r="B24" s="287">
        <v>3</v>
      </c>
      <c r="C24" s="288"/>
      <c r="D24" s="289"/>
      <c r="E24" s="288"/>
      <c r="F24" s="290"/>
      <c r="G24" s="332"/>
      <c r="H24" s="333"/>
      <c r="I24" s="333"/>
      <c r="J24" s="333"/>
      <c r="K24" s="333"/>
      <c r="L24" s="334"/>
      <c r="M24" s="291"/>
      <c r="N24" s="291"/>
      <c r="O24" s="291"/>
      <c r="P24" s="291"/>
      <c r="Q24" s="291"/>
      <c r="R24" s="291"/>
      <c r="S24" s="291"/>
      <c r="T24" s="291"/>
      <c r="U24" s="291"/>
      <c r="V24" s="291"/>
      <c r="W24" s="292" t="s">
        <v>78</v>
      </c>
      <c r="X24" s="293"/>
      <c r="Y24" s="294"/>
      <c r="Z24" s="292"/>
      <c r="AA24" s="293"/>
      <c r="AB24" s="294"/>
      <c r="AC24" s="292"/>
      <c r="AD24" s="293"/>
      <c r="AE24" s="294"/>
      <c r="AF24" s="262"/>
      <c r="AG24" s="263"/>
      <c r="AH24" s="264"/>
      <c r="AI24" s="262"/>
      <c r="AJ24" s="263"/>
      <c r="AK24" s="264"/>
      <c r="AL24" s="262"/>
      <c r="AM24" s="263"/>
      <c r="AN24" s="264"/>
      <c r="AO24" s="262"/>
      <c r="AP24" s="263"/>
      <c r="AQ24" s="264"/>
      <c r="AR24" s="262"/>
      <c r="AS24" s="263"/>
      <c r="AT24" s="264"/>
      <c r="AU24" s="262"/>
      <c r="AV24" s="263"/>
      <c r="AW24" s="264"/>
      <c r="AX24" s="262"/>
      <c r="AY24" s="263"/>
      <c r="AZ24" s="264"/>
      <c r="BA24" s="262"/>
      <c r="BB24" s="263"/>
      <c r="BC24" s="264"/>
      <c r="BD24" s="262"/>
      <c r="BE24" s="263"/>
      <c r="BF24" s="264"/>
      <c r="BG24" s="329" t="s">
        <v>108</v>
      </c>
      <c r="BH24" s="330"/>
      <c r="BI24" s="330"/>
      <c r="BJ24" s="331" t="s">
        <v>25</v>
      </c>
      <c r="BK24" s="331"/>
      <c r="BL24" s="331"/>
      <c r="BM24" s="324"/>
      <c r="BN24" s="324"/>
      <c r="BO24" s="324"/>
      <c r="BP24" s="324"/>
      <c r="BQ24" s="324"/>
      <c r="BR24" s="324"/>
      <c r="BS24" s="324"/>
      <c r="BT24" s="324"/>
      <c r="BU24" s="324"/>
      <c r="BV24" s="324"/>
      <c r="BW24" s="324"/>
      <c r="BX24" s="324"/>
      <c r="BY24" s="304">
        <f t="shared" si="0"/>
        <v>0</v>
      </c>
      <c r="BZ24" s="305"/>
      <c r="CA24" s="305"/>
      <c r="CB24" s="306"/>
      <c r="CC24" s="146"/>
      <c r="CD24" s="147"/>
      <c r="CE24" s="147"/>
      <c r="CF24" s="149"/>
      <c r="CG24" s="328">
        <v>30</v>
      </c>
      <c r="CH24" s="322"/>
      <c r="CI24" s="322"/>
      <c r="CJ24" s="321">
        <v>30</v>
      </c>
      <c r="CK24" s="322"/>
      <c r="CL24" s="323"/>
      <c r="CM24" s="324"/>
      <c r="CN24" s="324"/>
      <c r="CO24" s="324"/>
      <c r="CP24" s="324"/>
      <c r="CQ24" s="324"/>
      <c r="CR24" s="324"/>
      <c r="CS24" s="324"/>
      <c r="CT24" s="324"/>
      <c r="CU24" s="325"/>
      <c r="CV24" s="326"/>
      <c r="CW24" s="326"/>
      <c r="CX24" s="327"/>
      <c r="CY24" s="321"/>
      <c r="CZ24" s="322"/>
      <c r="DA24" s="322"/>
      <c r="DB24" s="323"/>
      <c r="DC24" s="321"/>
      <c r="DD24" s="322"/>
      <c r="DE24" s="322"/>
      <c r="DF24" s="323"/>
      <c r="DG24" s="259"/>
      <c r="DH24" s="260"/>
      <c r="DI24" s="260"/>
      <c r="DJ24" s="261"/>
      <c r="DK24" s="278"/>
      <c r="DL24" s="278"/>
      <c r="DM24" s="278"/>
      <c r="DN24" s="278"/>
      <c r="DO24" s="278"/>
      <c r="DP24" s="278"/>
      <c r="DQ24" s="278"/>
      <c r="DR24" s="278"/>
      <c r="DS24" s="278"/>
      <c r="DT24" s="278"/>
      <c r="DU24" s="279"/>
      <c r="DV24" s="279"/>
      <c r="DW24" s="279"/>
      <c r="DX24" s="280"/>
      <c r="DY24" s="281"/>
      <c r="DZ24" s="282"/>
      <c r="EA24" s="233"/>
      <c r="EB24" s="234"/>
      <c r="EC24" s="235"/>
      <c r="ED24" s="233"/>
      <c r="EE24" s="234"/>
      <c r="EF24" s="236"/>
    </row>
    <row r="25" spans="1:138">
      <c r="B25" s="287">
        <v>4</v>
      </c>
      <c r="C25" s="288"/>
      <c r="D25" s="289"/>
      <c r="E25" s="288"/>
      <c r="F25" s="290"/>
      <c r="G25" s="332"/>
      <c r="H25" s="333"/>
      <c r="I25" s="333"/>
      <c r="J25" s="333"/>
      <c r="K25" s="333"/>
      <c r="L25" s="334"/>
      <c r="M25" s="291"/>
      <c r="N25" s="291"/>
      <c r="O25" s="291"/>
      <c r="P25" s="291"/>
      <c r="Q25" s="291"/>
      <c r="R25" s="291"/>
      <c r="S25" s="291"/>
      <c r="T25" s="291"/>
      <c r="U25" s="291"/>
      <c r="V25" s="291"/>
      <c r="W25" s="292" t="s">
        <v>78</v>
      </c>
      <c r="X25" s="293"/>
      <c r="Y25" s="294"/>
      <c r="Z25" s="335"/>
      <c r="AA25" s="336"/>
      <c r="AB25" s="337"/>
      <c r="AC25" s="335"/>
      <c r="AD25" s="336"/>
      <c r="AE25" s="337"/>
      <c r="AF25" s="262"/>
      <c r="AG25" s="263"/>
      <c r="AH25" s="264"/>
      <c r="AI25" s="262"/>
      <c r="AJ25" s="263"/>
      <c r="AK25" s="264"/>
      <c r="AL25" s="262"/>
      <c r="AM25" s="263"/>
      <c r="AN25" s="264"/>
      <c r="AO25" s="262"/>
      <c r="AP25" s="263"/>
      <c r="AQ25" s="264"/>
      <c r="AR25" s="262"/>
      <c r="AS25" s="263"/>
      <c r="AT25" s="264"/>
      <c r="AU25" s="262"/>
      <c r="AV25" s="263"/>
      <c r="AW25" s="264"/>
      <c r="AX25" s="262"/>
      <c r="AY25" s="263"/>
      <c r="AZ25" s="264"/>
      <c r="BA25" s="262"/>
      <c r="BB25" s="263"/>
      <c r="BC25" s="264"/>
      <c r="BD25" s="262"/>
      <c r="BE25" s="263"/>
      <c r="BF25" s="264"/>
      <c r="BG25" s="329" t="s">
        <v>109</v>
      </c>
      <c r="BH25" s="330"/>
      <c r="BI25" s="330"/>
      <c r="BJ25" s="331" t="s">
        <v>24</v>
      </c>
      <c r="BK25" s="331"/>
      <c r="BL25" s="331"/>
      <c r="BM25" s="324"/>
      <c r="BN25" s="324"/>
      <c r="BO25" s="324"/>
      <c r="BP25" s="324"/>
      <c r="BQ25" s="324"/>
      <c r="BR25" s="324"/>
      <c r="BS25" s="324"/>
      <c r="BT25" s="324"/>
      <c r="BU25" s="324"/>
      <c r="BV25" s="324"/>
      <c r="BW25" s="324"/>
      <c r="BX25" s="324"/>
      <c r="BY25" s="304">
        <f t="shared" si="0"/>
        <v>0</v>
      </c>
      <c r="BZ25" s="305"/>
      <c r="CA25" s="305"/>
      <c r="CB25" s="306"/>
      <c r="CC25" s="146"/>
      <c r="CD25" s="147"/>
      <c r="CE25" s="147"/>
      <c r="CF25" s="149"/>
      <c r="CG25" s="328">
        <v>20</v>
      </c>
      <c r="CH25" s="322"/>
      <c r="CI25" s="322"/>
      <c r="CJ25" s="321">
        <v>20</v>
      </c>
      <c r="CK25" s="322"/>
      <c r="CL25" s="323"/>
      <c r="CM25" s="324"/>
      <c r="CN25" s="324"/>
      <c r="CO25" s="324"/>
      <c r="CP25" s="324"/>
      <c r="CQ25" s="324"/>
      <c r="CR25" s="324"/>
      <c r="CS25" s="324"/>
      <c r="CT25" s="324"/>
      <c r="CU25" s="325"/>
      <c r="CV25" s="326"/>
      <c r="CW25" s="326"/>
      <c r="CX25" s="327"/>
      <c r="CY25" s="321"/>
      <c r="CZ25" s="322"/>
      <c r="DA25" s="322"/>
      <c r="DB25" s="323"/>
      <c r="DC25" s="321"/>
      <c r="DD25" s="322"/>
      <c r="DE25" s="322"/>
      <c r="DF25" s="323"/>
      <c r="DG25" s="259"/>
      <c r="DH25" s="260"/>
      <c r="DI25" s="260"/>
      <c r="DJ25" s="261"/>
      <c r="DK25" s="278"/>
      <c r="DL25" s="278"/>
      <c r="DM25" s="278"/>
      <c r="DN25" s="278"/>
      <c r="DO25" s="278"/>
      <c r="DP25" s="278"/>
      <c r="DQ25" s="278"/>
      <c r="DR25" s="278"/>
      <c r="DS25" s="278"/>
      <c r="DT25" s="278"/>
      <c r="DU25" s="279"/>
      <c r="DV25" s="279"/>
      <c r="DW25" s="279"/>
      <c r="DX25" s="280"/>
      <c r="DY25" s="281"/>
      <c r="DZ25" s="282"/>
      <c r="EA25" s="233"/>
      <c r="EB25" s="234"/>
      <c r="EC25" s="235"/>
      <c r="ED25" s="233"/>
      <c r="EE25" s="234"/>
      <c r="EF25" s="236"/>
    </row>
    <row r="26" spans="1:138">
      <c r="B26" s="287">
        <v>5</v>
      </c>
      <c r="C26" s="288"/>
      <c r="D26" s="289"/>
      <c r="E26" s="288"/>
      <c r="F26" s="290"/>
      <c r="G26" s="332"/>
      <c r="H26" s="333"/>
      <c r="I26" s="333"/>
      <c r="J26" s="333"/>
      <c r="K26" s="333"/>
      <c r="L26" s="334"/>
      <c r="M26" s="291"/>
      <c r="N26" s="291"/>
      <c r="O26" s="291"/>
      <c r="P26" s="291"/>
      <c r="Q26" s="291"/>
      <c r="R26" s="291"/>
      <c r="S26" s="291"/>
      <c r="T26" s="291"/>
      <c r="U26" s="291"/>
      <c r="V26" s="291"/>
      <c r="W26" s="292" t="s">
        <v>78</v>
      </c>
      <c r="X26" s="293"/>
      <c r="Y26" s="294"/>
      <c r="Z26" s="292"/>
      <c r="AA26" s="293"/>
      <c r="AB26" s="294"/>
      <c r="AC26" s="292"/>
      <c r="AD26" s="293"/>
      <c r="AE26" s="294"/>
      <c r="AF26" s="262"/>
      <c r="AG26" s="263"/>
      <c r="AH26" s="264"/>
      <c r="AI26" s="262"/>
      <c r="AJ26" s="263"/>
      <c r="AK26" s="264"/>
      <c r="AL26" s="262"/>
      <c r="AM26" s="263"/>
      <c r="AN26" s="264"/>
      <c r="AO26" s="262"/>
      <c r="AP26" s="263"/>
      <c r="AQ26" s="264"/>
      <c r="AR26" s="262"/>
      <c r="AS26" s="263"/>
      <c r="AT26" s="264"/>
      <c r="AU26" s="262"/>
      <c r="AV26" s="263"/>
      <c r="AW26" s="264"/>
      <c r="AX26" s="262"/>
      <c r="AY26" s="263"/>
      <c r="AZ26" s="264"/>
      <c r="BA26" s="262"/>
      <c r="BB26" s="263"/>
      <c r="BC26" s="264"/>
      <c r="BD26" s="262"/>
      <c r="BE26" s="263"/>
      <c r="BF26" s="264"/>
      <c r="BG26" s="329" t="s">
        <v>109</v>
      </c>
      <c r="BH26" s="330"/>
      <c r="BI26" s="330"/>
      <c r="BJ26" s="331" t="s">
        <v>25</v>
      </c>
      <c r="BK26" s="331"/>
      <c r="BL26" s="331"/>
      <c r="BM26" s="324"/>
      <c r="BN26" s="324"/>
      <c r="BO26" s="324"/>
      <c r="BP26" s="324"/>
      <c r="BQ26" s="324"/>
      <c r="BR26" s="324"/>
      <c r="BS26" s="324"/>
      <c r="BT26" s="324"/>
      <c r="BU26" s="324"/>
      <c r="BV26" s="324"/>
      <c r="BW26" s="324"/>
      <c r="BX26" s="324"/>
      <c r="BY26" s="304">
        <f t="shared" si="0"/>
        <v>0</v>
      </c>
      <c r="BZ26" s="305"/>
      <c r="CA26" s="305"/>
      <c r="CB26" s="306"/>
      <c r="CC26" s="146"/>
      <c r="CD26" s="147"/>
      <c r="CE26" s="147"/>
      <c r="CF26" s="149"/>
      <c r="CG26" s="328">
        <v>20</v>
      </c>
      <c r="CH26" s="322"/>
      <c r="CI26" s="322"/>
      <c r="CJ26" s="321">
        <v>20</v>
      </c>
      <c r="CK26" s="322"/>
      <c r="CL26" s="323"/>
      <c r="CM26" s="324"/>
      <c r="CN26" s="324"/>
      <c r="CO26" s="324"/>
      <c r="CP26" s="324"/>
      <c r="CQ26" s="324"/>
      <c r="CR26" s="324"/>
      <c r="CS26" s="324"/>
      <c r="CT26" s="324"/>
      <c r="CU26" s="325"/>
      <c r="CV26" s="326"/>
      <c r="CW26" s="326"/>
      <c r="CX26" s="327"/>
      <c r="CY26" s="321"/>
      <c r="CZ26" s="322"/>
      <c r="DA26" s="322"/>
      <c r="DB26" s="323"/>
      <c r="DC26" s="321"/>
      <c r="DD26" s="322"/>
      <c r="DE26" s="322"/>
      <c r="DF26" s="323"/>
      <c r="DG26" s="259"/>
      <c r="DH26" s="260"/>
      <c r="DI26" s="260"/>
      <c r="DJ26" s="261"/>
      <c r="DK26" s="278"/>
      <c r="DL26" s="278"/>
      <c r="DM26" s="278"/>
      <c r="DN26" s="278"/>
      <c r="DO26" s="278"/>
      <c r="DP26" s="278"/>
      <c r="DQ26" s="278"/>
      <c r="DR26" s="278"/>
      <c r="DS26" s="278"/>
      <c r="DT26" s="278"/>
      <c r="DU26" s="279"/>
      <c r="DV26" s="279"/>
      <c r="DW26" s="279"/>
      <c r="DX26" s="280"/>
      <c r="DY26" s="281"/>
      <c r="DZ26" s="282"/>
      <c r="EA26" s="233"/>
      <c r="EB26" s="234"/>
      <c r="EC26" s="235"/>
      <c r="ED26" s="233"/>
      <c r="EE26" s="234"/>
      <c r="EF26" s="236"/>
    </row>
    <row r="27" spans="1:138">
      <c r="B27" s="287"/>
      <c r="C27" s="288"/>
      <c r="D27" s="289"/>
      <c r="E27" s="288"/>
      <c r="F27" s="290"/>
      <c r="G27" s="332"/>
      <c r="H27" s="333"/>
      <c r="I27" s="333"/>
      <c r="J27" s="333"/>
      <c r="K27" s="333"/>
      <c r="L27" s="334"/>
      <c r="M27" s="291"/>
      <c r="N27" s="291"/>
      <c r="O27" s="291"/>
      <c r="P27" s="291"/>
      <c r="Q27" s="291"/>
      <c r="R27" s="291"/>
      <c r="S27" s="291"/>
      <c r="T27" s="291"/>
      <c r="U27" s="291"/>
      <c r="V27" s="291"/>
      <c r="W27" s="292"/>
      <c r="X27" s="293"/>
      <c r="Y27" s="294"/>
      <c r="Z27" s="292"/>
      <c r="AA27" s="293"/>
      <c r="AB27" s="294"/>
      <c r="AC27" s="292"/>
      <c r="AD27" s="293"/>
      <c r="AE27" s="294"/>
      <c r="AF27" s="262"/>
      <c r="AG27" s="263"/>
      <c r="AH27" s="264"/>
      <c r="AI27" s="262"/>
      <c r="AJ27" s="263"/>
      <c r="AK27" s="264"/>
      <c r="AL27" s="262"/>
      <c r="AM27" s="263"/>
      <c r="AN27" s="264"/>
      <c r="AO27" s="262"/>
      <c r="AP27" s="263"/>
      <c r="AQ27" s="264"/>
      <c r="AR27" s="262"/>
      <c r="AS27" s="263"/>
      <c r="AT27" s="264"/>
      <c r="AU27" s="262"/>
      <c r="AV27" s="263"/>
      <c r="AW27" s="264"/>
      <c r="AX27" s="262"/>
      <c r="AY27" s="263"/>
      <c r="AZ27" s="264"/>
      <c r="BA27" s="262"/>
      <c r="BB27" s="263"/>
      <c r="BC27" s="264"/>
      <c r="BD27" s="262"/>
      <c r="BE27" s="263"/>
      <c r="BF27" s="264"/>
      <c r="BG27" s="329"/>
      <c r="BH27" s="330"/>
      <c r="BI27" s="330"/>
      <c r="BJ27" s="331"/>
      <c r="BK27" s="331"/>
      <c r="BL27" s="331"/>
      <c r="BM27" s="324"/>
      <c r="BN27" s="324"/>
      <c r="BO27" s="324"/>
      <c r="BP27" s="324"/>
      <c r="BQ27" s="324"/>
      <c r="BR27" s="324"/>
      <c r="BS27" s="324"/>
      <c r="BT27" s="324"/>
      <c r="BU27" s="324"/>
      <c r="BV27" s="324"/>
      <c r="BW27" s="324"/>
      <c r="BX27" s="324"/>
      <c r="BY27" s="304">
        <f t="shared" si="0"/>
        <v>0</v>
      </c>
      <c r="BZ27" s="305"/>
      <c r="CA27" s="305"/>
      <c r="CB27" s="306"/>
      <c r="CC27" s="146"/>
      <c r="CD27" s="147"/>
      <c r="CE27" s="147"/>
      <c r="CF27" s="149"/>
      <c r="CG27" s="328"/>
      <c r="CH27" s="322"/>
      <c r="CI27" s="322"/>
      <c r="CJ27" s="321"/>
      <c r="CK27" s="322"/>
      <c r="CL27" s="323"/>
      <c r="CM27" s="324"/>
      <c r="CN27" s="324"/>
      <c r="CO27" s="324"/>
      <c r="CP27" s="324"/>
      <c r="CQ27" s="324"/>
      <c r="CR27" s="324"/>
      <c r="CS27" s="324"/>
      <c r="CT27" s="324"/>
      <c r="CU27" s="325"/>
      <c r="CV27" s="326"/>
      <c r="CW27" s="326"/>
      <c r="CX27" s="327"/>
      <c r="CY27" s="321"/>
      <c r="CZ27" s="322"/>
      <c r="DA27" s="322"/>
      <c r="DB27" s="323"/>
      <c r="DC27" s="321"/>
      <c r="DD27" s="322"/>
      <c r="DE27" s="322"/>
      <c r="DF27" s="323"/>
      <c r="DG27" s="259"/>
      <c r="DH27" s="260"/>
      <c r="DI27" s="260"/>
      <c r="DJ27" s="261"/>
      <c r="DK27" s="278"/>
      <c r="DL27" s="278"/>
      <c r="DM27" s="278"/>
      <c r="DN27" s="278"/>
      <c r="DO27" s="278"/>
      <c r="DP27" s="278"/>
      <c r="DQ27" s="278"/>
      <c r="DR27" s="278"/>
      <c r="DS27" s="278"/>
      <c r="DT27" s="278"/>
      <c r="DU27" s="279"/>
      <c r="DV27" s="279"/>
      <c r="DW27" s="279"/>
      <c r="DX27" s="280"/>
      <c r="DY27" s="281"/>
      <c r="DZ27" s="282"/>
      <c r="EA27" s="233"/>
      <c r="EB27" s="234"/>
      <c r="EC27" s="235"/>
      <c r="ED27" s="233"/>
      <c r="EE27" s="234"/>
      <c r="EF27" s="236"/>
    </row>
    <row r="28" spans="1:138">
      <c r="B28" s="287"/>
      <c r="C28" s="288"/>
      <c r="D28" s="289"/>
      <c r="E28" s="288"/>
      <c r="F28" s="290"/>
      <c r="G28" s="332"/>
      <c r="H28" s="333"/>
      <c r="I28" s="333"/>
      <c r="J28" s="333"/>
      <c r="K28" s="333"/>
      <c r="L28" s="334"/>
      <c r="M28" s="291"/>
      <c r="N28" s="291"/>
      <c r="O28" s="291"/>
      <c r="P28" s="291"/>
      <c r="Q28" s="291"/>
      <c r="R28" s="291"/>
      <c r="S28" s="291"/>
      <c r="T28" s="291"/>
      <c r="U28" s="291"/>
      <c r="V28" s="291"/>
      <c r="W28" s="292"/>
      <c r="X28" s="293"/>
      <c r="Y28" s="294"/>
      <c r="Z28" s="262"/>
      <c r="AA28" s="263"/>
      <c r="AB28" s="264"/>
      <c r="AC28" s="262"/>
      <c r="AD28" s="263"/>
      <c r="AE28" s="264"/>
      <c r="AF28" s="262"/>
      <c r="AG28" s="263"/>
      <c r="AH28" s="264"/>
      <c r="AI28" s="262"/>
      <c r="AJ28" s="263"/>
      <c r="AK28" s="264"/>
      <c r="AL28" s="262"/>
      <c r="AM28" s="263"/>
      <c r="AN28" s="264"/>
      <c r="AO28" s="262"/>
      <c r="AP28" s="263"/>
      <c r="AQ28" s="264"/>
      <c r="AR28" s="262"/>
      <c r="AS28" s="263"/>
      <c r="AT28" s="264"/>
      <c r="AU28" s="262"/>
      <c r="AV28" s="263"/>
      <c r="AW28" s="264"/>
      <c r="AX28" s="262"/>
      <c r="AY28" s="263"/>
      <c r="AZ28" s="264"/>
      <c r="BA28" s="262"/>
      <c r="BB28" s="263"/>
      <c r="BC28" s="264"/>
      <c r="BD28" s="262"/>
      <c r="BE28" s="263"/>
      <c r="BF28" s="264"/>
      <c r="BG28" s="329"/>
      <c r="BH28" s="330"/>
      <c r="BI28" s="330"/>
      <c r="BJ28" s="331"/>
      <c r="BK28" s="331"/>
      <c r="BL28" s="331"/>
      <c r="BM28" s="324"/>
      <c r="BN28" s="324"/>
      <c r="BO28" s="324"/>
      <c r="BP28" s="324"/>
      <c r="BQ28" s="324"/>
      <c r="BR28" s="324"/>
      <c r="BS28" s="324"/>
      <c r="BT28" s="324"/>
      <c r="BU28" s="324"/>
      <c r="BV28" s="324"/>
      <c r="BW28" s="324"/>
      <c r="BX28" s="324"/>
      <c r="BY28" s="304">
        <f t="shared" si="0"/>
        <v>0</v>
      </c>
      <c r="BZ28" s="305"/>
      <c r="CA28" s="305"/>
      <c r="CB28" s="306"/>
      <c r="CC28" s="146"/>
      <c r="CD28" s="147"/>
      <c r="CE28" s="147"/>
      <c r="CF28" s="149"/>
      <c r="CG28" s="328"/>
      <c r="CH28" s="322"/>
      <c r="CI28" s="323"/>
      <c r="CJ28" s="321"/>
      <c r="CK28" s="322"/>
      <c r="CL28" s="323"/>
      <c r="CM28" s="324"/>
      <c r="CN28" s="324"/>
      <c r="CO28" s="324"/>
      <c r="CP28" s="324"/>
      <c r="CQ28" s="324"/>
      <c r="CR28" s="324"/>
      <c r="CS28" s="324"/>
      <c r="CT28" s="324"/>
      <c r="CU28" s="325"/>
      <c r="CV28" s="326"/>
      <c r="CW28" s="326"/>
      <c r="CX28" s="327"/>
      <c r="CY28" s="321"/>
      <c r="CZ28" s="322"/>
      <c r="DA28" s="322"/>
      <c r="DB28" s="323"/>
      <c r="DC28" s="321"/>
      <c r="DD28" s="322"/>
      <c r="DE28" s="322"/>
      <c r="DF28" s="323"/>
      <c r="DG28" s="259"/>
      <c r="DH28" s="260"/>
      <c r="DI28" s="260"/>
      <c r="DJ28" s="261"/>
      <c r="DK28" s="278"/>
      <c r="DL28" s="278"/>
      <c r="DM28" s="278"/>
      <c r="DN28" s="278"/>
      <c r="DO28" s="278"/>
      <c r="DP28" s="278"/>
      <c r="DQ28" s="278"/>
      <c r="DR28" s="278"/>
      <c r="DS28" s="278"/>
      <c r="DT28" s="278"/>
      <c r="DU28" s="279"/>
      <c r="DV28" s="279"/>
      <c r="DW28" s="279"/>
      <c r="DX28" s="280"/>
      <c r="DY28" s="281"/>
      <c r="DZ28" s="282"/>
      <c r="EA28" s="233"/>
      <c r="EB28" s="234"/>
      <c r="EC28" s="235"/>
      <c r="ED28" s="233"/>
      <c r="EE28" s="234"/>
      <c r="EF28" s="236"/>
    </row>
    <row r="29" spans="1:138">
      <c r="B29" s="287"/>
      <c r="C29" s="290"/>
      <c r="D29" s="289"/>
      <c r="E29" s="288"/>
      <c r="F29" s="290"/>
      <c r="G29" s="315"/>
      <c r="H29" s="316"/>
      <c r="I29" s="316"/>
      <c r="J29" s="316"/>
      <c r="K29" s="316"/>
      <c r="L29" s="317"/>
      <c r="M29" s="318"/>
      <c r="N29" s="319"/>
      <c r="O29" s="319"/>
      <c r="P29" s="319"/>
      <c r="Q29" s="319"/>
      <c r="R29" s="319"/>
      <c r="S29" s="319"/>
      <c r="T29" s="319"/>
      <c r="U29" s="319"/>
      <c r="V29" s="320"/>
      <c r="W29" s="312"/>
      <c r="X29" s="313"/>
      <c r="Y29" s="314"/>
      <c r="Z29" s="292"/>
      <c r="AA29" s="293"/>
      <c r="AB29" s="294"/>
      <c r="AC29" s="292"/>
      <c r="AD29" s="293"/>
      <c r="AE29" s="294"/>
      <c r="AF29" s="292"/>
      <c r="AG29" s="293"/>
      <c r="AH29" s="294"/>
      <c r="AI29" s="292"/>
      <c r="AJ29" s="293"/>
      <c r="AK29" s="294"/>
      <c r="AL29" s="292"/>
      <c r="AM29" s="293"/>
      <c r="AN29" s="294"/>
      <c r="AO29" s="292"/>
      <c r="AP29" s="293"/>
      <c r="AQ29" s="294"/>
      <c r="AR29" s="292"/>
      <c r="AS29" s="293"/>
      <c r="AT29" s="294"/>
      <c r="AU29" s="292"/>
      <c r="AV29" s="293"/>
      <c r="AW29" s="294"/>
      <c r="AX29" s="292"/>
      <c r="AY29" s="293"/>
      <c r="AZ29" s="294"/>
      <c r="BA29" s="292"/>
      <c r="BB29" s="293"/>
      <c r="BC29" s="294"/>
      <c r="BD29" s="292"/>
      <c r="BE29" s="293"/>
      <c r="BF29" s="308"/>
      <c r="BG29" s="309"/>
      <c r="BH29" s="310"/>
      <c r="BI29" s="311"/>
      <c r="BJ29" s="312"/>
      <c r="BK29" s="313"/>
      <c r="BL29" s="314"/>
      <c r="BM29" s="298"/>
      <c r="BN29" s="299"/>
      <c r="BO29" s="299"/>
      <c r="BP29" s="300"/>
      <c r="BQ29" s="298"/>
      <c r="BR29" s="299"/>
      <c r="BS29" s="299"/>
      <c r="BT29" s="300"/>
      <c r="BU29" s="298"/>
      <c r="BV29" s="299"/>
      <c r="BW29" s="299"/>
      <c r="BX29" s="300"/>
      <c r="BY29" s="304">
        <f t="shared" ref="BY29" si="1">BQ29-BU29</f>
        <v>0</v>
      </c>
      <c r="BZ29" s="305"/>
      <c r="CA29" s="305"/>
      <c r="CB29" s="306"/>
      <c r="CC29" s="179"/>
      <c r="CD29" s="180"/>
      <c r="CE29" s="180"/>
      <c r="CF29" s="181"/>
      <c r="CG29" s="307"/>
      <c r="CH29" s="299"/>
      <c r="CI29" s="300"/>
      <c r="CJ29" s="298"/>
      <c r="CK29" s="299"/>
      <c r="CL29" s="300"/>
      <c r="CM29" s="298"/>
      <c r="CN29" s="299"/>
      <c r="CO29" s="299"/>
      <c r="CP29" s="300"/>
      <c r="CQ29" s="298"/>
      <c r="CR29" s="299"/>
      <c r="CS29" s="299"/>
      <c r="CT29" s="300"/>
      <c r="CU29" s="301"/>
      <c r="CV29" s="302"/>
      <c r="CW29" s="302"/>
      <c r="CX29" s="303"/>
      <c r="CY29" s="298"/>
      <c r="CZ29" s="299"/>
      <c r="DA29" s="299"/>
      <c r="DB29" s="300"/>
      <c r="DC29" s="298"/>
      <c r="DD29" s="299"/>
      <c r="DE29" s="299"/>
      <c r="DF29" s="300"/>
      <c r="DG29" s="259"/>
      <c r="DH29" s="260"/>
      <c r="DI29" s="260"/>
      <c r="DJ29" s="261"/>
      <c r="DK29" s="295"/>
      <c r="DL29" s="296"/>
      <c r="DM29" s="296"/>
      <c r="DN29" s="296"/>
      <c r="DO29" s="296"/>
      <c r="DP29" s="296"/>
      <c r="DQ29" s="296"/>
      <c r="DR29" s="296"/>
      <c r="DS29" s="296"/>
      <c r="DT29" s="297"/>
      <c r="DU29" s="292"/>
      <c r="DV29" s="293"/>
      <c r="DW29" s="294"/>
      <c r="DX29" s="280"/>
      <c r="DY29" s="281"/>
      <c r="DZ29" s="282"/>
      <c r="EA29" s="233"/>
      <c r="EB29" s="234"/>
      <c r="EC29" s="235"/>
      <c r="ED29" s="233"/>
      <c r="EE29" s="234"/>
      <c r="EF29" s="236"/>
    </row>
    <row r="30" spans="1:138">
      <c r="B30" s="287"/>
      <c r="C30" s="288"/>
      <c r="D30" s="289"/>
      <c r="E30" s="288"/>
      <c r="F30" s="290"/>
      <c r="G30" s="280"/>
      <c r="H30" s="281"/>
      <c r="I30" s="281"/>
      <c r="J30" s="281"/>
      <c r="K30" s="281"/>
      <c r="L30" s="282"/>
      <c r="M30" s="291"/>
      <c r="N30" s="291"/>
      <c r="O30" s="291"/>
      <c r="P30" s="291"/>
      <c r="Q30" s="291"/>
      <c r="R30" s="291"/>
      <c r="S30" s="291"/>
      <c r="T30" s="291"/>
      <c r="U30" s="291"/>
      <c r="V30" s="291"/>
      <c r="W30" s="292"/>
      <c r="X30" s="293"/>
      <c r="Y30" s="294"/>
      <c r="Z30" s="262"/>
      <c r="AA30" s="263"/>
      <c r="AB30" s="264"/>
      <c r="AC30" s="262"/>
      <c r="AD30" s="263"/>
      <c r="AE30" s="264"/>
      <c r="AF30" s="262"/>
      <c r="AG30" s="263"/>
      <c r="AH30" s="264"/>
      <c r="AI30" s="262"/>
      <c r="AJ30" s="263"/>
      <c r="AK30" s="264"/>
      <c r="AL30" s="262"/>
      <c r="AM30" s="263"/>
      <c r="AN30" s="264"/>
      <c r="AO30" s="262"/>
      <c r="AP30" s="263"/>
      <c r="AQ30" s="264"/>
      <c r="AR30" s="262"/>
      <c r="AS30" s="263"/>
      <c r="AT30" s="264"/>
      <c r="AU30" s="262"/>
      <c r="AV30" s="263"/>
      <c r="AW30" s="264"/>
      <c r="AX30" s="262"/>
      <c r="AY30" s="263"/>
      <c r="AZ30" s="264"/>
      <c r="BA30" s="262"/>
      <c r="BB30" s="263"/>
      <c r="BC30" s="264"/>
      <c r="BD30" s="262"/>
      <c r="BE30" s="263"/>
      <c r="BF30" s="264"/>
      <c r="BG30" s="284"/>
      <c r="BH30" s="285"/>
      <c r="BI30" s="285"/>
      <c r="BJ30" s="286"/>
      <c r="BK30" s="286"/>
      <c r="BL30" s="286"/>
      <c r="BM30" s="249"/>
      <c r="BN30" s="249"/>
      <c r="BO30" s="249"/>
      <c r="BP30" s="249"/>
      <c r="BQ30" s="249"/>
      <c r="BR30" s="249"/>
      <c r="BS30" s="249"/>
      <c r="BT30" s="249"/>
      <c r="BU30" s="249"/>
      <c r="BV30" s="249"/>
      <c r="BW30" s="249"/>
      <c r="BX30" s="249"/>
      <c r="BY30" s="250">
        <f t="shared" si="0"/>
        <v>0</v>
      </c>
      <c r="BZ30" s="251"/>
      <c r="CA30" s="251"/>
      <c r="CB30" s="252"/>
      <c r="CC30" s="253"/>
      <c r="CD30" s="254"/>
      <c r="CE30" s="254"/>
      <c r="CF30" s="255"/>
      <c r="CG30" s="283"/>
      <c r="CH30" s="260"/>
      <c r="CI30" s="261"/>
      <c r="CJ30" s="259"/>
      <c r="CK30" s="260"/>
      <c r="CL30" s="261"/>
      <c r="CM30" s="249"/>
      <c r="CN30" s="249"/>
      <c r="CO30" s="249"/>
      <c r="CP30" s="249"/>
      <c r="CQ30" s="249"/>
      <c r="CR30" s="249"/>
      <c r="CS30" s="249"/>
      <c r="CT30" s="249"/>
      <c r="CU30" s="160"/>
      <c r="CV30" s="161"/>
      <c r="CW30" s="161"/>
      <c r="CX30" s="162"/>
      <c r="CY30" s="160"/>
      <c r="CZ30" s="161"/>
      <c r="DA30" s="161"/>
      <c r="DB30" s="162"/>
      <c r="DC30" s="160"/>
      <c r="DD30" s="161"/>
      <c r="DE30" s="161"/>
      <c r="DF30" s="162"/>
      <c r="DG30" s="259"/>
      <c r="DH30" s="260"/>
      <c r="DI30" s="260"/>
      <c r="DJ30" s="261"/>
      <c r="DK30" s="278"/>
      <c r="DL30" s="278"/>
      <c r="DM30" s="278"/>
      <c r="DN30" s="278"/>
      <c r="DO30" s="278"/>
      <c r="DP30" s="278"/>
      <c r="DQ30" s="278"/>
      <c r="DR30" s="278"/>
      <c r="DS30" s="278"/>
      <c r="DT30" s="278"/>
      <c r="DU30" s="279"/>
      <c r="DV30" s="279"/>
      <c r="DW30" s="279"/>
      <c r="DX30" s="280"/>
      <c r="DY30" s="281"/>
      <c r="DZ30" s="282"/>
      <c r="EA30" s="233"/>
      <c r="EB30" s="234"/>
      <c r="EC30" s="235"/>
      <c r="ED30" s="233"/>
      <c r="EE30" s="234"/>
      <c r="EF30" s="236"/>
    </row>
    <row r="31" spans="1:138" ht="13.5" thickBot="1">
      <c r="B31" s="269"/>
      <c r="C31" s="270"/>
      <c r="D31" s="271"/>
      <c r="E31" s="272"/>
      <c r="F31" s="273"/>
      <c r="G31" s="213"/>
      <c r="H31" s="214"/>
      <c r="I31" s="214"/>
      <c r="J31" s="214"/>
      <c r="K31" s="214"/>
      <c r="L31" s="215"/>
      <c r="M31" s="274"/>
      <c r="N31" s="274"/>
      <c r="O31" s="274"/>
      <c r="P31" s="274"/>
      <c r="Q31" s="274"/>
      <c r="R31" s="274"/>
      <c r="S31" s="274"/>
      <c r="T31" s="274"/>
      <c r="U31" s="274"/>
      <c r="V31" s="274"/>
      <c r="W31" s="275"/>
      <c r="X31" s="276"/>
      <c r="Y31" s="277"/>
      <c r="Z31" s="48"/>
      <c r="AA31" s="49"/>
      <c r="AB31" s="49"/>
      <c r="AC31" s="48"/>
      <c r="AD31" s="49"/>
      <c r="AE31" s="49"/>
      <c r="AF31" s="48"/>
      <c r="AG31" s="49"/>
      <c r="AH31" s="49"/>
      <c r="AI31" s="48"/>
      <c r="AJ31" s="49"/>
      <c r="AK31" s="49"/>
      <c r="AL31" s="48"/>
      <c r="AM31" s="49"/>
      <c r="AN31" s="49"/>
      <c r="AO31" s="48"/>
      <c r="AP31" s="49"/>
      <c r="AQ31" s="49"/>
      <c r="AR31" s="48"/>
      <c r="AS31" s="49"/>
      <c r="AT31" s="49"/>
      <c r="AU31" s="48"/>
      <c r="AV31" s="49"/>
      <c r="AW31" s="49"/>
      <c r="AX31" s="262"/>
      <c r="AY31" s="263"/>
      <c r="AZ31" s="264"/>
      <c r="BA31" s="262"/>
      <c r="BB31" s="263"/>
      <c r="BC31" s="264"/>
      <c r="BD31" s="262"/>
      <c r="BE31" s="263"/>
      <c r="BF31" s="264"/>
      <c r="BG31" s="265"/>
      <c r="BH31" s="266"/>
      <c r="BI31" s="266"/>
      <c r="BJ31" s="267"/>
      <c r="BK31" s="267"/>
      <c r="BL31" s="267"/>
      <c r="BM31" s="268"/>
      <c r="BN31" s="257"/>
      <c r="BO31" s="257"/>
      <c r="BP31" s="258"/>
      <c r="BQ31" s="249"/>
      <c r="BR31" s="249"/>
      <c r="BS31" s="249"/>
      <c r="BT31" s="249"/>
      <c r="BU31" s="249"/>
      <c r="BV31" s="249"/>
      <c r="BW31" s="249"/>
      <c r="BX31" s="249"/>
      <c r="BY31" s="250">
        <f t="shared" si="0"/>
        <v>0</v>
      </c>
      <c r="BZ31" s="251"/>
      <c r="CA31" s="251"/>
      <c r="CB31" s="252"/>
      <c r="CC31" s="253"/>
      <c r="CD31" s="254"/>
      <c r="CE31" s="254"/>
      <c r="CF31" s="255"/>
      <c r="CG31" s="256"/>
      <c r="CH31" s="257"/>
      <c r="CI31" s="258"/>
      <c r="CJ31" s="259"/>
      <c r="CK31" s="260"/>
      <c r="CL31" s="261"/>
      <c r="CM31" s="239"/>
      <c r="CN31" s="239"/>
      <c r="CO31" s="239"/>
      <c r="CP31" s="239"/>
      <c r="CQ31" s="239"/>
      <c r="CR31" s="239"/>
      <c r="CS31" s="239"/>
      <c r="CT31" s="239"/>
      <c r="CU31" s="240"/>
      <c r="CV31" s="241"/>
      <c r="CW31" s="241"/>
      <c r="CX31" s="242"/>
      <c r="CY31" s="240"/>
      <c r="CZ31" s="241"/>
      <c r="DA31" s="241"/>
      <c r="DB31" s="242"/>
      <c r="DC31" s="243"/>
      <c r="DD31" s="244"/>
      <c r="DE31" s="244"/>
      <c r="DF31" s="245"/>
      <c r="DG31" s="246"/>
      <c r="DH31" s="247"/>
      <c r="DI31" s="247"/>
      <c r="DJ31" s="248"/>
      <c r="DK31" s="211"/>
      <c r="DL31" s="211"/>
      <c r="DM31" s="211"/>
      <c r="DN31" s="211"/>
      <c r="DO31" s="211"/>
      <c r="DP31" s="211"/>
      <c r="DQ31" s="211"/>
      <c r="DR31" s="211"/>
      <c r="DS31" s="211"/>
      <c r="DT31" s="211"/>
      <c r="DU31" s="212"/>
      <c r="DV31" s="212"/>
      <c r="DW31" s="212"/>
      <c r="DX31" s="213"/>
      <c r="DY31" s="214"/>
      <c r="DZ31" s="215"/>
      <c r="EA31" s="233"/>
      <c r="EB31" s="234"/>
      <c r="EC31" s="235"/>
      <c r="ED31" s="233"/>
      <c r="EE31" s="234"/>
      <c r="EF31" s="236"/>
    </row>
    <row r="32" spans="1:138" ht="14" thickTop="1" thickBot="1">
      <c r="B32" s="237">
        <f>COUNTA(B22:C31)</f>
        <v>5</v>
      </c>
      <c r="C32" s="238"/>
      <c r="D32" s="24"/>
      <c r="E32" s="24"/>
      <c r="F32" s="24"/>
      <c r="W32" s="226">
        <f>COUNTIF(W22:Y31,"○")</f>
        <v>5</v>
      </c>
      <c r="X32" s="227"/>
      <c r="Y32" s="228"/>
      <c r="Z32" s="226">
        <f>COUNTIF(Z22:AB31,"○")</f>
        <v>0</v>
      </c>
      <c r="AA32" s="227"/>
      <c r="AB32" s="228"/>
      <c r="AC32" s="226">
        <f>COUNTIF(AC22:AE31,"○")</f>
        <v>0</v>
      </c>
      <c r="AD32" s="227"/>
      <c r="AE32" s="228"/>
      <c r="AF32" s="226">
        <f>COUNTIF(AF22:AH31,"○")</f>
        <v>0</v>
      </c>
      <c r="AG32" s="227"/>
      <c r="AH32" s="228"/>
      <c r="AI32" s="226">
        <f>COUNTIF(AI22:AK31,"○")</f>
        <v>0</v>
      </c>
      <c r="AJ32" s="227"/>
      <c r="AK32" s="228"/>
      <c r="AL32" s="226">
        <f>COUNTIF(AL22:AN31,"○")</f>
        <v>0</v>
      </c>
      <c r="AM32" s="227"/>
      <c r="AN32" s="228"/>
      <c r="AO32" s="226">
        <f>COUNTIF(AO22:AQ31,"○")</f>
        <v>0</v>
      </c>
      <c r="AP32" s="227"/>
      <c r="AQ32" s="228"/>
      <c r="AR32" s="226">
        <f>COUNTIF(AR22:AT31,"○")</f>
        <v>0</v>
      </c>
      <c r="AS32" s="227"/>
      <c r="AT32" s="228"/>
      <c r="AU32" s="226">
        <f>COUNTIF(AU22:AW31,"○")</f>
        <v>0</v>
      </c>
      <c r="AV32" s="227"/>
      <c r="AW32" s="228"/>
      <c r="AX32" s="226">
        <f>COUNTIF(AX22:AZ31,"○")</f>
        <v>0</v>
      </c>
      <c r="AY32" s="227"/>
      <c r="AZ32" s="228"/>
      <c r="BA32" s="226">
        <f>COUNTIF(BA22:BC31,"○")</f>
        <v>0</v>
      </c>
      <c r="BB32" s="227"/>
      <c r="BC32" s="228"/>
      <c r="BD32" s="226">
        <f>COUNTIF(BD22:BF31,"○")</f>
        <v>0</v>
      </c>
      <c r="BE32" s="227"/>
      <c r="BF32" s="228"/>
      <c r="BG32" s="229" t="s">
        <v>39</v>
      </c>
      <c r="BH32" s="230"/>
      <c r="BI32" s="230"/>
      <c r="BJ32" s="230"/>
      <c r="BK32" s="230"/>
      <c r="BL32" s="231"/>
      <c r="BM32" s="232">
        <f>SUM(BM22:BP31)</f>
        <v>0</v>
      </c>
      <c r="BN32" s="232"/>
      <c r="BO32" s="232"/>
      <c r="BP32" s="232"/>
      <c r="BQ32" s="216">
        <f>SUM(BQ22:BT31)</f>
        <v>0</v>
      </c>
      <c r="BR32" s="217"/>
      <c r="BS32" s="217"/>
      <c r="BT32" s="218"/>
      <c r="BU32" s="216">
        <f>SUM(BU22:BX31)</f>
        <v>0</v>
      </c>
      <c r="BV32" s="217"/>
      <c r="BW32" s="217"/>
      <c r="BX32" s="218"/>
      <c r="BY32" s="216">
        <f>SUM(BY22:CB31)</f>
        <v>0</v>
      </c>
      <c r="BZ32" s="217"/>
      <c r="CA32" s="217"/>
      <c r="CB32" s="218"/>
      <c r="CC32" s="216">
        <f>SUM(CC22:CF31)</f>
        <v>0</v>
      </c>
      <c r="CD32" s="217"/>
      <c r="CE32" s="217"/>
      <c r="CF32" s="218"/>
      <c r="CG32" s="219">
        <f>SUBTOTAL(9,CG22:CI31)*0.01</f>
        <v>1.2</v>
      </c>
      <c r="CH32" s="220"/>
      <c r="CI32" s="220"/>
      <c r="CJ32" s="220">
        <f>SUBTOTAL(9,CJ22:CL31)*0.01</f>
        <v>1.2</v>
      </c>
      <c r="CK32" s="220"/>
      <c r="CL32" s="221"/>
      <c r="CM32" s="222">
        <f>SUBTOTAL(9,CM22:CP31)</f>
        <v>0</v>
      </c>
      <c r="CN32" s="222"/>
      <c r="CO32" s="222"/>
      <c r="CP32" s="222"/>
      <c r="CQ32" s="222">
        <f>SUBTOTAL(9,CQ22:CT31)</f>
        <v>0</v>
      </c>
      <c r="CR32" s="222"/>
      <c r="CS32" s="222"/>
      <c r="CT32" s="222"/>
      <c r="CU32" s="223"/>
      <c r="CV32" s="224"/>
      <c r="CW32" s="224"/>
      <c r="CX32" s="225"/>
      <c r="CY32" s="645">
        <f>SUBTOTAL(9,CY22:DB31)</f>
        <v>0</v>
      </c>
      <c r="CZ32" s="645"/>
      <c r="DA32" s="645"/>
      <c r="DB32" s="645"/>
      <c r="DC32" s="646">
        <f>SUBTOTAL(9,DC22:DF31)</f>
        <v>0</v>
      </c>
      <c r="DD32" s="646"/>
      <c r="DE32" s="646"/>
      <c r="DF32" s="646"/>
      <c r="DG32" s="646">
        <f>SUBTOTAL(9,DG22:DJ31)</f>
        <v>0</v>
      </c>
      <c r="DH32" s="646"/>
      <c r="DI32" s="646"/>
      <c r="DJ32" s="646"/>
      <c r="DK32" s="211"/>
      <c r="DL32" s="211"/>
      <c r="DM32" s="211"/>
      <c r="DN32" s="211"/>
      <c r="DO32" s="211"/>
      <c r="DP32" s="211"/>
      <c r="DQ32" s="211"/>
      <c r="DR32" s="211"/>
      <c r="DS32" s="211"/>
      <c r="DT32" s="211"/>
      <c r="DU32" s="212"/>
      <c r="DV32" s="212"/>
      <c r="DW32" s="212"/>
      <c r="DX32" s="213"/>
      <c r="DY32" s="214"/>
      <c r="DZ32" s="215"/>
      <c r="EA32" s="192">
        <f>SUM(EA22:EC31)</f>
        <v>0</v>
      </c>
      <c r="EB32" s="193"/>
      <c r="EC32" s="194"/>
      <c r="ED32" s="195">
        <f>SUM(ED22:EF31)*0.01</f>
        <v>0</v>
      </c>
      <c r="EE32" s="196"/>
      <c r="EF32" s="197"/>
    </row>
    <row r="33" spans="3:152" ht="14" thickTop="1" thickBot="1">
      <c r="BD33" s="78"/>
      <c r="BE33" s="78"/>
      <c r="BF33" s="78"/>
      <c r="BG33" s="131"/>
      <c r="BH33" s="132"/>
      <c r="BI33" s="132"/>
      <c r="BJ33" s="132"/>
      <c r="BK33" s="132"/>
      <c r="BL33" s="133"/>
      <c r="BM33" s="641">
        <f>SUM(BM22:BP31)</f>
        <v>0</v>
      </c>
      <c r="BN33" s="641"/>
      <c r="BO33" s="641"/>
      <c r="BP33" s="641"/>
      <c r="BQ33" s="641">
        <f>SUM(BQ22:BT31)</f>
        <v>0</v>
      </c>
      <c r="BR33" s="641"/>
      <c r="BS33" s="641"/>
      <c r="BT33" s="641"/>
      <c r="BU33" s="641">
        <f>SUM(BU22:BX31)</f>
        <v>0</v>
      </c>
      <c r="BV33" s="641"/>
      <c r="BW33" s="641"/>
      <c r="BX33" s="641"/>
      <c r="BY33" s="641">
        <f>SUM(BY22:CB31)</f>
        <v>0</v>
      </c>
      <c r="BZ33" s="641"/>
      <c r="CA33" s="641"/>
      <c r="CB33" s="641"/>
      <c r="CC33" s="642">
        <f>SUM(CC22:CF31)</f>
        <v>0</v>
      </c>
      <c r="CD33" s="643"/>
      <c r="CE33" s="643"/>
      <c r="CF33" s="644"/>
      <c r="CG33" s="202" t="s">
        <v>40</v>
      </c>
      <c r="CH33" s="203"/>
      <c r="CI33" s="203"/>
      <c r="CJ33" s="203"/>
      <c r="CK33" s="203"/>
      <c r="CL33" s="204"/>
      <c r="CM33" s="205">
        <f>IF(CG32=0,0,CM32/$CG32*0.1)</f>
        <v>0</v>
      </c>
      <c r="CN33" s="206"/>
      <c r="CO33" s="206"/>
      <c r="CP33" s="207"/>
      <c r="CQ33" s="205">
        <f>IF(CG32=0,0,CQ32/$CJ32*0.1)</f>
        <v>0</v>
      </c>
      <c r="CR33" s="206"/>
      <c r="CS33" s="206"/>
      <c r="CT33" s="208"/>
      <c r="CU33" s="182" t="s">
        <v>77</v>
      </c>
      <c r="CV33" s="183"/>
      <c r="CW33" s="183"/>
      <c r="CX33" s="184"/>
      <c r="CY33" s="647" t="e">
        <f>CM32/CY32</f>
        <v>#DIV/0!</v>
      </c>
      <c r="CZ33" s="648"/>
      <c r="DA33" s="648"/>
      <c r="DB33" s="649"/>
      <c r="DC33" s="650" t="e">
        <f>CQ32/DC32</f>
        <v>#DIV/0!</v>
      </c>
      <c r="DD33" s="650"/>
      <c r="DE33" s="650"/>
      <c r="DF33" s="651"/>
      <c r="DG33" s="652"/>
      <c r="DH33" s="652"/>
      <c r="DI33" s="652"/>
      <c r="DJ33" s="652"/>
      <c r="DK33" s="52"/>
      <c r="DL33" s="52"/>
      <c r="DM33" s="52"/>
      <c r="DN33" s="52"/>
      <c r="EE33" s="36"/>
      <c r="EG33" s="36"/>
      <c r="EH33" s="50"/>
      <c r="EI33" s="50"/>
      <c r="EJ33" s="50"/>
      <c r="EK33" s="36"/>
      <c r="EL33" s="36"/>
      <c r="EM33" s="36"/>
      <c r="EN33" s="36"/>
      <c r="EO33" s="190">
        <f>IF(BV32=0,0,#REF!/CG32)</f>
        <v>0</v>
      </c>
      <c r="EP33" s="191"/>
    </row>
    <row r="34" spans="3:152" ht="13.5" customHeight="1">
      <c r="BG34" s="104">
        <v>1.1499999999999999</v>
      </c>
      <c r="BH34" s="105"/>
      <c r="BI34" s="106"/>
      <c r="BJ34" s="107" t="s">
        <v>24</v>
      </c>
      <c r="BK34" s="108"/>
      <c r="BL34" s="109"/>
      <c r="BM34" s="143">
        <f>SUMPRODUCT(($BG$22:$BG$31="115%")*($BJ$22:$BJ$31="Ａ重油")*($BM$22:$BP$31))</f>
        <v>0</v>
      </c>
      <c r="BN34" s="144"/>
      <c r="BO34" s="144"/>
      <c r="BP34" s="145"/>
      <c r="BQ34" s="143">
        <f>SUMPRODUCT(($BG$22:$BG$31="115%")*($BJ$22:$BJ$31="Ａ重油")*($BQ$22:$BT$31))</f>
        <v>0</v>
      </c>
      <c r="BR34" s="144"/>
      <c r="BS34" s="144"/>
      <c r="BT34" s="145"/>
      <c r="BU34" s="143">
        <f>SUMPRODUCT(($BG$22:$BG$31="115%")*($BJ$22:$BJ$31="Ａ重油")*($BU$22:$BX$31))</f>
        <v>0</v>
      </c>
      <c r="BV34" s="144"/>
      <c r="BW34" s="144"/>
      <c r="BX34" s="145"/>
      <c r="BY34" s="143">
        <f>SUMPRODUCT(($BG$22:$BG$31="115%")*($BJ$22:$BJ$31="Ａ重油")*($BY$22:$CB$31))</f>
        <v>0</v>
      </c>
      <c r="BZ34" s="144"/>
      <c r="CA34" s="144"/>
      <c r="CB34" s="145"/>
      <c r="CC34" s="146">
        <f>SUMPRODUCT(($BG$22:$BG$31="115%")*($BJ$22:$BJ$31="Ａ重油")*(CC$22:CC$31))</f>
        <v>0</v>
      </c>
      <c r="CD34" s="147"/>
      <c r="CE34" s="147"/>
      <c r="CF34" s="149"/>
      <c r="CG34" s="172" t="s">
        <v>42</v>
      </c>
      <c r="CH34" s="173"/>
      <c r="CI34" s="173"/>
      <c r="CJ34" s="173"/>
      <c r="CK34" s="173"/>
      <c r="CL34" s="173"/>
      <c r="CM34" s="173"/>
      <c r="CN34" s="173"/>
      <c r="CO34" s="173"/>
      <c r="CP34" s="173"/>
      <c r="CQ34" s="173"/>
      <c r="CR34" s="173"/>
      <c r="CS34" s="173"/>
      <c r="CT34" s="174"/>
      <c r="CU34" s="175" t="s">
        <v>79</v>
      </c>
      <c r="CV34" s="175"/>
      <c r="CW34" s="175"/>
      <c r="CX34" s="175"/>
      <c r="CY34" s="175"/>
      <c r="CZ34" s="175"/>
      <c r="DA34" s="175"/>
      <c r="DB34" s="175"/>
      <c r="DC34" s="175"/>
      <c r="DD34" s="175"/>
      <c r="DE34" s="175"/>
      <c r="DF34" s="175"/>
      <c r="DG34" s="94"/>
      <c r="DH34" s="94"/>
      <c r="DI34" s="94"/>
      <c r="DJ34" s="94"/>
      <c r="DK34" s="94"/>
      <c r="DL34" s="94"/>
      <c r="DM34" s="94"/>
      <c r="DN34" s="94"/>
    </row>
    <row r="35" spans="3:152">
      <c r="BD35" s="12"/>
      <c r="BG35" s="95">
        <v>1.1499999999999999</v>
      </c>
      <c r="BH35" s="96"/>
      <c r="BI35" s="97"/>
      <c r="BJ35" s="98" t="s">
        <v>25</v>
      </c>
      <c r="BK35" s="99"/>
      <c r="BL35" s="100"/>
      <c r="BM35" s="137">
        <f>SUMPRODUCT(($BG$22:$BG$31="115%")*($BJ$22:$BJ$31="灯油")*($BM$22:$BP$31))</f>
        <v>0</v>
      </c>
      <c r="BN35" s="138"/>
      <c r="BO35" s="138"/>
      <c r="BP35" s="139"/>
      <c r="BQ35" s="134">
        <f>SUMPRODUCT(($BG$22:$BG$31="115%")*($BJ$22:$BJ$31="灯油")*(BQ$22:BQ$31))</f>
        <v>0</v>
      </c>
      <c r="BR35" s="135"/>
      <c r="BS35" s="135"/>
      <c r="BT35" s="136"/>
      <c r="BU35" s="134">
        <f>SUMPRODUCT(($BG$22:$BG$31="115%")*($BJ$22:$BJ$31="灯油")*(BU$22:BU$31))</f>
        <v>0</v>
      </c>
      <c r="BV35" s="135"/>
      <c r="BW35" s="135"/>
      <c r="BX35" s="136"/>
      <c r="BY35" s="134">
        <f t="shared" ref="BY35:BY39" si="2">BQ35-BU35</f>
        <v>0</v>
      </c>
      <c r="BZ35" s="135"/>
      <c r="CA35" s="135"/>
      <c r="CB35" s="136"/>
      <c r="CC35" s="134">
        <f>SUMPRODUCT(($BG$22:$BG$31="115%")*($BJ$22:$BJ$31="灯油")*(CC$22:CC$31))</f>
        <v>0</v>
      </c>
      <c r="CD35" s="135"/>
      <c r="CE35" s="135"/>
      <c r="CF35" s="158"/>
      <c r="CG35" s="167" t="s">
        <v>26</v>
      </c>
      <c r="CH35" s="167"/>
      <c r="CI35" s="167"/>
      <c r="CJ35" s="167"/>
      <c r="CK35" s="167"/>
      <c r="CL35" s="167"/>
      <c r="CM35" s="160"/>
      <c r="CN35" s="161"/>
      <c r="CO35" s="161"/>
      <c r="CP35" s="161"/>
      <c r="CQ35" s="161"/>
      <c r="CR35" s="161"/>
      <c r="CS35" s="161"/>
      <c r="CT35" s="162"/>
      <c r="CU35" s="168" t="s">
        <v>26</v>
      </c>
      <c r="CV35" s="168"/>
      <c r="CW35" s="168"/>
      <c r="CX35" s="168"/>
      <c r="CY35" s="166"/>
      <c r="CZ35" s="166"/>
      <c r="DA35" s="166"/>
      <c r="DB35" s="166"/>
      <c r="DC35" s="166"/>
      <c r="DD35" s="166"/>
      <c r="DE35" s="166"/>
      <c r="DF35" s="166"/>
      <c r="DG35" s="55"/>
      <c r="DH35" s="53"/>
      <c r="DI35" s="53"/>
      <c r="DJ35" s="53"/>
      <c r="DK35" s="53"/>
      <c r="DL35" s="53"/>
      <c r="DM35" s="53"/>
      <c r="DN35" s="53"/>
      <c r="DS35" s="11"/>
      <c r="DT35" s="11"/>
      <c r="DU35" s="11"/>
      <c r="DV35" s="11"/>
      <c r="DW35" s="11"/>
      <c r="DX35" s="11"/>
      <c r="DY35" s="10"/>
      <c r="DZ35" s="10"/>
      <c r="EA35" s="10"/>
      <c r="EB35" s="10"/>
      <c r="EC35" s="10"/>
      <c r="ED35" s="10"/>
      <c r="EE35" s="10"/>
      <c r="EF35" s="10"/>
      <c r="EG35" s="10"/>
      <c r="EH35" s="10"/>
      <c r="EI35" s="10"/>
    </row>
    <row r="36" spans="3:152">
      <c r="BE36" s="89"/>
      <c r="BF36" s="89"/>
      <c r="BG36" s="104">
        <v>1.3</v>
      </c>
      <c r="BH36" s="105"/>
      <c r="BI36" s="106"/>
      <c r="BJ36" s="107" t="s">
        <v>24</v>
      </c>
      <c r="BK36" s="108"/>
      <c r="BL36" s="109"/>
      <c r="BM36" s="157">
        <f>SUMPRODUCT(($BG$22:$BG$31="130%")*($BJ$22:$BJ$31="Ａ重油")*($BM$22:$BP$31))</f>
        <v>0</v>
      </c>
      <c r="BN36" s="144"/>
      <c r="BO36" s="144"/>
      <c r="BP36" s="145"/>
      <c r="BQ36" s="146">
        <f>SUMPRODUCT(($BG$22:$BG$31="130%")*($BJ$22:$BJ$31="Ａ重油")*(BQ$22:BQ$31))</f>
        <v>0</v>
      </c>
      <c r="BR36" s="147"/>
      <c r="BS36" s="147"/>
      <c r="BT36" s="148"/>
      <c r="BU36" s="146">
        <f>SUMPRODUCT(($BG$22:$BG$31="130%")*($BJ$22:$BJ$31="Ａ重油")*(BU$22:BU$31))</f>
        <v>0</v>
      </c>
      <c r="BV36" s="147"/>
      <c r="BW36" s="147"/>
      <c r="BX36" s="148"/>
      <c r="BY36" s="146">
        <f t="shared" ref="BY36" si="3">BQ36-BU36</f>
        <v>0</v>
      </c>
      <c r="BZ36" s="147"/>
      <c r="CA36" s="147"/>
      <c r="CB36" s="148"/>
      <c r="CC36" s="146">
        <f>SUMPRODUCT(($BG$22:$BG$31="130%")*($BJ$22:$BJ$31="Ａ重油")*(CC$22:CC$31))</f>
        <v>0</v>
      </c>
      <c r="CD36" s="147"/>
      <c r="CE36" s="147"/>
      <c r="CF36" s="149"/>
      <c r="CG36" s="159" t="s">
        <v>40</v>
      </c>
      <c r="CH36" s="159"/>
      <c r="CI36" s="159"/>
      <c r="CJ36" s="159"/>
      <c r="CK36" s="159"/>
      <c r="CL36" s="159"/>
      <c r="CM36" s="160"/>
      <c r="CN36" s="161"/>
      <c r="CO36" s="161"/>
      <c r="CP36" s="161"/>
      <c r="CQ36" s="161"/>
      <c r="CR36" s="161"/>
      <c r="CS36" s="161"/>
      <c r="CT36" s="162"/>
      <c r="CU36" s="163" t="s">
        <v>77</v>
      </c>
      <c r="CV36" s="164"/>
      <c r="CW36" s="164"/>
      <c r="CX36" s="165"/>
      <c r="CY36" s="166"/>
      <c r="CZ36" s="166"/>
      <c r="DA36" s="166"/>
      <c r="DB36" s="166"/>
      <c r="DC36" s="166"/>
      <c r="DD36" s="166"/>
      <c r="DE36" s="166"/>
      <c r="DF36" s="166"/>
      <c r="DG36" s="55"/>
      <c r="DH36" s="53"/>
      <c r="DI36" s="53"/>
      <c r="DJ36" s="53"/>
      <c r="DK36" s="54"/>
      <c r="DL36" s="54"/>
      <c r="DM36" s="54"/>
      <c r="DN36" s="54"/>
      <c r="DS36" s="38"/>
      <c r="DT36" s="38"/>
      <c r="DU36" s="38"/>
      <c r="DV36" s="38"/>
      <c r="DW36" s="38"/>
      <c r="DX36" s="38"/>
      <c r="DY36" s="38"/>
      <c r="DZ36" s="38"/>
      <c r="EA36" s="38"/>
      <c r="EB36" s="38"/>
      <c r="EC36" s="38"/>
      <c r="ED36" s="38"/>
      <c r="EE36" s="38"/>
      <c r="EF36" s="38"/>
      <c r="EG36" s="38"/>
      <c r="EH36" s="38"/>
      <c r="EI36" s="38"/>
      <c r="EJ36" s="38"/>
      <c r="EK36" s="32"/>
      <c r="EL36" s="32"/>
      <c r="EM36" s="32"/>
      <c r="EN36" s="32"/>
      <c r="EO36" s="32"/>
    </row>
    <row r="37" spans="3:152">
      <c r="BD37" s="89"/>
      <c r="BE37" s="89"/>
      <c r="BF37" s="89"/>
      <c r="BG37" s="104">
        <v>1.3</v>
      </c>
      <c r="BH37" s="105"/>
      <c r="BI37" s="106"/>
      <c r="BJ37" s="107" t="s">
        <v>25</v>
      </c>
      <c r="BK37" s="108"/>
      <c r="BL37" s="109"/>
      <c r="BM37" s="143">
        <f>SUMPRODUCT(($BG$22:$BG$31="130%")*($BJ$22:$BJ$31="灯油")*($BM$22:$BP$31))</f>
        <v>0</v>
      </c>
      <c r="BN37" s="144"/>
      <c r="BO37" s="144"/>
      <c r="BP37" s="145"/>
      <c r="BQ37" s="146">
        <f>SUMPRODUCT(($BG$22:$BG$31="130%")*($BJ$22:$BJ$31="灯油")*(BQ$22:BQ$31))</f>
        <v>0</v>
      </c>
      <c r="BR37" s="147"/>
      <c r="BS37" s="147"/>
      <c r="BT37" s="148"/>
      <c r="BU37" s="146">
        <f>SUMPRODUCT(($BG$22:$BG$31="130%")*($BJ$22:$BJ$31="灯油")*(BU$22:BU$31))</f>
        <v>0</v>
      </c>
      <c r="BV37" s="147"/>
      <c r="BW37" s="147"/>
      <c r="BX37" s="148"/>
      <c r="BY37" s="146">
        <f t="shared" ref="BY37" si="4">BQ37-BU37</f>
        <v>0</v>
      </c>
      <c r="BZ37" s="147"/>
      <c r="CA37" s="147"/>
      <c r="CB37" s="148"/>
      <c r="CC37" s="146">
        <f>SUMPRODUCT(($BG$22:$BG$31="130%")*($BJ$22:$BJ$31="灯油")*(CC$22:CC$31))</f>
        <v>0</v>
      </c>
      <c r="CD37" s="147"/>
      <c r="CE37" s="147"/>
      <c r="CF37" s="149"/>
      <c r="DS37" s="32"/>
      <c r="DT37" s="32"/>
      <c r="DU37" s="32"/>
      <c r="DV37" s="32"/>
      <c r="DW37" s="32"/>
      <c r="DX37" s="32"/>
      <c r="DY37" s="32"/>
      <c r="DZ37" s="32"/>
      <c r="EA37" s="32"/>
      <c r="EB37" s="32"/>
      <c r="EC37" s="32"/>
      <c r="ED37" s="32"/>
      <c r="EE37" s="32"/>
      <c r="EF37" s="32"/>
      <c r="EG37" s="32"/>
      <c r="EH37" s="32"/>
      <c r="EI37" s="32"/>
      <c r="EJ37" s="32"/>
      <c r="EK37" s="32"/>
      <c r="EL37" s="32"/>
      <c r="EM37" s="32"/>
      <c r="EN37" s="32"/>
      <c r="EO37" s="32"/>
    </row>
    <row r="38" spans="3:152">
      <c r="BD38" s="89"/>
      <c r="BE38" s="89"/>
      <c r="BF38" s="89"/>
      <c r="BG38" s="95">
        <v>1.5</v>
      </c>
      <c r="BH38" s="96"/>
      <c r="BI38" s="97"/>
      <c r="BJ38" s="98" t="s">
        <v>24</v>
      </c>
      <c r="BK38" s="99"/>
      <c r="BL38" s="100"/>
      <c r="BM38" s="137">
        <f>SUMPRODUCT(($BG$22:$BG$31="150%")*($BJ$22:$BJ$31="Ａ重油")*($BM$22:$BP$31))</f>
        <v>0</v>
      </c>
      <c r="BN38" s="138"/>
      <c r="BO38" s="138"/>
      <c r="BP38" s="139"/>
      <c r="BQ38" s="134">
        <f>SUMPRODUCT(($BG$22:$BG$31="150%")*($BJ$22:$BJ$31="Ａ重油")*(BQ$22:BQ$31))</f>
        <v>0</v>
      </c>
      <c r="BR38" s="135"/>
      <c r="BS38" s="135"/>
      <c r="BT38" s="136"/>
      <c r="BU38" s="134">
        <f>SUMPRODUCT(($BG$22:$BG$31="150%")*($BJ$22:$BJ$31="Ａ重油")*(BU$22:BU$31))</f>
        <v>0</v>
      </c>
      <c r="BV38" s="135"/>
      <c r="BW38" s="135"/>
      <c r="BX38" s="136"/>
      <c r="BY38" s="134">
        <f t="shared" si="2"/>
        <v>0</v>
      </c>
      <c r="BZ38" s="135"/>
      <c r="CA38" s="135"/>
      <c r="CB38" s="136"/>
      <c r="CC38" s="134">
        <f>SUMPRODUCT(($BG$22:$BG$31="150%")*($BJ$22:$BJ$31="Ａ重油")*(CC$22:CC$31))</f>
        <v>0</v>
      </c>
      <c r="CD38" s="135"/>
      <c r="CE38" s="135"/>
      <c r="CF38" s="1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2"/>
      <c r="DT38" s="32"/>
      <c r="DU38" s="32"/>
      <c r="DV38" s="32"/>
      <c r="DW38" s="32"/>
      <c r="DX38" s="32"/>
      <c r="DY38" s="32"/>
      <c r="DZ38" s="32"/>
      <c r="EA38" s="32"/>
      <c r="EB38" s="32"/>
      <c r="EC38" s="32"/>
      <c r="ED38" s="32"/>
      <c r="EE38" s="32"/>
      <c r="EF38" s="32"/>
      <c r="EG38" s="32"/>
      <c r="EH38" s="32"/>
      <c r="EI38" s="32"/>
      <c r="EJ38" s="93"/>
      <c r="EK38" s="32"/>
      <c r="EL38" s="32"/>
      <c r="EM38" s="32"/>
      <c r="EN38" s="32"/>
      <c r="EO38" s="32"/>
    </row>
    <row r="39" spans="3:152">
      <c r="BD39" s="89"/>
      <c r="BG39" s="95">
        <v>1.5</v>
      </c>
      <c r="BH39" s="96"/>
      <c r="BI39" s="97"/>
      <c r="BJ39" s="98" t="s">
        <v>25</v>
      </c>
      <c r="BK39" s="99"/>
      <c r="BL39" s="100"/>
      <c r="BM39" s="137">
        <f>SUMPRODUCT(($BG$22:$BG$31="150%")*($BJ$22:$BJ$31="灯油")*($BM$22:$BP$31))</f>
        <v>0</v>
      </c>
      <c r="BN39" s="138"/>
      <c r="BO39" s="138"/>
      <c r="BP39" s="139"/>
      <c r="BQ39" s="134">
        <f>SUMPRODUCT(($BG$22:$BG$31="150%")*($BJ$22:$BJ$31="灯油")*(BQ$22:BQ$31))</f>
        <v>0</v>
      </c>
      <c r="BR39" s="135"/>
      <c r="BS39" s="135"/>
      <c r="BT39" s="136"/>
      <c r="BU39" s="134">
        <f>SUMPRODUCT(($BG$22:$BG$31="150%")*($BJ$22:$BJ$31="灯油")*(BU$22:BU$31))</f>
        <v>0</v>
      </c>
      <c r="BV39" s="135"/>
      <c r="BW39" s="135"/>
      <c r="BX39" s="136"/>
      <c r="BY39" s="134">
        <f t="shared" si="2"/>
        <v>0</v>
      </c>
      <c r="BZ39" s="135"/>
      <c r="CA39" s="135"/>
      <c r="CB39" s="136"/>
      <c r="CC39" s="134">
        <f>SUMPRODUCT(($BG$22:$BG$31="150%")*($BJ$22:$BJ$31="灯油")*(CC$22:CC$31))</f>
        <v>0</v>
      </c>
      <c r="CD39" s="135"/>
      <c r="CE39" s="135"/>
      <c r="CF39" s="136"/>
      <c r="CK39" s="36"/>
      <c r="CL39" s="36"/>
      <c r="CM39" s="36"/>
      <c r="CN39" s="36"/>
      <c r="CO39" s="36"/>
      <c r="CP39" s="36"/>
      <c r="CQ39" s="36"/>
      <c r="CR39" s="36"/>
      <c r="CS39" s="36"/>
      <c r="CT39" s="36"/>
      <c r="CU39" s="36"/>
      <c r="CV39" s="36"/>
      <c r="CW39" s="36"/>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6"/>
      <c r="DX39" s="36"/>
      <c r="DY39" s="34"/>
      <c r="DZ39" s="34"/>
      <c r="EA39" s="34"/>
      <c r="EB39" s="34"/>
      <c r="EC39" s="34"/>
      <c r="ED39" s="36"/>
      <c r="EE39" s="36"/>
      <c r="EF39" s="34"/>
      <c r="EG39" s="34"/>
      <c r="EH39" s="34"/>
      <c r="EI39" s="34"/>
      <c r="EJ39" s="34"/>
      <c r="EK39" s="34"/>
      <c r="EL39" s="34"/>
      <c r="EM39" s="34"/>
      <c r="EN39" s="34"/>
      <c r="EO39" s="36"/>
      <c r="EP39" s="36"/>
      <c r="EQ39" s="34"/>
      <c r="ER39" s="34"/>
      <c r="ES39" s="34"/>
    </row>
    <row r="40" spans="3:152">
      <c r="BG40" s="98" t="s">
        <v>43</v>
      </c>
      <c r="BH40" s="99"/>
      <c r="BI40" s="99"/>
      <c r="BJ40" s="99"/>
      <c r="BK40" s="99"/>
      <c r="BL40" s="100"/>
      <c r="BM40" s="101">
        <f>BM41+BM42+BM43+BM44+BM45+BM46</f>
        <v>5</v>
      </c>
      <c r="BN40" s="102"/>
      <c r="BO40" s="102"/>
      <c r="BP40" s="103"/>
      <c r="CH40" s="36"/>
      <c r="CI40" s="36"/>
      <c r="CJ40" s="36"/>
      <c r="CK40" s="36"/>
      <c r="CL40" s="36"/>
      <c r="CM40" s="36"/>
      <c r="CN40" s="36"/>
      <c r="CO40" s="36"/>
      <c r="CP40" s="36"/>
      <c r="CQ40" s="36"/>
      <c r="CR40" s="36"/>
      <c r="CS40" s="36"/>
      <c r="CT40" s="36"/>
      <c r="CU40" s="36"/>
      <c r="CV40" s="36"/>
      <c r="CW40" s="36"/>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6"/>
      <c r="DX40" s="36"/>
      <c r="DY40" s="34"/>
      <c r="DZ40" s="34"/>
      <c r="EA40" s="34"/>
      <c r="EB40" s="34"/>
      <c r="EC40" s="34"/>
      <c r="ED40" s="36"/>
      <c r="EE40" s="36"/>
      <c r="EF40" s="34"/>
      <c r="EG40" s="34"/>
      <c r="EH40" s="34"/>
      <c r="EI40" s="34"/>
      <c r="EJ40" s="34"/>
      <c r="EK40" s="34"/>
      <c r="EL40" s="34"/>
      <c r="EM40" s="34"/>
      <c r="EN40" s="34"/>
      <c r="EO40" s="36"/>
      <c r="EP40" s="36"/>
      <c r="EQ40" s="34"/>
      <c r="ER40" s="34"/>
      <c r="ES40" s="34"/>
    </row>
    <row r="41" spans="3:152">
      <c r="BG41" s="104">
        <v>1.1499999999999999</v>
      </c>
      <c r="BH41" s="105"/>
      <c r="BI41" s="106"/>
      <c r="BJ41" s="107" t="s">
        <v>24</v>
      </c>
      <c r="BK41" s="108"/>
      <c r="BL41" s="109"/>
      <c r="BM41" s="113">
        <f>SUMPRODUCT(($BG$22:$BG$31="115%")*($BJ$22:$BJ$31="Ａ重油")*1)</f>
        <v>0</v>
      </c>
      <c r="BN41" s="114"/>
      <c r="BO41" s="114"/>
      <c r="BP41" s="115"/>
      <c r="CH41" s="36"/>
      <c r="CI41" s="36"/>
      <c r="CJ41" s="36"/>
      <c r="CK41" s="36"/>
      <c r="CL41" s="36"/>
      <c r="CM41" s="36"/>
      <c r="CN41" s="36"/>
      <c r="CO41" s="36"/>
      <c r="CP41" s="36"/>
      <c r="CQ41" s="36"/>
      <c r="CR41" s="36"/>
      <c r="CS41" s="36"/>
      <c r="CT41" s="36"/>
      <c r="CU41" s="36"/>
      <c r="CV41" s="36"/>
      <c r="CW41" s="36"/>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6"/>
      <c r="DX41" s="36"/>
      <c r="DY41" s="34"/>
      <c r="DZ41" s="34"/>
      <c r="EA41" s="34"/>
      <c r="EB41" s="34"/>
      <c r="EC41" s="34"/>
      <c r="ED41" s="36"/>
      <c r="EE41" s="36"/>
      <c r="EF41" s="34"/>
      <c r="EG41" s="34"/>
      <c r="EH41" s="34"/>
      <c r="EI41" s="34"/>
      <c r="EJ41" s="34"/>
      <c r="EK41" s="34"/>
      <c r="EL41" s="34"/>
      <c r="EM41" s="34"/>
      <c r="EN41" s="34"/>
      <c r="EO41" s="36"/>
      <c r="EP41" s="36"/>
      <c r="EQ41" s="34"/>
      <c r="ER41" s="34"/>
      <c r="ES41" s="34"/>
    </row>
    <row r="42" spans="3:152">
      <c r="BG42" s="95">
        <v>1.1499999999999999</v>
      </c>
      <c r="BH42" s="96"/>
      <c r="BI42" s="97"/>
      <c r="BJ42" s="98" t="s">
        <v>25</v>
      </c>
      <c r="BK42" s="99"/>
      <c r="BL42" s="100"/>
      <c r="BM42" s="101">
        <f>SUMPRODUCT(($BG$22:$BG$31="115%")*($BJ$22:$BJ$31="灯油")*1)</f>
        <v>1</v>
      </c>
      <c r="BN42" s="102"/>
      <c r="BO42" s="102"/>
      <c r="BP42" s="103"/>
      <c r="CH42" s="36"/>
      <c r="CI42" s="36"/>
      <c r="CJ42" s="36"/>
      <c r="CK42" s="36"/>
      <c r="CL42" s="36"/>
      <c r="CM42" s="36"/>
      <c r="CN42" s="36"/>
      <c r="CO42" s="36"/>
      <c r="CP42" s="36"/>
      <c r="CQ42" s="36"/>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6"/>
      <c r="DR42" s="36"/>
      <c r="DS42" s="34"/>
      <c r="DT42" s="34"/>
      <c r="DU42" s="34"/>
      <c r="DV42" s="34"/>
      <c r="DW42" s="36"/>
      <c r="DX42" s="36"/>
      <c r="DY42" s="34"/>
      <c r="DZ42" s="34"/>
      <c r="EA42" s="34"/>
      <c r="EB42" s="34"/>
      <c r="EC42" s="34"/>
      <c r="ED42" s="34"/>
      <c r="EE42" s="34"/>
      <c r="EF42" s="36"/>
      <c r="EG42" s="36"/>
      <c r="EH42" s="34"/>
      <c r="EI42" s="34"/>
      <c r="EJ42" s="34"/>
      <c r="EK42" s="34"/>
      <c r="EL42" s="34"/>
      <c r="EM42" s="34"/>
      <c r="EN42" s="34"/>
    </row>
    <row r="43" spans="3:152">
      <c r="BG43" s="104">
        <v>1.3</v>
      </c>
      <c r="BH43" s="105"/>
      <c r="BI43" s="106"/>
      <c r="BJ43" s="107" t="s">
        <v>24</v>
      </c>
      <c r="BK43" s="108"/>
      <c r="BL43" s="109"/>
      <c r="BM43" s="113">
        <f>SUMPRODUCT(($BG$22:$BG$31="130%")*($BJ$22:$BJ$31="Ａ重油")*1)</f>
        <v>1</v>
      </c>
      <c r="BN43" s="114"/>
      <c r="BO43" s="114"/>
      <c r="BP43" s="115"/>
      <c r="CH43" s="36"/>
      <c r="CI43" s="36"/>
      <c r="CJ43" s="36"/>
      <c r="CK43" s="36"/>
      <c r="CL43" s="36"/>
      <c r="CM43" s="36"/>
      <c r="CN43" s="36"/>
      <c r="CO43" s="36"/>
      <c r="CP43" s="36"/>
      <c r="CQ43" s="36"/>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6"/>
      <c r="DR43" s="36"/>
      <c r="DS43" s="34"/>
      <c r="DT43" s="34"/>
      <c r="DU43" s="34"/>
      <c r="DV43" s="34"/>
      <c r="DW43" s="36"/>
      <c r="DX43" s="36"/>
      <c r="DY43" s="34"/>
      <c r="DZ43" s="34"/>
      <c r="EA43" s="34"/>
      <c r="EB43" s="34"/>
      <c r="EC43" s="34"/>
      <c r="ED43" s="34"/>
      <c r="EE43" s="34"/>
      <c r="EF43" s="36"/>
      <c r="EG43" s="36"/>
      <c r="EH43" s="34"/>
      <c r="EI43" s="34"/>
      <c r="EJ43" s="34"/>
      <c r="EK43" s="34"/>
      <c r="EL43" s="34"/>
      <c r="EM43" s="34"/>
      <c r="EN43" s="34"/>
    </row>
    <row r="44" spans="3:152">
      <c r="C44" s="57"/>
      <c r="BD44" s="12"/>
      <c r="BG44" s="104">
        <v>1.3</v>
      </c>
      <c r="BH44" s="105"/>
      <c r="BI44" s="106"/>
      <c r="BJ44" s="107" t="s">
        <v>25</v>
      </c>
      <c r="BK44" s="108"/>
      <c r="BL44" s="109"/>
      <c r="BM44" s="113">
        <f>SUMPRODUCT(($BG$22:$BG$31="130%")*($BJ$22:$BJ$31="灯油")*1)</f>
        <v>1</v>
      </c>
      <c r="BN44" s="114"/>
      <c r="BO44" s="114"/>
      <c r="BP44" s="115"/>
      <c r="CG44" s="36"/>
      <c r="CH44" s="36"/>
      <c r="CI44" s="36"/>
      <c r="CJ44" s="36"/>
      <c r="CK44" s="36"/>
      <c r="CL44" s="36"/>
      <c r="CM44" s="36"/>
      <c r="CN44" s="36"/>
      <c r="CO44" s="36"/>
      <c r="CP44" s="36"/>
      <c r="CQ44" s="36"/>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6"/>
      <c r="DR44" s="36"/>
      <c r="DS44" s="34"/>
      <c r="DT44" s="34"/>
      <c r="DU44" s="34"/>
      <c r="DV44" s="34"/>
      <c r="DW44" s="36"/>
      <c r="DX44" s="36"/>
      <c r="DY44" s="34"/>
      <c r="DZ44" s="34"/>
      <c r="EA44" s="34"/>
      <c r="EB44" s="34"/>
      <c r="EC44" s="34"/>
      <c r="ED44" s="34"/>
      <c r="EE44" s="34"/>
      <c r="EF44" s="36"/>
      <c r="EG44" s="36"/>
      <c r="EH44" s="34"/>
      <c r="EI44" s="34"/>
      <c r="EJ44" s="34"/>
      <c r="EK44" s="34"/>
      <c r="EL44" s="34"/>
      <c r="EM44" s="34"/>
      <c r="EN44" s="34"/>
    </row>
    <row r="45" spans="3:152">
      <c r="BG45" s="95">
        <v>1.5</v>
      </c>
      <c r="BH45" s="96"/>
      <c r="BI45" s="97"/>
      <c r="BJ45" s="98" t="s">
        <v>24</v>
      </c>
      <c r="BK45" s="99"/>
      <c r="BL45" s="100"/>
      <c r="BM45" s="101">
        <f>SUMPRODUCT(($BG$22:$BG$31="150%")*($BJ$22:$BJ$31="Ａ重油")*1)</f>
        <v>1</v>
      </c>
      <c r="BN45" s="102"/>
      <c r="BO45" s="102"/>
      <c r="BP45" s="103"/>
      <c r="CB45" s="36"/>
      <c r="CC45" s="36"/>
      <c r="CD45" s="36"/>
      <c r="CE45" s="36"/>
      <c r="CF45" s="36"/>
      <c r="CG45" s="36"/>
      <c r="CH45" s="36"/>
      <c r="CI45" s="36"/>
      <c r="CJ45" s="36"/>
      <c r="DN45" s="33"/>
      <c r="DO45" s="33"/>
      <c r="DP45" s="33"/>
      <c r="DQ45" s="32"/>
      <c r="DR45" s="93"/>
      <c r="DS45" s="93"/>
      <c r="DT45" s="93"/>
      <c r="DU45" s="93"/>
      <c r="DV45" s="93"/>
      <c r="DW45" s="93"/>
      <c r="DX45" s="93"/>
      <c r="DY45" s="93"/>
      <c r="DZ45" s="93"/>
      <c r="EA45" s="93"/>
      <c r="EB45" s="93"/>
      <c r="EC45" s="93"/>
      <c r="ED45" s="93"/>
      <c r="EE45" s="93"/>
      <c r="EF45" s="93"/>
      <c r="EG45" s="93"/>
      <c r="EH45" s="93"/>
      <c r="EI45" s="93"/>
      <c r="EJ45" s="93"/>
      <c r="EK45" s="33"/>
      <c r="EL45" s="33"/>
      <c r="EM45" s="33"/>
      <c r="EN45" s="33"/>
    </row>
    <row r="46" spans="3:152" ht="15" customHeight="1">
      <c r="C46" s="58"/>
      <c r="BE46" s="89"/>
      <c r="BF46" s="89"/>
      <c r="BG46" s="95">
        <v>1.5</v>
      </c>
      <c r="BH46" s="96"/>
      <c r="BI46" s="97"/>
      <c r="BJ46" s="98" t="s">
        <v>25</v>
      </c>
      <c r="BK46" s="99"/>
      <c r="BL46" s="100"/>
      <c r="BM46" s="101">
        <f>SUMPRODUCT(($BG$22:$BG$31="150%")*($BJ$22:$BJ$31="灯油")*1)</f>
        <v>1</v>
      </c>
      <c r="BN46" s="102"/>
      <c r="BO46" s="102"/>
      <c r="BP46" s="103"/>
      <c r="CB46" s="36"/>
      <c r="CC46" s="36"/>
      <c r="CD46" s="36"/>
      <c r="CE46" s="36"/>
      <c r="CF46" s="36"/>
      <c r="CJ46" s="36"/>
      <c r="CK46" s="36"/>
      <c r="CL46" s="36"/>
      <c r="CM46" s="36"/>
      <c r="CN46" s="36"/>
      <c r="CO46" s="36"/>
      <c r="CP46" s="36"/>
      <c r="CQ46" s="36"/>
      <c r="CR46" s="36"/>
      <c r="DZ46" s="32"/>
      <c r="EA46" s="32"/>
      <c r="EB46" s="32"/>
      <c r="EC46" s="32"/>
      <c r="ED46" s="32"/>
      <c r="EE46" s="32"/>
      <c r="EF46" s="32"/>
      <c r="EG46" s="32"/>
      <c r="EH46" s="32"/>
      <c r="EI46" s="32"/>
      <c r="EJ46" s="32"/>
      <c r="EK46" s="32"/>
      <c r="EL46" s="32"/>
      <c r="EM46" s="32"/>
      <c r="EN46" s="32"/>
      <c r="EO46" s="32"/>
      <c r="EP46" s="32"/>
      <c r="EQ46" s="32"/>
      <c r="ER46" s="32"/>
      <c r="ES46" s="32"/>
      <c r="ET46" s="32"/>
      <c r="EU46" s="32"/>
      <c r="EV46" s="32"/>
    </row>
    <row r="47" spans="3:152" ht="14.25" customHeight="1">
      <c r="C47" s="57"/>
      <c r="N47" s="26"/>
      <c r="O47" s="27"/>
      <c r="P47" s="27"/>
      <c r="Q47" s="28"/>
      <c r="R47" s="25"/>
      <c r="S47" s="25"/>
      <c r="T47" s="25"/>
      <c r="U47" s="25"/>
      <c r="V47" s="25"/>
      <c r="W47" s="25"/>
      <c r="X47" s="25"/>
      <c r="Y47" s="25"/>
      <c r="Z47" s="25"/>
      <c r="AA47" s="25"/>
      <c r="AB47" s="25"/>
      <c r="AC47" s="25"/>
      <c r="AD47" s="25"/>
      <c r="AE47" s="25"/>
      <c r="AF47" s="25"/>
      <c r="AG47" s="25"/>
      <c r="AH47" s="25"/>
      <c r="AI47" s="25"/>
      <c r="BD47" s="89"/>
      <c r="BE47" s="89"/>
      <c r="BF47" s="89"/>
      <c r="DZ47" s="37"/>
      <c r="EA47" s="37"/>
      <c r="EB47" s="35"/>
      <c r="EC47" s="35"/>
      <c r="ED47" s="35"/>
      <c r="EE47" s="35"/>
      <c r="EF47" s="37"/>
      <c r="EG47" s="37"/>
      <c r="EH47" s="35"/>
      <c r="EI47" s="35"/>
      <c r="EJ47" s="35"/>
      <c r="EK47" s="37"/>
      <c r="EL47" s="37"/>
      <c r="EM47" s="35"/>
      <c r="EN47" s="35"/>
      <c r="EO47" s="35"/>
      <c r="EP47" s="35"/>
      <c r="EQ47" s="37"/>
      <c r="ER47" s="37"/>
      <c r="ES47" s="34"/>
      <c r="ET47" s="34"/>
      <c r="EU47" s="34"/>
      <c r="EV47" s="34"/>
    </row>
    <row r="48" spans="3:152">
      <c r="C48" s="57"/>
      <c r="BD48" s="89"/>
      <c r="BE48" s="89"/>
      <c r="BF48" s="89"/>
      <c r="DZ48" s="37"/>
      <c r="EA48" s="37"/>
      <c r="EB48" s="35"/>
      <c r="EC48" s="35"/>
      <c r="ED48" s="35"/>
      <c r="EE48" s="35"/>
      <c r="EF48" s="37"/>
      <c r="EG48" s="37"/>
      <c r="EH48" s="35"/>
      <c r="EI48" s="35"/>
      <c r="EJ48" s="35"/>
      <c r="EK48" s="37"/>
      <c r="EL48" s="37"/>
      <c r="EM48" s="35"/>
      <c r="EN48" s="35"/>
      <c r="EO48" s="35"/>
      <c r="EP48" s="35"/>
      <c r="EQ48" s="37"/>
      <c r="ER48" s="37"/>
      <c r="ES48" s="34"/>
      <c r="ET48" s="34"/>
      <c r="EU48" s="34"/>
      <c r="EV48" s="34"/>
    </row>
    <row r="49" spans="3:152">
      <c r="BD49" s="89"/>
      <c r="DZ49" s="37"/>
      <c r="EA49" s="37"/>
      <c r="EB49" s="35"/>
      <c r="EC49" s="35"/>
      <c r="ED49" s="35"/>
      <c r="EE49" s="35"/>
      <c r="EF49" s="37"/>
      <c r="EG49" s="37"/>
      <c r="EH49" s="35"/>
      <c r="EI49" s="35"/>
      <c r="EJ49" s="35"/>
      <c r="EK49" s="37"/>
      <c r="EL49" s="37"/>
      <c r="EM49" s="35"/>
      <c r="EN49" s="35"/>
      <c r="EO49" s="35"/>
      <c r="EP49" s="35"/>
      <c r="EQ49" s="37"/>
      <c r="ER49" s="37"/>
      <c r="ES49" s="34"/>
      <c r="ET49" s="34"/>
      <c r="EU49" s="34"/>
      <c r="EV49" s="34"/>
    </row>
    <row r="50" spans="3:152">
      <c r="C50" s="29"/>
      <c r="D50" s="26"/>
      <c r="E50" s="26"/>
      <c r="F50" s="26"/>
      <c r="G50" s="26"/>
      <c r="H50" s="26"/>
      <c r="I50" s="26"/>
      <c r="J50" s="26"/>
      <c r="K50" s="26"/>
      <c r="L50" s="26"/>
      <c r="M50" s="26"/>
      <c r="DZ50" s="37"/>
      <c r="EA50" s="37"/>
      <c r="EB50" s="35"/>
      <c r="EC50" s="35"/>
      <c r="ED50" s="35"/>
      <c r="EE50" s="35"/>
      <c r="EF50" s="37"/>
      <c r="EG50" s="37"/>
      <c r="EH50" s="35"/>
      <c r="EI50" s="35"/>
      <c r="EJ50" s="35"/>
      <c r="EK50" s="37"/>
      <c r="EL50" s="37"/>
      <c r="EM50" s="35"/>
      <c r="EN50" s="35"/>
      <c r="EO50" s="35"/>
      <c r="EP50" s="35"/>
      <c r="EQ50" s="37"/>
      <c r="ER50" s="37"/>
      <c r="ES50" s="34"/>
      <c r="ET50" s="34"/>
      <c r="EU50" s="34"/>
      <c r="EV50" s="34"/>
    </row>
    <row r="51" spans="3:152">
      <c r="DZ51" s="37"/>
      <c r="EA51" s="37"/>
      <c r="EB51" s="35"/>
      <c r="EC51" s="35"/>
      <c r="ED51" s="35"/>
      <c r="EE51" s="35"/>
      <c r="EF51" s="37"/>
      <c r="EG51" s="37"/>
      <c r="EH51" s="35"/>
      <c r="EI51" s="35"/>
      <c r="EJ51" s="35"/>
      <c r="EK51" s="37"/>
      <c r="EL51" s="37"/>
      <c r="EM51" s="35"/>
      <c r="EN51" s="35"/>
      <c r="EO51" s="35"/>
      <c r="EP51" s="35"/>
      <c r="EQ51" s="37"/>
      <c r="ER51" s="37"/>
      <c r="ES51" s="34"/>
      <c r="ET51" s="34"/>
      <c r="EU51" s="34"/>
      <c r="EV51" s="34"/>
    </row>
    <row r="52" spans="3:152">
      <c r="D52" s="12"/>
    </row>
    <row r="53" spans="3:152">
      <c r="D53" s="12"/>
    </row>
    <row r="54" spans="3:152">
      <c r="D54" s="6" t="s">
        <v>13</v>
      </c>
      <c r="K54" s="6" t="s">
        <v>6</v>
      </c>
      <c r="T54" s="3" t="s">
        <v>84</v>
      </c>
    </row>
    <row r="55" spans="3:152">
      <c r="D55" s="3"/>
      <c r="K55" s="3" t="s">
        <v>7</v>
      </c>
      <c r="T55" s="3" t="s">
        <v>85</v>
      </c>
    </row>
    <row r="56" spans="3:152">
      <c r="D56" s="3"/>
      <c r="K56" s="3" t="s">
        <v>8</v>
      </c>
      <c r="T56" s="3" t="s">
        <v>86</v>
      </c>
    </row>
    <row r="57" spans="3:152">
      <c r="D57" s="3"/>
      <c r="T57" s="3" t="s">
        <v>87</v>
      </c>
    </row>
    <row r="58" spans="3:152">
      <c r="K58" s="7" t="s">
        <v>15</v>
      </c>
      <c r="T58" s="3" t="s">
        <v>88</v>
      </c>
    </row>
    <row r="59" spans="3:152">
      <c r="K59" s="3" t="s">
        <v>16</v>
      </c>
      <c r="T59" s="3" t="s">
        <v>89</v>
      </c>
    </row>
    <row r="60" spans="3:152">
      <c r="D60" s="6" t="s">
        <v>48</v>
      </c>
      <c r="K60" s="3" t="s">
        <v>17</v>
      </c>
    </row>
    <row r="61" spans="3:152">
      <c r="D61" s="3" t="s">
        <v>49</v>
      </c>
    </row>
    <row r="62" spans="3:152">
      <c r="D62" s="3" t="s">
        <v>50</v>
      </c>
      <c r="K62" s="6" t="s">
        <v>20</v>
      </c>
      <c r="T62" s="7" t="s">
        <v>36</v>
      </c>
    </row>
    <row r="63" spans="3:152">
      <c r="D63" s="3" t="s">
        <v>51</v>
      </c>
      <c r="K63" s="47" t="s">
        <v>111</v>
      </c>
      <c r="T63" s="3" t="s">
        <v>92</v>
      </c>
    </row>
    <row r="64" spans="3:152">
      <c r="K64" s="4" t="s">
        <v>21</v>
      </c>
      <c r="T64" s="3" t="s">
        <v>93</v>
      </c>
    </row>
    <row r="65" spans="4:20">
      <c r="D65" s="6" t="s">
        <v>52</v>
      </c>
      <c r="K65" s="4" t="s">
        <v>22</v>
      </c>
      <c r="T65" s="3" t="s">
        <v>16</v>
      </c>
    </row>
    <row r="66" spans="4:20">
      <c r="D66" s="3" t="s">
        <v>53</v>
      </c>
      <c r="K66" s="6" t="s">
        <v>23</v>
      </c>
      <c r="T66" s="3" t="s">
        <v>17</v>
      </c>
    </row>
    <row r="67" spans="4:20">
      <c r="D67" s="3" t="s">
        <v>54</v>
      </c>
      <c r="K67" s="3" t="s">
        <v>24</v>
      </c>
      <c r="T67" s="3" t="s">
        <v>37</v>
      </c>
    </row>
    <row r="68" spans="4:20">
      <c r="D68" s="3" t="s">
        <v>55</v>
      </c>
      <c r="K68" s="3" t="s">
        <v>25</v>
      </c>
      <c r="T68" s="3" t="s">
        <v>68</v>
      </c>
    </row>
    <row r="69" spans="4:20">
      <c r="T69" s="3" t="s">
        <v>83</v>
      </c>
    </row>
    <row r="70" spans="4:20">
      <c r="D70" s="6" t="s">
        <v>94</v>
      </c>
      <c r="T70" s="3" t="s">
        <v>81</v>
      </c>
    </row>
    <row r="71" spans="4:20">
      <c r="D71" s="3" t="s">
        <v>95</v>
      </c>
      <c r="T71" s="3" t="s">
        <v>82</v>
      </c>
    </row>
    <row r="72" spans="4:20">
      <c r="D72" s="3" t="s">
        <v>96</v>
      </c>
      <c r="T72" s="3" t="s">
        <v>105</v>
      </c>
    </row>
    <row r="73" spans="4:20">
      <c r="D73" s="3"/>
      <c r="T73" s="3" t="s">
        <v>106</v>
      </c>
    </row>
    <row r="74" spans="4:20">
      <c r="T74" s="3" t="s">
        <v>127</v>
      </c>
    </row>
  </sheetData>
  <mergeCells count="586">
    <mergeCell ref="A3:AQ4"/>
    <mergeCell ref="AR3:AZ3"/>
    <mergeCell ref="AR4:AZ4"/>
    <mergeCell ref="AR5:AZ5"/>
    <mergeCell ref="H6:O6"/>
    <mergeCell ref="P6:V6"/>
    <mergeCell ref="BG40:BL40"/>
    <mergeCell ref="AK9:AL10"/>
    <mergeCell ref="AM9:AN10"/>
    <mergeCell ref="AO9:AO10"/>
    <mergeCell ref="AP9:AP10"/>
    <mergeCell ref="AQ9:AR10"/>
    <mergeCell ref="AS9:AT10"/>
    <mergeCell ref="B8:J8"/>
    <mergeCell ref="K8:V8"/>
    <mergeCell ref="B9:J9"/>
    <mergeCell ref="K9:V9"/>
    <mergeCell ref="X9:AE10"/>
    <mergeCell ref="AF9:AJ10"/>
    <mergeCell ref="B11:J11"/>
    <mergeCell ref="K11:V11"/>
    <mergeCell ref="X11:AU13"/>
    <mergeCell ref="AX11:CC12"/>
    <mergeCell ref="B12:J12"/>
    <mergeCell ref="K12:V12"/>
    <mergeCell ref="B13:J13"/>
    <mergeCell ref="K13:V13"/>
    <mergeCell ref="BJ10:BK10"/>
    <mergeCell ref="BM10:BR10"/>
    <mergeCell ref="BS10:BT10"/>
    <mergeCell ref="BU10:BV10"/>
    <mergeCell ref="BY10:BZ10"/>
    <mergeCell ref="CA10:CB10"/>
    <mergeCell ref="AU9:AU10"/>
    <mergeCell ref="AX9:BF9"/>
    <mergeCell ref="BG9:BN9"/>
    <mergeCell ref="BO9:BY9"/>
    <mergeCell ref="BZ9:CB9"/>
    <mergeCell ref="B10:J10"/>
    <mergeCell ref="K10:V10"/>
    <mergeCell ref="AX10:BC10"/>
    <mergeCell ref="BD10:BE10"/>
    <mergeCell ref="BF10:BG10"/>
    <mergeCell ref="CL15:CM15"/>
    <mergeCell ref="AX15:BB15"/>
    <mergeCell ref="BC15:BD15"/>
    <mergeCell ref="BE15:BI15"/>
    <mergeCell ref="BJ15:BK15"/>
    <mergeCell ref="BL15:BP15"/>
    <mergeCell ref="BQ15:BR15"/>
    <mergeCell ref="B14:J14"/>
    <mergeCell ref="K14:V14"/>
    <mergeCell ref="X14:AG14"/>
    <mergeCell ref="AH14:AT14"/>
    <mergeCell ref="AX14:DP14"/>
    <mergeCell ref="X15:AG15"/>
    <mergeCell ref="AH15:AI15"/>
    <mergeCell ref="AJ15:AM15"/>
    <mergeCell ref="AO15:AP15"/>
    <mergeCell ref="AQ15:AT15"/>
    <mergeCell ref="B19:C21"/>
    <mergeCell ref="D19:F21"/>
    <mergeCell ref="G19:L21"/>
    <mergeCell ref="M19:V21"/>
    <mergeCell ref="W19:Y21"/>
    <mergeCell ref="Z19:AB21"/>
    <mergeCell ref="DJ15:DN15"/>
    <mergeCell ref="DO15:DP15"/>
    <mergeCell ref="X16:AG16"/>
    <mergeCell ref="AH16:AI16"/>
    <mergeCell ref="AJ16:AM16"/>
    <mergeCell ref="BM18:CB18"/>
    <mergeCell ref="CC18:EF18"/>
    <mergeCell ref="CN15:CS15"/>
    <mergeCell ref="CT15:CU15"/>
    <mergeCell ref="CV15:CZ15"/>
    <mergeCell ref="DA15:DB15"/>
    <mergeCell ref="DC15:DG15"/>
    <mergeCell ref="DH15:DI15"/>
    <mergeCell ref="BS15:BW15"/>
    <mergeCell ref="BX15:BY15"/>
    <mergeCell ref="BZ15:CD15"/>
    <mergeCell ref="CE15:CF15"/>
    <mergeCell ref="CG15:CK15"/>
    <mergeCell ref="AU19:AW21"/>
    <mergeCell ref="AX19:AZ21"/>
    <mergeCell ref="BA19:BC21"/>
    <mergeCell ref="BD19:BF21"/>
    <mergeCell ref="BG19:BI21"/>
    <mergeCell ref="BJ19:BL21"/>
    <mergeCell ref="AC19:AE21"/>
    <mergeCell ref="AF19:AH21"/>
    <mergeCell ref="AI19:AK21"/>
    <mergeCell ref="AL19:AN21"/>
    <mergeCell ref="AO19:AQ21"/>
    <mergeCell ref="AR19:AT21"/>
    <mergeCell ref="DX19:DZ21"/>
    <mergeCell ref="EA19:EC21"/>
    <mergeCell ref="ED19:EF21"/>
    <mergeCell ref="DG20:DJ21"/>
    <mergeCell ref="BM19:BP21"/>
    <mergeCell ref="BQ19:CB19"/>
    <mergeCell ref="CC19:CF21"/>
    <mergeCell ref="CG19:CL19"/>
    <mergeCell ref="CM19:CT19"/>
    <mergeCell ref="CU19:DF19"/>
    <mergeCell ref="BQ20:BT21"/>
    <mergeCell ref="BU20:BX21"/>
    <mergeCell ref="BY20:CB21"/>
    <mergeCell ref="CG20:CI21"/>
    <mergeCell ref="CJ20:CL21"/>
    <mergeCell ref="CM20:CP21"/>
    <mergeCell ref="CQ20:CT21"/>
    <mergeCell ref="CU20:CX21"/>
    <mergeCell ref="CY20:DB21"/>
    <mergeCell ref="DC20:DF21"/>
    <mergeCell ref="DG19:DJ19"/>
    <mergeCell ref="DK19:DT21"/>
    <mergeCell ref="DU19:DW21"/>
    <mergeCell ref="AC22:AE22"/>
    <mergeCell ref="AF22:AH22"/>
    <mergeCell ref="AI22:AK22"/>
    <mergeCell ref="AL22:AN22"/>
    <mergeCell ref="AO22:AQ22"/>
    <mergeCell ref="AR22:AT22"/>
    <mergeCell ref="B22:C22"/>
    <mergeCell ref="D22:F22"/>
    <mergeCell ref="G22:L22"/>
    <mergeCell ref="M22:V22"/>
    <mergeCell ref="W22:Y22"/>
    <mergeCell ref="Z22:AB22"/>
    <mergeCell ref="BM22:BP22"/>
    <mergeCell ref="BQ22:BT22"/>
    <mergeCell ref="BU22:BX22"/>
    <mergeCell ref="BY22:CB22"/>
    <mergeCell ref="CC22:CF22"/>
    <mergeCell ref="CG22:CI22"/>
    <mergeCell ref="AU22:AW22"/>
    <mergeCell ref="AX22:AZ22"/>
    <mergeCell ref="BA22:BC22"/>
    <mergeCell ref="BD22:BF22"/>
    <mergeCell ref="BG22:BI22"/>
    <mergeCell ref="BJ22:BL22"/>
    <mergeCell ref="DG22:DJ22"/>
    <mergeCell ref="DK22:DT22"/>
    <mergeCell ref="DU22:DW22"/>
    <mergeCell ref="DX22:DZ22"/>
    <mergeCell ref="EA22:EC22"/>
    <mergeCell ref="ED22:EF22"/>
    <mergeCell ref="CJ22:CL22"/>
    <mergeCell ref="CM22:CP22"/>
    <mergeCell ref="CQ22:CT22"/>
    <mergeCell ref="CU22:CX22"/>
    <mergeCell ref="CY22:DB22"/>
    <mergeCell ref="DC22:DF22"/>
    <mergeCell ref="AC23:AE23"/>
    <mergeCell ref="AF23:AH23"/>
    <mergeCell ref="AI23:AK23"/>
    <mergeCell ref="AL23:AN23"/>
    <mergeCell ref="AO23:AQ23"/>
    <mergeCell ref="AR23:AT23"/>
    <mergeCell ref="B23:C23"/>
    <mergeCell ref="D23:F23"/>
    <mergeCell ref="G23:L23"/>
    <mergeCell ref="M23:V23"/>
    <mergeCell ref="W23:Y23"/>
    <mergeCell ref="Z23:AB23"/>
    <mergeCell ref="BM23:BP23"/>
    <mergeCell ref="BQ23:BT23"/>
    <mergeCell ref="BU23:BX23"/>
    <mergeCell ref="BY23:CB23"/>
    <mergeCell ref="CC23:CF23"/>
    <mergeCell ref="CG23:CI23"/>
    <mergeCell ref="AU23:AW23"/>
    <mergeCell ref="AX23:AZ23"/>
    <mergeCell ref="BA23:BC23"/>
    <mergeCell ref="BD23:BF23"/>
    <mergeCell ref="BG23:BI23"/>
    <mergeCell ref="BJ23:BL23"/>
    <mergeCell ref="DG23:DJ23"/>
    <mergeCell ref="DK23:DT23"/>
    <mergeCell ref="DU23:DW23"/>
    <mergeCell ref="DX23:DZ23"/>
    <mergeCell ref="EA23:EC23"/>
    <mergeCell ref="ED23:EF23"/>
    <mergeCell ref="CJ23:CL23"/>
    <mergeCell ref="CM23:CP23"/>
    <mergeCell ref="CQ23:CT23"/>
    <mergeCell ref="CU23:CX23"/>
    <mergeCell ref="CY23:DB23"/>
    <mergeCell ref="DC23:DF23"/>
    <mergeCell ref="AC24:AE24"/>
    <mergeCell ref="AF24:AH24"/>
    <mergeCell ref="AI24:AK24"/>
    <mergeCell ref="AL24:AN24"/>
    <mergeCell ref="AO24:AQ24"/>
    <mergeCell ref="AR24:AT24"/>
    <mergeCell ref="B24:C24"/>
    <mergeCell ref="D24:F24"/>
    <mergeCell ref="G24:L24"/>
    <mergeCell ref="M24:V24"/>
    <mergeCell ref="W24:Y24"/>
    <mergeCell ref="Z24:AB24"/>
    <mergeCell ref="BM24:BP24"/>
    <mergeCell ref="BQ24:BT24"/>
    <mergeCell ref="BU24:BX24"/>
    <mergeCell ref="BY24:CB24"/>
    <mergeCell ref="CC24:CF24"/>
    <mergeCell ref="CG24:CI24"/>
    <mergeCell ref="AU24:AW24"/>
    <mergeCell ref="AX24:AZ24"/>
    <mergeCell ref="BA24:BC24"/>
    <mergeCell ref="BD24:BF24"/>
    <mergeCell ref="BG24:BI24"/>
    <mergeCell ref="BJ24:BL24"/>
    <mergeCell ref="DG24:DJ24"/>
    <mergeCell ref="DK24:DT24"/>
    <mergeCell ref="DU24:DW24"/>
    <mergeCell ref="DX24:DZ24"/>
    <mergeCell ref="EA24:EC24"/>
    <mergeCell ref="ED24:EF24"/>
    <mergeCell ref="CJ24:CL24"/>
    <mergeCell ref="CM24:CP24"/>
    <mergeCell ref="CQ24:CT24"/>
    <mergeCell ref="CU24:CX24"/>
    <mergeCell ref="CY24:DB24"/>
    <mergeCell ref="DC24:DF24"/>
    <mergeCell ref="AC25:AE25"/>
    <mergeCell ref="AF25:AH25"/>
    <mergeCell ref="AI25:AK25"/>
    <mergeCell ref="AL25:AN25"/>
    <mergeCell ref="AO25:AQ25"/>
    <mergeCell ref="AR25:AT25"/>
    <mergeCell ref="B25:C25"/>
    <mergeCell ref="D25:F25"/>
    <mergeCell ref="G25:L25"/>
    <mergeCell ref="M25:V25"/>
    <mergeCell ref="W25:Y25"/>
    <mergeCell ref="Z25:AB25"/>
    <mergeCell ref="BM25:BP25"/>
    <mergeCell ref="BQ25:BT25"/>
    <mergeCell ref="BU25:BX25"/>
    <mergeCell ref="BY25:CB25"/>
    <mergeCell ref="CC25:CF25"/>
    <mergeCell ref="CG25:CI25"/>
    <mergeCell ref="AU25:AW25"/>
    <mergeCell ref="AX25:AZ25"/>
    <mergeCell ref="BA25:BC25"/>
    <mergeCell ref="BD25:BF25"/>
    <mergeCell ref="BG25:BI25"/>
    <mergeCell ref="BJ25:BL25"/>
    <mergeCell ref="DG25:DJ25"/>
    <mergeCell ref="DK25:DT25"/>
    <mergeCell ref="DU25:DW25"/>
    <mergeCell ref="DX25:DZ25"/>
    <mergeCell ref="EA25:EC25"/>
    <mergeCell ref="ED25:EF25"/>
    <mergeCell ref="CJ25:CL25"/>
    <mergeCell ref="CM25:CP25"/>
    <mergeCell ref="CQ25:CT25"/>
    <mergeCell ref="CU25:CX25"/>
    <mergeCell ref="CY25:DB25"/>
    <mergeCell ref="DC25:DF25"/>
    <mergeCell ref="AC26:AE26"/>
    <mergeCell ref="AF26:AH26"/>
    <mergeCell ref="AI26:AK26"/>
    <mergeCell ref="AL26:AN26"/>
    <mergeCell ref="AO26:AQ26"/>
    <mergeCell ref="AR26:AT26"/>
    <mergeCell ref="B26:C26"/>
    <mergeCell ref="D26:F26"/>
    <mergeCell ref="G26:L26"/>
    <mergeCell ref="M26:V26"/>
    <mergeCell ref="W26:Y26"/>
    <mergeCell ref="Z26:AB26"/>
    <mergeCell ref="BM26:BP26"/>
    <mergeCell ref="BQ26:BT26"/>
    <mergeCell ref="BU26:BX26"/>
    <mergeCell ref="BY26:CB26"/>
    <mergeCell ref="CC26:CF26"/>
    <mergeCell ref="CG26:CI26"/>
    <mergeCell ref="AU26:AW26"/>
    <mergeCell ref="AX26:AZ26"/>
    <mergeCell ref="BA26:BC26"/>
    <mergeCell ref="BD26:BF26"/>
    <mergeCell ref="BG26:BI26"/>
    <mergeCell ref="BJ26:BL26"/>
    <mergeCell ref="DG26:DJ26"/>
    <mergeCell ref="DK26:DT26"/>
    <mergeCell ref="DU26:DW26"/>
    <mergeCell ref="DX26:DZ26"/>
    <mergeCell ref="EA26:EC26"/>
    <mergeCell ref="ED26:EF26"/>
    <mergeCell ref="CJ26:CL26"/>
    <mergeCell ref="CM26:CP26"/>
    <mergeCell ref="CQ26:CT26"/>
    <mergeCell ref="CU26:CX26"/>
    <mergeCell ref="CY26:DB26"/>
    <mergeCell ref="DC26:DF26"/>
    <mergeCell ref="AC27:AE27"/>
    <mergeCell ref="AF27:AH27"/>
    <mergeCell ref="AI27:AK27"/>
    <mergeCell ref="AL27:AN27"/>
    <mergeCell ref="AO27:AQ27"/>
    <mergeCell ref="AR27:AT27"/>
    <mergeCell ref="B27:C27"/>
    <mergeCell ref="D27:F27"/>
    <mergeCell ref="G27:L27"/>
    <mergeCell ref="M27:V27"/>
    <mergeCell ref="W27:Y27"/>
    <mergeCell ref="Z27:AB27"/>
    <mergeCell ref="BM27:BP27"/>
    <mergeCell ref="BQ27:BT27"/>
    <mergeCell ref="BU27:BX27"/>
    <mergeCell ref="BY27:CB27"/>
    <mergeCell ref="CC27:CF27"/>
    <mergeCell ref="CG27:CI27"/>
    <mergeCell ref="AU27:AW27"/>
    <mergeCell ref="AX27:AZ27"/>
    <mergeCell ref="BA27:BC27"/>
    <mergeCell ref="BD27:BF27"/>
    <mergeCell ref="BG27:BI27"/>
    <mergeCell ref="BJ27:BL27"/>
    <mergeCell ref="DG27:DJ27"/>
    <mergeCell ref="DK27:DT27"/>
    <mergeCell ref="DU27:DW27"/>
    <mergeCell ref="DX27:DZ27"/>
    <mergeCell ref="EA27:EC27"/>
    <mergeCell ref="ED27:EF27"/>
    <mergeCell ref="CJ27:CL27"/>
    <mergeCell ref="CM27:CP27"/>
    <mergeCell ref="CQ27:CT27"/>
    <mergeCell ref="CU27:CX27"/>
    <mergeCell ref="CY27:DB27"/>
    <mergeCell ref="DC27:DF27"/>
    <mergeCell ref="AC28:AE28"/>
    <mergeCell ref="AF28:AH28"/>
    <mergeCell ref="AI28:AK28"/>
    <mergeCell ref="AL28:AN28"/>
    <mergeCell ref="AO28:AQ28"/>
    <mergeCell ref="AR28:AT28"/>
    <mergeCell ref="B28:C28"/>
    <mergeCell ref="D28:F28"/>
    <mergeCell ref="G28:L28"/>
    <mergeCell ref="M28:V28"/>
    <mergeCell ref="W28:Y28"/>
    <mergeCell ref="Z28:AB28"/>
    <mergeCell ref="BM28:BP28"/>
    <mergeCell ref="BQ28:BT28"/>
    <mergeCell ref="BU28:BX28"/>
    <mergeCell ref="BY28:CB28"/>
    <mergeCell ref="CC28:CF28"/>
    <mergeCell ref="CG28:CI28"/>
    <mergeCell ref="AU28:AW28"/>
    <mergeCell ref="AX28:AZ28"/>
    <mergeCell ref="BA28:BC28"/>
    <mergeCell ref="BD28:BF28"/>
    <mergeCell ref="BG28:BI28"/>
    <mergeCell ref="BJ28:BL28"/>
    <mergeCell ref="DG28:DJ28"/>
    <mergeCell ref="DK28:DT28"/>
    <mergeCell ref="DU28:DW28"/>
    <mergeCell ref="DX28:DZ28"/>
    <mergeCell ref="EA28:EC28"/>
    <mergeCell ref="ED28:EF28"/>
    <mergeCell ref="CJ28:CL28"/>
    <mergeCell ref="CM28:CP28"/>
    <mergeCell ref="CQ28:CT28"/>
    <mergeCell ref="CU28:CX28"/>
    <mergeCell ref="CY28:DB28"/>
    <mergeCell ref="DC28:DF28"/>
    <mergeCell ref="AC29:AE29"/>
    <mergeCell ref="AF29:AH29"/>
    <mergeCell ref="AI29:AK29"/>
    <mergeCell ref="AL29:AN29"/>
    <mergeCell ref="AO29:AQ29"/>
    <mergeCell ref="AR29:AT29"/>
    <mergeCell ref="B29:C29"/>
    <mergeCell ref="D29:F29"/>
    <mergeCell ref="G29:L29"/>
    <mergeCell ref="M29:V29"/>
    <mergeCell ref="W29:Y29"/>
    <mergeCell ref="Z29:AB29"/>
    <mergeCell ref="BM29:BP29"/>
    <mergeCell ref="BQ29:BT29"/>
    <mergeCell ref="BU29:BX29"/>
    <mergeCell ref="BY29:CB29"/>
    <mergeCell ref="CC29:CF29"/>
    <mergeCell ref="CG29:CI29"/>
    <mergeCell ref="AU29:AW29"/>
    <mergeCell ref="AX29:AZ29"/>
    <mergeCell ref="BA29:BC29"/>
    <mergeCell ref="BD29:BF29"/>
    <mergeCell ref="BG29:BI29"/>
    <mergeCell ref="BJ29:BL29"/>
    <mergeCell ref="DG29:DJ29"/>
    <mergeCell ref="DK29:DT29"/>
    <mergeCell ref="DU29:DW29"/>
    <mergeCell ref="DX29:DZ29"/>
    <mergeCell ref="EA29:EC29"/>
    <mergeCell ref="ED29:EF29"/>
    <mergeCell ref="CJ29:CL29"/>
    <mergeCell ref="CM29:CP29"/>
    <mergeCell ref="CQ29:CT29"/>
    <mergeCell ref="CU29:CX29"/>
    <mergeCell ref="CY29:DB29"/>
    <mergeCell ref="DC29:DF29"/>
    <mergeCell ref="AC30:AE30"/>
    <mergeCell ref="AF30:AH30"/>
    <mergeCell ref="AI30:AK30"/>
    <mergeCell ref="AL30:AN30"/>
    <mergeCell ref="AO30:AQ30"/>
    <mergeCell ref="AR30:AT30"/>
    <mergeCell ref="B30:C30"/>
    <mergeCell ref="D30:F30"/>
    <mergeCell ref="G30:L30"/>
    <mergeCell ref="M30:V30"/>
    <mergeCell ref="W30:Y30"/>
    <mergeCell ref="Z30:AB30"/>
    <mergeCell ref="BM30:BP30"/>
    <mergeCell ref="BQ30:BT30"/>
    <mergeCell ref="BU30:BX30"/>
    <mergeCell ref="BY30:CB30"/>
    <mergeCell ref="CC30:CF30"/>
    <mergeCell ref="CG30:CI30"/>
    <mergeCell ref="AU30:AW30"/>
    <mergeCell ref="AX30:AZ30"/>
    <mergeCell ref="BA30:BC30"/>
    <mergeCell ref="BD30:BF30"/>
    <mergeCell ref="BG30:BI30"/>
    <mergeCell ref="BJ30:BL30"/>
    <mergeCell ref="DG30:DJ30"/>
    <mergeCell ref="DK30:DT30"/>
    <mergeCell ref="DU30:DW30"/>
    <mergeCell ref="DX30:DZ30"/>
    <mergeCell ref="EA30:EC30"/>
    <mergeCell ref="ED30:EF30"/>
    <mergeCell ref="CJ30:CL30"/>
    <mergeCell ref="CM30:CP30"/>
    <mergeCell ref="CQ30:CT30"/>
    <mergeCell ref="CU30:CX30"/>
    <mergeCell ref="CY30:DB30"/>
    <mergeCell ref="DC30:DF30"/>
    <mergeCell ref="BG31:BI31"/>
    <mergeCell ref="BJ31:BL31"/>
    <mergeCell ref="BM31:BP31"/>
    <mergeCell ref="BQ31:BT31"/>
    <mergeCell ref="B31:C31"/>
    <mergeCell ref="D31:F31"/>
    <mergeCell ref="G31:L31"/>
    <mergeCell ref="M31:V31"/>
    <mergeCell ref="W31:Y31"/>
    <mergeCell ref="AX31:AZ31"/>
    <mergeCell ref="DU31:DW31"/>
    <mergeCell ref="DX31:DZ31"/>
    <mergeCell ref="EA31:EC31"/>
    <mergeCell ref="ED31:EF31"/>
    <mergeCell ref="B32:C32"/>
    <mergeCell ref="W32:Y32"/>
    <mergeCell ref="Z32:AB32"/>
    <mergeCell ref="AC32:AE32"/>
    <mergeCell ref="AF32:AH32"/>
    <mergeCell ref="AI32:AK32"/>
    <mergeCell ref="CQ31:CT31"/>
    <mergeCell ref="CU31:CX31"/>
    <mergeCell ref="CY31:DB31"/>
    <mergeCell ref="DC31:DF31"/>
    <mergeCell ref="DG31:DJ31"/>
    <mergeCell ref="DK31:DT31"/>
    <mergeCell ref="BU31:BX31"/>
    <mergeCell ref="BY31:CB31"/>
    <mergeCell ref="CC31:CF31"/>
    <mergeCell ref="CG31:CI31"/>
    <mergeCell ref="CJ31:CL31"/>
    <mergeCell ref="CM31:CP31"/>
    <mergeCell ref="BA31:BC31"/>
    <mergeCell ref="BD31:BF31"/>
    <mergeCell ref="BD32:BF32"/>
    <mergeCell ref="BG32:BL33"/>
    <mergeCell ref="BM32:BP32"/>
    <mergeCell ref="BQ32:BT32"/>
    <mergeCell ref="BU32:BX32"/>
    <mergeCell ref="BY32:CB32"/>
    <mergeCell ref="AL32:AN32"/>
    <mergeCell ref="AO32:AQ32"/>
    <mergeCell ref="AR32:AT32"/>
    <mergeCell ref="AU32:AW32"/>
    <mergeCell ref="AX32:AZ32"/>
    <mergeCell ref="BA32:BC32"/>
    <mergeCell ref="EA32:EC32"/>
    <mergeCell ref="ED32:EF32"/>
    <mergeCell ref="BM33:BP33"/>
    <mergeCell ref="BQ33:BT33"/>
    <mergeCell ref="BU33:BX33"/>
    <mergeCell ref="BY33:CB33"/>
    <mergeCell ref="CC33:CF33"/>
    <mergeCell ref="CG33:CL33"/>
    <mergeCell ref="CM33:CP33"/>
    <mergeCell ref="CQ33:CT33"/>
    <mergeCell ref="CY32:DB32"/>
    <mergeCell ref="DC32:DF32"/>
    <mergeCell ref="DG32:DJ32"/>
    <mergeCell ref="DK32:DT32"/>
    <mergeCell ref="DU32:DW32"/>
    <mergeCell ref="DX32:DZ32"/>
    <mergeCell ref="CC32:CF32"/>
    <mergeCell ref="CG32:CI32"/>
    <mergeCell ref="CJ32:CL32"/>
    <mergeCell ref="CM32:CP32"/>
    <mergeCell ref="CQ32:CT32"/>
    <mergeCell ref="CU32:CX32"/>
    <mergeCell ref="CU33:CX33"/>
    <mergeCell ref="CY33:DB33"/>
    <mergeCell ref="DC33:DF33"/>
    <mergeCell ref="EO33:EP33"/>
    <mergeCell ref="CG34:CT34"/>
    <mergeCell ref="CU34:DF34"/>
    <mergeCell ref="BG34:BI34"/>
    <mergeCell ref="BJ34:BL34"/>
    <mergeCell ref="BM34:BP34"/>
    <mergeCell ref="BQ34:BT34"/>
    <mergeCell ref="BU34:BX34"/>
    <mergeCell ref="BY34:CB34"/>
    <mergeCell ref="CC34:CF34"/>
    <mergeCell ref="CG35:CL35"/>
    <mergeCell ref="CM35:CT35"/>
    <mergeCell ref="CU35:CX35"/>
    <mergeCell ref="CY35:DF35"/>
    <mergeCell ref="BG35:BI35"/>
    <mergeCell ref="BJ35:BL35"/>
    <mergeCell ref="BM35:BP35"/>
    <mergeCell ref="BQ35:BT35"/>
    <mergeCell ref="BU35:BX35"/>
    <mergeCell ref="BY35:CB35"/>
    <mergeCell ref="CC35:CF35"/>
    <mergeCell ref="CG36:CL36"/>
    <mergeCell ref="CM36:CT36"/>
    <mergeCell ref="CU36:CX36"/>
    <mergeCell ref="CY36:DF36"/>
    <mergeCell ref="BG36:BI36"/>
    <mergeCell ref="BJ36:BL36"/>
    <mergeCell ref="BM36:BP36"/>
    <mergeCell ref="BQ36:BT36"/>
    <mergeCell ref="BU36:BX36"/>
    <mergeCell ref="BY36:CB36"/>
    <mergeCell ref="CC36:CF36"/>
    <mergeCell ref="BG37:BI37"/>
    <mergeCell ref="BJ37:BL37"/>
    <mergeCell ref="BM37:BP37"/>
    <mergeCell ref="BQ37:BT37"/>
    <mergeCell ref="BU37:BX37"/>
    <mergeCell ref="BY37:CB37"/>
    <mergeCell ref="CC37:CF37"/>
    <mergeCell ref="BM40:BP40"/>
    <mergeCell ref="CC38:CF38"/>
    <mergeCell ref="BG39:BI39"/>
    <mergeCell ref="BJ39:BL39"/>
    <mergeCell ref="BM39:BP39"/>
    <mergeCell ref="BQ39:BT39"/>
    <mergeCell ref="BU39:BX39"/>
    <mergeCell ref="BY39:CB39"/>
    <mergeCell ref="CC39:CF39"/>
    <mergeCell ref="BG38:BI38"/>
    <mergeCell ref="BJ38:BL38"/>
    <mergeCell ref="BM38:BP38"/>
    <mergeCell ref="BQ38:BT38"/>
    <mergeCell ref="BU38:BX38"/>
    <mergeCell ref="BY38:CB38"/>
    <mergeCell ref="BG43:BI43"/>
    <mergeCell ref="BJ43:BL43"/>
    <mergeCell ref="BM43:BP43"/>
    <mergeCell ref="BG41:BI41"/>
    <mergeCell ref="BJ41:BL41"/>
    <mergeCell ref="BM41:BP41"/>
    <mergeCell ref="BG42:BI42"/>
    <mergeCell ref="BJ42:BL42"/>
    <mergeCell ref="BM42:BP42"/>
    <mergeCell ref="BG45:BI45"/>
    <mergeCell ref="BJ45:BL45"/>
    <mergeCell ref="BM45:BP45"/>
    <mergeCell ref="BG46:BI46"/>
    <mergeCell ref="BJ46:BL46"/>
    <mergeCell ref="BM46:BP46"/>
    <mergeCell ref="BG44:BI44"/>
    <mergeCell ref="BJ44:BL44"/>
    <mergeCell ref="BM44:BP44"/>
  </mergeCells>
  <phoneticPr fontId="35"/>
  <dataValidations count="7">
    <dataValidation type="list" allowBlank="1" showInputMessage="1" showErrorMessage="1" sqref="BG9:BN9">
      <formula1>$D$55:$D$57</formula1>
    </dataValidation>
    <dataValidation type="list" allowBlank="1" showInputMessage="1" showErrorMessage="1" sqref="AH14:AT14">
      <formula1>$D$70:$D$72</formula1>
    </dataValidation>
    <dataValidation type="list" allowBlank="1" showInputMessage="1" showErrorMessage="1" sqref="AA31:AB31 AD31:AN31 AR31:AW31 AC22:AC31 Z22:Z31 AF22:AF30 AI22:AI30 AL22:AL30 AR22:AR30 BD22:BD31 AU22:AU30 AX22:AX31 BA22:BA31 AO22:AO31 W22:W31">
      <formula1>$K$55:$K$56</formula1>
    </dataValidation>
    <dataValidation type="list" allowBlank="1" showInputMessage="1" showErrorMessage="1" sqref="DU22:DW32">
      <formula1>$T$63:$T$74</formula1>
    </dataValidation>
    <dataValidation type="list" allowBlank="1" showInputMessage="1" showErrorMessage="1" sqref="BG22:BI31">
      <formula1>$K$63:$K$65</formula1>
    </dataValidation>
    <dataValidation type="list" allowBlank="1" showInputMessage="1" showErrorMessage="1" sqref="DK22:DT32">
      <formula1>$T$54:$T$59</formula1>
    </dataValidation>
    <dataValidation type="list" allowBlank="1" showInputMessage="1" showErrorMessage="1" sqref="BJ22:BL31">
      <formula1>$K$67:$K$68</formula1>
    </dataValidation>
  </dataValidations>
  <pageMargins left="0.27559055118110237" right="0.31496062992125984" top="0.55118110236220474" bottom="0.19685039370078741" header="0.31496062992125984" footer="0.31496062992125984"/>
  <pageSetup paperSize="9" scale="70" fitToWidth="0" fitToHeight="0" orientation="landscape" r:id="rId1"/>
  <headerFooter scaleWithDoc="0" alignWithMargins="0">
    <oddHeader>&amp;C&amp;16【記入例】３次公募による変更</oddHeader>
  </headerFooter>
  <colBreaks count="1" manualBreakCount="1">
    <brk id="84" max="57"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Z79"/>
  <sheetViews>
    <sheetView view="pageBreakPreview" topLeftCell="A19" zoomScale="90" zoomScaleNormal="100" zoomScaleSheetLayoutView="90" workbookViewId="0">
      <selection activeCell="DC33" sqref="DC33:DF33"/>
    </sheetView>
  </sheetViews>
  <sheetFormatPr defaultColWidth="2.36328125" defaultRowHeight="13"/>
  <cols>
    <col min="11" max="11" width="7.90625" bestFit="1" customWidth="1"/>
    <col min="12" max="12" width="8.984375E-2" customWidth="1"/>
    <col min="21" max="22" width="2.36328125" customWidth="1"/>
    <col min="53" max="53" width="2.26953125" customWidth="1"/>
    <col min="98" max="101" width="2.36328125" customWidth="1"/>
    <col min="116" max="124" width="2.6328125" customWidth="1"/>
    <col min="125" max="127" width="15.6328125" customWidth="1"/>
    <col min="128" max="133" width="3.6328125" customWidth="1"/>
    <col min="134" max="137" width="2.6328125" customWidth="1"/>
    <col min="138" max="153" width="0" hidden="1" customWidth="1"/>
    <col min="154" max="157" width="3.26953125" customWidth="1"/>
  </cols>
  <sheetData>
    <row r="1" spans="1:156" ht="27" customHeight="1">
      <c r="A1" s="59" t="s">
        <v>129</v>
      </c>
      <c r="BA1" s="13"/>
      <c r="CT1" s="13"/>
      <c r="CU1" s="13"/>
      <c r="CV1" s="13"/>
      <c r="CW1" s="13"/>
      <c r="EE1" s="13"/>
      <c r="EF1" s="13"/>
      <c r="EG1" s="13"/>
    </row>
    <row r="2" spans="1:156" ht="15" customHeight="1">
      <c r="A2" s="59"/>
      <c r="BA2" s="13"/>
      <c r="CT2" s="13"/>
      <c r="CU2" s="13"/>
      <c r="CV2" s="13"/>
      <c r="CW2" s="13"/>
      <c r="EE2" s="13"/>
      <c r="EF2" s="13"/>
      <c r="EG2" s="13"/>
    </row>
    <row r="3" spans="1:156" ht="12.75" customHeight="1">
      <c r="A3" s="570" t="s">
        <v>133</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1"/>
      <c r="AQ3" s="571"/>
      <c r="AR3" s="510" t="s">
        <v>30</v>
      </c>
      <c r="AS3" s="510"/>
      <c r="AT3" s="510"/>
      <c r="AU3" s="510"/>
      <c r="AV3" s="510"/>
      <c r="AW3" s="510"/>
      <c r="AX3" s="510"/>
      <c r="AY3" s="510"/>
      <c r="AZ3" s="510"/>
      <c r="BA3" s="13"/>
      <c r="CT3" s="13"/>
      <c r="CU3" s="13"/>
      <c r="CV3" s="13"/>
      <c r="CW3" s="13"/>
      <c r="EE3" s="13"/>
      <c r="EF3" s="13"/>
      <c r="EG3" s="13"/>
    </row>
    <row r="4" spans="1:156" ht="12.75" customHeight="1">
      <c r="A4" s="571"/>
      <c r="B4" s="571"/>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2" t="s">
        <v>31</v>
      </c>
      <c r="AS4" s="572"/>
      <c r="AT4" s="572"/>
      <c r="AU4" s="572"/>
      <c r="AV4" s="572"/>
      <c r="AW4" s="572"/>
      <c r="AX4" s="572"/>
      <c r="AY4" s="572"/>
      <c r="AZ4" s="572"/>
      <c r="BA4" s="13"/>
      <c r="CT4" s="13"/>
      <c r="CU4" s="13"/>
      <c r="CV4" s="13"/>
      <c r="CW4" s="13"/>
      <c r="EE4" s="13"/>
      <c r="EF4" s="13"/>
      <c r="EG4" s="13"/>
    </row>
    <row r="5" spans="1:156" ht="12.75" customHeight="1">
      <c r="AR5" s="573" t="s">
        <v>32</v>
      </c>
      <c r="AS5" s="573"/>
      <c r="AT5" s="573"/>
      <c r="AU5" s="573"/>
      <c r="AV5" s="573"/>
      <c r="AW5" s="573"/>
      <c r="AX5" s="573"/>
      <c r="AY5" s="573"/>
      <c r="AZ5" s="573"/>
      <c r="BA5" s="13"/>
      <c r="CT5" s="13"/>
      <c r="CU5" s="13"/>
      <c r="CV5" s="13"/>
      <c r="CW5" s="13"/>
      <c r="EE5" s="13"/>
      <c r="EF5" s="13"/>
      <c r="EG5" s="13"/>
    </row>
    <row r="6" spans="1:156">
      <c r="A6" t="s">
        <v>0</v>
      </c>
      <c r="H6" s="159" t="s">
        <v>41</v>
      </c>
      <c r="I6" s="159"/>
      <c r="J6" s="159"/>
      <c r="K6" s="159"/>
      <c r="L6" s="159"/>
      <c r="M6" s="159"/>
      <c r="N6" s="159"/>
      <c r="O6" s="159"/>
      <c r="P6" s="159"/>
      <c r="Q6" s="159"/>
      <c r="R6" s="159"/>
      <c r="S6" s="159"/>
      <c r="T6" s="159"/>
      <c r="U6" s="159"/>
      <c r="V6" s="159"/>
      <c r="BA6" s="13"/>
      <c r="CT6" s="13"/>
      <c r="CU6" s="13"/>
      <c r="CV6" s="13"/>
      <c r="CW6" s="13"/>
      <c r="EE6" s="13"/>
      <c r="EF6" s="13"/>
      <c r="EG6" s="13"/>
    </row>
    <row r="7" spans="1:156" ht="4.5" customHeight="1">
      <c r="BA7" s="13"/>
      <c r="CT7" s="13"/>
      <c r="CU7" s="13"/>
      <c r="CV7" s="13"/>
      <c r="CW7" s="13"/>
      <c r="EE7" s="13"/>
      <c r="EF7" s="13"/>
      <c r="EG7" s="13"/>
    </row>
    <row r="8" spans="1:156" ht="9" customHeight="1">
      <c r="B8" s="531" t="s">
        <v>47</v>
      </c>
      <c r="C8" s="532"/>
      <c r="D8" s="532"/>
      <c r="E8" s="532"/>
      <c r="F8" s="532"/>
      <c r="G8" s="532"/>
      <c r="H8" s="532"/>
      <c r="I8" s="532"/>
      <c r="J8" s="533"/>
      <c r="K8" s="534"/>
      <c r="L8" s="535"/>
      <c r="M8" s="535"/>
      <c r="N8" s="535"/>
      <c r="O8" s="535"/>
      <c r="P8" s="535"/>
      <c r="Q8" s="535"/>
      <c r="R8" s="535"/>
      <c r="S8" s="535"/>
      <c r="T8" s="535"/>
      <c r="U8" s="535"/>
      <c r="V8" s="536"/>
      <c r="BA8" s="13"/>
      <c r="CT8" s="13"/>
      <c r="CU8" s="13"/>
      <c r="CV8" s="13"/>
      <c r="CW8" s="13"/>
      <c r="EE8" s="13"/>
      <c r="EF8" s="13"/>
      <c r="EG8" s="13"/>
    </row>
    <row r="9" spans="1:156">
      <c r="B9" s="561" t="s">
        <v>1</v>
      </c>
      <c r="C9" s="562"/>
      <c r="D9" s="562"/>
      <c r="E9" s="562"/>
      <c r="F9" s="562"/>
      <c r="G9" s="562"/>
      <c r="H9" s="562"/>
      <c r="I9" s="562"/>
      <c r="J9" s="563"/>
      <c r="K9" s="540"/>
      <c r="L9" s="541"/>
      <c r="M9" s="541"/>
      <c r="N9" s="541"/>
      <c r="O9" s="541"/>
      <c r="P9" s="541"/>
      <c r="Q9" s="541"/>
      <c r="R9" s="541"/>
      <c r="S9" s="541"/>
      <c r="T9" s="541"/>
      <c r="U9" s="541"/>
      <c r="V9" s="542"/>
      <c r="X9" s="128" t="s">
        <v>9</v>
      </c>
      <c r="Y9" s="129"/>
      <c r="Z9" s="129"/>
      <c r="AA9" s="129"/>
      <c r="AB9" s="129"/>
      <c r="AC9" s="129"/>
      <c r="AD9" s="129"/>
      <c r="AE9" s="130"/>
      <c r="AF9" s="564" t="s">
        <v>123</v>
      </c>
      <c r="AG9" s="565"/>
      <c r="AH9" s="565"/>
      <c r="AI9" s="565"/>
      <c r="AJ9" s="566"/>
      <c r="AK9" s="553" t="s">
        <v>134</v>
      </c>
      <c r="AL9" s="554"/>
      <c r="AM9" s="557">
        <v>7</v>
      </c>
      <c r="AN9" s="557"/>
      <c r="AO9" s="559" t="s">
        <v>10</v>
      </c>
      <c r="AP9" s="559" t="s">
        <v>11</v>
      </c>
      <c r="AQ9" s="554" t="s">
        <v>124</v>
      </c>
      <c r="AR9" s="554"/>
      <c r="AS9" s="557">
        <v>6</v>
      </c>
      <c r="AT9" s="557"/>
      <c r="AU9" s="544" t="s">
        <v>10</v>
      </c>
      <c r="AW9" s="13"/>
      <c r="AX9" s="546" t="s">
        <v>12</v>
      </c>
      <c r="AY9" s="547"/>
      <c r="AZ9" s="547"/>
      <c r="BA9" s="547"/>
      <c r="BB9" s="547"/>
      <c r="BC9" s="547"/>
      <c r="BD9" s="547"/>
      <c r="BE9" s="547"/>
      <c r="BF9" s="548"/>
      <c r="BG9" s="280"/>
      <c r="BH9" s="281"/>
      <c r="BI9" s="281"/>
      <c r="BJ9" s="281"/>
      <c r="BK9" s="281"/>
      <c r="BL9" s="281"/>
      <c r="BM9" s="281"/>
      <c r="BN9" s="282"/>
      <c r="BO9" s="159" t="s">
        <v>28</v>
      </c>
      <c r="BP9" s="159"/>
      <c r="BQ9" s="159"/>
      <c r="BR9" s="159"/>
      <c r="BS9" s="159"/>
      <c r="BT9" s="159"/>
      <c r="BU9" s="159"/>
      <c r="BV9" s="159"/>
      <c r="BW9" s="159"/>
      <c r="BX9" s="159"/>
      <c r="BY9" s="159"/>
      <c r="BZ9" s="549">
        <f>W37</f>
        <v>8</v>
      </c>
      <c r="CA9" s="550"/>
      <c r="CB9" s="550"/>
      <c r="CC9" s="9" t="s">
        <v>29</v>
      </c>
      <c r="CO9" s="13"/>
      <c r="CP9" s="13"/>
      <c r="CQ9" s="13"/>
      <c r="CR9" s="13"/>
      <c r="EA9" s="13"/>
      <c r="EB9" s="13"/>
      <c r="EC9" s="13"/>
    </row>
    <row r="10" spans="1:156">
      <c r="B10" s="551" t="s">
        <v>2</v>
      </c>
      <c r="C10" s="551"/>
      <c r="D10" s="551"/>
      <c r="E10" s="551"/>
      <c r="F10" s="551"/>
      <c r="G10" s="551"/>
      <c r="H10" s="551"/>
      <c r="I10" s="551"/>
      <c r="J10" s="551"/>
      <c r="K10" s="332"/>
      <c r="L10" s="333"/>
      <c r="M10" s="333"/>
      <c r="N10" s="333"/>
      <c r="O10" s="333"/>
      <c r="P10" s="333"/>
      <c r="Q10" s="333"/>
      <c r="R10" s="333"/>
      <c r="S10" s="333"/>
      <c r="T10" s="333"/>
      <c r="U10" s="333"/>
      <c r="V10" s="334"/>
      <c r="X10" s="131"/>
      <c r="Y10" s="132"/>
      <c r="Z10" s="132"/>
      <c r="AA10" s="132"/>
      <c r="AB10" s="132"/>
      <c r="AC10" s="132"/>
      <c r="AD10" s="132"/>
      <c r="AE10" s="133"/>
      <c r="AF10" s="567"/>
      <c r="AG10" s="568"/>
      <c r="AH10" s="568"/>
      <c r="AI10" s="568"/>
      <c r="AJ10" s="569"/>
      <c r="AK10" s="555"/>
      <c r="AL10" s="556"/>
      <c r="AM10" s="558"/>
      <c r="AN10" s="558"/>
      <c r="AO10" s="560"/>
      <c r="AP10" s="560"/>
      <c r="AQ10" s="556"/>
      <c r="AR10" s="556"/>
      <c r="AS10" s="558"/>
      <c r="AT10" s="558"/>
      <c r="AU10" s="545"/>
      <c r="AV10" s="41"/>
      <c r="AW10" s="42"/>
      <c r="AX10" s="122" t="s">
        <v>136</v>
      </c>
      <c r="AY10" s="123"/>
      <c r="AZ10" s="123"/>
      <c r="BA10" s="123"/>
      <c r="BB10" s="123"/>
      <c r="BC10" s="123"/>
      <c r="BD10" s="122" t="s">
        <v>145</v>
      </c>
      <c r="BE10" s="123"/>
      <c r="BF10" s="552">
        <v>1</v>
      </c>
      <c r="BG10" s="552"/>
      <c r="BH10" s="1" t="s">
        <v>10</v>
      </c>
      <c r="BI10" s="1" t="s">
        <v>11</v>
      </c>
      <c r="BJ10" s="281">
        <v>5</v>
      </c>
      <c r="BK10" s="281"/>
      <c r="BL10" s="2" t="s">
        <v>10</v>
      </c>
      <c r="BM10" s="98"/>
      <c r="BN10" s="99"/>
      <c r="BO10" s="99"/>
      <c r="BP10" s="99"/>
      <c r="BQ10" s="99"/>
      <c r="BR10" s="99"/>
      <c r="BS10" s="520"/>
      <c r="BT10" s="521"/>
      <c r="BU10" s="521"/>
      <c r="BV10" s="521"/>
      <c r="BW10" s="15"/>
      <c r="BX10" s="15"/>
      <c r="BY10" s="521"/>
      <c r="BZ10" s="521"/>
      <c r="CA10" s="543"/>
      <c r="CB10" s="543"/>
      <c r="CC10" s="16"/>
      <c r="CD10" s="41"/>
      <c r="CE10" s="33"/>
      <c r="CF10" s="33"/>
      <c r="CG10" s="33"/>
      <c r="CO10" s="13"/>
      <c r="CP10" s="13"/>
      <c r="CQ10" s="13"/>
      <c r="CR10" s="13"/>
      <c r="EA10" s="13"/>
      <c r="EB10" s="13"/>
      <c r="EC10" s="13"/>
    </row>
    <row r="11" spans="1:156" ht="13.5" customHeight="1">
      <c r="B11" s="511" t="s">
        <v>44</v>
      </c>
      <c r="C11" s="512"/>
      <c r="D11" s="512"/>
      <c r="E11" s="512"/>
      <c r="F11" s="512"/>
      <c r="G11" s="512"/>
      <c r="H11" s="512"/>
      <c r="I11" s="512"/>
      <c r="J11" s="513"/>
      <c r="K11" s="332"/>
      <c r="L11" s="333"/>
      <c r="M11" s="333"/>
      <c r="N11" s="333"/>
      <c r="O11" s="333"/>
      <c r="P11" s="333"/>
      <c r="Q11" s="333"/>
      <c r="R11" s="333"/>
      <c r="S11" s="333"/>
      <c r="T11" s="333"/>
      <c r="U11" s="333"/>
      <c r="V11" s="334"/>
      <c r="X11" s="527" t="s">
        <v>104</v>
      </c>
      <c r="Y11" s="527"/>
      <c r="Z11" s="527"/>
      <c r="AA11" s="527"/>
      <c r="AB11" s="527"/>
      <c r="AC11" s="527"/>
      <c r="AD11" s="527"/>
      <c r="AE11" s="527"/>
      <c r="AF11" s="527"/>
      <c r="AG11" s="527"/>
      <c r="AH11" s="527"/>
      <c r="AI11" s="527"/>
      <c r="AJ11" s="527"/>
      <c r="AK11" s="527"/>
      <c r="AL11" s="527"/>
      <c r="AM11" s="527"/>
      <c r="AN11" s="527"/>
      <c r="AO11" s="527"/>
      <c r="AP11" s="527"/>
      <c r="AQ11" s="527"/>
      <c r="AR11" s="527"/>
      <c r="AS11" s="527"/>
      <c r="AT11" s="527"/>
      <c r="AU11" s="527"/>
      <c r="AV11" s="40"/>
      <c r="AW11" s="40"/>
      <c r="AX11" s="529"/>
      <c r="AY11" s="529"/>
      <c r="AZ11" s="529"/>
      <c r="BA11" s="529"/>
      <c r="BB11" s="529"/>
      <c r="BC11" s="529"/>
      <c r="BD11" s="529"/>
      <c r="BE11" s="529"/>
      <c r="BF11" s="529"/>
      <c r="BG11" s="529"/>
      <c r="BH11" s="529"/>
      <c r="BI11" s="529"/>
      <c r="BJ11" s="529"/>
      <c r="BK11" s="529"/>
      <c r="BL11" s="529"/>
      <c r="BM11" s="529"/>
      <c r="BN11" s="529"/>
      <c r="BO11" s="529"/>
      <c r="BP11" s="529"/>
      <c r="BQ11" s="529"/>
      <c r="BR11" s="529"/>
      <c r="BS11" s="529"/>
      <c r="BT11" s="529"/>
      <c r="BU11" s="529"/>
      <c r="BV11" s="529"/>
      <c r="BW11" s="529"/>
      <c r="BX11" s="529"/>
      <c r="BY11" s="529"/>
      <c r="BZ11" s="529"/>
      <c r="CA11" s="529"/>
      <c r="CB11" s="529"/>
      <c r="CC11" s="529"/>
      <c r="CD11" s="43"/>
      <c r="CE11" s="43"/>
      <c r="CF11" s="43"/>
      <c r="CG11" s="43"/>
      <c r="CT11" s="13"/>
      <c r="CU11" s="13"/>
      <c r="CV11" s="13"/>
      <c r="CW11" s="13"/>
      <c r="EE11" s="13"/>
      <c r="EF11" s="13"/>
      <c r="EG11" s="13"/>
    </row>
    <row r="12" spans="1:156" ht="9" customHeight="1">
      <c r="B12" s="531" t="s">
        <v>47</v>
      </c>
      <c r="C12" s="532"/>
      <c r="D12" s="532"/>
      <c r="E12" s="532"/>
      <c r="F12" s="532"/>
      <c r="G12" s="532"/>
      <c r="H12" s="532"/>
      <c r="I12" s="532"/>
      <c r="J12" s="533"/>
      <c r="K12" s="534"/>
      <c r="L12" s="535"/>
      <c r="M12" s="535"/>
      <c r="N12" s="535"/>
      <c r="O12" s="535"/>
      <c r="P12" s="535"/>
      <c r="Q12" s="535"/>
      <c r="R12" s="535"/>
      <c r="S12" s="535"/>
      <c r="T12" s="535"/>
      <c r="U12" s="535"/>
      <c r="V12" s="536"/>
      <c r="X12" s="528"/>
      <c r="Y12" s="528"/>
      <c r="Z12" s="528"/>
      <c r="AA12" s="528"/>
      <c r="AB12" s="528"/>
      <c r="AC12" s="528"/>
      <c r="AD12" s="528"/>
      <c r="AE12" s="528"/>
      <c r="AF12" s="528"/>
      <c r="AG12" s="528"/>
      <c r="AH12" s="528"/>
      <c r="AI12" s="528"/>
      <c r="AJ12" s="528"/>
      <c r="AK12" s="528"/>
      <c r="AL12" s="528"/>
      <c r="AM12" s="528"/>
      <c r="AN12" s="528"/>
      <c r="AO12" s="528"/>
      <c r="AP12" s="528"/>
      <c r="AQ12" s="528"/>
      <c r="AR12" s="528"/>
      <c r="AS12" s="528"/>
      <c r="AT12" s="528"/>
      <c r="AU12" s="528"/>
      <c r="AV12" s="40"/>
      <c r="AW12" s="40"/>
      <c r="AX12" s="530"/>
      <c r="AY12" s="530"/>
      <c r="AZ12" s="530"/>
      <c r="BA12" s="530"/>
      <c r="BB12" s="530"/>
      <c r="BC12" s="530"/>
      <c r="BD12" s="530"/>
      <c r="BE12" s="530"/>
      <c r="BF12" s="530"/>
      <c r="BG12" s="530"/>
      <c r="BH12" s="530"/>
      <c r="BI12" s="530"/>
      <c r="BJ12" s="530"/>
      <c r="BK12" s="530"/>
      <c r="BL12" s="530"/>
      <c r="BM12" s="530"/>
      <c r="BN12" s="530"/>
      <c r="BO12" s="530"/>
      <c r="BP12" s="530"/>
      <c r="BQ12" s="530"/>
      <c r="BR12" s="530"/>
      <c r="BS12" s="530"/>
      <c r="BT12" s="530"/>
      <c r="BU12" s="530"/>
      <c r="BV12" s="530"/>
      <c r="BW12" s="530"/>
      <c r="BX12" s="530"/>
      <c r="BY12" s="530"/>
      <c r="BZ12" s="530"/>
      <c r="CA12" s="530"/>
      <c r="CB12" s="530"/>
      <c r="CC12" s="530"/>
      <c r="CD12" s="39"/>
      <c r="CE12" s="39"/>
      <c r="CF12" s="39"/>
      <c r="CG12" s="39"/>
      <c r="CT12" s="13"/>
      <c r="CU12" s="13"/>
      <c r="CV12" s="13"/>
      <c r="CW12" s="13"/>
      <c r="EE12" s="13"/>
      <c r="EF12" s="13"/>
      <c r="EG12" s="13"/>
    </row>
    <row r="13" spans="1:156">
      <c r="B13" s="537" t="s">
        <v>45</v>
      </c>
      <c r="C13" s="538"/>
      <c r="D13" s="538"/>
      <c r="E13" s="538"/>
      <c r="F13" s="538"/>
      <c r="G13" s="538"/>
      <c r="H13" s="538"/>
      <c r="I13" s="538"/>
      <c r="J13" s="539"/>
      <c r="K13" s="540"/>
      <c r="L13" s="541"/>
      <c r="M13" s="541"/>
      <c r="N13" s="541"/>
      <c r="O13" s="541"/>
      <c r="P13" s="541"/>
      <c r="Q13" s="541"/>
      <c r="R13" s="541"/>
      <c r="S13" s="541"/>
      <c r="T13" s="541"/>
      <c r="U13" s="541"/>
      <c r="V13" s="542"/>
      <c r="X13" s="528"/>
      <c r="Y13" s="528"/>
      <c r="Z13" s="528"/>
      <c r="AA13" s="528"/>
      <c r="AB13" s="528"/>
      <c r="AC13" s="528"/>
      <c r="AD13" s="528"/>
      <c r="AE13" s="528"/>
      <c r="AF13" s="528"/>
      <c r="AG13" s="528"/>
      <c r="AH13" s="528"/>
      <c r="AI13" s="528"/>
      <c r="AJ13" s="528"/>
      <c r="AK13" s="528"/>
      <c r="AL13" s="528"/>
      <c r="AM13" s="528"/>
      <c r="AN13" s="528"/>
      <c r="AO13" s="528"/>
      <c r="AP13" s="528"/>
      <c r="AQ13" s="528"/>
      <c r="AR13" s="528"/>
      <c r="AS13" s="528"/>
      <c r="AT13" s="528"/>
      <c r="AU13" s="528"/>
      <c r="AV13" s="14"/>
      <c r="AW13" s="14"/>
      <c r="AX13" s="14"/>
      <c r="AY13" s="14"/>
      <c r="BA13" s="1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T13" s="13"/>
      <c r="CU13" s="13"/>
      <c r="CV13" s="13"/>
      <c r="CW13" s="13"/>
      <c r="EE13" s="13"/>
      <c r="EF13" s="13"/>
      <c r="EG13" s="13"/>
    </row>
    <row r="14" spans="1:156">
      <c r="B14" s="511" t="s">
        <v>46</v>
      </c>
      <c r="C14" s="512"/>
      <c r="D14" s="512"/>
      <c r="E14" s="512"/>
      <c r="F14" s="512"/>
      <c r="G14" s="512"/>
      <c r="H14" s="512"/>
      <c r="I14" s="512"/>
      <c r="J14" s="513"/>
      <c r="K14" s="332"/>
      <c r="L14" s="333"/>
      <c r="M14" s="333"/>
      <c r="N14" s="333"/>
      <c r="O14" s="333"/>
      <c r="P14" s="333"/>
      <c r="Q14" s="333"/>
      <c r="R14" s="333"/>
      <c r="S14" s="333"/>
      <c r="T14" s="333"/>
      <c r="U14" s="333"/>
      <c r="V14" s="334"/>
      <c r="X14" s="514" t="s">
        <v>97</v>
      </c>
      <c r="Y14" s="515"/>
      <c r="Z14" s="515"/>
      <c r="AA14" s="515"/>
      <c r="AB14" s="515"/>
      <c r="AC14" s="515"/>
      <c r="AD14" s="515"/>
      <c r="AE14" s="515"/>
      <c r="AF14" s="515"/>
      <c r="AG14" s="516"/>
      <c r="AH14" s="517" t="s">
        <v>94</v>
      </c>
      <c r="AI14" s="518"/>
      <c r="AJ14" s="518"/>
      <c r="AK14" s="518"/>
      <c r="AL14" s="518"/>
      <c r="AM14" s="518"/>
      <c r="AN14" s="518"/>
      <c r="AO14" s="518"/>
      <c r="AP14" s="518"/>
      <c r="AQ14" s="518"/>
      <c r="AR14" s="518"/>
      <c r="AS14" s="518"/>
      <c r="AT14" s="519"/>
      <c r="AU14" s="18"/>
      <c r="AV14" s="19"/>
      <c r="AW14" s="13"/>
      <c r="AX14" s="520" t="s">
        <v>59</v>
      </c>
      <c r="AY14" s="521"/>
      <c r="AZ14" s="521"/>
      <c r="BA14" s="521"/>
      <c r="BB14" s="521"/>
      <c r="BC14" s="521"/>
      <c r="BD14" s="521"/>
      <c r="BE14" s="521"/>
      <c r="BF14" s="521"/>
      <c r="BG14" s="521"/>
      <c r="BH14" s="521"/>
      <c r="BI14" s="521"/>
      <c r="BJ14" s="521"/>
      <c r="BK14" s="521"/>
      <c r="BL14" s="521"/>
      <c r="BM14" s="521"/>
      <c r="BN14" s="521"/>
      <c r="BO14" s="521"/>
      <c r="BP14" s="521"/>
      <c r="BQ14" s="521"/>
      <c r="BR14" s="521"/>
      <c r="BS14" s="521"/>
      <c r="BT14" s="521"/>
      <c r="BU14" s="521"/>
      <c r="BV14" s="521"/>
      <c r="BW14" s="521"/>
      <c r="BX14" s="521"/>
      <c r="BY14" s="521"/>
      <c r="BZ14" s="521"/>
      <c r="CA14" s="521"/>
      <c r="CB14" s="521"/>
      <c r="CC14" s="521"/>
      <c r="CD14" s="521"/>
      <c r="CE14" s="521"/>
      <c r="CF14" s="521"/>
      <c r="CG14" s="521"/>
      <c r="CH14" s="521"/>
      <c r="CI14" s="521"/>
      <c r="CJ14" s="521"/>
      <c r="CK14" s="521"/>
      <c r="CL14" s="521"/>
      <c r="CM14" s="521"/>
      <c r="CN14" s="521"/>
      <c r="CO14" s="521"/>
      <c r="CP14" s="521"/>
      <c r="CQ14" s="521"/>
      <c r="CR14" s="521"/>
      <c r="CS14" s="521"/>
      <c r="CT14" s="521"/>
      <c r="CU14" s="521"/>
      <c r="CV14" s="521"/>
      <c r="CW14" s="521"/>
      <c r="CX14" s="521"/>
      <c r="CY14" s="521"/>
      <c r="CZ14" s="521"/>
      <c r="DA14" s="521"/>
      <c r="DB14" s="521"/>
      <c r="DC14" s="521"/>
      <c r="DD14" s="521"/>
      <c r="DE14" s="521"/>
      <c r="DF14" s="521"/>
      <c r="DG14" s="521"/>
      <c r="DH14" s="521"/>
      <c r="DI14" s="521"/>
      <c r="DJ14" s="521"/>
      <c r="DK14" s="521"/>
      <c r="DL14" s="521"/>
      <c r="DM14" s="521"/>
      <c r="DN14" s="521"/>
      <c r="DO14" s="521"/>
      <c r="DP14" s="522"/>
      <c r="DR14" s="13"/>
      <c r="DS14" s="13"/>
      <c r="DT14" s="13"/>
    </row>
    <row r="15" spans="1:156">
      <c r="X15" s="523" t="s">
        <v>99</v>
      </c>
      <c r="Y15" s="524"/>
      <c r="Z15" s="524"/>
      <c r="AA15" s="524"/>
      <c r="AB15" s="524"/>
      <c r="AC15" s="524"/>
      <c r="AD15" s="524"/>
      <c r="AE15" s="524"/>
      <c r="AF15" s="524"/>
      <c r="AG15" s="525"/>
      <c r="AH15" s="497">
        <v>3</v>
      </c>
      <c r="AI15" s="498"/>
      <c r="AJ15" s="499" t="s">
        <v>61</v>
      </c>
      <c r="AK15" s="499"/>
      <c r="AL15" s="499"/>
      <c r="AM15" s="500"/>
      <c r="AN15" s="20" t="s">
        <v>62</v>
      </c>
      <c r="AO15" s="526">
        <v>5</v>
      </c>
      <c r="AP15" s="526"/>
      <c r="AQ15" s="499" t="s">
        <v>61</v>
      </c>
      <c r="AR15" s="499"/>
      <c r="AS15" s="499"/>
      <c r="AT15" s="500"/>
      <c r="AU15" s="19"/>
      <c r="AV15" s="19"/>
      <c r="AW15" s="13"/>
      <c r="AX15" s="509" t="s">
        <v>56</v>
      </c>
      <c r="AY15" s="509"/>
      <c r="AZ15" s="509"/>
      <c r="BA15" s="509"/>
      <c r="BB15" s="509"/>
      <c r="BC15" s="510"/>
      <c r="BD15" s="510"/>
      <c r="BE15" s="509" t="s">
        <v>57</v>
      </c>
      <c r="BF15" s="509"/>
      <c r="BG15" s="509"/>
      <c r="BH15" s="509"/>
      <c r="BI15" s="509"/>
      <c r="BJ15" s="510"/>
      <c r="BK15" s="510"/>
      <c r="BL15" s="509" t="s">
        <v>58</v>
      </c>
      <c r="BM15" s="509"/>
      <c r="BN15" s="509"/>
      <c r="BO15" s="509"/>
      <c r="BP15" s="509"/>
      <c r="BQ15" s="510"/>
      <c r="BR15" s="510"/>
      <c r="BS15" s="509" t="s">
        <v>67</v>
      </c>
      <c r="BT15" s="509"/>
      <c r="BU15" s="509"/>
      <c r="BV15" s="509"/>
      <c r="BW15" s="509"/>
      <c r="BX15" s="510"/>
      <c r="BY15" s="510"/>
      <c r="BZ15" s="509" t="s">
        <v>71</v>
      </c>
      <c r="CA15" s="509"/>
      <c r="CB15" s="509"/>
      <c r="CC15" s="509"/>
      <c r="CD15" s="509"/>
      <c r="CE15" s="510"/>
      <c r="CF15" s="510"/>
      <c r="CG15" s="507" t="s">
        <v>72</v>
      </c>
      <c r="CH15" s="507"/>
      <c r="CI15" s="507"/>
      <c r="CJ15" s="507"/>
      <c r="CK15" s="507"/>
      <c r="CL15" s="510"/>
      <c r="CM15" s="510"/>
      <c r="CN15" s="507" t="s">
        <v>98</v>
      </c>
      <c r="CO15" s="507"/>
      <c r="CP15" s="507"/>
      <c r="CQ15" s="507"/>
      <c r="CR15" s="507"/>
      <c r="CS15" s="507"/>
      <c r="CT15" s="280"/>
      <c r="CU15" s="282"/>
      <c r="CV15" s="507" t="s">
        <v>101</v>
      </c>
      <c r="CW15" s="507"/>
      <c r="CX15" s="507"/>
      <c r="CY15" s="507"/>
      <c r="CZ15" s="507"/>
      <c r="DA15" s="280"/>
      <c r="DB15" s="282"/>
      <c r="DC15" s="508" t="s">
        <v>121</v>
      </c>
      <c r="DD15" s="508"/>
      <c r="DE15" s="508"/>
      <c r="DF15" s="508"/>
      <c r="DG15" s="508"/>
      <c r="DH15" s="280"/>
      <c r="DI15" s="282"/>
      <c r="DJ15" s="493" t="s">
        <v>123</v>
      </c>
      <c r="DK15" s="493"/>
      <c r="DL15" s="493"/>
      <c r="DM15" s="493"/>
      <c r="DN15" s="493"/>
      <c r="DO15" s="280"/>
      <c r="DP15" s="282"/>
      <c r="DR15" s="13"/>
      <c r="DS15" s="13"/>
      <c r="DT15" s="13"/>
    </row>
    <row r="16" spans="1:156">
      <c r="X16" s="494" t="s">
        <v>100</v>
      </c>
      <c r="Y16" s="495"/>
      <c r="Z16" s="495"/>
      <c r="AA16" s="495"/>
      <c r="AB16" s="495"/>
      <c r="AC16" s="495"/>
      <c r="AD16" s="495"/>
      <c r="AE16" s="495"/>
      <c r="AF16" s="495"/>
      <c r="AG16" s="496"/>
      <c r="AH16" s="497">
        <v>5</v>
      </c>
      <c r="AI16" s="498"/>
      <c r="AJ16" s="499" t="s">
        <v>61</v>
      </c>
      <c r="AK16" s="499"/>
      <c r="AL16" s="499"/>
      <c r="AM16" s="500"/>
      <c r="AN16" s="21"/>
      <c r="AO16" s="22"/>
      <c r="AP16" s="22"/>
      <c r="AQ16" s="23"/>
      <c r="AR16" s="23"/>
      <c r="AS16" s="23"/>
      <c r="AT16" s="23"/>
      <c r="AU16" s="19"/>
      <c r="AV16" s="19"/>
      <c r="AW16" s="13"/>
      <c r="AX16" s="17" t="s">
        <v>125</v>
      </c>
      <c r="AY16" s="5"/>
      <c r="AZ16" s="5"/>
      <c r="BA16" s="5"/>
      <c r="BB16" s="5"/>
      <c r="BC16" s="5"/>
      <c r="BD16" s="5"/>
      <c r="BE16" s="5"/>
      <c r="BF16" s="5"/>
      <c r="BG16" s="5"/>
      <c r="BH16" s="5"/>
      <c r="BI16" s="5"/>
      <c r="BJ16" s="5"/>
      <c r="BK16" s="5"/>
      <c r="BL16" s="5"/>
      <c r="BM16" s="5"/>
      <c r="BN16" s="5"/>
      <c r="BO16" s="5"/>
      <c r="BP16" s="5"/>
      <c r="BQ16" s="5"/>
      <c r="BR16" s="5"/>
      <c r="BS16" s="17"/>
      <c r="CO16" s="13"/>
      <c r="CP16" s="13"/>
      <c r="CQ16" s="13"/>
      <c r="CR16" s="13"/>
      <c r="EA16" s="13"/>
      <c r="EB16" s="13"/>
      <c r="EC16" s="13"/>
    </row>
    <row r="17" spans="1:138" ht="14.5" thickBot="1">
      <c r="A17" s="8" t="s">
        <v>14</v>
      </c>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DX17" s="13"/>
      <c r="DY17" s="13"/>
      <c r="DZ17" s="13"/>
    </row>
    <row r="18" spans="1:138" ht="13.5" thickBot="1">
      <c r="B18" s="56" t="s">
        <v>130</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M18" s="501" t="s">
        <v>18</v>
      </c>
      <c r="BN18" s="502"/>
      <c r="BO18" s="502"/>
      <c r="BP18" s="502"/>
      <c r="BQ18" s="502"/>
      <c r="BR18" s="502"/>
      <c r="BS18" s="502"/>
      <c r="BT18" s="502"/>
      <c r="BU18" s="502"/>
      <c r="BV18" s="502"/>
      <c r="BW18" s="502"/>
      <c r="BX18" s="502"/>
      <c r="BY18" s="502"/>
      <c r="BZ18" s="502"/>
      <c r="CA18" s="502"/>
      <c r="CB18" s="503"/>
      <c r="CC18" s="504" t="s">
        <v>120</v>
      </c>
      <c r="CD18" s="505"/>
      <c r="CE18" s="505"/>
      <c r="CF18" s="505"/>
      <c r="CG18" s="505"/>
      <c r="CH18" s="505"/>
      <c r="CI18" s="505"/>
      <c r="CJ18" s="505"/>
      <c r="CK18" s="505"/>
      <c r="CL18" s="505"/>
      <c r="CM18" s="505"/>
      <c r="CN18" s="505"/>
      <c r="CO18" s="505"/>
      <c r="CP18" s="505"/>
      <c r="CQ18" s="505"/>
      <c r="CR18" s="505"/>
      <c r="CS18" s="505"/>
      <c r="CT18" s="505"/>
      <c r="CU18" s="505"/>
      <c r="CV18" s="505"/>
      <c r="CW18" s="505"/>
      <c r="CX18" s="505"/>
      <c r="CY18" s="505"/>
      <c r="CZ18" s="505"/>
      <c r="DA18" s="505"/>
      <c r="DB18" s="505"/>
      <c r="DC18" s="505"/>
      <c r="DD18" s="505"/>
      <c r="DE18" s="505"/>
      <c r="DF18" s="505"/>
      <c r="DG18" s="505"/>
      <c r="DH18" s="505"/>
      <c r="DI18" s="505"/>
      <c r="DJ18" s="505"/>
      <c r="DK18" s="505"/>
      <c r="DL18" s="505"/>
      <c r="DM18" s="505"/>
      <c r="DN18" s="505"/>
      <c r="DO18" s="505"/>
      <c r="DP18" s="505"/>
      <c r="DQ18" s="505"/>
      <c r="DR18" s="505"/>
      <c r="DS18" s="505"/>
      <c r="DT18" s="505"/>
      <c r="DU18" s="505"/>
      <c r="DV18" s="505"/>
      <c r="DW18" s="505"/>
      <c r="DX18" s="505"/>
      <c r="DY18" s="505"/>
      <c r="DZ18" s="505"/>
      <c r="EA18" s="505"/>
      <c r="EB18" s="505"/>
      <c r="EC18" s="505"/>
      <c r="ED18" s="505"/>
      <c r="EE18" s="505"/>
      <c r="EF18" s="506"/>
      <c r="EG18" s="32"/>
      <c r="EH18" s="46"/>
    </row>
    <row r="19" spans="1:138" ht="16.5" customHeight="1">
      <c r="B19" s="464" t="s">
        <v>5</v>
      </c>
      <c r="C19" s="465"/>
      <c r="D19" s="469" t="s">
        <v>60</v>
      </c>
      <c r="E19" s="470"/>
      <c r="F19" s="471"/>
      <c r="G19" s="478" t="s">
        <v>3</v>
      </c>
      <c r="H19" s="479"/>
      <c r="I19" s="479"/>
      <c r="J19" s="479"/>
      <c r="K19" s="479"/>
      <c r="L19" s="480"/>
      <c r="M19" s="478" t="s">
        <v>4</v>
      </c>
      <c r="N19" s="479"/>
      <c r="O19" s="479"/>
      <c r="P19" s="479"/>
      <c r="Q19" s="479"/>
      <c r="R19" s="479"/>
      <c r="S19" s="479"/>
      <c r="T19" s="479"/>
      <c r="U19" s="479"/>
      <c r="V19" s="480"/>
      <c r="W19" s="484" t="s">
        <v>135</v>
      </c>
      <c r="X19" s="485"/>
      <c r="Y19" s="486"/>
      <c r="Z19" s="455" t="s">
        <v>126</v>
      </c>
      <c r="AA19" s="456"/>
      <c r="AB19" s="457"/>
      <c r="AC19" s="455" t="s">
        <v>112</v>
      </c>
      <c r="AD19" s="456"/>
      <c r="AE19" s="457"/>
      <c r="AF19" s="455" t="s">
        <v>113</v>
      </c>
      <c r="AG19" s="456"/>
      <c r="AH19" s="457"/>
      <c r="AI19" s="455" t="s">
        <v>114</v>
      </c>
      <c r="AJ19" s="456"/>
      <c r="AK19" s="457"/>
      <c r="AL19" s="455" t="s">
        <v>115</v>
      </c>
      <c r="AM19" s="456"/>
      <c r="AN19" s="457"/>
      <c r="AO19" s="428" t="s">
        <v>69</v>
      </c>
      <c r="AP19" s="429"/>
      <c r="AQ19" s="430"/>
      <c r="AR19" s="428" t="s">
        <v>70</v>
      </c>
      <c r="AS19" s="429"/>
      <c r="AT19" s="430"/>
      <c r="AU19" s="428" t="s">
        <v>65</v>
      </c>
      <c r="AV19" s="429"/>
      <c r="AW19" s="430"/>
      <c r="AX19" s="428" t="s">
        <v>66</v>
      </c>
      <c r="AY19" s="429"/>
      <c r="AZ19" s="430"/>
      <c r="BA19" s="428" t="s">
        <v>64</v>
      </c>
      <c r="BB19" s="429"/>
      <c r="BC19" s="430"/>
      <c r="BD19" s="428" t="s">
        <v>63</v>
      </c>
      <c r="BE19" s="429"/>
      <c r="BF19" s="437"/>
      <c r="BG19" s="440" t="s">
        <v>107</v>
      </c>
      <c r="BH19" s="441"/>
      <c r="BI19" s="442"/>
      <c r="BJ19" s="449" t="s">
        <v>132</v>
      </c>
      <c r="BK19" s="450"/>
      <c r="BL19" s="451"/>
      <c r="BM19" s="392" t="s">
        <v>19</v>
      </c>
      <c r="BN19" s="393"/>
      <c r="BO19" s="393"/>
      <c r="BP19" s="394"/>
      <c r="BQ19" s="98" t="s">
        <v>27</v>
      </c>
      <c r="BR19" s="99"/>
      <c r="BS19" s="99"/>
      <c r="BT19" s="99"/>
      <c r="BU19" s="99"/>
      <c r="BV19" s="99"/>
      <c r="BW19" s="99"/>
      <c r="BX19" s="99"/>
      <c r="BY19" s="99"/>
      <c r="BZ19" s="99"/>
      <c r="CA19" s="99"/>
      <c r="CB19" s="100"/>
      <c r="CC19" s="401" t="s">
        <v>131</v>
      </c>
      <c r="CD19" s="402"/>
      <c r="CE19" s="402"/>
      <c r="CF19" s="403"/>
      <c r="CG19" s="407" t="s">
        <v>117</v>
      </c>
      <c r="CH19" s="382"/>
      <c r="CI19" s="382"/>
      <c r="CJ19" s="382"/>
      <c r="CK19" s="382"/>
      <c r="CL19" s="383"/>
      <c r="CM19" s="408" t="s">
        <v>33</v>
      </c>
      <c r="CN19" s="408"/>
      <c r="CO19" s="408"/>
      <c r="CP19" s="408"/>
      <c r="CQ19" s="408"/>
      <c r="CR19" s="408"/>
      <c r="CS19" s="408"/>
      <c r="CT19" s="408"/>
      <c r="CU19" s="363" t="s">
        <v>73</v>
      </c>
      <c r="CV19" s="364"/>
      <c r="CW19" s="364"/>
      <c r="CX19" s="364"/>
      <c r="CY19" s="364"/>
      <c r="CZ19" s="364"/>
      <c r="DA19" s="364"/>
      <c r="DB19" s="364"/>
      <c r="DC19" s="364"/>
      <c r="DD19" s="364"/>
      <c r="DE19" s="364"/>
      <c r="DF19" s="365"/>
      <c r="DG19" s="357" t="s">
        <v>118</v>
      </c>
      <c r="DH19" s="358"/>
      <c r="DI19" s="358"/>
      <c r="DJ19" s="359"/>
      <c r="DK19" s="360" t="s">
        <v>91</v>
      </c>
      <c r="DL19" s="361"/>
      <c r="DM19" s="361"/>
      <c r="DN19" s="361"/>
      <c r="DO19" s="361"/>
      <c r="DP19" s="361"/>
      <c r="DQ19" s="361"/>
      <c r="DR19" s="361"/>
      <c r="DS19" s="361"/>
      <c r="DT19" s="362"/>
      <c r="DU19" s="366" t="s">
        <v>122</v>
      </c>
      <c r="DV19" s="367"/>
      <c r="DW19" s="368"/>
      <c r="DX19" s="372" t="s">
        <v>90</v>
      </c>
      <c r="DY19" s="373"/>
      <c r="DZ19" s="374"/>
      <c r="EA19" s="378" t="s">
        <v>38</v>
      </c>
      <c r="EB19" s="379"/>
      <c r="EC19" s="380"/>
      <c r="ED19" s="378" t="s">
        <v>116</v>
      </c>
      <c r="EE19" s="379"/>
      <c r="EF19" s="384"/>
    </row>
    <row r="20" spans="1:138" ht="16.5" customHeight="1">
      <c r="B20" s="466"/>
      <c r="C20" s="379"/>
      <c r="D20" s="472"/>
      <c r="E20" s="473"/>
      <c r="F20" s="474"/>
      <c r="G20" s="481"/>
      <c r="H20" s="482"/>
      <c r="I20" s="482"/>
      <c r="J20" s="482"/>
      <c r="K20" s="482"/>
      <c r="L20" s="483"/>
      <c r="M20" s="481"/>
      <c r="N20" s="482"/>
      <c r="O20" s="482"/>
      <c r="P20" s="482"/>
      <c r="Q20" s="482"/>
      <c r="R20" s="482"/>
      <c r="S20" s="482"/>
      <c r="T20" s="482"/>
      <c r="U20" s="482"/>
      <c r="V20" s="483"/>
      <c r="W20" s="487"/>
      <c r="X20" s="488"/>
      <c r="Y20" s="489"/>
      <c r="Z20" s="458"/>
      <c r="AA20" s="459"/>
      <c r="AB20" s="460"/>
      <c r="AC20" s="458"/>
      <c r="AD20" s="459"/>
      <c r="AE20" s="460"/>
      <c r="AF20" s="458"/>
      <c r="AG20" s="459"/>
      <c r="AH20" s="460"/>
      <c r="AI20" s="458"/>
      <c r="AJ20" s="459"/>
      <c r="AK20" s="460"/>
      <c r="AL20" s="458"/>
      <c r="AM20" s="459"/>
      <c r="AN20" s="460"/>
      <c r="AO20" s="431"/>
      <c r="AP20" s="432"/>
      <c r="AQ20" s="433"/>
      <c r="AR20" s="431"/>
      <c r="AS20" s="432"/>
      <c r="AT20" s="433"/>
      <c r="AU20" s="431"/>
      <c r="AV20" s="432"/>
      <c r="AW20" s="433"/>
      <c r="AX20" s="431"/>
      <c r="AY20" s="432"/>
      <c r="AZ20" s="433"/>
      <c r="BA20" s="431"/>
      <c r="BB20" s="432"/>
      <c r="BC20" s="433"/>
      <c r="BD20" s="431"/>
      <c r="BE20" s="432"/>
      <c r="BF20" s="438"/>
      <c r="BG20" s="443"/>
      <c r="BH20" s="444"/>
      <c r="BI20" s="445"/>
      <c r="BJ20" s="335"/>
      <c r="BK20" s="336"/>
      <c r="BL20" s="337"/>
      <c r="BM20" s="395"/>
      <c r="BN20" s="396"/>
      <c r="BO20" s="396"/>
      <c r="BP20" s="397"/>
      <c r="BQ20" s="409" t="s">
        <v>128</v>
      </c>
      <c r="BR20" s="410"/>
      <c r="BS20" s="410"/>
      <c r="BT20" s="411"/>
      <c r="BU20" s="386" t="s">
        <v>138</v>
      </c>
      <c r="BV20" s="415"/>
      <c r="BW20" s="415"/>
      <c r="BX20" s="416"/>
      <c r="BY20" s="420" t="s">
        <v>137</v>
      </c>
      <c r="BZ20" s="421"/>
      <c r="CA20" s="421"/>
      <c r="CB20" s="422"/>
      <c r="CC20" s="401"/>
      <c r="CD20" s="402"/>
      <c r="CE20" s="402"/>
      <c r="CF20" s="403"/>
      <c r="CG20" s="426" t="s">
        <v>102</v>
      </c>
      <c r="CH20" s="341"/>
      <c r="CI20" s="129"/>
      <c r="CJ20" s="340" t="s">
        <v>103</v>
      </c>
      <c r="CK20" s="341"/>
      <c r="CL20" s="130"/>
      <c r="CM20" s="167" t="s">
        <v>34</v>
      </c>
      <c r="CN20" s="167"/>
      <c r="CO20" s="159"/>
      <c r="CP20" s="159"/>
      <c r="CQ20" s="167" t="s">
        <v>35</v>
      </c>
      <c r="CR20" s="167"/>
      <c r="CS20" s="159"/>
      <c r="CT20" s="159"/>
      <c r="CU20" s="346" t="s">
        <v>76</v>
      </c>
      <c r="CV20" s="347"/>
      <c r="CW20" s="347"/>
      <c r="CX20" s="348"/>
      <c r="CY20" s="346" t="s">
        <v>74</v>
      </c>
      <c r="CZ20" s="352"/>
      <c r="DA20" s="352"/>
      <c r="DB20" s="353"/>
      <c r="DC20" s="346" t="s">
        <v>75</v>
      </c>
      <c r="DD20" s="352"/>
      <c r="DE20" s="352"/>
      <c r="DF20" s="353"/>
      <c r="DG20" s="386" t="s">
        <v>119</v>
      </c>
      <c r="DH20" s="387"/>
      <c r="DI20" s="387"/>
      <c r="DJ20" s="388"/>
      <c r="DK20" s="360"/>
      <c r="DL20" s="361"/>
      <c r="DM20" s="361"/>
      <c r="DN20" s="361"/>
      <c r="DO20" s="361"/>
      <c r="DP20" s="361"/>
      <c r="DQ20" s="361"/>
      <c r="DR20" s="361"/>
      <c r="DS20" s="361"/>
      <c r="DT20" s="362"/>
      <c r="DU20" s="366"/>
      <c r="DV20" s="367"/>
      <c r="DW20" s="368"/>
      <c r="DX20" s="372"/>
      <c r="DY20" s="373"/>
      <c r="DZ20" s="374"/>
      <c r="EA20" s="378"/>
      <c r="EB20" s="379"/>
      <c r="EC20" s="380"/>
      <c r="ED20" s="378"/>
      <c r="EE20" s="379"/>
      <c r="EF20" s="384"/>
    </row>
    <row r="21" spans="1:138" ht="16.5" customHeight="1" thickBot="1">
      <c r="B21" s="467"/>
      <c r="C21" s="468"/>
      <c r="D21" s="475"/>
      <c r="E21" s="476"/>
      <c r="F21" s="477"/>
      <c r="G21" s="342"/>
      <c r="H21" s="343"/>
      <c r="I21" s="343"/>
      <c r="J21" s="343"/>
      <c r="K21" s="343"/>
      <c r="L21" s="344"/>
      <c r="M21" s="342"/>
      <c r="N21" s="343"/>
      <c r="O21" s="343"/>
      <c r="P21" s="343"/>
      <c r="Q21" s="343"/>
      <c r="R21" s="343"/>
      <c r="S21" s="343"/>
      <c r="T21" s="343"/>
      <c r="U21" s="343"/>
      <c r="V21" s="344"/>
      <c r="W21" s="490"/>
      <c r="X21" s="491"/>
      <c r="Y21" s="492"/>
      <c r="Z21" s="461"/>
      <c r="AA21" s="462"/>
      <c r="AB21" s="463"/>
      <c r="AC21" s="461"/>
      <c r="AD21" s="462"/>
      <c r="AE21" s="463"/>
      <c r="AF21" s="461"/>
      <c r="AG21" s="462"/>
      <c r="AH21" s="463"/>
      <c r="AI21" s="461"/>
      <c r="AJ21" s="462"/>
      <c r="AK21" s="463"/>
      <c r="AL21" s="461"/>
      <c r="AM21" s="462"/>
      <c r="AN21" s="463"/>
      <c r="AO21" s="434"/>
      <c r="AP21" s="435"/>
      <c r="AQ21" s="436"/>
      <c r="AR21" s="434"/>
      <c r="AS21" s="435"/>
      <c r="AT21" s="436"/>
      <c r="AU21" s="434"/>
      <c r="AV21" s="435"/>
      <c r="AW21" s="436"/>
      <c r="AX21" s="434"/>
      <c r="AY21" s="435"/>
      <c r="AZ21" s="436"/>
      <c r="BA21" s="434"/>
      <c r="BB21" s="435"/>
      <c r="BC21" s="436"/>
      <c r="BD21" s="434"/>
      <c r="BE21" s="435"/>
      <c r="BF21" s="439"/>
      <c r="BG21" s="446"/>
      <c r="BH21" s="447"/>
      <c r="BI21" s="448"/>
      <c r="BJ21" s="452"/>
      <c r="BK21" s="453"/>
      <c r="BL21" s="454"/>
      <c r="BM21" s="398"/>
      <c r="BN21" s="399"/>
      <c r="BO21" s="399"/>
      <c r="BP21" s="400"/>
      <c r="BQ21" s="412"/>
      <c r="BR21" s="413"/>
      <c r="BS21" s="413"/>
      <c r="BT21" s="414"/>
      <c r="BU21" s="417"/>
      <c r="BV21" s="418"/>
      <c r="BW21" s="418"/>
      <c r="BX21" s="419"/>
      <c r="BY21" s="423"/>
      <c r="BZ21" s="424"/>
      <c r="CA21" s="424"/>
      <c r="CB21" s="425"/>
      <c r="CC21" s="404"/>
      <c r="CD21" s="405"/>
      <c r="CE21" s="405"/>
      <c r="CF21" s="406"/>
      <c r="CG21" s="427"/>
      <c r="CH21" s="343"/>
      <c r="CI21" s="343"/>
      <c r="CJ21" s="342"/>
      <c r="CK21" s="343"/>
      <c r="CL21" s="344"/>
      <c r="CM21" s="345"/>
      <c r="CN21" s="345"/>
      <c r="CO21" s="345"/>
      <c r="CP21" s="345"/>
      <c r="CQ21" s="345"/>
      <c r="CR21" s="345"/>
      <c r="CS21" s="345"/>
      <c r="CT21" s="345"/>
      <c r="CU21" s="349"/>
      <c r="CV21" s="350"/>
      <c r="CW21" s="350"/>
      <c r="CX21" s="351"/>
      <c r="CY21" s="354"/>
      <c r="CZ21" s="355"/>
      <c r="DA21" s="355"/>
      <c r="DB21" s="356"/>
      <c r="DC21" s="354"/>
      <c r="DD21" s="355"/>
      <c r="DE21" s="355"/>
      <c r="DF21" s="356"/>
      <c r="DG21" s="389"/>
      <c r="DH21" s="390"/>
      <c r="DI21" s="390"/>
      <c r="DJ21" s="391"/>
      <c r="DK21" s="363"/>
      <c r="DL21" s="364"/>
      <c r="DM21" s="364"/>
      <c r="DN21" s="364"/>
      <c r="DO21" s="364"/>
      <c r="DP21" s="364"/>
      <c r="DQ21" s="364"/>
      <c r="DR21" s="364"/>
      <c r="DS21" s="364"/>
      <c r="DT21" s="365"/>
      <c r="DU21" s="369"/>
      <c r="DV21" s="370"/>
      <c r="DW21" s="371"/>
      <c r="DX21" s="375"/>
      <c r="DY21" s="376"/>
      <c r="DZ21" s="377"/>
      <c r="EA21" s="381"/>
      <c r="EB21" s="382"/>
      <c r="EC21" s="383"/>
      <c r="ED21" s="381"/>
      <c r="EE21" s="382"/>
      <c r="EF21" s="385"/>
    </row>
    <row r="22" spans="1:138" ht="13.5" thickTop="1">
      <c r="B22" s="598">
        <v>1</v>
      </c>
      <c r="C22" s="599"/>
      <c r="D22" s="610"/>
      <c r="E22" s="599"/>
      <c r="F22" s="611"/>
      <c r="G22" s="612" t="s">
        <v>139</v>
      </c>
      <c r="H22" s="613"/>
      <c r="I22" s="613"/>
      <c r="J22" s="613"/>
      <c r="K22" s="613"/>
      <c r="L22" s="614"/>
      <c r="M22" s="618"/>
      <c r="N22" s="619"/>
      <c r="O22" s="619"/>
      <c r="P22" s="619"/>
      <c r="Q22" s="619"/>
      <c r="R22" s="619"/>
      <c r="S22" s="619"/>
      <c r="T22" s="619"/>
      <c r="U22" s="619"/>
      <c r="V22" s="620"/>
      <c r="W22" s="574" t="s">
        <v>78</v>
      </c>
      <c r="X22" s="575"/>
      <c r="Y22" s="576"/>
      <c r="Z22" s="574"/>
      <c r="AA22" s="575"/>
      <c r="AB22" s="576"/>
      <c r="AC22" s="574"/>
      <c r="AD22" s="575"/>
      <c r="AE22" s="576"/>
      <c r="AF22" s="574"/>
      <c r="AG22" s="575"/>
      <c r="AH22" s="576"/>
      <c r="AI22" s="574"/>
      <c r="AJ22" s="575"/>
      <c r="AK22" s="576"/>
      <c r="AL22" s="574"/>
      <c r="AM22" s="575"/>
      <c r="AN22" s="576"/>
      <c r="AO22" s="574"/>
      <c r="AP22" s="575"/>
      <c r="AQ22" s="576"/>
      <c r="AR22" s="574"/>
      <c r="AS22" s="575"/>
      <c r="AT22" s="576"/>
      <c r="AU22" s="574"/>
      <c r="AV22" s="575"/>
      <c r="AW22" s="576"/>
      <c r="AX22" s="574"/>
      <c r="AY22" s="575"/>
      <c r="AZ22" s="576"/>
      <c r="BA22" s="574"/>
      <c r="BB22" s="575"/>
      <c r="BC22" s="576"/>
      <c r="BD22" s="574"/>
      <c r="BE22" s="575"/>
      <c r="BF22" s="589"/>
      <c r="BG22" s="587" t="s">
        <v>110</v>
      </c>
      <c r="BH22" s="588"/>
      <c r="BI22" s="588"/>
      <c r="BJ22" s="279" t="s">
        <v>24</v>
      </c>
      <c r="BK22" s="279"/>
      <c r="BL22" s="279"/>
      <c r="BM22" s="590">
        <v>100</v>
      </c>
      <c r="BN22" s="590"/>
      <c r="BO22" s="590"/>
      <c r="BP22" s="590"/>
      <c r="BQ22" s="590">
        <v>1200</v>
      </c>
      <c r="BR22" s="590"/>
      <c r="BS22" s="590"/>
      <c r="BT22" s="590"/>
      <c r="BU22" s="590"/>
      <c r="BV22" s="590"/>
      <c r="BW22" s="590"/>
      <c r="BX22" s="590"/>
      <c r="BY22" s="581">
        <f t="shared" ref="BY22:BY36" si="0">BQ22-BU22</f>
        <v>1200</v>
      </c>
      <c r="BZ22" s="582"/>
      <c r="CA22" s="582"/>
      <c r="CB22" s="583"/>
      <c r="CC22" s="584"/>
      <c r="CD22" s="585"/>
      <c r="CE22" s="585"/>
      <c r="CF22" s="586"/>
      <c r="CG22" s="627">
        <v>50</v>
      </c>
      <c r="CH22" s="628"/>
      <c r="CI22" s="628"/>
      <c r="CJ22" s="629">
        <v>50</v>
      </c>
      <c r="CK22" s="628"/>
      <c r="CL22" s="630"/>
      <c r="CM22" s="600"/>
      <c r="CN22" s="600"/>
      <c r="CO22" s="600"/>
      <c r="CP22" s="600"/>
      <c r="CQ22" s="600"/>
      <c r="CR22" s="600"/>
      <c r="CS22" s="600"/>
      <c r="CT22" s="600"/>
      <c r="CU22" s="607"/>
      <c r="CV22" s="608"/>
      <c r="CW22" s="608"/>
      <c r="CX22" s="609"/>
      <c r="CY22" s="629"/>
      <c r="CZ22" s="628"/>
      <c r="DA22" s="628"/>
      <c r="DB22" s="630"/>
      <c r="DC22" s="629"/>
      <c r="DD22" s="628"/>
      <c r="DE22" s="628"/>
      <c r="DF22" s="630"/>
      <c r="DG22" s="631"/>
      <c r="DH22" s="632"/>
      <c r="DI22" s="632"/>
      <c r="DJ22" s="633"/>
      <c r="DK22" s="597"/>
      <c r="DL22" s="597"/>
      <c r="DM22" s="597"/>
      <c r="DN22" s="597"/>
      <c r="DO22" s="597"/>
      <c r="DP22" s="597"/>
      <c r="DQ22" s="597"/>
      <c r="DR22" s="597"/>
      <c r="DS22" s="597"/>
      <c r="DT22" s="597"/>
      <c r="DU22" s="279"/>
      <c r="DV22" s="279"/>
      <c r="DW22" s="279"/>
      <c r="DX22" s="601"/>
      <c r="DY22" s="602"/>
      <c r="DZ22" s="603"/>
      <c r="EA22" s="233"/>
      <c r="EB22" s="234"/>
      <c r="EC22" s="235"/>
      <c r="ED22" s="233"/>
      <c r="EE22" s="234"/>
      <c r="EF22" s="236"/>
    </row>
    <row r="23" spans="1:138">
      <c r="B23" s="73"/>
      <c r="C23" s="74"/>
      <c r="D23" s="75"/>
      <c r="E23" s="74"/>
      <c r="F23" s="76"/>
      <c r="G23" s="615"/>
      <c r="H23" s="616"/>
      <c r="I23" s="616"/>
      <c r="J23" s="616"/>
      <c r="K23" s="616"/>
      <c r="L23" s="617"/>
      <c r="M23" s="621"/>
      <c r="N23" s="622"/>
      <c r="O23" s="622"/>
      <c r="P23" s="622"/>
      <c r="Q23" s="622"/>
      <c r="R23" s="622"/>
      <c r="S23" s="622"/>
      <c r="T23" s="622"/>
      <c r="U23" s="622"/>
      <c r="V23" s="623"/>
      <c r="W23" s="335"/>
      <c r="X23" s="336"/>
      <c r="Y23" s="337"/>
      <c r="Z23" s="63"/>
      <c r="AA23" s="64"/>
      <c r="AB23" s="65"/>
      <c r="AC23" s="63"/>
      <c r="AD23" s="64"/>
      <c r="AE23" s="65"/>
      <c r="AF23" s="63"/>
      <c r="AG23" s="64"/>
      <c r="AH23" s="65"/>
      <c r="AI23" s="63"/>
      <c r="AJ23" s="64"/>
      <c r="AK23" s="65"/>
      <c r="AL23" s="63"/>
      <c r="AM23" s="64"/>
      <c r="AN23" s="65"/>
      <c r="AO23" s="63"/>
      <c r="AP23" s="64"/>
      <c r="AQ23" s="65"/>
      <c r="AR23" s="63"/>
      <c r="AS23" s="64"/>
      <c r="AT23" s="65"/>
      <c r="AU23" s="63"/>
      <c r="AV23" s="64"/>
      <c r="AW23" s="65"/>
      <c r="AX23" s="63"/>
      <c r="AY23" s="64"/>
      <c r="AZ23" s="65"/>
      <c r="BA23" s="63"/>
      <c r="BB23" s="64"/>
      <c r="BC23" s="65"/>
      <c r="BD23" s="63"/>
      <c r="BE23" s="64"/>
      <c r="BF23" s="77"/>
      <c r="BG23" s="636" t="s">
        <v>110</v>
      </c>
      <c r="BH23" s="637"/>
      <c r="BI23" s="637"/>
      <c r="BJ23" s="638" t="s">
        <v>24</v>
      </c>
      <c r="BK23" s="638"/>
      <c r="BL23" s="638"/>
      <c r="BM23" s="639">
        <v>20</v>
      </c>
      <c r="BN23" s="639"/>
      <c r="BO23" s="639"/>
      <c r="BP23" s="639"/>
      <c r="BQ23" s="639">
        <v>200</v>
      </c>
      <c r="BR23" s="639"/>
      <c r="BS23" s="639"/>
      <c r="BT23" s="639"/>
      <c r="BU23" s="639"/>
      <c r="BV23" s="639"/>
      <c r="BW23" s="639"/>
      <c r="BX23" s="639"/>
      <c r="BY23" s="304">
        <f t="shared" ref="BY23:BY24" si="1">BQ23-BU23</f>
        <v>200</v>
      </c>
      <c r="BZ23" s="305"/>
      <c r="CA23" s="305"/>
      <c r="CB23" s="306"/>
      <c r="CC23" s="79"/>
      <c r="CD23" s="80"/>
      <c r="CE23" s="80"/>
      <c r="CF23" s="81"/>
      <c r="CG23" s="82"/>
      <c r="CH23" s="83"/>
      <c r="CI23" s="83"/>
      <c r="CJ23" s="84"/>
      <c r="CK23" s="83"/>
      <c r="CL23" s="85"/>
      <c r="CM23" s="639"/>
      <c r="CN23" s="639"/>
      <c r="CO23" s="639"/>
      <c r="CP23" s="639"/>
      <c r="CQ23" s="639"/>
      <c r="CR23" s="639"/>
      <c r="CS23" s="639"/>
      <c r="CT23" s="639"/>
      <c r="CU23" s="86"/>
      <c r="CV23" s="87"/>
      <c r="CW23" s="87"/>
      <c r="CX23" s="88"/>
      <c r="CY23" s="84"/>
      <c r="CZ23" s="83"/>
      <c r="DA23" s="83"/>
      <c r="DB23" s="85"/>
      <c r="DC23" s="84"/>
      <c r="DD23" s="83"/>
      <c r="DE23" s="83"/>
      <c r="DF23" s="85"/>
      <c r="DG23" s="60"/>
      <c r="DH23" s="61"/>
      <c r="DI23" s="61"/>
      <c r="DJ23" s="62"/>
      <c r="DK23" s="597"/>
      <c r="DL23" s="597"/>
      <c r="DM23" s="597"/>
      <c r="DN23" s="597"/>
      <c r="DO23" s="597"/>
      <c r="DP23" s="597"/>
      <c r="DQ23" s="597"/>
      <c r="DR23" s="597"/>
      <c r="DS23" s="597"/>
      <c r="DT23" s="597"/>
      <c r="DU23" s="279"/>
      <c r="DV23" s="279"/>
      <c r="DW23" s="279"/>
      <c r="DX23" s="66"/>
      <c r="DY23" s="67"/>
      <c r="DZ23" s="68"/>
      <c r="EA23" s="69"/>
      <c r="EB23" s="70"/>
      <c r="EC23" s="71"/>
      <c r="ED23" s="69"/>
      <c r="EE23" s="70"/>
      <c r="EF23" s="72"/>
    </row>
    <row r="24" spans="1:138">
      <c r="B24" s="73"/>
      <c r="C24" s="74"/>
      <c r="D24" s="75"/>
      <c r="E24" s="74"/>
      <c r="F24" s="76"/>
      <c r="G24" s="594"/>
      <c r="H24" s="595"/>
      <c r="I24" s="595"/>
      <c r="J24" s="595"/>
      <c r="K24" s="595"/>
      <c r="L24" s="596"/>
      <c r="M24" s="624"/>
      <c r="N24" s="625"/>
      <c r="O24" s="625"/>
      <c r="P24" s="625"/>
      <c r="Q24" s="625"/>
      <c r="R24" s="625"/>
      <c r="S24" s="625"/>
      <c r="T24" s="625"/>
      <c r="U24" s="625"/>
      <c r="V24" s="626"/>
      <c r="W24" s="262"/>
      <c r="X24" s="263"/>
      <c r="Y24" s="264"/>
      <c r="Z24" s="63"/>
      <c r="AA24" s="64"/>
      <c r="AB24" s="65"/>
      <c r="AC24" s="63"/>
      <c r="AD24" s="64"/>
      <c r="AE24" s="65"/>
      <c r="AF24" s="63"/>
      <c r="AG24" s="64"/>
      <c r="AH24" s="65"/>
      <c r="AI24" s="63"/>
      <c r="AJ24" s="64"/>
      <c r="AK24" s="65"/>
      <c r="AL24" s="63"/>
      <c r="AM24" s="64"/>
      <c r="AN24" s="65"/>
      <c r="AO24" s="63"/>
      <c r="AP24" s="64"/>
      <c r="AQ24" s="65"/>
      <c r="AR24" s="63"/>
      <c r="AS24" s="64"/>
      <c r="AT24" s="65"/>
      <c r="AU24" s="63"/>
      <c r="AV24" s="64"/>
      <c r="AW24" s="65"/>
      <c r="AX24" s="63"/>
      <c r="AY24" s="64"/>
      <c r="AZ24" s="65"/>
      <c r="BA24" s="63"/>
      <c r="BB24" s="64"/>
      <c r="BC24" s="65"/>
      <c r="BD24" s="63"/>
      <c r="BE24" s="64"/>
      <c r="BF24" s="77"/>
      <c r="BG24" s="636" t="s">
        <v>108</v>
      </c>
      <c r="BH24" s="637"/>
      <c r="BI24" s="637"/>
      <c r="BJ24" s="638" t="s">
        <v>24</v>
      </c>
      <c r="BK24" s="638"/>
      <c r="BL24" s="638"/>
      <c r="BM24" s="639">
        <v>80</v>
      </c>
      <c r="BN24" s="639"/>
      <c r="BO24" s="639"/>
      <c r="BP24" s="639"/>
      <c r="BQ24" s="639">
        <v>900</v>
      </c>
      <c r="BR24" s="639"/>
      <c r="BS24" s="639"/>
      <c r="BT24" s="639"/>
      <c r="BU24" s="639"/>
      <c r="BV24" s="639"/>
      <c r="BW24" s="639"/>
      <c r="BX24" s="639"/>
      <c r="BY24" s="304">
        <f t="shared" si="1"/>
        <v>900</v>
      </c>
      <c r="BZ24" s="305"/>
      <c r="CA24" s="305"/>
      <c r="CB24" s="306"/>
      <c r="CC24" s="79"/>
      <c r="CD24" s="80"/>
      <c r="CE24" s="80"/>
      <c r="CF24" s="81"/>
      <c r="CG24" s="82"/>
      <c r="CH24" s="83"/>
      <c r="CI24" s="83"/>
      <c r="CJ24" s="84"/>
      <c r="CK24" s="83"/>
      <c r="CL24" s="85"/>
      <c r="CM24" s="639"/>
      <c r="CN24" s="639"/>
      <c r="CO24" s="639"/>
      <c r="CP24" s="639"/>
      <c r="CQ24" s="639"/>
      <c r="CR24" s="639"/>
      <c r="CS24" s="639"/>
      <c r="CT24" s="639"/>
      <c r="CU24" s="86"/>
      <c r="CV24" s="87"/>
      <c r="CW24" s="87"/>
      <c r="CX24" s="88"/>
      <c r="CY24" s="84"/>
      <c r="CZ24" s="83"/>
      <c r="DA24" s="83"/>
      <c r="DB24" s="85"/>
      <c r="DC24" s="84"/>
      <c r="DD24" s="83"/>
      <c r="DE24" s="83"/>
      <c r="DF24" s="85"/>
      <c r="DG24" s="60"/>
      <c r="DH24" s="61"/>
      <c r="DI24" s="61"/>
      <c r="DJ24" s="62"/>
      <c r="DK24" s="597"/>
      <c r="DL24" s="597"/>
      <c r="DM24" s="597"/>
      <c r="DN24" s="597"/>
      <c r="DO24" s="597"/>
      <c r="DP24" s="597"/>
      <c r="DQ24" s="597"/>
      <c r="DR24" s="597"/>
      <c r="DS24" s="597"/>
      <c r="DT24" s="597"/>
      <c r="DU24" s="279"/>
      <c r="DV24" s="279"/>
      <c r="DW24" s="279"/>
      <c r="DX24" s="66"/>
      <c r="DY24" s="67"/>
      <c r="DZ24" s="68"/>
      <c r="EA24" s="69"/>
      <c r="EB24" s="70"/>
      <c r="EC24" s="71"/>
      <c r="ED24" s="69"/>
      <c r="EE24" s="70"/>
      <c r="EF24" s="72"/>
    </row>
    <row r="25" spans="1:138">
      <c r="B25" s="287">
        <v>2</v>
      </c>
      <c r="C25" s="288"/>
      <c r="D25" s="289"/>
      <c r="E25" s="288"/>
      <c r="F25" s="290"/>
      <c r="G25" s="332" t="s">
        <v>144</v>
      </c>
      <c r="H25" s="333"/>
      <c r="I25" s="333"/>
      <c r="J25" s="333"/>
      <c r="K25" s="333"/>
      <c r="L25" s="334"/>
      <c r="M25" s="291"/>
      <c r="N25" s="291"/>
      <c r="O25" s="291"/>
      <c r="P25" s="291"/>
      <c r="Q25" s="291"/>
      <c r="R25" s="291"/>
      <c r="S25" s="291"/>
      <c r="T25" s="291"/>
      <c r="U25" s="291"/>
      <c r="V25" s="291"/>
      <c r="W25" s="292" t="s">
        <v>78</v>
      </c>
      <c r="X25" s="293"/>
      <c r="Y25" s="294"/>
      <c r="Z25" s="292"/>
      <c r="AA25" s="293"/>
      <c r="AB25" s="294"/>
      <c r="AC25" s="292"/>
      <c r="AD25" s="293"/>
      <c r="AE25" s="294"/>
      <c r="AF25" s="286"/>
      <c r="AG25" s="286"/>
      <c r="AH25" s="286"/>
      <c r="AI25" s="286"/>
      <c r="AJ25" s="286"/>
      <c r="AK25" s="286"/>
      <c r="AL25" s="286"/>
      <c r="AM25" s="286"/>
      <c r="AN25" s="286"/>
      <c r="AO25" s="286"/>
      <c r="AP25" s="286"/>
      <c r="AQ25" s="286"/>
      <c r="AR25" s="286"/>
      <c r="AS25" s="286"/>
      <c r="AT25" s="286"/>
      <c r="AU25" s="286"/>
      <c r="AV25" s="286"/>
      <c r="AW25" s="286"/>
      <c r="AX25" s="286"/>
      <c r="AY25" s="286"/>
      <c r="AZ25" s="286"/>
      <c r="BA25" s="286"/>
      <c r="BB25" s="286"/>
      <c r="BC25" s="286"/>
      <c r="BD25" s="286"/>
      <c r="BE25" s="286"/>
      <c r="BF25" s="338"/>
      <c r="BG25" s="339" t="s">
        <v>110</v>
      </c>
      <c r="BH25" s="330"/>
      <c r="BI25" s="330"/>
      <c r="BJ25" s="331" t="s">
        <v>25</v>
      </c>
      <c r="BK25" s="331"/>
      <c r="BL25" s="331"/>
      <c r="BM25" s="324">
        <v>200</v>
      </c>
      <c r="BN25" s="324"/>
      <c r="BO25" s="324"/>
      <c r="BP25" s="324"/>
      <c r="BQ25" s="324">
        <v>1300</v>
      </c>
      <c r="BR25" s="324"/>
      <c r="BS25" s="324"/>
      <c r="BT25" s="324"/>
      <c r="BU25" s="324"/>
      <c r="BV25" s="324"/>
      <c r="BW25" s="324"/>
      <c r="BX25" s="324"/>
      <c r="BY25" s="304">
        <f t="shared" si="0"/>
        <v>1300</v>
      </c>
      <c r="BZ25" s="305"/>
      <c r="CA25" s="305"/>
      <c r="CB25" s="306"/>
      <c r="CC25" s="146"/>
      <c r="CD25" s="147"/>
      <c r="CE25" s="147"/>
      <c r="CF25" s="149"/>
      <c r="CG25" s="328">
        <v>10</v>
      </c>
      <c r="CH25" s="322"/>
      <c r="CI25" s="322"/>
      <c r="CJ25" s="321">
        <v>10</v>
      </c>
      <c r="CK25" s="322"/>
      <c r="CL25" s="323"/>
      <c r="CM25" s="324"/>
      <c r="CN25" s="324"/>
      <c r="CO25" s="324"/>
      <c r="CP25" s="324"/>
      <c r="CQ25" s="324"/>
      <c r="CR25" s="324"/>
      <c r="CS25" s="324"/>
      <c r="CT25" s="324"/>
      <c r="CU25" s="325"/>
      <c r="CV25" s="326"/>
      <c r="CW25" s="326"/>
      <c r="CX25" s="327"/>
      <c r="CY25" s="321"/>
      <c r="CZ25" s="322"/>
      <c r="DA25" s="322"/>
      <c r="DB25" s="323"/>
      <c r="DC25" s="321"/>
      <c r="DD25" s="322"/>
      <c r="DE25" s="322"/>
      <c r="DF25" s="323"/>
      <c r="DG25" s="259"/>
      <c r="DH25" s="260"/>
      <c r="DI25" s="260"/>
      <c r="DJ25" s="261"/>
      <c r="DK25" s="278"/>
      <c r="DL25" s="278"/>
      <c r="DM25" s="278"/>
      <c r="DN25" s="278"/>
      <c r="DO25" s="278"/>
      <c r="DP25" s="278"/>
      <c r="DQ25" s="278"/>
      <c r="DR25" s="278"/>
      <c r="DS25" s="278"/>
      <c r="DT25" s="278"/>
      <c r="DU25" s="279"/>
      <c r="DV25" s="279"/>
      <c r="DW25" s="279"/>
      <c r="DX25" s="280"/>
      <c r="DY25" s="281"/>
      <c r="DZ25" s="282"/>
      <c r="EA25" s="233"/>
      <c r="EB25" s="234"/>
      <c r="EC25" s="235"/>
      <c r="ED25" s="233"/>
      <c r="EE25" s="234"/>
      <c r="EF25" s="236"/>
    </row>
    <row r="26" spans="1:138">
      <c r="B26" s="287">
        <v>3</v>
      </c>
      <c r="C26" s="288"/>
      <c r="D26" s="289"/>
      <c r="E26" s="288"/>
      <c r="F26" s="290"/>
      <c r="G26" s="332" t="s">
        <v>144</v>
      </c>
      <c r="H26" s="333"/>
      <c r="I26" s="333"/>
      <c r="J26" s="333"/>
      <c r="K26" s="333"/>
      <c r="L26" s="334"/>
      <c r="M26" s="291"/>
      <c r="N26" s="291"/>
      <c r="O26" s="291"/>
      <c r="P26" s="291"/>
      <c r="Q26" s="291"/>
      <c r="R26" s="291"/>
      <c r="S26" s="291"/>
      <c r="T26" s="291"/>
      <c r="U26" s="291"/>
      <c r="V26" s="291"/>
      <c r="W26" s="292" t="s">
        <v>78</v>
      </c>
      <c r="X26" s="293"/>
      <c r="Y26" s="294"/>
      <c r="Z26" s="335"/>
      <c r="AA26" s="336"/>
      <c r="AB26" s="337"/>
      <c r="AC26" s="335"/>
      <c r="AD26" s="336"/>
      <c r="AE26" s="337"/>
      <c r="AF26" s="262"/>
      <c r="AG26" s="263"/>
      <c r="AH26" s="264"/>
      <c r="AI26" s="262"/>
      <c r="AJ26" s="263"/>
      <c r="AK26" s="264"/>
      <c r="AL26" s="262"/>
      <c r="AM26" s="263"/>
      <c r="AN26" s="264"/>
      <c r="AO26" s="262"/>
      <c r="AP26" s="263"/>
      <c r="AQ26" s="264"/>
      <c r="AR26" s="262"/>
      <c r="AS26" s="263"/>
      <c r="AT26" s="264"/>
      <c r="AU26" s="262"/>
      <c r="AV26" s="263"/>
      <c r="AW26" s="264"/>
      <c r="AX26" s="262"/>
      <c r="AY26" s="263"/>
      <c r="AZ26" s="264"/>
      <c r="BA26" s="262"/>
      <c r="BB26" s="263"/>
      <c r="BC26" s="264"/>
      <c r="BD26" s="262"/>
      <c r="BE26" s="263"/>
      <c r="BF26" s="264"/>
      <c r="BG26" s="329" t="s">
        <v>108</v>
      </c>
      <c r="BH26" s="330"/>
      <c r="BI26" s="330"/>
      <c r="BJ26" s="331" t="s">
        <v>24</v>
      </c>
      <c r="BK26" s="331"/>
      <c r="BL26" s="331"/>
      <c r="BM26" s="324">
        <v>300</v>
      </c>
      <c r="BN26" s="324"/>
      <c r="BO26" s="324"/>
      <c r="BP26" s="324"/>
      <c r="BQ26" s="324">
        <v>3700</v>
      </c>
      <c r="BR26" s="324"/>
      <c r="BS26" s="324"/>
      <c r="BT26" s="324"/>
      <c r="BU26" s="324"/>
      <c r="BV26" s="324"/>
      <c r="BW26" s="324"/>
      <c r="BX26" s="324"/>
      <c r="BY26" s="304">
        <f t="shared" si="0"/>
        <v>3700</v>
      </c>
      <c r="BZ26" s="305"/>
      <c r="CA26" s="305"/>
      <c r="CB26" s="306"/>
      <c r="CC26" s="146"/>
      <c r="CD26" s="147"/>
      <c r="CE26" s="147"/>
      <c r="CF26" s="149"/>
      <c r="CG26" s="328">
        <v>40</v>
      </c>
      <c r="CH26" s="322"/>
      <c r="CI26" s="322"/>
      <c r="CJ26" s="321">
        <v>40</v>
      </c>
      <c r="CK26" s="322"/>
      <c r="CL26" s="323"/>
      <c r="CM26" s="324"/>
      <c r="CN26" s="324"/>
      <c r="CO26" s="324"/>
      <c r="CP26" s="324"/>
      <c r="CQ26" s="324"/>
      <c r="CR26" s="324"/>
      <c r="CS26" s="324"/>
      <c r="CT26" s="324"/>
      <c r="CU26" s="325"/>
      <c r="CV26" s="326"/>
      <c r="CW26" s="326"/>
      <c r="CX26" s="327"/>
      <c r="CY26" s="321"/>
      <c r="CZ26" s="322"/>
      <c r="DA26" s="322"/>
      <c r="DB26" s="323"/>
      <c r="DC26" s="321"/>
      <c r="DD26" s="322"/>
      <c r="DE26" s="322"/>
      <c r="DF26" s="323"/>
      <c r="DG26" s="259"/>
      <c r="DH26" s="260"/>
      <c r="DI26" s="260"/>
      <c r="DJ26" s="261"/>
      <c r="DK26" s="278"/>
      <c r="DL26" s="278"/>
      <c r="DM26" s="278"/>
      <c r="DN26" s="278"/>
      <c r="DO26" s="278"/>
      <c r="DP26" s="278"/>
      <c r="DQ26" s="278"/>
      <c r="DR26" s="278"/>
      <c r="DS26" s="278"/>
      <c r="DT26" s="278"/>
      <c r="DU26" s="279"/>
      <c r="DV26" s="279"/>
      <c r="DW26" s="279"/>
      <c r="DX26" s="280"/>
      <c r="DY26" s="281"/>
      <c r="DZ26" s="282"/>
      <c r="EA26" s="233"/>
      <c r="EB26" s="234"/>
      <c r="EC26" s="235"/>
      <c r="ED26" s="233"/>
      <c r="EE26" s="234"/>
      <c r="EF26" s="236"/>
    </row>
    <row r="27" spans="1:138">
      <c r="B27" s="287">
        <v>4</v>
      </c>
      <c r="C27" s="288"/>
      <c r="D27" s="289"/>
      <c r="E27" s="288"/>
      <c r="F27" s="290"/>
      <c r="G27" s="332" t="s">
        <v>144</v>
      </c>
      <c r="H27" s="333"/>
      <c r="I27" s="333"/>
      <c r="J27" s="333"/>
      <c r="K27" s="333"/>
      <c r="L27" s="334"/>
      <c r="M27" s="291"/>
      <c r="N27" s="291"/>
      <c r="O27" s="291"/>
      <c r="P27" s="291"/>
      <c r="Q27" s="291"/>
      <c r="R27" s="291"/>
      <c r="S27" s="291"/>
      <c r="T27" s="291"/>
      <c r="U27" s="291"/>
      <c r="V27" s="291"/>
      <c r="W27" s="292" t="s">
        <v>78</v>
      </c>
      <c r="X27" s="293"/>
      <c r="Y27" s="294"/>
      <c r="Z27" s="292"/>
      <c r="AA27" s="293"/>
      <c r="AB27" s="294"/>
      <c r="AC27" s="292"/>
      <c r="AD27" s="293"/>
      <c r="AE27" s="294"/>
      <c r="AF27" s="262"/>
      <c r="AG27" s="263"/>
      <c r="AH27" s="264"/>
      <c r="AI27" s="262"/>
      <c r="AJ27" s="263"/>
      <c r="AK27" s="264"/>
      <c r="AL27" s="262"/>
      <c r="AM27" s="263"/>
      <c r="AN27" s="264"/>
      <c r="AO27" s="262"/>
      <c r="AP27" s="263"/>
      <c r="AQ27" s="264"/>
      <c r="AR27" s="262"/>
      <c r="AS27" s="263"/>
      <c r="AT27" s="264"/>
      <c r="AU27" s="262"/>
      <c r="AV27" s="263"/>
      <c r="AW27" s="264"/>
      <c r="AX27" s="262"/>
      <c r="AY27" s="263"/>
      <c r="AZ27" s="264"/>
      <c r="BA27" s="262"/>
      <c r="BB27" s="263"/>
      <c r="BC27" s="264"/>
      <c r="BD27" s="262"/>
      <c r="BE27" s="263"/>
      <c r="BF27" s="264"/>
      <c r="BG27" s="329" t="s">
        <v>108</v>
      </c>
      <c r="BH27" s="330"/>
      <c r="BI27" s="330"/>
      <c r="BJ27" s="331" t="s">
        <v>25</v>
      </c>
      <c r="BK27" s="331"/>
      <c r="BL27" s="331"/>
      <c r="BM27" s="324">
        <v>400</v>
      </c>
      <c r="BN27" s="324"/>
      <c r="BO27" s="324"/>
      <c r="BP27" s="324"/>
      <c r="BQ27" s="324">
        <v>5200</v>
      </c>
      <c r="BR27" s="324"/>
      <c r="BS27" s="324"/>
      <c r="BT27" s="324"/>
      <c r="BU27" s="324"/>
      <c r="BV27" s="324"/>
      <c r="BW27" s="324"/>
      <c r="BX27" s="324"/>
      <c r="BY27" s="304">
        <f t="shared" si="0"/>
        <v>5200</v>
      </c>
      <c r="BZ27" s="305"/>
      <c r="CA27" s="305"/>
      <c r="CB27" s="306"/>
      <c r="CC27" s="146"/>
      <c r="CD27" s="147"/>
      <c r="CE27" s="147"/>
      <c r="CF27" s="149"/>
      <c r="CG27" s="328">
        <v>30</v>
      </c>
      <c r="CH27" s="322"/>
      <c r="CI27" s="322"/>
      <c r="CJ27" s="321">
        <v>30</v>
      </c>
      <c r="CK27" s="322"/>
      <c r="CL27" s="323"/>
      <c r="CM27" s="324"/>
      <c r="CN27" s="324"/>
      <c r="CO27" s="324"/>
      <c r="CP27" s="324"/>
      <c r="CQ27" s="324"/>
      <c r="CR27" s="324"/>
      <c r="CS27" s="324"/>
      <c r="CT27" s="324"/>
      <c r="CU27" s="325"/>
      <c r="CV27" s="326"/>
      <c r="CW27" s="326"/>
      <c r="CX27" s="327"/>
      <c r="CY27" s="321"/>
      <c r="CZ27" s="322"/>
      <c r="DA27" s="322"/>
      <c r="DB27" s="323"/>
      <c r="DC27" s="321"/>
      <c r="DD27" s="322"/>
      <c r="DE27" s="322"/>
      <c r="DF27" s="323"/>
      <c r="DG27" s="259"/>
      <c r="DH27" s="260"/>
      <c r="DI27" s="260"/>
      <c r="DJ27" s="261"/>
      <c r="DK27" s="278"/>
      <c r="DL27" s="278"/>
      <c r="DM27" s="278"/>
      <c r="DN27" s="278"/>
      <c r="DO27" s="278"/>
      <c r="DP27" s="278"/>
      <c r="DQ27" s="278"/>
      <c r="DR27" s="278"/>
      <c r="DS27" s="278"/>
      <c r="DT27" s="278"/>
      <c r="DU27" s="279"/>
      <c r="DV27" s="279"/>
      <c r="DW27" s="279"/>
      <c r="DX27" s="280"/>
      <c r="DY27" s="281"/>
      <c r="DZ27" s="282"/>
      <c r="EA27" s="233"/>
      <c r="EB27" s="234"/>
      <c r="EC27" s="235"/>
      <c r="ED27" s="233"/>
      <c r="EE27" s="234"/>
      <c r="EF27" s="236"/>
    </row>
    <row r="28" spans="1:138">
      <c r="B28" s="287">
        <v>5</v>
      </c>
      <c r="C28" s="288"/>
      <c r="D28" s="289"/>
      <c r="E28" s="288"/>
      <c r="F28" s="290"/>
      <c r="G28" s="332" t="s">
        <v>144</v>
      </c>
      <c r="H28" s="333"/>
      <c r="I28" s="333"/>
      <c r="J28" s="333"/>
      <c r="K28" s="333"/>
      <c r="L28" s="334"/>
      <c r="M28" s="291"/>
      <c r="N28" s="291"/>
      <c r="O28" s="291"/>
      <c r="P28" s="291"/>
      <c r="Q28" s="291"/>
      <c r="R28" s="291"/>
      <c r="S28" s="291"/>
      <c r="T28" s="291"/>
      <c r="U28" s="291"/>
      <c r="V28" s="291"/>
      <c r="W28" s="292" t="s">
        <v>78</v>
      </c>
      <c r="X28" s="293"/>
      <c r="Y28" s="294"/>
      <c r="Z28" s="335"/>
      <c r="AA28" s="336"/>
      <c r="AB28" s="337"/>
      <c r="AC28" s="335"/>
      <c r="AD28" s="336"/>
      <c r="AE28" s="337"/>
      <c r="AF28" s="262"/>
      <c r="AG28" s="263"/>
      <c r="AH28" s="264"/>
      <c r="AI28" s="262"/>
      <c r="AJ28" s="263"/>
      <c r="AK28" s="264"/>
      <c r="AL28" s="262"/>
      <c r="AM28" s="263"/>
      <c r="AN28" s="264"/>
      <c r="AO28" s="262"/>
      <c r="AP28" s="263"/>
      <c r="AQ28" s="264"/>
      <c r="AR28" s="262"/>
      <c r="AS28" s="263"/>
      <c r="AT28" s="264"/>
      <c r="AU28" s="262"/>
      <c r="AV28" s="263"/>
      <c r="AW28" s="264"/>
      <c r="AX28" s="262"/>
      <c r="AY28" s="263"/>
      <c r="AZ28" s="264"/>
      <c r="BA28" s="262"/>
      <c r="BB28" s="263"/>
      <c r="BC28" s="264"/>
      <c r="BD28" s="262"/>
      <c r="BE28" s="263"/>
      <c r="BF28" s="264"/>
      <c r="BG28" s="329" t="s">
        <v>109</v>
      </c>
      <c r="BH28" s="330"/>
      <c r="BI28" s="330"/>
      <c r="BJ28" s="331" t="s">
        <v>24</v>
      </c>
      <c r="BK28" s="331"/>
      <c r="BL28" s="331"/>
      <c r="BM28" s="324">
        <v>500</v>
      </c>
      <c r="BN28" s="324"/>
      <c r="BO28" s="324"/>
      <c r="BP28" s="324"/>
      <c r="BQ28" s="324">
        <v>10400</v>
      </c>
      <c r="BR28" s="324"/>
      <c r="BS28" s="324"/>
      <c r="BT28" s="324"/>
      <c r="BU28" s="324"/>
      <c r="BV28" s="324"/>
      <c r="BW28" s="324"/>
      <c r="BX28" s="324"/>
      <c r="BY28" s="304">
        <f t="shared" si="0"/>
        <v>10400</v>
      </c>
      <c r="BZ28" s="305"/>
      <c r="CA28" s="305"/>
      <c r="CB28" s="306"/>
      <c r="CC28" s="146"/>
      <c r="CD28" s="147"/>
      <c r="CE28" s="147"/>
      <c r="CF28" s="149"/>
      <c r="CG28" s="328">
        <v>20</v>
      </c>
      <c r="CH28" s="322"/>
      <c r="CI28" s="322"/>
      <c r="CJ28" s="321">
        <v>20</v>
      </c>
      <c r="CK28" s="322"/>
      <c r="CL28" s="323"/>
      <c r="CM28" s="324"/>
      <c r="CN28" s="324"/>
      <c r="CO28" s="324"/>
      <c r="CP28" s="324"/>
      <c r="CQ28" s="324"/>
      <c r="CR28" s="324"/>
      <c r="CS28" s="324"/>
      <c r="CT28" s="324"/>
      <c r="CU28" s="325"/>
      <c r="CV28" s="326"/>
      <c r="CW28" s="326"/>
      <c r="CX28" s="327"/>
      <c r="CY28" s="321"/>
      <c r="CZ28" s="322"/>
      <c r="DA28" s="322"/>
      <c r="DB28" s="323"/>
      <c r="DC28" s="321"/>
      <c r="DD28" s="322"/>
      <c r="DE28" s="322"/>
      <c r="DF28" s="323"/>
      <c r="DG28" s="259"/>
      <c r="DH28" s="260"/>
      <c r="DI28" s="260"/>
      <c r="DJ28" s="261"/>
      <c r="DK28" s="278"/>
      <c r="DL28" s="278"/>
      <c r="DM28" s="278"/>
      <c r="DN28" s="278"/>
      <c r="DO28" s="278"/>
      <c r="DP28" s="278"/>
      <c r="DQ28" s="278"/>
      <c r="DR28" s="278"/>
      <c r="DS28" s="278"/>
      <c r="DT28" s="278"/>
      <c r="DU28" s="279"/>
      <c r="DV28" s="279"/>
      <c r="DW28" s="279"/>
      <c r="DX28" s="280"/>
      <c r="DY28" s="281"/>
      <c r="DZ28" s="282"/>
      <c r="EA28" s="233"/>
      <c r="EB28" s="234"/>
      <c r="EC28" s="235"/>
      <c r="ED28" s="233"/>
      <c r="EE28" s="234"/>
      <c r="EF28" s="236"/>
    </row>
    <row r="29" spans="1:138">
      <c r="B29" s="287">
        <v>6</v>
      </c>
      <c r="C29" s="288"/>
      <c r="D29" s="289"/>
      <c r="E29" s="288"/>
      <c r="F29" s="290"/>
      <c r="G29" s="332" t="s">
        <v>144</v>
      </c>
      <c r="H29" s="333"/>
      <c r="I29" s="333"/>
      <c r="J29" s="333"/>
      <c r="K29" s="333"/>
      <c r="L29" s="334"/>
      <c r="M29" s="291"/>
      <c r="N29" s="291"/>
      <c r="O29" s="291"/>
      <c r="P29" s="291"/>
      <c r="Q29" s="291"/>
      <c r="R29" s="291"/>
      <c r="S29" s="291"/>
      <c r="T29" s="291"/>
      <c r="U29" s="291"/>
      <c r="V29" s="291"/>
      <c r="W29" s="292" t="s">
        <v>78</v>
      </c>
      <c r="X29" s="293"/>
      <c r="Y29" s="294"/>
      <c r="Z29" s="292"/>
      <c r="AA29" s="293"/>
      <c r="AB29" s="294"/>
      <c r="AC29" s="292"/>
      <c r="AD29" s="293"/>
      <c r="AE29" s="294"/>
      <c r="AF29" s="262"/>
      <c r="AG29" s="263"/>
      <c r="AH29" s="264"/>
      <c r="AI29" s="262"/>
      <c r="AJ29" s="263"/>
      <c r="AK29" s="264"/>
      <c r="AL29" s="262"/>
      <c r="AM29" s="263"/>
      <c r="AN29" s="264"/>
      <c r="AO29" s="262"/>
      <c r="AP29" s="263"/>
      <c r="AQ29" s="264"/>
      <c r="AR29" s="262"/>
      <c r="AS29" s="263"/>
      <c r="AT29" s="264"/>
      <c r="AU29" s="262"/>
      <c r="AV29" s="263"/>
      <c r="AW29" s="264"/>
      <c r="AX29" s="262"/>
      <c r="AY29" s="263"/>
      <c r="AZ29" s="264"/>
      <c r="BA29" s="262"/>
      <c r="BB29" s="263"/>
      <c r="BC29" s="264"/>
      <c r="BD29" s="262"/>
      <c r="BE29" s="263"/>
      <c r="BF29" s="264"/>
      <c r="BG29" s="329" t="s">
        <v>109</v>
      </c>
      <c r="BH29" s="330"/>
      <c r="BI29" s="330"/>
      <c r="BJ29" s="331" t="s">
        <v>25</v>
      </c>
      <c r="BK29" s="331"/>
      <c r="BL29" s="331"/>
      <c r="BM29" s="324">
        <v>600</v>
      </c>
      <c r="BN29" s="324"/>
      <c r="BO29" s="324"/>
      <c r="BP29" s="324"/>
      <c r="BQ29" s="324">
        <v>13200</v>
      </c>
      <c r="BR29" s="324"/>
      <c r="BS29" s="324"/>
      <c r="BT29" s="324"/>
      <c r="BU29" s="324"/>
      <c r="BV29" s="324"/>
      <c r="BW29" s="324"/>
      <c r="BX29" s="324"/>
      <c r="BY29" s="304">
        <f t="shared" si="0"/>
        <v>13200</v>
      </c>
      <c r="BZ29" s="305"/>
      <c r="CA29" s="305"/>
      <c r="CB29" s="306"/>
      <c r="CC29" s="146"/>
      <c r="CD29" s="147"/>
      <c r="CE29" s="147"/>
      <c r="CF29" s="149"/>
      <c r="CG29" s="328">
        <v>20</v>
      </c>
      <c r="CH29" s="322"/>
      <c r="CI29" s="322"/>
      <c r="CJ29" s="321">
        <v>20</v>
      </c>
      <c r="CK29" s="322"/>
      <c r="CL29" s="323"/>
      <c r="CM29" s="324"/>
      <c r="CN29" s="324"/>
      <c r="CO29" s="324"/>
      <c r="CP29" s="324"/>
      <c r="CQ29" s="324"/>
      <c r="CR29" s="324"/>
      <c r="CS29" s="324"/>
      <c r="CT29" s="324"/>
      <c r="CU29" s="325"/>
      <c r="CV29" s="326"/>
      <c r="CW29" s="326"/>
      <c r="CX29" s="327"/>
      <c r="CY29" s="321"/>
      <c r="CZ29" s="322"/>
      <c r="DA29" s="322"/>
      <c r="DB29" s="323"/>
      <c r="DC29" s="321"/>
      <c r="DD29" s="322"/>
      <c r="DE29" s="322"/>
      <c r="DF29" s="323"/>
      <c r="DG29" s="259"/>
      <c r="DH29" s="260"/>
      <c r="DI29" s="260"/>
      <c r="DJ29" s="261"/>
      <c r="DK29" s="278"/>
      <c r="DL29" s="278"/>
      <c r="DM29" s="278"/>
      <c r="DN29" s="278"/>
      <c r="DO29" s="278"/>
      <c r="DP29" s="278"/>
      <c r="DQ29" s="278"/>
      <c r="DR29" s="278"/>
      <c r="DS29" s="278"/>
      <c r="DT29" s="278"/>
      <c r="DU29" s="279"/>
      <c r="DV29" s="279"/>
      <c r="DW29" s="279"/>
      <c r="DX29" s="280"/>
      <c r="DY29" s="281"/>
      <c r="DZ29" s="282"/>
      <c r="EA29" s="233"/>
      <c r="EB29" s="234"/>
      <c r="EC29" s="235"/>
      <c r="ED29" s="233"/>
      <c r="EE29" s="234"/>
      <c r="EF29" s="236"/>
    </row>
    <row r="30" spans="1:138">
      <c r="B30" s="287">
        <v>7</v>
      </c>
      <c r="C30" s="288"/>
      <c r="D30" s="289"/>
      <c r="E30" s="288"/>
      <c r="F30" s="290"/>
      <c r="G30" s="591" t="s">
        <v>140</v>
      </c>
      <c r="H30" s="592"/>
      <c r="I30" s="592"/>
      <c r="J30" s="592"/>
      <c r="K30" s="592"/>
      <c r="L30" s="593"/>
      <c r="M30" s="634"/>
      <c r="N30" s="270"/>
      <c r="O30" s="270"/>
      <c r="P30" s="270"/>
      <c r="Q30" s="270"/>
      <c r="R30" s="270"/>
      <c r="S30" s="270"/>
      <c r="T30" s="270"/>
      <c r="U30" s="270"/>
      <c r="V30" s="635"/>
      <c r="W30" s="640" t="s">
        <v>78</v>
      </c>
      <c r="X30" s="450"/>
      <c r="Y30" s="451"/>
      <c r="Z30" s="640"/>
      <c r="AA30" s="450"/>
      <c r="AB30" s="451"/>
      <c r="AC30" s="640"/>
      <c r="AD30" s="450"/>
      <c r="AE30" s="451"/>
      <c r="AF30" s="640"/>
      <c r="AG30" s="450"/>
      <c r="AH30" s="451"/>
      <c r="AI30" s="640"/>
      <c r="AJ30" s="450"/>
      <c r="AK30" s="451"/>
      <c r="AL30" s="640"/>
      <c r="AM30" s="450"/>
      <c r="AN30" s="451"/>
      <c r="AO30" s="640"/>
      <c r="AP30" s="450"/>
      <c r="AQ30" s="451"/>
      <c r="AR30" s="640"/>
      <c r="AS30" s="450"/>
      <c r="AT30" s="451"/>
      <c r="AU30" s="640"/>
      <c r="AV30" s="450"/>
      <c r="AW30" s="451"/>
      <c r="AX30" s="640"/>
      <c r="AY30" s="450"/>
      <c r="AZ30" s="451"/>
      <c r="BA30" s="640"/>
      <c r="BB30" s="450"/>
      <c r="BC30" s="451"/>
      <c r="BD30" s="640"/>
      <c r="BE30" s="450"/>
      <c r="BF30" s="451"/>
      <c r="BG30" s="329" t="s">
        <v>108</v>
      </c>
      <c r="BH30" s="330"/>
      <c r="BI30" s="330"/>
      <c r="BJ30" s="331" t="s">
        <v>24</v>
      </c>
      <c r="BK30" s="331"/>
      <c r="BL30" s="331"/>
      <c r="BM30" s="324">
        <v>700</v>
      </c>
      <c r="BN30" s="324"/>
      <c r="BO30" s="324"/>
      <c r="BP30" s="324"/>
      <c r="BQ30" s="324">
        <v>8700</v>
      </c>
      <c r="BR30" s="324"/>
      <c r="BS30" s="324"/>
      <c r="BT30" s="324"/>
      <c r="BU30" s="324"/>
      <c r="BV30" s="324"/>
      <c r="BW30" s="324"/>
      <c r="BX30" s="324"/>
      <c r="BY30" s="304">
        <f t="shared" si="0"/>
        <v>8700</v>
      </c>
      <c r="BZ30" s="305"/>
      <c r="CA30" s="305"/>
      <c r="CB30" s="306"/>
      <c r="CC30" s="146"/>
      <c r="CD30" s="147"/>
      <c r="CE30" s="147"/>
      <c r="CF30" s="149"/>
      <c r="CG30" s="328">
        <v>60</v>
      </c>
      <c r="CH30" s="322"/>
      <c r="CI30" s="322"/>
      <c r="CJ30" s="321">
        <v>60</v>
      </c>
      <c r="CK30" s="322"/>
      <c r="CL30" s="323"/>
      <c r="CM30" s="324"/>
      <c r="CN30" s="324"/>
      <c r="CO30" s="324"/>
      <c r="CP30" s="324"/>
      <c r="CQ30" s="324"/>
      <c r="CR30" s="324"/>
      <c r="CS30" s="324"/>
      <c r="CT30" s="324"/>
      <c r="CU30" s="325"/>
      <c r="CV30" s="326"/>
      <c r="CW30" s="326"/>
      <c r="CX30" s="327"/>
      <c r="CY30" s="321"/>
      <c r="CZ30" s="322"/>
      <c r="DA30" s="322"/>
      <c r="DB30" s="323"/>
      <c r="DC30" s="321"/>
      <c r="DD30" s="322"/>
      <c r="DE30" s="322"/>
      <c r="DF30" s="323"/>
      <c r="DG30" s="259"/>
      <c r="DH30" s="260"/>
      <c r="DI30" s="260"/>
      <c r="DJ30" s="261"/>
      <c r="DK30" s="278"/>
      <c r="DL30" s="278"/>
      <c r="DM30" s="278"/>
      <c r="DN30" s="278"/>
      <c r="DO30" s="278"/>
      <c r="DP30" s="278"/>
      <c r="DQ30" s="278"/>
      <c r="DR30" s="278"/>
      <c r="DS30" s="278"/>
      <c r="DT30" s="278"/>
      <c r="DU30" s="279"/>
      <c r="DV30" s="279"/>
      <c r="DW30" s="279"/>
      <c r="DX30" s="280"/>
      <c r="DY30" s="281"/>
      <c r="DZ30" s="282"/>
      <c r="EA30" s="233"/>
      <c r="EB30" s="234"/>
      <c r="EC30" s="235"/>
      <c r="ED30" s="233"/>
      <c r="EE30" s="234"/>
      <c r="EF30" s="236"/>
    </row>
    <row r="31" spans="1:138">
      <c r="B31" s="287"/>
      <c r="C31" s="288"/>
      <c r="D31" s="289"/>
      <c r="E31" s="288"/>
      <c r="F31" s="290"/>
      <c r="G31" s="594"/>
      <c r="H31" s="595"/>
      <c r="I31" s="595"/>
      <c r="J31" s="595"/>
      <c r="K31" s="595"/>
      <c r="L31" s="596"/>
      <c r="M31" s="624"/>
      <c r="N31" s="625"/>
      <c r="O31" s="625"/>
      <c r="P31" s="625"/>
      <c r="Q31" s="625"/>
      <c r="R31" s="625"/>
      <c r="S31" s="625"/>
      <c r="T31" s="625"/>
      <c r="U31" s="625"/>
      <c r="V31" s="626"/>
      <c r="W31" s="262"/>
      <c r="X31" s="263"/>
      <c r="Y31" s="264"/>
      <c r="Z31" s="262"/>
      <c r="AA31" s="263"/>
      <c r="AB31" s="264"/>
      <c r="AC31" s="262"/>
      <c r="AD31" s="263"/>
      <c r="AE31" s="264"/>
      <c r="AF31" s="262"/>
      <c r="AG31" s="263"/>
      <c r="AH31" s="264"/>
      <c r="AI31" s="262"/>
      <c r="AJ31" s="263"/>
      <c r="AK31" s="264"/>
      <c r="AL31" s="262"/>
      <c r="AM31" s="263"/>
      <c r="AN31" s="264"/>
      <c r="AO31" s="262"/>
      <c r="AP31" s="263"/>
      <c r="AQ31" s="264"/>
      <c r="AR31" s="262"/>
      <c r="AS31" s="263"/>
      <c r="AT31" s="264"/>
      <c r="AU31" s="262"/>
      <c r="AV31" s="263"/>
      <c r="AW31" s="264"/>
      <c r="AX31" s="262"/>
      <c r="AY31" s="263"/>
      <c r="AZ31" s="264"/>
      <c r="BA31" s="262"/>
      <c r="BB31" s="263"/>
      <c r="BC31" s="264"/>
      <c r="BD31" s="262"/>
      <c r="BE31" s="263"/>
      <c r="BF31" s="264"/>
      <c r="BG31" s="329" t="s">
        <v>108</v>
      </c>
      <c r="BH31" s="330"/>
      <c r="BI31" s="330"/>
      <c r="BJ31" s="331" t="s">
        <v>25</v>
      </c>
      <c r="BK31" s="331"/>
      <c r="BL31" s="331"/>
      <c r="BM31" s="324">
        <v>200</v>
      </c>
      <c r="BN31" s="324"/>
      <c r="BO31" s="324"/>
      <c r="BP31" s="324"/>
      <c r="BQ31" s="324">
        <v>2600</v>
      </c>
      <c r="BR31" s="324"/>
      <c r="BS31" s="324"/>
      <c r="BT31" s="324"/>
      <c r="BU31" s="324"/>
      <c r="BV31" s="324"/>
      <c r="BW31" s="324"/>
      <c r="BX31" s="324"/>
      <c r="BY31" s="304">
        <f t="shared" si="0"/>
        <v>2600</v>
      </c>
      <c r="BZ31" s="305"/>
      <c r="CA31" s="305"/>
      <c r="CB31" s="306"/>
      <c r="CC31" s="146"/>
      <c r="CD31" s="147"/>
      <c r="CE31" s="147"/>
      <c r="CF31" s="149"/>
      <c r="CG31" s="328">
        <v>30</v>
      </c>
      <c r="CH31" s="322"/>
      <c r="CI31" s="322"/>
      <c r="CJ31" s="321">
        <v>30</v>
      </c>
      <c r="CK31" s="322"/>
      <c r="CL31" s="323"/>
      <c r="CM31" s="324"/>
      <c r="CN31" s="324"/>
      <c r="CO31" s="324"/>
      <c r="CP31" s="324"/>
      <c r="CQ31" s="324"/>
      <c r="CR31" s="324"/>
      <c r="CS31" s="324"/>
      <c r="CT31" s="324"/>
      <c r="CU31" s="325"/>
      <c r="CV31" s="326"/>
      <c r="CW31" s="326"/>
      <c r="CX31" s="327"/>
      <c r="CY31" s="321"/>
      <c r="CZ31" s="322"/>
      <c r="DA31" s="322"/>
      <c r="DB31" s="323"/>
      <c r="DC31" s="321"/>
      <c r="DD31" s="322"/>
      <c r="DE31" s="322"/>
      <c r="DF31" s="323"/>
      <c r="DG31" s="259"/>
      <c r="DH31" s="260"/>
      <c r="DI31" s="260"/>
      <c r="DJ31" s="261"/>
      <c r="DK31" s="278"/>
      <c r="DL31" s="278"/>
      <c r="DM31" s="278"/>
      <c r="DN31" s="278"/>
      <c r="DO31" s="278"/>
      <c r="DP31" s="278"/>
      <c r="DQ31" s="278"/>
      <c r="DR31" s="278"/>
      <c r="DS31" s="278"/>
      <c r="DT31" s="278"/>
      <c r="DU31" s="279"/>
      <c r="DV31" s="279"/>
      <c r="DW31" s="279"/>
      <c r="DX31" s="280"/>
      <c r="DY31" s="281"/>
      <c r="DZ31" s="282"/>
      <c r="EA31" s="233"/>
      <c r="EB31" s="234"/>
      <c r="EC31" s="235"/>
      <c r="ED31" s="233"/>
      <c r="EE31" s="234"/>
      <c r="EF31" s="236"/>
    </row>
    <row r="32" spans="1:138">
      <c r="B32" s="287">
        <v>8</v>
      </c>
      <c r="C32" s="288"/>
      <c r="D32" s="289"/>
      <c r="E32" s="288"/>
      <c r="F32" s="290"/>
      <c r="G32" s="332" t="s">
        <v>144</v>
      </c>
      <c r="H32" s="333"/>
      <c r="I32" s="333"/>
      <c r="J32" s="333"/>
      <c r="K32" s="333"/>
      <c r="L32" s="334"/>
      <c r="M32" s="291"/>
      <c r="N32" s="291"/>
      <c r="O32" s="291"/>
      <c r="P32" s="291"/>
      <c r="Q32" s="291"/>
      <c r="R32" s="291"/>
      <c r="S32" s="291"/>
      <c r="T32" s="291"/>
      <c r="U32" s="291"/>
      <c r="V32" s="291"/>
      <c r="W32" s="292"/>
      <c r="X32" s="293"/>
      <c r="Y32" s="294"/>
      <c r="Z32" s="292"/>
      <c r="AA32" s="293"/>
      <c r="AB32" s="294"/>
      <c r="AC32" s="292"/>
      <c r="AD32" s="293"/>
      <c r="AE32" s="294"/>
      <c r="AF32" s="262"/>
      <c r="AG32" s="263"/>
      <c r="AH32" s="264"/>
      <c r="AI32" s="262"/>
      <c r="AJ32" s="263"/>
      <c r="AK32" s="264"/>
      <c r="AL32" s="262"/>
      <c r="AM32" s="263"/>
      <c r="AN32" s="264"/>
      <c r="AO32" s="262"/>
      <c r="AP32" s="263"/>
      <c r="AQ32" s="264"/>
      <c r="AR32" s="262"/>
      <c r="AS32" s="263"/>
      <c r="AT32" s="264"/>
      <c r="AU32" s="262"/>
      <c r="AV32" s="263"/>
      <c r="AW32" s="264"/>
      <c r="AX32" s="262"/>
      <c r="AY32" s="263"/>
      <c r="AZ32" s="264"/>
      <c r="BA32" s="262"/>
      <c r="BB32" s="263"/>
      <c r="BC32" s="264"/>
      <c r="BD32" s="262"/>
      <c r="BE32" s="263"/>
      <c r="BF32" s="264"/>
      <c r="BG32" s="329"/>
      <c r="BH32" s="330"/>
      <c r="BI32" s="330"/>
      <c r="BJ32" s="331"/>
      <c r="BK32" s="331"/>
      <c r="BL32" s="331"/>
      <c r="BM32" s="324"/>
      <c r="BN32" s="324"/>
      <c r="BO32" s="324"/>
      <c r="BP32" s="324"/>
      <c r="BQ32" s="324"/>
      <c r="BR32" s="324"/>
      <c r="BS32" s="324"/>
      <c r="BT32" s="324"/>
      <c r="BU32" s="324"/>
      <c r="BV32" s="324"/>
      <c r="BW32" s="324"/>
      <c r="BX32" s="324"/>
      <c r="BY32" s="304">
        <f t="shared" si="0"/>
        <v>0</v>
      </c>
      <c r="BZ32" s="305"/>
      <c r="CA32" s="305"/>
      <c r="CB32" s="306"/>
      <c r="CC32" s="146"/>
      <c r="CD32" s="147"/>
      <c r="CE32" s="147"/>
      <c r="CF32" s="149"/>
      <c r="CG32" s="328">
        <v>50</v>
      </c>
      <c r="CH32" s="322"/>
      <c r="CI32" s="322"/>
      <c r="CJ32" s="321">
        <v>52</v>
      </c>
      <c r="CK32" s="322"/>
      <c r="CL32" s="323"/>
      <c r="CM32" s="324"/>
      <c r="CN32" s="324"/>
      <c r="CO32" s="324"/>
      <c r="CP32" s="324"/>
      <c r="CQ32" s="324"/>
      <c r="CR32" s="324"/>
      <c r="CS32" s="324"/>
      <c r="CT32" s="324"/>
      <c r="CU32" s="325"/>
      <c r="CV32" s="326"/>
      <c r="CW32" s="326"/>
      <c r="CX32" s="327"/>
      <c r="CY32" s="321"/>
      <c r="CZ32" s="322"/>
      <c r="DA32" s="322"/>
      <c r="DB32" s="323"/>
      <c r="DC32" s="321"/>
      <c r="DD32" s="322"/>
      <c r="DE32" s="322"/>
      <c r="DF32" s="323"/>
      <c r="DG32" s="259"/>
      <c r="DH32" s="260"/>
      <c r="DI32" s="260"/>
      <c r="DJ32" s="261"/>
      <c r="DK32" s="278"/>
      <c r="DL32" s="278"/>
      <c r="DM32" s="278"/>
      <c r="DN32" s="278"/>
      <c r="DO32" s="278"/>
      <c r="DP32" s="278"/>
      <c r="DQ32" s="278"/>
      <c r="DR32" s="278"/>
      <c r="DS32" s="278"/>
      <c r="DT32" s="278"/>
      <c r="DU32" s="279"/>
      <c r="DV32" s="279"/>
      <c r="DW32" s="279"/>
      <c r="DX32" s="280"/>
      <c r="DY32" s="281"/>
      <c r="DZ32" s="282"/>
      <c r="EA32" s="233"/>
      <c r="EB32" s="234"/>
      <c r="EC32" s="235"/>
      <c r="ED32" s="233"/>
      <c r="EE32" s="234"/>
      <c r="EF32" s="236"/>
    </row>
    <row r="33" spans="2:149">
      <c r="B33" s="287">
        <v>9</v>
      </c>
      <c r="C33" s="288"/>
      <c r="D33" s="289"/>
      <c r="E33" s="288"/>
      <c r="F33" s="290"/>
      <c r="G33" s="332" t="s">
        <v>144</v>
      </c>
      <c r="H33" s="333"/>
      <c r="I33" s="333"/>
      <c r="J33" s="333"/>
      <c r="K33" s="333"/>
      <c r="L33" s="334"/>
      <c r="M33" s="291"/>
      <c r="N33" s="291"/>
      <c r="O33" s="291"/>
      <c r="P33" s="291"/>
      <c r="Q33" s="291"/>
      <c r="R33" s="291"/>
      <c r="S33" s="291"/>
      <c r="T33" s="291"/>
      <c r="U33" s="291"/>
      <c r="V33" s="291"/>
      <c r="W33" s="292"/>
      <c r="X33" s="293"/>
      <c r="Y33" s="294"/>
      <c r="Z33" s="262"/>
      <c r="AA33" s="263"/>
      <c r="AB33" s="264"/>
      <c r="AC33" s="262"/>
      <c r="AD33" s="263"/>
      <c r="AE33" s="264"/>
      <c r="AF33" s="262"/>
      <c r="AG33" s="263"/>
      <c r="AH33" s="264"/>
      <c r="AI33" s="262"/>
      <c r="AJ33" s="263"/>
      <c r="AK33" s="264"/>
      <c r="AL33" s="262"/>
      <c r="AM33" s="263"/>
      <c r="AN33" s="264"/>
      <c r="AO33" s="262"/>
      <c r="AP33" s="263"/>
      <c r="AQ33" s="264"/>
      <c r="AR33" s="262"/>
      <c r="AS33" s="263"/>
      <c r="AT33" s="264"/>
      <c r="AU33" s="262"/>
      <c r="AV33" s="263"/>
      <c r="AW33" s="264"/>
      <c r="AX33" s="262"/>
      <c r="AY33" s="263"/>
      <c r="AZ33" s="264"/>
      <c r="BA33" s="262"/>
      <c r="BB33" s="263"/>
      <c r="BC33" s="264"/>
      <c r="BD33" s="262"/>
      <c r="BE33" s="263"/>
      <c r="BF33" s="264"/>
      <c r="BG33" s="329"/>
      <c r="BH33" s="330"/>
      <c r="BI33" s="330"/>
      <c r="BJ33" s="331"/>
      <c r="BK33" s="331"/>
      <c r="BL33" s="331"/>
      <c r="BM33" s="324"/>
      <c r="BN33" s="324"/>
      <c r="BO33" s="324"/>
      <c r="BP33" s="324"/>
      <c r="BQ33" s="324"/>
      <c r="BR33" s="324"/>
      <c r="BS33" s="324"/>
      <c r="BT33" s="324"/>
      <c r="BU33" s="324"/>
      <c r="BV33" s="324"/>
      <c r="BW33" s="324"/>
      <c r="BX33" s="324"/>
      <c r="BY33" s="304">
        <f t="shared" si="0"/>
        <v>0</v>
      </c>
      <c r="BZ33" s="305"/>
      <c r="CA33" s="305"/>
      <c r="CB33" s="306"/>
      <c r="CC33" s="146"/>
      <c r="CD33" s="147"/>
      <c r="CE33" s="147"/>
      <c r="CF33" s="149"/>
      <c r="CG33" s="328">
        <v>20</v>
      </c>
      <c r="CH33" s="322"/>
      <c r="CI33" s="323"/>
      <c r="CJ33" s="321">
        <v>0</v>
      </c>
      <c r="CK33" s="322"/>
      <c r="CL33" s="323"/>
      <c r="CM33" s="324"/>
      <c r="CN33" s="324"/>
      <c r="CO33" s="324"/>
      <c r="CP33" s="324"/>
      <c r="CQ33" s="324"/>
      <c r="CR33" s="324"/>
      <c r="CS33" s="324"/>
      <c r="CT33" s="324"/>
      <c r="CU33" s="325"/>
      <c r="CV33" s="326"/>
      <c r="CW33" s="326"/>
      <c r="CX33" s="327"/>
      <c r="CY33" s="321"/>
      <c r="CZ33" s="322"/>
      <c r="DA33" s="322"/>
      <c r="DB33" s="323"/>
      <c r="DC33" s="321"/>
      <c r="DD33" s="322"/>
      <c r="DE33" s="322"/>
      <c r="DF33" s="323"/>
      <c r="DG33" s="259"/>
      <c r="DH33" s="260"/>
      <c r="DI33" s="260"/>
      <c r="DJ33" s="261"/>
      <c r="DK33" s="278"/>
      <c r="DL33" s="278"/>
      <c r="DM33" s="278"/>
      <c r="DN33" s="278"/>
      <c r="DO33" s="278"/>
      <c r="DP33" s="278"/>
      <c r="DQ33" s="278"/>
      <c r="DR33" s="278"/>
      <c r="DS33" s="278"/>
      <c r="DT33" s="278"/>
      <c r="DU33" s="279"/>
      <c r="DV33" s="279"/>
      <c r="DW33" s="279"/>
      <c r="DX33" s="280"/>
      <c r="DY33" s="281"/>
      <c r="DZ33" s="282"/>
      <c r="EA33" s="233"/>
      <c r="EB33" s="234"/>
      <c r="EC33" s="235"/>
      <c r="ED33" s="233"/>
      <c r="EE33" s="234"/>
      <c r="EF33" s="236"/>
    </row>
    <row r="34" spans="2:149">
      <c r="B34" s="287">
        <v>10</v>
      </c>
      <c r="C34" s="288"/>
      <c r="D34" s="289"/>
      <c r="E34" s="288"/>
      <c r="F34" s="290"/>
      <c r="G34" s="315" t="s">
        <v>143</v>
      </c>
      <c r="H34" s="316"/>
      <c r="I34" s="316"/>
      <c r="J34" s="316"/>
      <c r="K34" s="316"/>
      <c r="L34" s="317"/>
      <c r="M34" s="291"/>
      <c r="N34" s="291"/>
      <c r="O34" s="291"/>
      <c r="P34" s="291"/>
      <c r="Q34" s="291"/>
      <c r="R34" s="291"/>
      <c r="S34" s="291"/>
      <c r="T34" s="291"/>
      <c r="U34" s="291"/>
      <c r="V34" s="291"/>
      <c r="W34" s="312" t="s">
        <v>78</v>
      </c>
      <c r="X34" s="313"/>
      <c r="Y34" s="314"/>
      <c r="Z34" s="262"/>
      <c r="AA34" s="263"/>
      <c r="AB34" s="264"/>
      <c r="AC34" s="262"/>
      <c r="AD34" s="263"/>
      <c r="AE34" s="264"/>
      <c r="AF34" s="262"/>
      <c r="AG34" s="263"/>
      <c r="AH34" s="264"/>
      <c r="AI34" s="262"/>
      <c r="AJ34" s="263"/>
      <c r="AK34" s="264"/>
      <c r="AL34" s="262"/>
      <c r="AM34" s="263"/>
      <c r="AN34" s="264"/>
      <c r="AO34" s="262"/>
      <c r="AP34" s="263"/>
      <c r="AQ34" s="264"/>
      <c r="AR34" s="262"/>
      <c r="AS34" s="263"/>
      <c r="AT34" s="264"/>
      <c r="AU34" s="262"/>
      <c r="AV34" s="263"/>
      <c r="AW34" s="264"/>
      <c r="AX34" s="262"/>
      <c r="AY34" s="263"/>
      <c r="AZ34" s="264"/>
      <c r="BA34" s="262"/>
      <c r="BB34" s="263"/>
      <c r="BC34" s="264"/>
      <c r="BD34" s="262"/>
      <c r="BE34" s="263"/>
      <c r="BF34" s="264"/>
      <c r="BG34" s="604" t="s">
        <v>110</v>
      </c>
      <c r="BH34" s="605"/>
      <c r="BI34" s="605"/>
      <c r="BJ34" s="606" t="s">
        <v>24</v>
      </c>
      <c r="BK34" s="606"/>
      <c r="BL34" s="606"/>
      <c r="BM34" s="577">
        <v>100</v>
      </c>
      <c r="BN34" s="577"/>
      <c r="BO34" s="577"/>
      <c r="BP34" s="577"/>
      <c r="BQ34" s="577">
        <v>600</v>
      </c>
      <c r="BR34" s="577"/>
      <c r="BS34" s="577"/>
      <c r="BT34" s="577"/>
      <c r="BU34" s="577"/>
      <c r="BV34" s="577"/>
      <c r="BW34" s="577"/>
      <c r="BX34" s="577"/>
      <c r="BY34" s="578">
        <f t="shared" si="0"/>
        <v>600</v>
      </c>
      <c r="BZ34" s="579"/>
      <c r="CA34" s="579"/>
      <c r="CB34" s="580"/>
      <c r="CC34" s="179"/>
      <c r="CD34" s="180"/>
      <c r="CE34" s="180"/>
      <c r="CF34" s="181"/>
      <c r="CG34" s="307">
        <v>20</v>
      </c>
      <c r="CH34" s="299"/>
      <c r="CI34" s="300"/>
      <c r="CJ34" s="298">
        <v>0</v>
      </c>
      <c r="CK34" s="299"/>
      <c r="CL34" s="300"/>
      <c r="CM34" s="577"/>
      <c r="CN34" s="577"/>
      <c r="CO34" s="577"/>
      <c r="CP34" s="577"/>
      <c r="CQ34" s="577"/>
      <c r="CR34" s="577"/>
      <c r="CS34" s="577"/>
      <c r="CT34" s="577"/>
      <c r="CU34" s="301"/>
      <c r="CV34" s="302"/>
      <c r="CW34" s="302"/>
      <c r="CX34" s="303"/>
      <c r="CY34" s="298"/>
      <c r="CZ34" s="299"/>
      <c r="DA34" s="299"/>
      <c r="DB34" s="300"/>
      <c r="DC34" s="298"/>
      <c r="DD34" s="299"/>
      <c r="DE34" s="299"/>
      <c r="DF34" s="300"/>
      <c r="DG34" s="259"/>
      <c r="DH34" s="260"/>
      <c r="DI34" s="260"/>
      <c r="DJ34" s="261"/>
      <c r="DK34" s="278"/>
      <c r="DL34" s="278"/>
      <c r="DM34" s="278"/>
      <c r="DN34" s="278"/>
      <c r="DO34" s="278"/>
      <c r="DP34" s="278"/>
      <c r="DQ34" s="278"/>
      <c r="DR34" s="278"/>
      <c r="DS34" s="278"/>
      <c r="DT34" s="278"/>
      <c r="DU34" s="279"/>
      <c r="DV34" s="279"/>
      <c r="DW34" s="279"/>
      <c r="DX34" s="280"/>
      <c r="DY34" s="281"/>
      <c r="DZ34" s="282"/>
      <c r="EA34" s="233"/>
      <c r="EB34" s="234"/>
      <c r="EC34" s="235"/>
      <c r="ED34" s="233"/>
      <c r="EE34" s="234"/>
      <c r="EF34" s="236"/>
    </row>
    <row r="35" spans="2:149">
      <c r="B35" s="287"/>
      <c r="C35" s="288"/>
      <c r="D35" s="289"/>
      <c r="E35" s="288"/>
      <c r="F35" s="290"/>
      <c r="G35" s="280"/>
      <c r="H35" s="281"/>
      <c r="I35" s="281"/>
      <c r="J35" s="281"/>
      <c r="K35" s="281"/>
      <c r="L35" s="282"/>
      <c r="M35" s="291"/>
      <c r="N35" s="291"/>
      <c r="O35" s="291"/>
      <c r="P35" s="291"/>
      <c r="Q35" s="291"/>
      <c r="R35" s="291"/>
      <c r="S35" s="291"/>
      <c r="T35" s="291"/>
      <c r="U35" s="291"/>
      <c r="V35" s="291"/>
      <c r="W35" s="292"/>
      <c r="X35" s="293"/>
      <c r="Y35" s="294"/>
      <c r="Z35" s="262"/>
      <c r="AA35" s="263"/>
      <c r="AB35" s="264"/>
      <c r="AC35" s="262"/>
      <c r="AD35" s="263"/>
      <c r="AE35" s="264"/>
      <c r="AF35" s="262"/>
      <c r="AG35" s="263"/>
      <c r="AH35" s="264"/>
      <c r="AI35" s="262"/>
      <c r="AJ35" s="263"/>
      <c r="AK35" s="264"/>
      <c r="AL35" s="262"/>
      <c r="AM35" s="263"/>
      <c r="AN35" s="264"/>
      <c r="AO35" s="262"/>
      <c r="AP35" s="263"/>
      <c r="AQ35" s="264"/>
      <c r="AR35" s="262"/>
      <c r="AS35" s="263"/>
      <c r="AT35" s="264"/>
      <c r="AU35" s="262"/>
      <c r="AV35" s="263"/>
      <c r="AW35" s="264"/>
      <c r="AX35" s="262"/>
      <c r="AY35" s="263"/>
      <c r="AZ35" s="264"/>
      <c r="BA35" s="262"/>
      <c r="BB35" s="263"/>
      <c r="BC35" s="264"/>
      <c r="BD35" s="262"/>
      <c r="BE35" s="263"/>
      <c r="BF35" s="264"/>
      <c r="BG35" s="284"/>
      <c r="BH35" s="285"/>
      <c r="BI35" s="285"/>
      <c r="BJ35" s="286"/>
      <c r="BK35" s="286"/>
      <c r="BL35" s="286"/>
      <c r="BM35" s="249"/>
      <c r="BN35" s="249"/>
      <c r="BO35" s="249"/>
      <c r="BP35" s="249"/>
      <c r="BQ35" s="249"/>
      <c r="BR35" s="249"/>
      <c r="BS35" s="249"/>
      <c r="BT35" s="249"/>
      <c r="BU35" s="249"/>
      <c r="BV35" s="249"/>
      <c r="BW35" s="249"/>
      <c r="BX35" s="249"/>
      <c r="BY35" s="250">
        <f t="shared" si="0"/>
        <v>0</v>
      </c>
      <c r="BZ35" s="251"/>
      <c r="CA35" s="251"/>
      <c r="CB35" s="252"/>
      <c r="CC35" s="253"/>
      <c r="CD35" s="254"/>
      <c r="CE35" s="254"/>
      <c r="CF35" s="255"/>
      <c r="CG35" s="283"/>
      <c r="CH35" s="260"/>
      <c r="CI35" s="261"/>
      <c r="CJ35" s="259"/>
      <c r="CK35" s="260"/>
      <c r="CL35" s="261"/>
      <c r="CM35" s="249"/>
      <c r="CN35" s="249"/>
      <c r="CO35" s="249"/>
      <c r="CP35" s="249"/>
      <c r="CQ35" s="249"/>
      <c r="CR35" s="249"/>
      <c r="CS35" s="249"/>
      <c r="CT35" s="249"/>
      <c r="CU35" s="160"/>
      <c r="CV35" s="161"/>
      <c r="CW35" s="161"/>
      <c r="CX35" s="162"/>
      <c r="CY35" s="160"/>
      <c r="CZ35" s="161"/>
      <c r="DA35" s="161"/>
      <c r="DB35" s="162"/>
      <c r="DC35" s="160"/>
      <c r="DD35" s="161"/>
      <c r="DE35" s="161"/>
      <c r="DF35" s="162"/>
      <c r="DG35" s="259"/>
      <c r="DH35" s="260"/>
      <c r="DI35" s="260"/>
      <c r="DJ35" s="261"/>
      <c r="DK35" s="278"/>
      <c r="DL35" s="278"/>
      <c r="DM35" s="278"/>
      <c r="DN35" s="278"/>
      <c r="DO35" s="278"/>
      <c r="DP35" s="278"/>
      <c r="DQ35" s="278"/>
      <c r="DR35" s="278"/>
      <c r="DS35" s="278"/>
      <c r="DT35" s="278"/>
      <c r="DU35" s="279"/>
      <c r="DV35" s="279"/>
      <c r="DW35" s="279"/>
      <c r="DX35" s="280"/>
      <c r="DY35" s="281"/>
      <c r="DZ35" s="282"/>
      <c r="EA35" s="233"/>
      <c r="EB35" s="234"/>
      <c r="EC35" s="235"/>
      <c r="ED35" s="233"/>
      <c r="EE35" s="234"/>
      <c r="EF35" s="236"/>
    </row>
    <row r="36" spans="2:149" ht="13.5" thickBot="1">
      <c r="B36" s="269"/>
      <c r="C36" s="270"/>
      <c r="D36" s="271"/>
      <c r="E36" s="272"/>
      <c r="F36" s="273"/>
      <c r="G36" s="213"/>
      <c r="H36" s="214"/>
      <c r="I36" s="214"/>
      <c r="J36" s="214"/>
      <c r="K36" s="214"/>
      <c r="L36" s="215"/>
      <c r="M36" s="274"/>
      <c r="N36" s="274"/>
      <c r="O36" s="274"/>
      <c r="P36" s="274"/>
      <c r="Q36" s="274"/>
      <c r="R36" s="274"/>
      <c r="S36" s="274"/>
      <c r="T36" s="274"/>
      <c r="U36" s="274"/>
      <c r="V36" s="274"/>
      <c r="W36" s="275"/>
      <c r="X36" s="276"/>
      <c r="Y36" s="277"/>
      <c r="Z36" s="48"/>
      <c r="AA36" s="49"/>
      <c r="AB36" s="49"/>
      <c r="AC36" s="48"/>
      <c r="AD36" s="49"/>
      <c r="AE36" s="49"/>
      <c r="AF36" s="48"/>
      <c r="AG36" s="49"/>
      <c r="AH36" s="49"/>
      <c r="AI36" s="48"/>
      <c r="AJ36" s="49"/>
      <c r="AK36" s="49"/>
      <c r="AL36" s="48"/>
      <c r="AM36" s="49"/>
      <c r="AN36" s="49"/>
      <c r="AO36" s="48"/>
      <c r="AP36" s="49"/>
      <c r="AQ36" s="49"/>
      <c r="AR36" s="48"/>
      <c r="AS36" s="49"/>
      <c r="AT36" s="49"/>
      <c r="AU36" s="48"/>
      <c r="AV36" s="49"/>
      <c r="AW36" s="49"/>
      <c r="AX36" s="262"/>
      <c r="AY36" s="263"/>
      <c r="AZ36" s="264"/>
      <c r="BA36" s="262"/>
      <c r="BB36" s="263"/>
      <c r="BC36" s="264"/>
      <c r="BD36" s="262"/>
      <c r="BE36" s="263"/>
      <c r="BF36" s="264"/>
      <c r="BG36" s="265"/>
      <c r="BH36" s="266"/>
      <c r="BI36" s="266"/>
      <c r="BJ36" s="267"/>
      <c r="BK36" s="267"/>
      <c r="BL36" s="267"/>
      <c r="BM36" s="268"/>
      <c r="BN36" s="257"/>
      <c r="BO36" s="257"/>
      <c r="BP36" s="258"/>
      <c r="BQ36" s="249"/>
      <c r="BR36" s="249"/>
      <c r="BS36" s="249"/>
      <c r="BT36" s="249"/>
      <c r="BU36" s="249"/>
      <c r="BV36" s="249"/>
      <c r="BW36" s="249"/>
      <c r="BX36" s="249"/>
      <c r="BY36" s="250">
        <f t="shared" si="0"/>
        <v>0</v>
      </c>
      <c r="BZ36" s="251"/>
      <c r="CA36" s="251"/>
      <c r="CB36" s="252"/>
      <c r="CC36" s="253"/>
      <c r="CD36" s="254"/>
      <c r="CE36" s="254"/>
      <c r="CF36" s="255"/>
      <c r="CG36" s="256"/>
      <c r="CH36" s="257"/>
      <c r="CI36" s="258"/>
      <c r="CJ36" s="259"/>
      <c r="CK36" s="260"/>
      <c r="CL36" s="261"/>
      <c r="CM36" s="239"/>
      <c r="CN36" s="239"/>
      <c r="CO36" s="239"/>
      <c r="CP36" s="239"/>
      <c r="CQ36" s="239"/>
      <c r="CR36" s="239"/>
      <c r="CS36" s="239"/>
      <c r="CT36" s="239"/>
      <c r="CU36" s="240"/>
      <c r="CV36" s="241"/>
      <c r="CW36" s="241"/>
      <c r="CX36" s="242"/>
      <c r="CY36" s="240"/>
      <c r="CZ36" s="241"/>
      <c r="DA36" s="241"/>
      <c r="DB36" s="242"/>
      <c r="DC36" s="243"/>
      <c r="DD36" s="244"/>
      <c r="DE36" s="244"/>
      <c r="DF36" s="245"/>
      <c r="DG36" s="246"/>
      <c r="DH36" s="247"/>
      <c r="DI36" s="247"/>
      <c r="DJ36" s="248"/>
      <c r="DK36" s="211"/>
      <c r="DL36" s="211"/>
      <c r="DM36" s="211"/>
      <c r="DN36" s="211"/>
      <c r="DO36" s="211"/>
      <c r="DP36" s="211"/>
      <c r="DQ36" s="211"/>
      <c r="DR36" s="211"/>
      <c r="DS36" s="211"/>
      <c r="DT36" s="211"/>
      <c r="DU36" s="212"/>
      <c r="DV36" s="212"/>
      <c r="DW36" s="212"/>
      <c r="DX36" s="213"/>
      <c r="DY36" s="214"/>
      <c r="DZ36" s="215"/>
      <c r="EA36" s="233"/>
      <c r="EB36" s="234"/>
      <c r="EC36" s="235"/>
      <c r="ED36" s="233"/>
      <c r="EE36" s="234"/>
      <c r="EF36" s="236"/>
    </row>
    <row r="37" spans="2:149" ht="14" thickTop="1" thickBot="1">
      <c r="B37" s="237">
        <f>COUNTA(B22:C36)</f>
        <v>10</v>
      </c>
      <c r="C37" s="238"/>
      <c r="D37" s="24"/>
      <c r="E37" s="24"/>
      <c r="F37" s="24"/>
      <c r="W37" s="226">
        <f>COUNTIF(W22:Y36,"○")</f>
        <v>8</v>
      </c>
      <c r="X37" s="227"/>
      <c r="Y37" s="228"/>
      <c r="Z37" s="226">
        <f>COUNTIF(Z22:AB36,"○")</f>
        <v>0</v>
      </c>
      <c r="AA37" s="227"/>
      <c r="AB37" s="228"/>
      <c r="AC37" s="226">
        <f>COUNTIF(AC22:AE36,"○")</f>
        <v>0</v>
      </c>
      <c r="AD37" s="227"/>
      <c r="AE37" s="228"/>
      <c r="AF37" s="226">
        <f>COUNTIF(AF22:AH36,"○")</f>
        <v>0</v>
      </c>
      <c r="AG37" s="227"/>
      <c r="AH37" s="228"/>
      <c r="AI37" s="226">
        <f>COUNTIF(AI22:AK36,"○")</f>
        <v>0</v>
      </c>
      <c r="AJ37" s="227"/>
      <c r="AK37" s="228"/>
      <c r="AL37" s="226">
        <f>COUNTIF(AL22:AN36,"○")</f>
        <v>0</v>
      </c>
      <c r="AM37" s="227"/>
      <c r="AN37" s="228"/>
      <c r="AO37" s="226">
        <f>COUNTIF(AO22:AQ36,"○")</f>
        <v>0</v>
      </c>
      <c r="AP37" s="227"/>
      <c r="AQ37" s="228"/>
      <c r="AR37" s="226">
        <f>COUNTIF(AR22:AT36,"○")</f>
        <v>0</v>
      </c>
      <c r="AS37" s="227"/>
      <c r="AT37" s="228"/>
      <c r="AU37" s="226">
        <f>COUNTIF(AU22:AW36,"○")</f>
        <v>0</v>
      </c>
      <c r="AV37" s="227"/>
      <c r="AW37" s="228"/>
      <c r="AX37" s="226">
        <f>COUNTIF(AX22:AZ36,"○")</f>
        <v>0</v>
      </c>
      <c r="AY37" s="227"/>
      <c r="AZ37" s="228"/>
      <c r="BA37" s="226">
        <f>COUNTIF(BA22:BC36,"○")</f>
        <v>0</v>
      </c>
      <c r="BB37" s="227"/>
      <c r="BC37" s="228"/>
      <c r="BD37" s="226">
        <f>COUNTIF(BD22:BF36,"○")</f>
        <v>0</v>
      </c>
      <c r="BE37" s="227"/>
      <c r="BF37" s="228"/>
      <c r="BG37" s="229" t="s">
        <v>39</v>
      </c>
      <c r="BH37" s="230"/>
      <c r="BI37" s="230"/>
      <c r="BJ37" s="230"/>
      <c r="BK37" s="230"/>
      <c r="BL37" s="231"/>
      <c r="BM37" s="232">
        <f>SUM(BM22:BP36)-BM23-BM24-BM34</f>
        <v>3000</v>
      </c>
      <c r="BN37" s="232"/>
      <c r="BO37" s="232"/>
      <c r="BP37" s="232"/>
      <c r="BQ37" s="216">
        <f>SUM(BQ22:BT36)-BQ23-BQ24-BQ34</f>
        <v>46300</v>
      </c>
      <c r="BR37" s="217"/>
      <c r="BS37" s="217"/>
      <c r="BT37" s="218"/>
      <c r="BU37" s="216">
        <f>SUM(BU22:BX36)</f>
        <v>0</v>
      </c>
      <c r="BV37" s="217"/>
      <c r="BW37" s="217"/>
      <c r="BX37" s="218"/>
      <c r="BY37" s="216">
        <f>SUM(BY22:CB36)-BY23-BY24-BY34</f>
        <v>46300</v>
      </c>
      <c r="BZ37" s="217"/>
      <c r="CA37" s="217"/>
      <c r="CB37" s="218"/>
      <c r="CC37" s="216">
        <f>SUM(CC22:CF36)</f>
        <v>0</v>
      </c>
      <c r="CD37" s="217"/>
      <c r="CE37" s="217"/>
      <c r="CF37" s="218"/>
      <c r="CG37" s="219">
        <f>SUBTOTAL(9,CG22:CI36)*0.01</f>
        <v>3.5</v>
      </c>
      <c r="CH37" s="220"/>
      <c r="CI37" s="220"/>
      <c r="CJ37" s="220">
        <f>SUBTOTAL(9,CJ22:CL36)*0.01</f>
        <v>3.12</v>
      </c>
      <c r="CK37" s="220"/>
      <c r="CL37" s="221"/>
      <c r="CM37" s="222">
        <f>SUBTOTAL(9,CM22:CP36)</f>
        <v>0</v>
      </c>
      <c r="CN37" s="222"/>
      <c r="CO37" s="222"/>
      <c r="CP37" s="222"/>
      <c r="CQ37" s="222">
        <f>SUBTOTAL(9,CQ22:CT36)</f>
        <v>0</v>
      </c>
      <c r="CR37" s="222"/>
      <c r="CS37" s="222"/>
      <c r="CT37" s="222"/>
      <c r="CU37" s="223"/>
      <c r="CV37" s="224"/>
      <c r="CW37" s="224"/>
      <c r="CX37" s="225"/>
      <c r="CY37" s="209">
        <f>SUBTOTAL(9,CY22:DB36)</f>
        <v>0</v>
      </c>
      <c r="CZ37" s="209"/>
      <c r="DA37" s="209"/>
      <c r="DB37" s="209"/>
      <c r="DC37" s="210">
        <f>SUBTOTAL(9,DC22:DF36)</f>
        <v>0</v>
      </c>
      <c r="DD37" s="210"/>
      <c r="DE37" s="210"/>
      <c r="DF37" s="210"/>
      <c r="DG37" s="210">
        <f>SUBTOTAL(9,DG22:DJ36)</f>
        <v>0</v>
      </c>
      <c r="DH37" s="210"/>
      <c r="DI37" s="210"/>
      <c r="DJ37" s="210"/>
      <c r="DK37" s="211"/>
      <c r="DL37" s="211"/>
      <c r="DM37" s="211"/>
      <c r="DN37" s="211"/>
      <c r="DO37" s="211"/>
      <c r="DP37" s="211"/>
      <c r="DQ37" s="211"/>
      <c r="DR37" s="211"/>
      <c r="DS37" s="211"/>
      <c r="DT37" s="211"/>
      <c r="DU37" s="212"/>
      <c r="DV37" s="212"/>
      <c r="DW37" s="212"/>
      <c r="DX37" s="213"/>
      <c r="DY37" s="214"/>
      <c r="DZ37" s="215"/>
      <c r="EA37" s="192">
        <f>SUM(EA22:EC36)</f>
        <v>0</v>
      </c>
      <c r="EB37" s="193"/>
      <c r="EC37" s="194"/>
      <c r="ED37" s="195">
        <f>SUM(ED22:EF36)*0.01</f>
        <v>0</v>
      </c>
      <c r="EE37" s="196"/>
      <c r="EF37" s="197"/>
    </row>
    <row r="38" spans="2:149" ht="14" thickTop="1" thickBot="1">
      <c r="BD38" s="78"/>
      <c r="BE38" s="78"/>
      <c r="BF38" s="78"/>
      <c r="BG38" s="131"/>
      <c r="BH38" s="132"/>
      <c r="BI38" s="132"/>
      <c r="BJ38" s="132"/>
      <c r="BK38" s="132"/>
      <c r="BL38" s="133"/>
      <c r="BM38" s="198">
        <f>SUM(BM23:BP36)</f>
        <v>3100</v>
      </c>
      <c r="BN38" s="198"/>
      <c r="BO38" s="198"/>
      <c r="BP38" s="198"/>
      <c r="BQ38" s="198">
        <f>SUM(BQ23:BT36)</f>
        <v>46800</v>
      </c>
      <c r="BR38" s="198"/>
      <c r="BS38" s="198"/>
      <c r="BT38" s="198"/>
      <c r="BU38" s="198">
        <f t="shared" ref="BU38" si="2">SUM(BU23:BX36)</f>
        <v>0</v>
      </c>
      <c r="BV38" s="198"/>
      <c r="BW38" s="198"/>
      <c r="BX38" s="198"/>
      <c r="BY38" s="198">
        <f t="shared" ref="BY38" si="3">SUM(BY23:CB36)</f>
        <v>46800</v>
      </c>
      <c r="BZ38" s="198"/>
      <c r="CA38" s="198"/>
      <c r="CB38" s="198"/>
      <c r="CC38" s="199">
        <f>SUM(CC23:CF36)</f>
        <v>0</v>
      </c>
      <c r="CD38" s="200"/>
      <c r="CE38" s="200"/>
      <c r="CF38" s="201"/>
      <c r="CG38" s="202" t="s">
        <v>40</v>
      </c>
      <c r="CH38" s="203"/>
      <c r="CI38" s="203"/>
      <c r="CJ38" s="203"/>
      <c r="CK38" s="203"/>
      <c r="CL38" s="204"/>
      <c r="CM38" s="205">
        <f>IF(CG37=0,0,CM37/$CG37*0.1)</f>
        <v>0</v>
      </c>
      <c r="CN38" s="206"/>
      <c r="CO38" s="206"/>
      <c r="CP38" s="207"/>
      <c r="CQ38" s="205">
        <f>IF(CG37=0,0,CQ37/$CJ37*0.1)</f>
        <v>0</v>
      </c>
      <c r="CR38" s="206"/>
      <c r="CS38" s="206"/>
      <c r="CT38" s="208"/>
      <c r="CU38" s="182" t="s">
        <v>77</v>
      </c>
      <c r="CV38" s="183"/>
      <c r="CW38" s="183"/>
      <c r="CX38" s="184"/>
      <c r="CY38" s="185" t="e">
        <f>CM37/CY37</f>
        <v>#DIV/0!</v>
      </c>
      <c r="CZ38" s="186"/>
      <c r="DA38" s="186"/>
      <c r="DB38" s="187"/>
      <c r="DC38" s="188" t="e">
        <f>CQ37/DC37</f>
        <v>#DIV/0!</v>
      </c>
      <c r="DD38" s="188"/>
      <c r="DE38" s="188"/>
      <c r="DF38" s="189"/>
      <c r="DG38" s="51"/>
      <c r="DH38" s="51"/>
      <c r="DI38" s="51"/>
      <c r="DJ38" s="51"/>
      <c r="DK38" s="52"/>
      <c r="DL38" s="52"/>
      <c r="DM38" s="52"/>
      <c r="DN38" s="52"/>
      <c r="EE38" s="36"/>
      <c r="EG38" s="36"/>
      <c r="EH38" s="50"/>
      <c r="EI38" s="50"/>
      <c r="EJ38" s="50"/>
      <c r="EK38" s="36"/>
      <c r="EL38" s="36"/>
      <c r="EM38" s="36"/>
      <c r="EN38" s="36"/>
      <c r="EO38" s="190">
        <f>IF(BV37=0,0,#REF!/CG37)</f>
        <v>0</v>
      </c>
      <c r="EP38" s="191"/>
    </row>
    <row r="39" spans="2:149" ht="13.5" customHeight="1">
      <c r="BD39" t="s">
        <v>141</v>
      </c>
      <c r="BG39" s="95">
        <v>1.1499999999999999</v>
      </c>
      <c r="BH39" s="96"/>
      <c r="BI39" s="97"/>
      <c r="BJ39" s="98" t="s">
        <v>24</v>
      </c>
      <c r="BK39" s="99"/>
      <c r="BL39" s="100"/>
      <c r="BM39" s="154">
        <f>SUMPRODUCT(($BG$22:$BG$36="115%")*($BJ$22:$BJ$36="Ａ重油")*($BM$22:$BP$36))-BM22-BM23</f>
        <v>100</v>
      </c>
      <c r="BN39" s="155"/>
      <c r="BO39" s="155"/>
      <c r="BP39" s="156"/>
      <c r="BQ39" s="154">
        <f>SUMPRODUCT(($BG$22:$BG$36="115%")*($BJ$22:$BJ$36="Ａ重油")*($BQ$22:$BT$36))-BQ23-BQ22</f>
        <v>600</v>
      </c>
      <c r="BR39" s="155"/>
      <c r="BS39" s="155"/>
      <c r="BT39" s="156"/>
      <c r="BU39" s="154">
        <f>SUMPRODUCT(($BG$22:$BG$36="115%")*($BJ$22:$BJ$36="Ａ重油")*($BU$22:$BX$36))-BU23</f>
        <v>0</v>
      </c>
      <c r="BV39" s="155"/>
      <c r="BW39" s="155"/>
      <c r="BX39" s="156"/>
      <c r="BY39" s="154">
        <f>SUMPRODUCT(($BG$22:$BG$36="115%")*($BJ$22:$BJ$36="Ａ重油")*($BY$22:$CB$36))-BY23-BY22</f>
        <v>600</v>
      </c>
      <c r="BZ39" s="155"/>
      <c r="CA39" s="155"/>
      <c r="CB39" s="156"/>
      <c r="CC39" s="169">
        <f>SUMPRODUCT(($BG$22:$BG$36="115%")*($BJ$22:$BJ$36="Ａ重油")*(CC$22:CC$36))</f>
        <v>0</v>
      </c>
      <c r="CD39" s="170"/>
      <c r="CE39" s="170"/>
      <c r="CF39" s="171"/>
      <c r="CG39" s="172" t="s">
        <v>42</v>
      </c>
      <c r="CH39" s="173"/>
      <c r="CI39" s="173"/>
      <c r="CJ39" s="173"/>
      <c r="CK39" s="173"/>
      <c r="CL39" s="173"/>
      <c r="CM39" s="173"/>
      <c r="CN39" s="173"/>
      <c r="CO39" s="173"/>
      <c r="CP39" s="173"/>
      <c r="CQ39" s="173"/>
      <c r="CR39" s="173"/>
      <c r="CS39" s="173"/>
      <c r="CT39" s="174"/>
      <c r="CU39" s="175" t="s">
        <v>79</v>
      </c>
      <c r="CV39" s="175"/>
      <c r="CW39" s="175"/>
      <c r="CX39" s="175"/>
      <c r="CY39" s="175"/>
      <c r="CZ39" s="175"/>
      <c r="DA39" s="175"/>
      <c r="DB39" s="175"/>
      <c r="DC39" s="175"/>
      <c r="DD39" s="175"/>
      <c r="DE39" s="175"/>
      <c r="DF39" s="175"/>
      <c r="DG39" s="45"/>
      <c r="DH39" s="45"/>
      <c r="DI39" s="45"/>
      <c r="DJ39" s="45"/>
      <c r="DK39" s="30"/>
      <c r="DL39" s="30"/>
      <c r="DM39" s="30"/>
      <c r="DN39" s="30"/>
    </row>
    <row r="40" spans="2:149">
      <c r="BD40" s="12" t="s">
        <v>142</v>
      </c>
      <c r="BG40" s="119">
        <v>1.1499999999999999</v>
      </c>
      <c r="BH40" s="120"/>
      <c r="BI40" s="121"/>
      <c r="BJ40" s="122" t="s">
        <v>24</v>
      </c>
      <c r="BK40" s="123"/>
      <c r="BL40" s="124"/>
      <c r="BM40" s="176">
        <f>SUMPRODUCT(($BG$22:$BG$36="115%")*($BJ$22:$BJ$36="Ａ重油")*($BM$22:$BP$36))-BM22</f>
        <v>120</v>
      </c>
      <c r="BN40" s="177"/>
      <c r="BO40" s="177"/>
      <c r="BP40" s="178"/>
      <c r="BQ40" s="176">
        <f>SUMPRODUCT(($BG$22:$BG$36="115%")*($BJ$22:$BJ$36="Ａ重油")*($BQ$22:$BT$36))-BQ22</f>
        <v>800</v>
      </c>
      <c r="BR40" s="177"/>
      <c r="BS40" s="177"/>
      <c r="BT40" s="178"/>
      <c r="BU40" s="176">
        <f>SUMPRODUCT(($BG$22:$BG$36="115%")*($BJ$22:$BJ$36="Ａ重油")*($BU$22:$BX$36))-BU22</f>
        <v>0</v>
      </c>
      <c r="BV40" s="177"/>
      <c r="BW40" s="177"/>
      <c r="BX40" s="178"/>
      <c r="BY40" s="176">
        <f>SUMPRODUCT(($BG$22:$BG$36="115%")*($BJ$22:$BJ$36="Ａ重油")*($BY$22:$CB$36))-BY22</f>
        <v>800</v>
      </c>
      <c r="BZ40" s="177"/>
      <c r="CA40" s="177"/>
      <c r="CB40" s="178"/>
      <c r="CC40" s="179">
        <f>SUMPRODUCT(($BG$22:$BG$36="115%")*($BJ$22:$BJ$36="Ａ重油")*(CC$22:CC$36))</f>
        <v>0</v>
      </c>
      <c r="CD40" s="180"/>
      <c r="CE40" s="180"/>
      <c r="CF40" s="181"/>
      <c r="CG40" s="167" t="s">
        <v>26</v>
      </c>
      <c r="CH40" s="167"/>
      <c r="CI40" s="167"/>
      <c r="CJ40" s="167"/>
      <c r="CK40" s="167"/>
      <c r="CL40" s="167"/>
      <c r="CM40" s="160"/>
      <c r="CN40" s="161"/>
      <c r="CO40" s="161"/>
      <c r="CP40" s="161"/>
      <c r="CQ40" s="161"/>
      <c r="CR40" s="161"/>
      <c r="CS40" s="161"/>
      <c r="CT40" s="162"/>
      <c r="CU40" s="168" t="s">
        <v>80</v>
      </c>
      <c r="CV40" s="168"/>
      <c r="CW40" s="168"/>
      <c r="CX40" s="168"/>
      <c r="CY40" s="166"/>
      <c r="CZ40" s="166"/>
      <c r="DA40" s="166"/>
      <c r="DB40" s="166"/>
      <c r="DC40" s="166"/>
      <c r="DD40" s="166"/>
      <c r="DE40" s="166"/>
      <c r="DF40" s="166"/>
      <c r="DG40" s="55"/>
      <c r="DH40" s="53"/>
      <c r="DI40" s="53"/>
      <c r="DJ40" s="53"/>
      <c r="DK40" s="53"/>
      <c r="DL40" s="53"/>
      <c r="DM40" s="53"/>
      <c r="DN40" s="53"/>
      <c r="DS40" s="11"/>
      <c r="DT40" s="11"/>
      <c r="DU40" s="11"/>
      <c r="DV40" s="11"/>
      <c r="DW40" s="11"/>
      <c r="DX40" s="11"/>
      <c r="DY40" s="10"/>
      <c r="DZ40" s="10"/>
      <c r="EA40" s="10"/>
      <c r="EB40" s="10"/>
      <c r="EC40" s="10"/>
      <c r="ED40" s="10"/>
      <c r="EE40" s="10"/>
      <c r="EF40" s="10"/>
      <c r="EG40" s="10"/>
      <c r="EH40" s="10"/>
      <c r="EI40" s="10"/>
    </row>
    <row r="41" spans="2:149">
      <c r="BG41" s="95">
        <v>1.1499999999999999</v>
      </c>
      <c r="BH41" s="96"/>
      <c r="BI41" s="97"/>
      <c r="BJ41" s="98" t="s">
        <v>25</v>
      </c>
      <c r="BK41" s="99"/>
      <c r="BL41" s="100"/>
      <c r="BM41" s="137">
        <f>SUMPRODUCT(($BG$22:$BG$36="115%")*($BJ$22:$BJ$36="灯油")*($BM$22:$BP$36))</f>
        <v>200</v>
      </c>
      <c r="BN41" s="138"/>
      <c r="BO41" s="138"/>
      <c r="BP41" s="139"/>
      <c r="BQ41" s="134">
        <f>SUMPRODUCT(($BG$22:$BG$36="115%")*($BJ$22:$BJ$36="灯油")*(BQ$22:BQ$36))</f>
        <v>1300</v>
      </c>
      <c r="BR41" s="135"/>
      <c r="BS41" s="135"/>
      <c r="BT41" s="136"/>
      <c r="BU41" s="134">
        <f>SUMPRODUCT(($BG$22:$BG$36="115%")*($BJ$22:$BJ$36="灯油")*(BU$22:BU$36))</f>
        <v>0</v>
      </c>
      <c r="BV41" s="135"/>
      <c r="BW41" s="135"/>
      <c r="BX41" s="136"/>
      <c r="BY41" s="134">
        <f t="shared" ref="BY41:BY47" si="4">BQ41-BU41</f>
        <v>1300</v>
      </c>
      <c r="BZ41" s="135"/>
      <c r="CA41" s="135"/>
      <c r="CB41" s="136"/>
      <c r="CC41" s="134">
        <f>SUMPRODUCT(($BG$22:$BG$36="115%")*($BJ$22:$BJ$36="灯油")*(CC$22:CC$36))</f>
        <v>0</v>
      </c>
      <c r="CD41" s="135"/>
      <c r="CE41" s="135"/>
      <c r="CF41" s="158"/>
      <c r="CG41" s="159" t="s">
        <v>40</v>
      </c>
      <c r="CH41" s="159"/>
      <c r="CI41" s="159"/>
      <c r="CJ41" s="159"/>
      <c r="CK41" s="159"/>
      <c r="CL41" s="159"/>
      <c r="CM41" s="160"/>
      <c r="CN41" s="161"/>
      <c r="CO41" s="161"/>
      <c r="CP41" s="161"/>
      <c r="CQ41" s="161"/>
      <c r="CR41" s="161"/>
      <c r="CS41" s="161"/>
      <c r="CT41" s="162"/>
      <c r="CU41" s="163" t="s">
        <v>77</v>
      </c>
      <c r="CV41" s="164"/>
      <c r="CW41" s="164"/>
      <c r="CX41" s="165"/>
      <c r="CY41" s="166"/>
      <c r="CZ41" s="166"/>
      <c r="DA41" s="166"/>
      <c r="DB41" s="166"/>
      <c r="DC41" s="166"/>
      <c r="DD41" s="166"/>
      <c r="DE41" s="166"/>
      <c r="DF41" s="166"/>
      <c r="DG41" s="55"/>
      <c r="DH41" s="53"/>
      <c r="DI41" s="53"/>
      <c r="DJ41" s="53"/>
      <c r="DK41" s="54"/>
      <c r="DL41" s="54"/>
      <c r="DM41" s="54"/>
      <c r="DN41" s="54"/>
      <c r="DS41" s="38"/>
      <c r="DT41" s="38"/>
      <c r="DU41" s="38"/>
      <c r="DV41" s="38"/>
      <c r="DW41" s="38"/>
      <c r="DX41" s="38"/>
      <c r="DY41" s="38"/>
      <c r="DZ41" s="38"/>
      <c r="EA41" s="38"/>
      <c r="EB41" s="38"/>
      <c r="EC41" s="38"/>
      <c r="ED41" s="38"/>
      <c r="EE41" s="38"/>
      <c r="EF41" s="38"/>
      <c r="EG41" s="38"/>
      <c r="EH41" s="38"/>
      <c r="EI41" s="38"/>
      <c r="EJ41" s="38"/>
      <c r="EK41" s="32"/>
      <c r="EL41" s="32"/>
      <c r="EM41" s="32"/>
      <c r="EN41" s="32"/>
      <c r="EO41" s="32"/>
    </row>
    <row r="42" spans="2:149">
      <c r="BD42" t="s">
        <v>141</v>
      </c>
      <c r="BG42" s="95">
        <v>1.3</v>
      </c>
      <c r="BH42" s="96"/>
      <c r="BI42" s="97"/>
      <c r="BJ42" s="98" t="s">
        <v>24</v>
      </c>
      <c r="BK42" s="99"/>
      <c r="BL42" s="100"/>
      <c r="BM42" s="154">
        <f>SUMPRODUCT(($BG$22:$BG$36="130%")*($BJ$22:$BJ$36="Ａ重油")*($BM$22:$BP$36))-BM24</f>
        <v>1000</v>
      </c>
      <c r="BN42" s="155"/>
      <c r="BO42" s="155"/>
      <c r="BP42" s="156"/>
      <c r="BQ42" s="154">
        <f>SUMPRODUCT(($BG$22:$BG$36="130%")*($BJ$22:$BJ$36="Ａ重油")*($BQ$22:$BT$36))-BQ24</f>
        <v>12400</v>
      </c>
      <c r="BR42" s="155"/>
      <c r="BS42" s="155"/>
      <c r="BT42" s="156"/>
      <c r="BU42" s="154">
        <f>SUMPRODUCT(($BG$22:$BG$36="130%")*($BJ$22:$BJ$36="Ａ重油")*($BU$22:$BX$36))-BU24</f>
        <v>0</v>
      </c>
      <c r="BV42" s="155"/>
      <c r="BW42" s="155"/>
      <c r="BX42" s="156"/>
      <c r="BY42" s="154">
        <f>SUMPRODUCT(($BG$22:$BG$36="130%")*($BJ$22:$BJ$36="Ａ重油")*($BY$22:$CB$36))-BY24</f>
        <v>12400</v>
      </c>
      <c r="BZ42" s="155"/>
      <c r="CA42" s="155"/>
      <c r="CB42" s="156"/>
      <c r="CC42" s="154">
        <f>SUMPRODUCT(($BG$22:$BG$36="130%")*($BJ$22:$BJ$36="Ａ重油")*($BM$22:$BP$36))-CC24</f>
        <v>1080</v>
      </c>
      <c r="CD42" s="155"/>
      <c r="CE42" s="155"/>
      <c r="CF42" s="156"/>
      <c r="DS42" s="32"/>
      <c r="DT42" s="32"/>
      <c r="DU42" s="32"/>
      <c r="DV42" s="32"/>
      <c r="DW42" s="32"/>
      <c r="DX42" s="32"/>
      <c r="DY42" s="32"/>
      <c r="DZ42" s="32"/>
      <c r="EA42" s="32"/>
      <c r="EB42" s="32"/>
      <c r="EC42" s="32"/>
      <c r="ED42" s="32"/>
      <c r="EE42" s="32"/>
      <c r="EF42" s="32"/>
      <c r="EG42" s="32"/>
      <c r="EH42" s="32"/>
      <c r="EI42" s="32"/>
      <c r="EJ42" s="32"/>
      <c r="EK42" s="32"/>
      <c r="EL42" s="32"/>
      <c r="EM42" s="32"/>
      <c r="EN42" s="32"/>
      <c r="EO42" s="32"/>
    </row>
    <row r="43" spans="2:149">
      <c r="BD43" s="89" t="s">
        <v>142</v>
      </c>
      <c r="BE43" s="89"/>
      <c r="BF43" s="89"/>
      <c r="BG43" s="104">
        <v>1.3</v>
      </c>
      <c r="BH43" s="105"/>
      <c r="BI43" s="106"/>
      <c r="BJ43" s="107" t="s">
        <v>24</v>
      </c>
      <c r="BK43" s="108"/>
      <c r="BL43" s="109"/>
      <c r="BM43" s="157">
        <f>SUMPRODUCT(($BG$22:$BG$36="130%")*($BJ$22:$BJ$36="Ａ重油")*($BM$22:$BP$36))</f>
        <v>1080</v>
      </c>
      <c r="BN43" s="144"/>
      <c r="BO43" s="144"/>
      <c r="BP43" s="145"/>
      <c r="BQ43" s="146">
        <f>SUMPRODUCT(($BG$22:$BG$36="130%")*($BJ$22:$BJ$36="Ａ重油")*(BQ$22:BQ$36))</f>
        <v>13300</v>
      </c>
      <c r="BR43" s="147"/>
      <c r="BS43" s="147"/>
      <c r="BT43" s="148"/>
      <c r="BU43" s="146">
        <f>SUMPRODUCT(($BG$22:$BG$36="130%")*($BJ$22:$BJ$36="Ａ重油")*(BU$22:BU$36))</f>
        <v>0</v>
      </c>
      <c r="BV43" s="147"/>
      <c r="BW43" s="147"/>
      <c r="BX43" s="148"/>
      <c r="BY43" s="146">
        <f t="shared" ref="BY43" si="5">BQ43-BU43</f>
        <v>13300</v>
      </c>
      <c r="BZ43" s="147"/>
      <c r="CA43" s="147"/>
      <c r="CB43" s="148"/>
      <c r="CC43" s="146">
        <f>SUMPRODUCT(($BG$22:$BG$36="130%")*($BJ$22:$BJ$36="Ａ重油")*(CC$22:CC$36))</f>
        <v>0</v>
      </c>
      <c r="CD43" s="147"/>
      <c r="CE43" s="147"/>
      <c r="CF43" s="149"/>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2"/>
      <c r="DT43" s="32"/>
      <c r="DU43" s="32"/>
      <c r="DV43" s="32"/>
      <c r="DW43" s="32"/>
      <c r="DX43" s="32"/>
      <c r="DY43" s="32"/>
      <c r="DZ43" s="32"/>
      <c r="EA43" s="32"/>
      <c r="EB43" s="32"/>
      <c r="EC43" s="32"/>
      <c r="ED43" s="32"/>
      <c r="EE43" s="32"/>
      <c r="EF43" s="32"/>
      <c r="EG43" s="32"/>
      <c r="EH43" s="32"/>
      <c r="EI43" s="32"/>
      <c r="EJ43" s="31"/>
      <c r="EK43" s="32"/>
      <c r="EL43" s="32"/>
      <c r="EM43" s="32"/>
      <c r="EN43" s="32"/>
      <c r="EO43" s="32"/>
    </row>
    <row r="44" spans="2:149">
      <c r="BD44" s="89" t="s">
        <v>141</v>
      </c>
      <c r="BE44" s="89"/>
      <c r="BF44" s="89"/>
      <c r="BG44" s="104">
        <v>1.3</v>
      </c>
      <c r="BH44" s="105"/>
      <c r="BI44" s="106"/>
      <c r="BJ44" s="107" t="s">
        <v>25</v>
      </c>
      <c r="BK44" s="108"/>
      <c r="BL44" s="109"/>
      <c r="BM44" s="150">
        <f>SUMPRODUCT(($BG$22:$BG$36="130%")*($BJ$22:$BJ$36="灯油")*($BM$22:$BP$36))-BM31</f>
        <v>400</v>
      </c>
      <c r="BN44" s="151"/>
      <c r="BO44" s="151"/>
      <c r="BP44" s="152"/>
      <c r="BQ44" s="140">
        <f>SUMPRODUCT(($BG$22:$BG$36="130%")*($BJ$22:$BJ$36="灯油")*(BQ$22:BQ$36))-BQ31</f>
        <v>5200</v>
      </c>
      <c r="BR44" s="141"/>
      <c r="BS44" s="141"/>
      <c r="BT44" s="153"/>
      <c r="BU44" s="140">
        <f>SUMPRODUCT(($BG$22:$BG$36="130%")*($BJ$22:$BJ$36="灯油")*(BU$22:BU$36))</f>
        <v>0</v>
      </c>
      <c r="BV44" s="141"/>
      <c r="BW44" s="141"/>
      <c r="BX44" s="153"/>
      <c r="BY44" s="140">
        <f>BQ44-BU44</f>
        <v>5200</v>
      </c>
      <c r="BZ44" s="141"/>
      <c r="CA44" s="141"/>
      <c r="CB44" s="153"/>
      <c r="CC44" s="140">
        <f>SUMPRODUCT(($BG$22:$BG$36="130%")*($BJ$22:$BJ$36="灯油")*(CC$22:CC$36))</f>
        <v>0</v>
      </c>
      <c r="CD44" s="141"/>
      <c r="CE44" s="141"/>
      <c r="CF44" s="142"/>
      <c r="CK44" s="36"/>
      <c r="CL44" s="36"/>
      <c r="CM44" s="36"/>
      <c r="CN44" s="36"/>
      <c r="CO44" s="36"/>
      <c r="CP44" s="36"/>
      <c r="CQ44" s="36"/>
      <c r="CR44" s="36"/>
      <c r="CS44" s="36"/>
      <c r="CT44" s="36"/>
      <c r="CU44" s="36"/>
      <c r="CV44" s="36"/>
      <c r="CW44" s="36"/>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6"/>
      <c r="DX44" s="36"/>
      <c r="DY44" s="34"/>
      <c r="DZ44" s="34"/>
      <c r="EA44" s="34"/>
      <c r="EB44" s="34"/>
      <c r="EC44" s="34"/>
      <c r="ED44" s="36"/>
      <c r="EE44" s="36"/>
      <c r="EF44" s="34"/>
      <c r="EG44" s="34"/>
      <c r="EH44" s="34"/>
      <c r="EI44" s="34"/>
      <c r="EJ44" s="34"/>
      <c r="EK44" s="34"/>
      <c r="EL44" s="34"/>
      <c r="EM44" s="34"/>
      <c r="EN44" s="34"/>
      <c r="EO44" s="36"/>
      <c r="EP44" s="36"/>
      <c r="EQ44" s="34"/>
      <c r="ER44" s="34"/>
      <c r="ES44" s="34"/>
    </row>
    <row r="45" spans="2:149">
      <c r="BD45" s="89" t="s">
        <v>142</v>
      </c>
      <c r="BE45" s="89"/>
      <c r="BF45" s="89"/>
      <c r="BG45" s="104">
        <v>1.3</v>
      </c>
      <c r="BH45" s="105"/>
      <c r="BI45" s="106"/>
      <c r="BJ45" s="107" t="s">
        <v>25</v>
      </c>
      <c r="BK45" s="108"/>
      <c r="BL45" s="109"/>
      <c r="BM45" s="143">
        <f>SUMPRODUCT(($BG$22:$BG$36="130%")*($BJ$22:$BJ$36="灯油")*($BM$22:$BP$36))</f>
        <v>600</v>
      </c>
      <c r="BN45" s="144"/>
      <c r="BO45" s="144"/>
      <c r="BP45" s="145"/>
      <c r="BQ45" s="146">
        <f>SUMPRODUCT(($BG$22:$BG$36="130%")*($BJ$22:$BJ$36="灯油")*(BQ$22:BQ$36))</f>
        <v>7800</v>
      </c>
      <c r="BR45" s="147"/>
      <c r="BS45" s="147"/>
      <c r="BT45" s="148"/>
      <c r="BU45" s="146">
        <f>SUMPRODUCT(($BG$22:$BG$36="130%")*($BJ$22:$BJ$36="灯油")*(BU$22:BU$36))</f>
        <v>0</v>
      </c>
      <c r="BV45" s="147"/>
      <c r="BW45" s="147"/>
      <c r="BX45" s="148"/>
      <c r="BY45" s="146">
        <f t="shared" ref="BY45" si="6">BQ45-BU45</f>
        <v>7800</v>
      </c>
      <c r="BZ45" s="147"/>
      <c r="CA45" s="147"/>
      <c r="CB45" s="148"/>
      <c r="CC45" s="146">
        <f>SUMPRODUCT(($BG$22:$BG$36="130%")*($BJ$22:$BJ$36="灯油")*(CC$22:CC$36))</f>
        <v>0</v>
      </c>
      <c r="CD45" s="147"/>
      <c r="CE45" s="147"/>
      <c r="CF45" s="149"/>
      <c r="CH45" s="36"/>
      <c r="CI45" s="36"/>
      <c r="CJ45" s="36"/>
      <c r="CK45" s="36"/>
      <c r="CL45" s="36"/>
      <c r="CM45" s="36"/>
      <c r="CN45" s="36"/>
      <c r="CO45" s="36"/>
      <c r="CP45" s="36"/>
      <c r="CQ45" s="36"/>
      <c r="CR45" s="36"/>
      <c r="CS45" s="36"/>
      <c r="CT45" s="36"/>
      <c r="CU45" s="36"/>
      <c r="CV45" s="36"/>
      <c r="CW45" s="36"/>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6"/>
      <c r="DX45" s="36"/>
      <c r="DY45" s="34"/>
      <c r="DZ45" s="34"/>
      <c r="EA45" s="34"/>
      <c r="EB45" s="34"/>
      <c r="EC45" s="34"/>
      <c r="ED45" s="36"/>
      <c r="EE45" s="36"/>
      <c r="EF45" s="34"/>
      <c r="EG45" s="34"/>
      <c r="EH45" s="34"/>
      <c r="EI45" s="34"/>
      <c r="EJ45" s="34"/>
      <c r="EK45" s="34"/>
      <c r="EL45" s="34"/>
      <c r="EM45" s="34"/>
      <c r="EN45" s="34"/>
      <c r="EO45" s="36"/>
      <c r="EP45" s="36"/>
      <c r="EQ45" s="34"/>
      <c r="ER45" s="34"/>
      <c r="ES45" s="34"/>
    </row>
    <row r="46" spans="2:149">
      <c r="BG46" s="95">
        <v>1.5</v>
      </c>
      <c r="BH46" s="96"/>
      <c r="BI46" s="97"/>
      <c r="BJ46" s="98" t="s">
        <v>24</v>
      </c>
      <c r="BK46" s="99"/>
      <c r="BL46" s="100"/>
      <c r="BM46" s="137">
        <f>SUMPRODUCT(($BG$22:$BG$36="150%")*($BJ$22:$BJ$36="Ａ重油")*($BM$22:$BP$36))</f>
        <v>500</v>
      </c>
      <c r="BN46" s="138"/>
      <c r="BO46" s="138"/>
      <c r="BP46" s="139"/>
      <c r="BQ46" s="134">
        <f>SUMPRODUCT(($BG$22:$BG$36="150%")*($BJ$22:$BJ$36="Ａ重油")*(BQ$22:BQ$36))</f>
        <v>10400</v>
      </c>
      <c r="BR46" s="135"/>
      <c r="BS46" s="135"/>
      <c r="BT46" s="136"/>
      <c r="BU46" s="134">
        <f>SUMPRODUCT(($BG$22:$BG$36="150%")*($BJ$22:$BJ$36="Ａ重油")*(BU$22:BU$36))</f>
        <v>0</v>
      </c>
      <c r="BV46" s="135"/>
      <c r="BW46" s="135"/>
      <c r="BX46" s="136"/>
      <c r="BY46" s="134">
        <f t="shared" si="4"/>
        <v>10400</v>
      </c>
      <c r="BZ46" s="135"/>
      <c r="CA46" s="135"/>
      <c r="CB46" s="136"/>
      <c r="CC46" s="134">
        <f>SUMPRODUCT(($BG$22:$BG$36="150%")*($BJ$22:$BJ$36="Ａ重油")*(CC$22:CC$36))</f>
        <v>0</v>
      </c>
      <c r="CD46" s="135"/>
      <c r="CE46" s="135"/>
      <c r="CF46" s="136"/>
      <c r="CH46" s="36"/>
      <c r="CI46" s="36"/>
      <c r="CJ46" s="36"/>
      <c r="CK46" s="36"/>
      <c r="CL46" s="36"/>
      <c r="CM46" s="36"/>
      <c r="CN46" s="36"/>
      <c r="CO46" s="36"/>
      <c r="CP46" s="36"/>
      <c r="CQ46" s="36"/>
      <c r="CR46" s="36"/>
      <c r="CS46" s="36"/>
      <c r="CT46" s="36"/>
      <c r="CU46" s="36"/>
      <c r="CV46" s="36"/>
      <c r="CW46" s="36"/>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6"/>
      <c r="DX46" s="36"/>
      <c r="DY46" s="34"/>
      <c r="DZ46" s="34"/>
      <c r="EA46" s="34"/>
      <c r="EB46" s="34"/>
      <c r="EC46" s="34"/>
      <c r="ED46" s="36"/>
      <c r="EE46" s="36"/>
      <c r="EF46" s="34"/>
      <c r="EG46" s="34"/>
      <c r="EH46" s="34"/>
      <c r="EI46" s="34"/>
      <c r="EJ46" s="34"/>
      <c r="EK46" s="34"/>
      <c r="EL46" s="34"/>
      <c r="EM46" s="34"/>
      <c r="EN46" s="34"/>
      <c r="EO46" s="36"/>
      <c r="EP46" s="36"/>
      <c r="EQ46" s="34"/>
      <c r="ER46" s="34"/>
      <c r="ES46" s="34"/>
    </row>
    <row r="47" spans="2:149">
      <c r="BG47" s="95">
        <v>1.5</v>
      </c>
      <c r="BH47" s="96"/>
      <c r="BI47" s="97"/>
      <c r="BJ47" s="98" t="s">
        <v>25</v>
      </c>
      <c r="BK47" s="99"/>
      <c r="BL47" s="100"/>
      <c r="BM47" s="137">
        <f>SUMPRODUCT(($BG$22:$BG$36="150%")*($BJ$22:$BJ$36="灯油")*($BM$22:$BP$36))</f>
        <v>600</v>
      </c>
      <c r="BN47" s="138"/>
      <c r="BO47" s="138"/>
      <c r="BP47" s="139"/>
      <c r="BQ47" s="134">
        <f>SUMPRODUCT(($BG$22:$BG$36="150%")*($BJ$22:$BJ$36="灯油")*(BQ$22:BQ$36))</f>
        <v>13200</v>
      </c>
      <c r="BR47" s="135"/>
      <c r="BS47" s="135"/>
      <c r="BT47" s="136"/>
      <c r="BU47" s="134">
        <f>SUMPRODUCT(($BG$22:$BG$36="150%")*($BJ$22:$BJ$36="灯油")*(BU$22:BU$36))</f>
        <v>0</v>
      </c>
      <c r="BV47" s="135"/>
      <c r="BW47" s="135"/>
      <c r="BX47" s="136"/>
      <c r="BY47" s="134">
        <f t="shared" si="4"/>
        <v>13200</v>
      </c>
      <c r="BZ47" s="135"/>
      <c r="CA47" s="135"/>
      <c r="CB47" s="136"/>
      <c r="CC47" s="134">
        <f>SUMPRODUCT(($BG$22:$BG$36="150%")*($BJ$22:$BJ$36="灯油")*(CC$22:CC$36))</f>
        <v>0</v>
      </c>
      <c r="CD47" s="135"/>
      <c r="CE47" s="135"/>
      <c r="CF47" s="136"/>
      <c r="CH47" s="36"/>
      <c r="CI47" s="36"/>
      <c r="CJ47" s="36"/>
      <c r="CK47" s="36"/>
      <c r="CL47" s="36"/>
      <c r="CM47" s="36"/>
      <c r="CN47" s="36"/>
      <c r="CO47" s="36"/>
      <c r="CP47" s="36"/>
      <c r="CQ47" s="36"/>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6"/>
      <c r="DR47" s="36"/>
      <c r="DS47" s="34"/>
      <c r="DT47" s="34"/>
      <c r="DU47" s="34"/>
      <c r="DV47" s="34"/>
      <c r="DW47" s="36"/>
      <c r="DX47" s="36"/>
      <c r="DY47" s="34"/>
      <c r="DZ47" s="34"/>
      <c r="EA47" s="34"/>
      <c r="EB47" s="34"/>
      <c r="EC47" s="34"/>
      <c r="ED47" s="34"/>
      <c r="EE47" s="34"/>
      <c r="EF47" s="36"/>
      <c r="EG47" s="36"/>
      <c r="EH47" s="34"/>
      <c r="EI47" s="34"/>
      <c r="EJ47" s="34"/>
      <c r="EK47" s="34"/>
      <c r="EL47" s="34"/>
      <c r="EM47" s="34"/>
      <c r="EN47" s="34"/>
    </row>
    <row r="48" spans="2:149">
      <c r="BG48" s="128" t="s">
        <v>43</v>
      </c>
      <c r="BH48" s="129"/>
      <c r="BI48" s="129"/>
      <c r="BJ48" s="129"/>
      <c r="BK48" s="129"/>
      <c r="BL48" s="130"/>
      <c r="BM48" s="116">
        <f>BM50+BM52+BM53+BM55+BM57+BM58</f>
        <v>7</v>
      </c>
      <c r="BN48" s="117"/>
      <c r="BO48" s="117"/>
      <c r="BP48" s="118"/>
      <c r="CH48" s="36"/>
      <c r="CI48" s="36"/>
      <c r="CJ48" s="36"/>
      <c r="CK48" s="36"/>
      <c r="CL48" s="36"/>
      <c r="CM48" s="36"/>
      <c r="CN48" s="36"/>
      <c r="CO48" s="36"/>
      <c r="CP48" s="36"/>
      <c r="CQ48" s="36"/>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6"/>
      <c r="DR48" s="36"/>
      <c r="DS48" s="34"/>
      <c r="DT48" s="34"/>
      <c r="DU48" s="34"/>
      <c r="DV48" s="34"/>
      <c r="DW48" s="36"/>
      <c r="DX48" s="36"/>
      <c r="DY48" s="34"/>
      <c r="DZ48" s="34"/>
      <c r="EA48" s="34"/>
      <c r="EB48" s="34"/>
      <c r="EC48" s="34"/>
      <c r="ED48" s="34"/>
      <c r="EE48" s="34"/>
      <c r="EF48" s="36"/>
      <c r="EG48" s="36"/>
      <c r="EH48" s="34"/>
      <c r="EI48" s="34"/>
      <c r="EJ48" s="34"/>
      <c r="EK48" s="34"/>
      <c r="EL48" s="34"/>
      <c r="EM48" s="34"/>
      <c r="EN48" s="34"/>
    </row>
    <row r="49" spans="3:152">
      <c r="C49" s="57"/>
      <c r="BG49" s="131"/>
      <c r="BH49" s="132"/>
      <c r="BI49" s="132"/>
      <c r="BJ49" s="132"/>
      <c r="BK49" s="132"/>
      <c r="BL49" s="133"/>
      <c r="BM49" s="101">
        <f>BM51+BM52+BM54+BM56+BM57+BM58</f>
        <v>10</v>
      </c>
      <c r="BN49" s="102"/>
      <c r="BO49" s="102"/>
      <c r="BP49" s="103"/>
      <c r="CG49" s="36"/>
      <c r="CH49" s="36"/>
      <c r="CI49" s="36"/>
      <c r="CJ49" s="36"/>
      <c r="CK49" s="36"/>
      <c r="CL49" s="36"/>
      <c r="CM49" s="36"/>
      <c r="CN49" s="36"/>
      <c r="CO49" s="36"/>
      <c r="CP49" s="36"/>
      <c r="CQ49" s="36"/>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6"/>
      <c r="DR49" s="36"/>
      <c r="DS49" s="34"/>
      <c r="DT49" s="34"/>
      <c r="DU49" s="34"/>
      <c r="DV49" s="34"/>
      <c r="DW49" s="36"/>
      <c r="DX49" s="36"/>
      <c r="DY49" s="34"/>
      <c r="DZ49" s="34"/>
      <c r="EA49" s="34"/>
      <c r="EB49" s="34"/>
      <c r="EC49" s="34"/>
      <c r="ED49" s="34"/>
      <c r="EE49" s="34"/>
      <c r="EF49" s="36"/>
      <c r="EG49" s="36"/>
      <c r="EH49" s="34"/>
      <c r="EI49" s="34"/>
      <c r="EJ49" s="34"/>
      <c r="EK49" s="34"/>
      <c r="EL49" s="34"/>
      <c r="EM49" s="34"/>
      <c r="EN49" s="34"/>
    </row>
    <row r="50" spans="3:152">
      <c r="BD50" t="s">
        <v>141</v>
      </c>
      <c r="BG50" s="95">
        <v>1.1499999999999999</v>
      </c>
      <c r="BH50" s="96"/>
      <c r="BI50" s="97"/>
      <c r="BJ50" s="98" t="s">
        <v>24</v>
      </c>
      <c r="BK50" s="99"/>
      <c r="BL50" s="100"/>
      <c r="BM50" s="116">
        <f>SUMPRODUCT(($BG$22:$BG$31="115%")*($BJ$22:$BJ$31="Ａ重油")*1)-1</f>
        <v>1</v>
      </c>
      <c r="BN50" s="117"/>
      <c r="BO50" s="117"/>
      <c r="BP50" s="118"/>
      <c r="CG50" s="36"/>
      <c r="CH50" s="36"/>
      <c r="CI50" s="36"/>
      <c r="CJ50" s="36"/>
      <c r="DN50" s="33"/>
      <c r="DO50" s="33"/>
      <c r="DP50" s="33"/>
      <c r="DQ50" s="32"/>
      <c r="DR50" s="31"/>
      <c r="DS50" s="31"/>
      <c r="DT50" s="31"/>
      <c r="DU50" s="31"/>
      <c r="DV50" s="31"/>
      <c r="DW50" s="31"/>
      <c r="DX50" s="31"/>
      <c r="DY50" s="31"/>
      <c r="DZ50" s="44"/>
      <c r="EA50" s="31"/>
      <c r="EB50" s="31"/>
      <c r="EC50" s="31"/>
      <c r="ED50" s="31"/>
      <c r="EE50" s="31"/>
      <c r="EF50" s="31"/>
      <c r="EG50" s="31"/>
      <c r="EH50" s="31"/>
      <c r="EI50" s="31"/>
      <c r="EJ50" s="31"/>
      <c r="EK50" s="33"/>
      <c r="EL50" s="33"/>
      <c r="EM50" s="33"/>
      <c r="EN50" s="33"/>
    </row>
    <row r="51" spans="3:152" ht="15" customHeight="1">
      <c r="C51" s="58"/>
      <c r="BD51" s="12" t="s">
        <v>142</v>
      </c>
      <c r="BG51" s="119">
        <v>1.1499999999999999</v>
      </c>
      <c r="BH51" s="120"/>
      <c r="BI51" s="121"/>
      <c r="BJ51" s="122" t="s">
        <v>24</v>
      </c>
      <c r="BK51" s="123"/>
      <c r="BL51" s="124"/>
      <c r="BM51" s="125">
        <f>SUMPRODUCT(($BG$22:$BG$36="115%")*($BJ$22:$BJ$36="Ａ重油")*1)-1</f>
        <v>2</v>
      </c>
      <c r="BN51" s="126"/>
      <c r="BO51" s="126"/>
      <c r="BP51" s="127"/>
      <c r="CJ51" s="36"/>
      <c r="CK51" s="36"/>
      <c r="CL51" s="36"/>
      <c r="CM51" s="36"/>
      <c r="CN51" s="36"/>
      <c r="CO51" s="36"/>
      <c r="CP51" s="36"/>
      <c r="CQ51" s="36"/>
      <c r="CR51" s="36"/>
      <c r="DZ51" s="32"/>
      <c r="EA51" s="32"/>
      <c r="EB51" s="32"/>
      <c r="EC51" s="32"/>
      <c r="ED51" s="32"/>
      <c r="EE51" s="32"/>
      <c r="EF51" s="32"/>
      <c r="EG51" s="32"/>
      <c r="EH51" s="32"/>
      <c r="EI51" s="32"/>
      <c r="EJ51" s="32"/>
      <c r="EK51" s="32"/>
      <c r="EL51" s="32"/>
      <c r="EM51" s="32"/>
      <c r="EN51" s="32"/>
      <c r="EO51" s="32"/>
      <c r="EP51" s="32"/>
      <c r="EQ51" s="32"/>
      <c r="ER51" s="32"/>
      <c r="ES51" s="32"/>
      <c r="ET51" s="32"/>
      <c r="EU51" s="32"/>
      <c r="EV51" s="32"/>
    </row>
    <row r="52" spans="3:152" ht="14.25" customHeight="1">
      <c r="C52" s="57"/>
      <c r="N52" s="26"/>
      <c r="O52" s="27"/>
      <c r="P52" s="27"/>
      <c r="Q52" s="28"/>
      <c r="R52" s="25"/>
      <c r="S52" s="25"/>
      <c r="T52" s="25"/>
      <c r="U52" s="25"/>
      <c r="V52" s="25"/>
      <c r="W52" s="25"/>
      <c r="X52" s="25"/>
      <c r="Y52" s="25"/>
      <c r="Z52" s="25"/>
      <c r="AA52" s="25"/>
      <c r="AB52" s="25"/>
      <c r="AC52" s="25"/>
      <c r="AD52" s="25"/>
      <c r="AE52" s="25"/>
      <c r="AF52" s="25"/>
      <c r="AG52" s="25"/>
      <c r="AH52" s="25"/>
      <c r="AI52" s="25"/>
      <c r="BG52" s="95">
        <v>1.1499999999999999</v>
      </c>
      <c r="BH52" s="96"/>
      <c r="BI52" s="97"/>
      <c r="BJ52" s="98" t="s">
        <v>25</v>
      </c>
      <c r="BK52" s="99"/>
      <c r="BL52" s="100"/>
      <c r="BM52" s="101">
        <f>SUMPRODUCT(($BG$22:$BG$36="115%")*($BJ$22:$BJ$36="灯油")*1)</f>
        <v>1</v>
      </c>
      <c r="BN52" s="102"/>
      <c r="BO52" s="102"/>
      <c r="BP52" s="103"/>
      <c r="DZ52" s="37"/>
      <c r="EA52" s="37"/>
      <c r="EB52" s="35"/>
      <c r="EC52" s="35"/>
      <c r="ED52" s="35"/>
      <c r="EE52" s="35"/>
      <c r="EF52" s="37"/>
      <c r="EG52" s="37"/>
      <c r="EH52" s="35"/>
      <c r="EI52" s="35"/>
      <c r="EJ52" s="35"/>
      <c r="EK52" s="37"/>
      <c r="EL52" s="37"/>
      <c r="EM52" s="35"/>
      <c r="EN52" s="35"/>
      <c r="EO52" s="35"/>
      <c r="EP52" s="35"/>
      <c r="EQ52" s="37"/>
      <c r="ER52" s="37"/>
      <c r="ES52" s="34"/>
      <c r="ET52" s="34"/>
      <c r="EU52" s="34"/>
      <c r="EV52" s="34"/>
    </row>
    <row r="53" spans="3:152">
      <c r="C53" s="57"/>
      <c r="BD53" t="s">
        <v>141</v>
      </c>
      <c r="BG53" s="95">
        <v>1.3</v>
      </c>
      <c r="BH53" s="96"/>
      <c r="BI53" s="97"/>
      <c r="BJ53" s="98" t="s">
        <v>24</v>
      </c>
      <c r="BK53" s="99"/>
      <c r="BL53" s="100"/>
      <c r="BM53" s="116">
        <f>SUMPRODUCT(($BG$22:$BG$36="130%")*($BJ$22:$BJ$36="Ａ重油")*1)-1</f>
        <v>2</v>
      </c>
      <c r="BN53" s="117"/>
      <c r="BO53" s="117"/>
      <c r="BP53" s="118"/>
      <c r="CB53" s="36"/>
      <c r="CC53" s="36"/>
      <c r="CD53" s="36"/>
      <c r="CE53" s="36"/>
      <c r="CF53" s="36"/>
      <c r="DZ53" s="37"/>
      <c r="EA53" s="37"/>
      <c r="EB53" s="35"/>
      <c r="EC53" s="35"/>
      <c r="ED53" s="35"/>
      <c r="EE53" s="35"/>
      <c r="EF53" s="37"/>
      <c r="EG53" s="37"/>
      <c r="EH53" s="35"/>
      <c r="EI53" s="35"/>
      <c r="EJ53" s="35"/>
      <c r="EK53" s="37"/>
      <c r="EL53" s="37"/>
      <c r="EM53" s="35"/>
      <c r="EN53" s="35"/>
      <c r="EO53" s="35"/>
      <c r="EP53" s="35"/>
      <c r="EQ53" s="37"/>
      <c r="ER53" s="37"/>
      <c r="ES53" s="34"/>
      <c r="ET53" s="34"/>
      <c r="EU53" s="34"/>
      <c r="EV53" s="34"/>
    </row>
    <row r="54" spans="3:152">
      <c r="BD54" s="89" t="s">
        <v>142</v>
      </c>
      <c r="BE54" s="89"/>
      <c r="BF54" s="89"/>
      <c r="BG54" s="104">
        <v>1.3</v>
      </c>
      <c r="BH54" s="105"/>
      <c r="BI54" s="106"/>
      <c r="BJ54" s="107" t="s">
        <v>24</v>
      </c>
      <c r="BK54" s="108"/>
      <c r="BL54" s="109"/>
      <c r="BM54" s="113">
        <f>SUMPRODUCT(($BG$22:$BG$36="130%")*($BJ$22:$BJ$36="Ａ重油")*1)</f>
        <v>3</v>
      </c>
      <c r="BN54" s="114"/>
      <c r="BO54" s="114"/>
      <c r="BP54" s="115"/>
      <c r="CB54" s="36"/>
      <c r="CC54" s="36"/>
      <c r="CD54" s="36"/>
      <c r="CE54" s="36"/>
      <c r="CF54" s="36"/>
      <c r="DZ54" s="37"/>
      <c r="EA54" s="37"/>
      <c r="EB54" s="35"/>
      <c r="EC54" s="35"/>
      <c r="ED54" s="35"/>
      <c r="EE54" s="35"/>
      <c r="EF54" s="37"/>
      <c r="EG54" s="37"/>
      <c r="EH54" s="35"/>
      <c r="EI54" s="35"/>
      <c r="EJ54" s="35"/>
      <c r="EK54" s="37"/>
      <c r="EL54" s="37"/>
      <c r="EM54" s="35"/>
      <c r="EN54" s="35"/>
      <c r="EO54" s="35"/>
      <c r="EP54" s="35"/>
      <c r="EQ54" s="37"/>
      <c r="ER54" s="37"/>
      <c r="ES54" s="34"/>
      <c r="ET54" s="34"/>
      <c r="EU54" s="34"/>
      <c r="EV54" s="34"/>
    </row>
    <row r="55" spans="3:152">
      <c r="C55" s="29"/>
      <c r="D55" s="26"/>
      <c r="E55" s="26"/>
      <c r="F55" s="26"/>
      <c r="G55" s="26"/>
      <c r="H55" s="26"/>
      <c r="I55" s="26"/>
      <c r="J55" s="26"/>
      <c r="K55" s="26"/>
      <c r="L55" s="26"/>
      <c r="M55" s="26"/>
      <c r="BD55" s="89" t="s">
        <v>141</v>
      </c>
      <c r="BE55" s="89"/>
      <c r="BF55" s="89"/>
      <c r="BG55" s="104">
        <v>1.3</v>
      </c>
      <c r="BH55" s="105"/>
      <c r="BI55" s="106"/>
      <c r="BJ55" s="107" t="s">
        <v>25</v>
      </c>
      <c r="BK55" s="108"/>
      <c r="BL55" s="109"/>
      <c r="BM55" s="110">
        <f>SUMPRODUCT(($BG$22:$BG$36="130%")*($BJ$22:$BJ$36="灯油")*1)-1</f>
        <v>1</v>
      </c>
      <c r="BN55" s="111"/>
      <c r="BO55" s="111"/>
      <c r="BP55" s="112"/>
      <c r="DZ55" s="37"/>
      <c r="EA55" s="37"/>
      <c r="EB55" s="35"/>
      <c r="EC55" s="35"/>
      <c r="ED55" s="35"/>
      <c r="EE55" s="35"/>
      <c r="EF55" s="37"/>
      <c r="EG55" s="37"/>
      <c r="EH55" s="35"/>
      <c r="EI55" s="35"/>
      <c r="EJ55" s="35"/>
      <c r="EK55" s="37"/>
      <c r="EL55" s="37"/>
      <c r="EM55" s="35"/>
      <c r="EN55" s="35"/>
      <c r="EO55" s="35"/>
      <c r="EP55" s="35"/>
      <c r="EQ55" s="37"/>
      <c r="ER55" s="37"/>
      <c r="ES55" s="34"/>
      <c r="ET55" s="34"/>
      <c r="EU55" s="34"/>
      <c r="EV55" s="34"/>
    </row>
    <row r="56" spans="3:152">
      <c r="BD56" s="89" t="s">
        <v>142</v>
      </c>
      <c r="BE56" s="89"/>
      <c r="BF56" s="89"/>
      <c r="BG56" s="104">
        <v>1.3</v>
      </c>
      <c r="BH56" s="105"/>
      <c r="BI56" s="106"/>
      <c r="BJ56" s="107" t="s">
        <v>25</v>
      </c>
      <c r="BK56" s="108"/>
      <c r="BL56" s="109"/>
      <c r="BM56" s="113">
        <f>SUMPRODUCT(($BG$22:$BG$36="130%")*($BJ$22:$BJ$36="灯油")*1)</f>
        <v>2</v>
      </c>
      <c r="BN56" s="114"/>
      <c r="BO56" s="114"/>
      <c r="BP56" s="115"/>
      <c r="DZ56" s="37"/>
      <c r="EA56" s="37"/>
      <c r="EB56" s="35"/>
      <c r="EC56" s="35"/>
      <c r="ED56" s="35"/>
      <c r="EE56" s="35"/>
      <c r="EF56" s="37"/>
      <c r="EG56" s="37"/>
      <c r="EH56" s="35"/>
      <c r="EI56" s="35"/>
      <c r="EJ56" s="35"/>
      <c r="EK56" s="37"/>
      <c r="EL56" s="37"/>
      <c r="EM56" s="35"/>
      <c r="EN56" s="35"/>
      <c r="EO56" s="35"/>
      <c r="EP56" s="35"/>
      <c r="EQ56" s="37"/>
      <c r="ER56" s="37"/>
      <c r="ES56" s="34"/>
      <c r="ET56" s="34"/>
      <c r="EU56" s="34"/>
      <c r="EV56" s="34"/>
    </row>
    <row r="57" spans="3:152">
      <c r="D57" s="12"/>
      <c r="BG57" s="95">
        <v>1.5</v>
      </c>
      <c r="BH57" s="96"/>
      <c r="BI57" s="97"/>
      <c r="BJ57" s="98" t="s">
        <v>24</v>
      </c>
      <c r="BK57" s="99"/>
      <c r="BL57" s="100"/>
      <c r="BM57" s="101">
        <f>SUMPRODUCT(($BG$22:$BG$36="150%")*($BJ$22:$BJ$36="Ａ重油")*1)</f>
        <v>1</v>
      </c>
      <c r="BN57" s="102"/>
      <c r="BO57" s="102"/>
      <c r="BP57" s="103"/>
    </row>
    <row r="58" spans="3:152">
      <c r="D58" s="12"/>
      <c r="BG58" s="95">
        <v>1.5</v>
      </c>
      <c r="BH58" s="96"/>
      <c r="BI58" s="97"/>
      <c r="BJ58" s="98" t="s">
        <v>25</v>
      </c>
      <c r="BK58" s="99"/>
      <c r="BL58" s="100"/>
      <c r="BM58" s="101">
        <f>SUMPRODUCT(($BG$22:$BG$36="150%")*($BJ$22:$BJ$36="灯油")*1)</f>
        <v>1</v>
      </c>
      <c r="BN58" s="102"/>
      <c r="BO58" s="102"/>
      <c r="BP58" s="103"/>
    </row>
    <row r="59" spans="3:152">
      <c r="D59" s="6" t="s">
        <v>13</v>
      </c>
      <c r="K59" s="6" t="s">
        <v>6</v>
      </c>
      <c r="T59" s="3" t="s">
        <v>84</v>
      </c>
    </row>
    <row r="60" spans="3:152">
      <c r="D60" s="3"/>
      <c r="K60" s="3" t="s">
        <v>7</v>
      </c>
      <c r="T60" s="3" t="s">
        <v>85</v>
      </c>
    </row>
    <row r="61" spans="3:152">
      <c r="D61" s="3"/>
      <c r="K61" s="3" t="s">
        <v>8</v>
      </c>
      <c r="T61" s="3" t="s">
        <v>86</v>
      </c>
    </row>
    <row r="62" spans="3:152">
      <c r="D62" s="3"/>
      <c r="T62" s="3" t="s">
        <v>87</v>
      </c>
    </row>
    <row r="63" spans="3:152">
      <c r="K63" s="7" t="s">
        <v>15</v>
      </c>
      <c r="T63" s="3" t="s">
        <v>88</v>
      </c>
    </row>
    <row r="64" spans="3:152">
      <c r="K64" s="3" t="s">
        <v>16</v>
      </c>
      <c r="T64" s="3" t="s">
        <v>89</v>
      </c>
    </row>
    <row r="65" spans="4:20">
      <c r="D65" s="6" t="s">
        <v>48</v>
      </c>
      <c r="K65" s="3" t="s">
        <v>17</v>
      </c>
    </row>
    <row r="66" spans="4:20">
      <c r="D66" s="3" t="s">
        <v>49</v>
      </c>
    </row>
    <row r="67" spans="4:20">
      <c r="D67" s="3" t="s">
        <v>50</v>
      </c>
      <c r="K67" s="6" t="s">
        <v>20</v>
      </c>
      <c r="T67" s="7" t="s">
        <v>36</v>
      </c>
    </row>
    <row r="68" spans="4:20">
      <c r="D68" s="3" t="s">
        <v>51</v>
      </c>
      <c r="K68" s="47" t="s">
        <v>111</v>
      </c>
      <c r="T68" s="3" t="s">
        <v>92</v>
      </c>
    </row>
    <row r="69" spans="4:20">
      <c r="K69" s="4" t="s">
        <v>21</v>
      </c>
      <c r="T69" s="3" t="s">
        <v>93</v>
      </c>
    </row>
    <row r="70" spans="4:20">
      <c r="D70" s="6" t="s">
        <v>52</v>
      </c>
      <c r="K70" s="4" t="s">
        <v>22</v>
      </c>
      <c r="T70" s="3" t="s">
        <v>16</v>
      </c>
    </row>
    <row r="71" spans="4:20">
      <c r="D71" s="3" t="s">
        <v>53</v>
      </c>
      <c r="K71" s="6" t="s">
        <v>23</v>
      </c>
      <c r="T71" s="3" t="s">
        <v>17</v>
      </c>
    </row>
    <row r="72" spans="4:20">
      <c r="D72" s="3" t="s">
        <v>54</v>
      </c>
      <c r="K72" s="3" t="s">
        <v>24</v>
      </c>
      <c r="T72" s="3" t="s">
        <v>37</v>
      </c>
    </row>
    <row r="73" spans="4:20">
      <c r="D73" s="3" t="s">
        <v>55</v>
      </c>
      <c r="K73" s="3" t="s">
        <v>25</v>
      </c>
      <c r="T73" s="3" t="s">
        <v>68</v>
      </c>
    </row>
    <row r="74" spans="4:20">
      <c r="T74" s="3" t="s">
        <v>83</v>
      </c>
    </row>
    <row r="75" spans="4:20">
      <c r="D75" s="6" t="s">
        <v>94</v>
      </c>
      <c r="T75" s="3" t="s">
        <v>81</v>
      </c>
    </row>
    <row r="76" spans="4:20">
      <c r="D76" s="3" t="s">
        <v>95</v>
      </c>
      <c r="T76" s="3" t="s">
        <v>82</v>
      </c>
    </row>
    <row r="77" spans="4:20">
      <c r="D77" s="3" t="s">
        <v>96</v>
      </c>
      <c r="T77" s="3" t="s">
        <v>105</v>
      </c>
    </row>
    <row r="78" spans="4:20">
      <c r="D78" s="3"/>
      <c r="T78" s="3" t="s">
        <v>106</v>
      </c>
    </row>
    <row r="79" spans="4:20">
      <c r="T79" s="3" t="s">
        <v>127</v>
      </c>
    </row>
  </sheetData>
  <mergeCells count="731">
    <mergeCell ref="BY44:CB44"/>
    <mergeCell ref="BG51:BI51"/>
    <mergeCell ref="BJ51:BL51"/>
    <mergeCell ref="BM51:BP51"/>
    <mergeCell ref="BM48:BP48"/>
    <mergeCell ref="BG50:BI50"/>
    <mergeCell ref="BJ50:BL50"/>
    <mergeCell ref="BM39:BP39"/>
    <mergeCell ref="BQ38:BT38"/>
    <mergeCell ref="BU38:BX38"/>
    <mergeCell ref="BY38:CB38"/>
    <mergeCell ref="BQ39:BT39"/>
    <mergeCell ref="BQ41:BT41"/>
    <mergeCell ref="BM42:BP42"/>
    <mergeCell ref="BG37:BL38"/>
    <mergeCell ref="BQ47:BT47"/>
    <mergeCell ref="BU47:BX47"/>
    <mergeCell ref="BY47:CB47"/>
    <mergeCell ref="CC43:CF43"/>
    <mergeCell ref="BG45:BI45"/>
    <mergeCell ref="BJ45:BL45"/>
    <mergeCell ref="BM45:BP45"/>
    <mergeCell ref="BQ45:BT45"/>
    <mergeCell ref="BU45:BX45"/>
    <mergeCell ref="BY45:CB45"/>
    <mergeCell ref="CC45:CF45"/>
    <mergeCell ref="BG56:BI56"/>
    <mergeCell ref="BJ56:BL56"/>
    <mergeCell ref="BM56:BP56"/>
    <mergeCell ref="BG54:BI54"/>
    <mergeCell ref="BJ54:BL54"/>
    <mergeCell ref="BM54:BP54"/>
    <mergeCell ref="BG55:BI55"/>
    <mergeCell ref="BM53:BP53"/>
    <mergeCell ref="BG53:BI53"/>
    <mergeCell ref="BG52:BI52"/>
    <mergeCell ref="BJ52:BL52"/>
    <mergeCell ref="BM55:BP55"/>
    <mergeCell ref="BM47:BP47"/>
    <mergeCell ref="BM44:BP44"/>
    <mergeCell ref="BM46:BP46"/>
    <mergeCell ref="CC46:CF46"/>
    <mergeCell ref="DU23:DW23"/>
    <mergeCell ref="DU24:DW24"/>
    <mergeCell ref="W22:Y24"/>
    <mergeCell ref="W30:Y31"/>
    <mergeCell ref="Z30:AB31"/>
    <mergeCell ref="AC30:AE31"/>
    <mergeCell ref="AF30:AH31"/>
    <mergeCell ref="AI30:AK31"/>
    <mergeCell ref="AL30:AN31"/>
    <mergeCell ref="AO30:AQ31"/>
    <mergeCell ref="AR30:AT31"/>
    <mergeCell ref="AU30:AW31"/>
    <mergeCell ref="AX30:AZ31"/>
    <mergeCell ref="BA30:BC31"/>
    <mergeCell ref="BD30:BF31"/>
    <mergeCell ref="CM23:CP23"/>
    <mergeCell ref="CQ23:CT23"/>
    <mergeCell ref="CM24:CP24"/>
    <mergeCell ref="CQ24:CT24"/>
    <mergeCell ref="DK23:DT23"/>
    <mergeCell ref="DK24:DT24"/>
    <mergeCell ref="DG28:DJ28"/>
    <mergeCell ref="DG29:DJ29"/>
    <mergeCell ref="DG30:DJ30"/>
    <mergeCell ref="M30:V31"/>
    <mergeCell ref="BY23:CB23"/>
    <mergeCell ref="BY24:CB24"/>
    <mergeCell ref="BG23:BI23"/>
    <mergeCell ref="BJ23:BL23"/>
    <mergeCell ref="BM23:BP23"/>
    <mergeCell ref="BQ23:BT23"/>
    <mergeCell ref="BU23:BX23"/>
    <mergeCell ref="BG24:BI24"/>
    <mergeCell ref="BJ24:BL24"/>
    <mergeCell ref="BM24:BP24"/>
    <mergeCell ref="BQ24:BT24"/>
    <mergeCell ref="BU24:BX24"/>
    <mergeCell ref="BJ26:BL26"/>
    <mergeCell ref="BM25:BP25"/>
    <mergeCell ref="BM26:BP26"/>
    <mergeCell ref="BG25:BI25"/>
    <mergeCell ref="BJ25:BL25"/>
    <mergeCell ref="BY26:CB26"/>
    <mergeCell ref="BG28:BI28"/>
    <mergeCell ref="BG26:BI26"/>
    <mergeCell ref="BD25:BF25"/>
    <mergeCell ref="AF26:AH26"/>
    <mergeCell ref="AF25:AH25"/>
    <mergeCell ref="DK19:DT21"/>
    <mergeCell ref="CY30:DB30"/>
    <mergeCell ref="CY31:DB31"/>
    <mergeCell ref="DC20:DF21"/>
    <mergeCell ref="DK32:DT32"/>
    <mergeCell ref="CU19:DF19"/>
    <mergeCell ref="CU20:CX21"/>
    <mergeCell ref="DH15:DI15"/>
    <mergeCell ref="DA15:DB15"/>
    <mergeCell ref="CT15:CU15"/>
    <mergeCell ref="DG19:DJ19"/>
    <mergeCell ref="DG20:DJ21"/>
    <mergeCell ref="DG22:DJ22"/>
    <mergeCell ref="DG25:DJ25"/>
    <mergeCell ref="DG26:DJ26"/>
    <mergeCell ref="DG27:DJ27"/>
    <mergeCell ref="CV15:CZ15"/>
    <mergeCell ref="CQ28:CT28"/>
    <mergeCell ref="CG22:CI22"/>
    <mergeCell ref="CJ22:CL22"/>
    <mergeCell ref="CG25:CI25"/>
    <mergeCell ref="CG26:CI26"/>
    <mergeCell ref="CG35:CI35"/>
    <mergeCell ref="CJ35:CL35"/>
    <mergeCell ref="CG36:CI36"/>
    <mergeCell ref="CJ36:CL36"/>
    <mergeCell ref="DG35:DJ35"/>
    <mergeCell ref="CJ25:CL25"/>
    <mergeCell ref="CJ26:CL26"/>
    <mergeCell ref="CM25:CP25"/>
    <mergeCell ref="CY22:DB22"/>
    <mergeCell ref="DC22:DF22"/>
    <mergeCell ref="DG31:DJ31"/>
    <mergeCell ref="DG32:DJ32"/>
    <mergeCell ref="DG33:DJ33"/>
    <mergeCell ref="DG34:DJ34"/>
    <mergeCell ref="CY25:DB25"/>
    <mergeCell ref="CJ28:CL28"/>
    <mergeCell ref="CJ29:CL29"/>
    <mergeCell ref="CJ30:CL30"/>
    <mergeCell ref="CJ31:CL31"/>
    <mergeCell ref="CJ32:CL32"/>
    <mergeCell ref="CU39:DF39"/>
    <mergeCell ref="CU40:CX40"/>
    <mergeCell ref="CG39:CT39"/>
    <mergeCell ref="CM40:CT40"/>
    <mergeCell ref="CG40:CL40"/>
    <mergeCell ref="CU41:CX41"/>
    <mergeCell ref="CY40:DF40"/>
    <mergeCell ref="CG41:CL41"/>
    <mergeCell ref="CG29:CI29"/>
    <mergeCell ref="CY32:DB32"/>
    <mergeCell ref="DC29:DF29"/>
    <mergeCell ref="CY41:DF41"/>
    <mergeCell ref="CY38:DB38"/>
    <mergeCell ref="DC38:DF38"/>
    <mergeCell ref="CU38:CX38"/>
    <mergeCell ref="CJ33:CL33"/>
    <mergeCell ref="CM41:CT41"/>
    <mergeCell ref="CY36:DB36"/>
    <mergeCell ref="CQ38:CT38"/>
    <mergeCell ref="CQ30:CT30"/>
    <mergeCell ref="CG38:CL38"/>
    <mergeCell ref="CM38:CP38"/>
    <mergeCell ref="CQ33:CT33"/>
    <mergeCell ref="EO38:EP38"/>
    <mergeCell ref="DK34:DT34"/>
    <mergeCell ref="BS15:BW15"/>
    <mergeCell ref="BX15:BY15"/>
    <mergeCell ref="CQ25:CT25"/>
    <mergeCell ref="CQ22:CT22"/>
    <mergeCell ref="CM26:CP26"/>
    <mergeCell ref="CY27:DB27"/>
    <mergeCell ref="BJ29:BL29"/>
    <mergeCell ref="BJ28:BL28"/>
    <mergeCell ref="DC25:DF25"/>
    <mergeCell ref="CY26:DB26"/>
    <mergeCell ref="BQ27:BT27"/>
    <mergeCell ref="BU27:BX27"/>
    <mergeCell ref="BY27:CB27"/>
    <mergeCell ref="BQ28:BT28"/>
    <mergeCell ref="DK29:DT29"/>
    <mergeCell ref="DU27:DW27"/>
    <mergeCell ref="CQ32:CT32"/>
    <mergeCell ref="CM30:CP30"/>
    <mergeCell ref="CM32:CP32"/>
    <mergeCell ref="CQ31:CT31"/>
    <mergeCell ref="CY29:DB29"/>
    <mergeCell ref="DK36:DT36"/>
    <mergeCell ref="CC47:CF47"/>
    <mergeCell ref="BG32:BI32"/>
    <mergeCell ref="CG30:CI30"/>
    <mergeCell ref="CG31:CI31"/>
    <mergeCell ref="BM38:BP38"/>
    <mergeCell ref="BQ30:BT30"/>
    <mergeCell ref="BU30:BX30"/>
    <mergeCell ref="BY30:CB30"/>
    <mergeCell ref="BQ31:BT31"/>
    <mergeCell ref="BU31:BX31"/>
    <mergeCell ref="BY31:CB31"/>
    <mergeCell ref="BM34:BP34"/>
    <mergeCell ref="BM36:BP36"/>
    <mergeCell ref="BJ33:BL33"/>
    <mergeCell ref="CC44:CF44"/>
    <mergeCell ref="BG43:BI43"/>
    <mergeCell ref="BJ43:BL43"/>
    <mergeCell ref="BM43:BP43"/>
    <mergeCell ref="BQ32:BT32"/>
    <mergeCell ref="BU32:BX32"/>
    <mergeCell ref="BY32:CB32"/>
    <mergeCell ref="BQ33:BT33"/>
    <mergeCell ref="BU33:BX33"/>
    <mergeCell ref="BY33:CB33"/>
    <mergeCell ref="BM57:BP57"/>
    <mergeCell ref="BM58:BP58"/>
    <mergeCell ref="BG42:BI42"/>
    <mergeCell ref="BG44:BI44"/>
    <mergeCell ref="BG46:BI46"/>
    <mergeCell ref="BG47:BI47"/>
    <mergeCell ref="BG40:BI40"/>
    <mergeCell ref="BJ40:BL40"/>
    <mergeCell ref="BM40:BP40"/>
    <mergeCell ref="BM41:BP41"/>
    <mergeCell ref="BM50:BP50"/>
    <mergeCell ref="BM52:BP52"/>
    <mergeCell ref="BG57:BI57"/>
    <mergeCell ref="BG58:BI58"/>
    <mergeCell ref="BJ42:BL42"/>
    <mergeCell ref="BJ44:BL44"/>
    <mergeCell ref="BJ46:BL46"/>
    <mergeCell ref="BJ47:BL47"/>
    <mergeCell ref="BJ53:BL53"/>
    <mergeCell ref="BJ55:BL55"/>
    <mergeCell ref="BJ57:BL57"/>
    <mergeCell ref="BJ58:BL58"/>
    <mergeCell ref="BM49:BP49"/>
    <mergeCell ref="BG48:BL49"/>
    <mergeCell ref="D19:F21"/>
    <mergeCell ref="G19:L21"/>
    <mergeCell ref="G28:L28"/>
    <mergeCell ref="AX15:BB15"/>
    <mergeCell ref="D28:F28"/>
    <mergeCell ref="D27:F27"/>
    <mergeCell ref="M25:V25"/>
    <mergeCell ref="M26:V26"/>
    <mergeCell ref="D22:F22"/>
    <mergeCell ref="D25:F25"/>
    <mergeCell ref="D26:F26"/>
    <mergeCell ref="M27:V27"/>
    <mergeCell ref="M28:V28"/>
    <mergeCell ref="AO28:AQ28"/>
    <mergeCell ref="G22:L24"/>
    <mergeCell ref="M22:V24"/>
    <mergeCell ref="AQ15:AT15"/>
    <mergeCell ref="AO15:AP15"/>
    <mergeCell ref="AJ16:AM16"/>
    <mergeCell ref="AH16:AI16"/>
    <mergeCell ref="G25:L25"/>
    <mergeCell ref="G26:L26"/>
    <mergeCell ref="G27:L27"/>
    <mergeCell ref="BA25:BC25"/>
    <mergeCell ref="AL27:AN27"/>
    <mergeCell ref="AL26:AN26"/>
    <mergeCell ref="AL25:AN25"/>
    <mergeCell ref="AO25:AQ25"/>
    <mergeCell ref="AO26:AQ26"/>
    <mergeCell ref="AO27:AQ27"/>
    <mergeCell ref="BD29:BF29"/>
    <mergeCell ref="AX34:AZ34"/>
    <mergeCell ref="BA34:BC34"/>
    <mergeCell ref="BD34:BF34"/>
    <mergeCell ref="BA32:BC32"/>
    <mergeCell ref="AU32:AW32"/>
    <mergeCell ref="AU29:AW29"/>
    <mergeCell ref="AO34:AQ34"/>
    <mergeCell ref="AR25:AT25"/>
    <mergeCell ref="AR26:AT26"/>
    <mergeCell ref="AR33:AT33"/>
    <mergeCell ref="AR34:AT34"/>
    <mergeCell ref="BA28:BC28"/>
    <mergeCell ref="BD28:BF28"/>
    <mergeCell ref="AX29:AZ29"/>
    <mergeCell ref="BA29:BC29"/>
    <mergeCell ref="AU25:AW25"/>
    <mergeCell ref="AU26:AW26"/>
    <mergeCell ref="M29:V29"/>
    <mergeCell ref="BM28:BP28"/>
    <mergeCell ref="BM29:BP29"/>
    <mergeCell ref="BM30:BP30"/>
    <mergeCell ref="BM31:BP31"/>
    <mergeCell ref="M32:V32"/>
    <mergeCell ref="CM29:CP29"/>
    <mergeCell ref="CM31:CP31"/>
    <mergeCell ref="BM33:BP33"/>
    <mergeCell ref="M33:V33"/>
    <mergeCell ref="AX33:AZ33"/>
    <mergeCell ref="BA33:BC33"/>
    <mergeCell ref="BD33:BF33"/>
    <mergeCell ref="BG33:BI33"/>
    <mergeCell ref="BG29:BI29"/>
    <mergeCell ref="BG31:BI31"/>
    <mergeCell ref="BY29:CB29"/>
    <mergeCell ref="CG28:CI28"/>
    <mergeCell ref="AF29:AH29"/>
    <mergeCell ref="AF28:AH28"/>
    <mergeCell ref="AC33:AE33"/>
    <mergeCell ref="AI33:AK33"/>
    <mergeCell ref="AL33:AN33"/>
    <mergeCell ref="AO33:AQ33"/>
    <mergeCell ref="AF27:AH27"/>
    <mergeCell ref="BU28:BX28"/>
    <mergeCell ref="BY28:CB28"/>
    <mergeCell ref="BQ29:BT29"/>
    <mergeCell ref="BU29:BX29"/>
    <mergeCell ref="AC32:AE32"/>
    <mergeCell ref="AI27:AK27"/>
    <mergeCell ref="AI28:AK28"/>
    <mergeCell ref="BG27:BI27"/>
    <mergeCell ref="BM27:BP27"/>
    <mergeCell ref="AI29:AK29"/>
    <mergeCell ref="AL32:AN32"/>
    <mergeCell ref="AL29:AN29"/>
    <mergeCell ref="AL28:AN28"/>
    <mergeCell ref="AO29:AQ29"/>
    <mergeCell ref="AO32:AQ32"/>
    <mergeCell ref="AR27:AT27"/>
    <mergeCell ref="AR28:AT28"/>
    <mergeCell ref="AR29:AT29"/>
    <mergeCell ref="AR32:AT32"/>
    <mergeCell ref="AX27:AZ27"/>
    <mergeCell ref="BA27:BC27"/>
    <mergeCell ref="BD27:BF27"/>
    <mergeCell ref="AX28:AZ28"/>
    <mergeCell ref="AC34:AE34"/>
    <mergeCell ref="M34:V34"/>
    <mergeCell ref="BM32:BP32"/>
    <mergeCell ref="CY37:DB37"/>
    <mergeCell ref="BQ37:BT37"/>
    <mergeCell ref="BU37:BX37"/>
    <mergeCell ref="BY37:CB37"/>
    <mergeCell ref="CC37:CF37"/>
    <mergeCell ref="CG37:CI37"/>
    <mergeCell ref="CJ37:CL37"/>
    <mergeCell ref="BU36:BX36"/>
    <mergeCell ref="BY36:CB36"/>
    <mergeCell ref="CM34:CP34"/>
    <mergeCell ref="CG34:CI34"/>
    <mergeCell ref="CJ34:CL34"/>
    <mergeCell ref="CM33:CP33"/>
    <mergeCell ref="CG33:CI33"/>
    <mergeCell ref="BM35:BP35"/>
    <mergeCell ref="CM36:CP36"/>
    <mergeCell ref="CM37:CP37"/>
    <mergeCell ref="CM35:CP35"/>
    <mergeCell ref="AX35:AZ35"/>
    <mergeCell ref="BA35:BC35"/>
    <mergeCell ref="AI32:AK32"/>
    <mergeCell ref="DU36:DW36"/>
    <mergeCell ref="CU37:CX37"/>
    <mergeCell ref="D35:F35"/>
    <mergeCell ref="BG35:BI35"/>
    <mergeCell ref="G35:L35"/>
    <mergeCell ref="M35:V35"/>
    <mergeCell ref="D36:F36"/>
    <mergeCell ref="M36:V36"/>
    <mergeCell ref="BG36:BI36"/>
    <mergeCell ref="BJ36:BL36"/>
    <mergeCell ref="CQ37:CT37"/>
    <mergeCell ref="BM37:BP37"/>
    <mergeCell ref="G36:L36"/>
    <mergeCell ref="AF37:AH37"/>
    <mergeCell ref="AI37:AK37"/>
    <mergeCell ref="AL37:AN37"/>
    <mergeCell ref="AO37:AQ37"/>
    <mergeCell ref="AR37:AT37"/>
    <mergeCell ref="AU37:AW37"/>
    <mergeCell ref="CY35:DB35"/>
    <mergeCell ref="BJ35:BL35"/>
    <mergeCell ref="AX37:AZ37"/>
    <mergeCell ref="BA37:BC37"/>
    <mergeCell ref="BQ36:BT36"/>
    <mergeCell ref="DX37:DZ37"/>
    <mergeCell ref="CQ36:CT36"/>
    <mergeCell ref="DK37:DT37"/>
    <mergeCell ref="DU37:DW37"/>
    <mergeCell ref="DC36:DF36"/>
    <mergeCell ref="DC37:DF37"/>
    <mergeCell ref="DU33:DW33"/>
    <mergeCell ref="CU34:CX34"/>
    <mergeCell ref="DC33:DF33"/>
    <mergeCell ref="CQ34:CT34"/>
    <mergeCell ref="CU33:CX33"/>
    <mergeCell ref="DK33:DT33"/>
    <mergeCell ref="DG36:DJ36"/>
    <mergeCell ref="DG37:DJ37"/>
    <mergeCell ref="CU35:CX35"/>
    <mergeCell ref="DX35:DZ35"/>
    <mergeCell ref="DK35:DT35"/>
    <mergeCell ref="DU35:DW35"/>
    <mergeCell ref="DC35:DF35"/>
    <mergeCell ref="CQ35:CT35"/>
    <mergeCell ref="CY33:DB33"/>
    <mergeCell ref="DC34:DF34"/>
    <mergeCell ref="DU34:DW34"/>
    <mergeCell ref="CU36:CX36"/>
    <mergeCell ref="ED19:EF21"/>
    <mergeCell ref="BM18:CB18"/>
    <mergeCell ref="DX31:DZ31"/>
    <mergeCell ref="DX32:DZ32"/>
    <mergeCell ref="DX33:DZ33"/>
    <mergeCell ref="DX34:DZ34"/>
    <mergeCell ref="CQ29:CT29"/>
    <mergeCell ref="DU29:DW29"/>
    <mergeCell ref="CQ27:CT27"/>
    <mergeCell ref="DU26:DW26"/>
    <mergeCell ref="DC26:DF26"/>
    <mergeCell ref="DK25:DT25"/>
    <mergeCell ref="DU22:DW22"/>
    <mergeCell ref="CU25:CX25"/>
    <mergeCell ref="CU26:CX26"/>
    <mergeCell ref="CY28:DB28"/>
    <mergeCell ref="CU22:CX22"/>
    <mergeCell ref="CY20:DB21"/>
    <mergeCell ref="CG32:CI32"/>
    <mergeCell ref="CU27:CX27"/>
    <mergeCell ref="CU28:CX28"/>
    <mergeCell ref="CU29:CX29"/>
    <mergeCell ref="CU30:CX30"/>
    <mergeCell ref="CU31:CX31"/>
    <mergeCell ref="AX10:BC10"/>
    <mergeCell ref="BE15:BI15"/>
    <mergeCell ref="BL15:BP15"/>
    <mergeCell ref="BD35:BF35"/>
    <mergeCell ref="BQ35:BT35"/>
    <mergeCell ref="BU35:BX35"/>
    <mergeCell ref="BY35:CB35"/>
    <mergeCell ref="DU19:DW21"/>
    <mergeCell ref="DX19:DZ21"/>
    <mergeCell ref="BJ31:BL31"/>
    <mergeCell ref="BJ32:BL32"/>
    <mergeCell ref="BG30:BI30"/>
    <mergeCell ref="BJ30:BL30"/>
    <mergeCell ref="BJ27:BL27"/>
    <mergeCell ref="BD32:BF32"/>
    <mergeCell ref="CU32:CX32"/>
    <mergeCell ref="CY34:DB34"/>
    <mergeCell ref="BG34:BI34"/>
    <mergeCell ref="BJ34:BL34"/>
    <mergeCell ref="CM27:CP27"/>
    <mergeCell ref="CM28:CP28"/>
    <mergeCell ref="BC15:BD15"/>
    <mergeCell ref="CG27:CI27"/>
    <mergeCell ref="CJ27:CL27"/>
    <mergeCell ref="X11:AU13"/>
    <mergeCell ref="AX11:CC12"/>
    <mergeCell ref="K12:V12"/>
    <mergeCell ref="B13:J13"/>
    <mergeCell ref="K13:V13"/>
    <mergeCell ref="M19:V21"/>
    <mergeCell ref="AQ9:AR10"/>
    <mergeCell ref="AS9:AT10"/>
    <mergeCell ref="AU9:AU10"/>
    <mergeCell ref="AF9:AJ10"/>
    <mergeCell ref="AM9:AN10"/>
    <mergeCell ref="AO9:AO10"/>
    <mergeCell ref="AH15:AI15"/>
    <mergeCell ref="AJ15:AM15"/>
    <mergeCell ref="AP9:AP10"/>
    <mergeCell ref="AK9:AL10"/>
    <mergeCell ref="AH14:AT14"/>
    <mergeCell ref="W19:Y21"/>
    <mergeCell ref="AC19:AE21"/>
    <mergeCell ref="BO9:BY9"/>
    <mergeCell ref="BZ9:CB9"/>
    <mergeCell ref="AX9:BF9"/>
    <mergeCell ref="BD10:BE10"/>
    <mergeCell ref="BF10:BG10"/>
    <mergeCell ref="CM20:CP21"/>
    <mergeCell ref="BM19:BP21"/>
    <mergeCell ref="CA10:CB10"/>
    <mergeCell ref="BM10:BR10"/>
    <mergeCell ref="BG19:BI21"/>
    <mergeCell ref="BJ19:BL21"/>
    <mergeCell ref="BJ15:BK15"/>
    <mergeCell ref="BQ15:BR15"/>
    <mergeCell ref="CG15:CK15"/>
    <mergeCell ref="BQ20:BT21"/>
    <mergeCell ref="BU20:BX21"/>
    <mergeCell ref="BY20:CB21"/>
    <mergeCell ref="BQ19:CB19"/>
    <mergeCell ref="CC19:CF21"/>
    <mergeCell ref="CG19:CL19"/>
    <mergeCell ref="CG20:CI21"/>
    <mergeCell ref="CJ20:CL21"/>
    <mergeCell ref="BY10:BZ10"/>
    <mergeCell ref="BS10:BT10"/>
    <mergeCell ref="BU10:BV10"/>
    <mergeCell ref="BZ15:CD15"/>
    <mergeCell ref="A3:AQ4"/>
    <mergeCell ref="BM22:BP22"/>
    <mergeCell ref="B8:J8"/>
    <mergeCell ref="BG9:BN9"/>
    <mergeCell ref="K8:V8"/>
    <mergeCell ref="B9:J9"/>
    <mergeCell ref="K9:V9"/>
    <mergeCell ref="K10:V10"/>
    <mergeCell ref="B10:J10"/>
    <mergeCell ref="B12:J12"/>
    <mergeCell ref="K11:V11"/>
    <mergeCell ref="BJ10:BK10"/>
    <mergeCell ref="B14:J14"/>
    <mergeCell ref="K14:V14"/>
    <mergeCell ref="H6:O6"/>
    <mergeCell ref="P6:V6"/>
    <mergeCell ref="AR3:AZ3"/>
    <mergeCell ref="AR4:AZ4"/>
    <mergeCell ref="AR5:AZ5"/>
    <mergeCell ref="B11:J11"/>
    <mergeCell ref="X14:AG14"/>
    <mergeCell ref="X15:AG15"/>
    <mergeCell ref="X16:AG16"/>
    <mergeCell ref="X9:AE10"/>
    <mergeCell ref="EA19:EC21"/>
    <mergeCell ref="CQ26:CT26"/>
    <mergeCell ref="DK26:DT26"/>
    <mergeCell ref="DU25:DW25"/>
    <mergeCell ref="DK22:DT22"/>
    <mergeCell ref="CL15:CM15"/>
    <mergeCell ref="CN15:CS15"/>
    <mergeCell ref="DC15:DG15"/>
    <mergeCell ref="B19:C21"/>
    <mergeCell ref="B22:C22"/>
    <mergeCell ref="BJ22:BL22"/>
    <mergeCell ref="CM19:CT19"/>
    <mergeCell ref="CQ20:CT21"/>
    <mergeCell ref="CM22:CP22"/>
    <mergeCell ref="CE15:CF15"/>
    <mergeCell ref="BQ25:BT25"/>
    <mergeCell ref="BU25:BX25"/>
    <mergeCell ref="BY25:CB25"/>
    <mergeCell ref="BQ26:BT26"/>
    <mergeCell ref="BU26:BX26"/>
    <mergeCell ref="AC22:AE22"/>
    <mergeCell ref="AI25:AK25"/>
    <mergeCell ref="DX22:DZ22"/>
    <mergeCell ref="DX25:DZ25"/>
    <mergeCell ref="DX26:DZ26"/>
    <mergeCell ref="DX27:DZ27"/>
    <mergeCell ref="DX28:DZ28"/>
    <mergeCell ref="DX29:DZ29"/>
    <mergeCell ref="DX30:DZ30"/>
    <mergeCell ref="DU32:DW32"/>
    <mergeCell ref="DC30:DF30"/>
    <mergeCell ref="DC31:DF31"/>
    <mergeCell ref="DC32:DF32"/>
    <mergeCell ref="DU31:DW31"/>
    <mergeCell ref="DK31:DT31"/>
    <mergeCell ref="DU30:DW30"/>
    <mergeCell ref="DK28:DT28"/>
    <mergeCell ref="DU28:DW28"/>
    <mergeCell ref="DC27:DF27"/>
    <mergeCell ref="DK27:DT27"/>
    <mergeCell ref="DK30:DT30"/>
    <mergeCell ref="DC28:DF28"/>
    <mergeCell ref="DX36:DZ36"/>
    <mergeCell ref="B37:C37"/>
    <mergeCell ref="B32:C32"/>
    <mergeCell ref="B33:C33"/>
    <mergeCell ref="B34:C34"/>
    <mergeCell ref="B35:C35"/>
    <mergeCell ref="B36:C36"/>
    <mergeCell ref="W32:Y32"/>
    <mergeCell ref="W33:Y33"/>
    <mergeCell ref="W34:Y34"/>
    <mergeCell ref="AO35:AQ35"/>
    <mergeCell ref="AR35:AT35"/>
    <mergeCell ref="AX36:AZ36"/>
    <mergeCell ref="BA36:BC36"/>
    <mergeCell ref="BD36:BF36"/>
    <mergeCell ref="Z37:AB37"/>
    <mergeCell ref="AC37:AE37"/>
    <mergeCell ref="AC35:AE35"/>
    <mergeCell ref="AF35:AH35"/>
    <mergeCell ref="AF34:AH34"/>
    <mergeCell ref="AF33:AH33"/>
    <mergeCell ref="AF32:AH32"/>
    <mergeCell ref="AU34:AW34"/>
    <mergeCell ref="AU33:AW33"/>
    <mergeCell ref="B29:C29"/>
    <mergeCell ref="B30:C30"/>
    <mergeCell ref="B31:C31"/>
    <mergeCell ref="G32:L32"/>
    <mergeCell ref="D31:F31"/>
    <mergeCell ref="D33:F33"/>
    <mergeCell ref="G33:L33"/>
    <mergeCell ref="D34:F34"/>
    <mergeCell ref="D30:F30"/>
    <mergeCell ref="D32:F32"/>
    <mergeCell ref="G29:L29"/>
    <mergeCell ref="D29:F29"/>
    <mergeCell ref="G34:L34"/>
    <mergeCell ref="G30:L31"/>
    <mergeCell ref="B25:C25"/>
    <mergeCell ref="B26:C26"/>
    <mergeCell ref="B27:C27"/>
    <mergeCell ref="B28:C28"/>
    <mergeCell ref="BG39:BI39"/>
    <mergeCell ref="BJ39:BL39"/>
    <mergeCell ref="BG41:BI41"/>
    <mergeCell ref="BJ41:BL41"/>
    <mergeCell ref="W25:Y25"/>
    <mergeCell ref="W26:Y26"/>
    <mergeCell ref="W27:Y27"/>
    <mergeCell ref="W28:Y28"/>
    <mergeCell ref="W29:Y29"/>
    <mergeCell ref="AC25:AE25"/>
    <mergeCell ref="AC26:AE26"/>
    <mergeCell ref="AC27:AE27"/>
    <mergeCell ref="AC28:AE28"/>
    <mergeCell ref="AC29:AE29"/>
    <mergeCell ref="W35:Y35"/>
    <mergeCell ref="W36:Y36"/>
    <mergeCell ref="W37:Y37"/>
    <mergeCell ref="AU35:AW35"/>
    <mergeCell ref="AI35:AK35"/>
    <mergeCell ref="AL35:AN35"/>
    <mergeCell ref="AU27:AW27"/>
    <mergeCell ref="AU28:AW28"/>
    <mergeCell ref="AX25:AZ25"/>
    <mergeCell ref="AX32:AZ32"/>
    <mergeCell ref="BD26:BF26"/>
    <mergeCell ref="BA26:BC26"/>
    <mergeCell ref="AX26:AZ26"/>
    <mergeCell ref="BQ22:BT22"/>
    <mergeCell ref="BU22:BX22"/>
    <mergeCell ref="BY22:CB22"/>
    <mergeCell ref="CC22:CF22"/>
    <mergeCell ref="AF19:AH21"/>
    <mergeCell ref="AI19:AK21"/>
    <mergeCell ref="AL19:AN21"/>
    <mergeCell ref="AO19:AQ21"/>
    <mergeCell ref="AR19:AT21"/>
    <mergeCell ref="AU19:AW21"/>
    <mergeCell ref="AX19:AZ21"/>
    <mergeCell ref="BA19:BC21"/>
    <mergeCell ref="BD19:BF21"/>
    <mergeCell ref="BG22:BI22"/>
    <mergeCell ref="AF22:AH22"/>
    <mergeCell ref="AI22:AK22"/>
    <mergeCell ref="AL22:AN22"/>
    <mergeCell ref="AO22:AQ22"/>
    <mergeCell ref="AR22:AT22"/>
    <mergeCell ref="AU22:AW22"/>
    <mergeCell ref="AX22:AZ22"/>
    <mergeCell ref="BA22:BC22"/>
    <mergeCell ref="BD22:BF22"/>
    <mergeCell ref="AI26:AK26"/>
    <mergeCell ref="BQ34:BT34"/>
    <mergeCell ref="BU34:BX34"/>
    <mergeCell ref="BY34:CB34"/>
    <mergeCell ref="BQ42:BT42"/>
    <mergeCell ref="BQ46:BT46"/>
    <mergeCell ref="BQ40:BT40"/>
    <mergeCell ref="BU40:BX40"/>
    <mergeCell ref="BY40:CB40"/>
    <mergeCell ref="BU39:BX39"/>
    <mergeCell ref="BU41:BX41"/>
    <mergeCell ref="BU42:BX42"/>
    <mergeCell ref="BU46:BX46"/>
    <mergeCell ref="BY39:CB39"/>
    <mergeCell ref="BY41:CB41"/>
    <mergeCell ref="BY42:CB42"/>
    <mergeCell ref="BY46:CB46"/>
    <mergeCell ref="BQ43:BT43"/>
    <mergeCell ref="BU43:BX43"/>
    <mergeCell ref="BY43:CB43"/>
    <mergeCell ref="BQ44:BT44"/>
    <mergeCell ref="BU44:BX44"/>
    <mergeCell ref="AI34:AK34"/>
    <mergeCell ref="AL34:AN34"/>
    <mergeCell ref="CC42:CF42"/>
    <mergeCell ref="CC40:CF40"/>
    <mergeCell ref="CC25:CF25"/>
    <mergeCell ref="CC26:CF26"/>
    <mergeCell ref="CC27:CF27"/>
    <mergeCell ref="CC28:CF28"/>
    <mergeCell ref="CC29:CF29"/>
    <mergeCell ref="CC30:CF30"/>
    <mergeCell ref="CC31:CF31"/>
    <mergeCell ref="CC32:CF32"/>
    <mergeCell ref="CC33:CF33"/>
    <mergeCell ref="CC34:CF34"/>
    <mergeCell ref="CC38:CF38"/>
    <mergeCell ref="CC35:CF35"/>
    <mergeCell ref="CC36:CF36"/>
    <mergeCell ref="CC39:CF39"/>
    <mergeCell ref="CC41:CF41"/>
    <mergeCell ref="EA30:EC30"/>
    <mergeCell ref="ED30:EF30"/>
    <mergeCell ref="EA31:EC31"/>
    <mergeCell ref="ED31:EF31"/>
    <mergeCell ref="EA32:EC32"/>
    <mergeCell ref="ED32:EF32"/>
    <mergeCell ref="EA33:EC33"/>
    <mergeCell ref="ED33:EF33"/>
    <mergeCell ref="EA34:EC34"/>
    <mergeCell ref="ED34:EF34"/>
    <mergeCell ref="EA25:EC25"/>
    <mergeCell ref="ED25:EF25"/>
    <mergeCell ref="EA26:EC26"/>
    <mergeCell ref="ED26:EF26"/>
    <mergeCell ref="EA27:EC27"/>
    <mergeCell ref="ED27:EF27"/>
    <mergeCell ref="EA28:EC28"/>
    <mergeCell ref="ED28:EF28"/>
    <mergeCell ref="EA29:EC29"/>
    <mergeCell ref="ED29:EF29"/>
    <mergeCell ref="EA35:EC35"/>
    <mergeCell ref="ED36:EF36"/>
    <mergeCell ref="Z35:AB35"/>
    <mergeCell ref="BD37:BF37"/>
    <mergeCell ref="CC18:EF18"/>
    <mergeCell ref="DJ15:DN15"/>
    <mergeCell ref="DO15:DP15"/>
    <mergeCell ref="AX14:DP14"/>
    <mergeCell ref="Z19:AB21"/>
    <mergeCell ref="Z22:AB22"/>
    <mergeCell ref="Z25:AB25"/>
    <mergeCell ref="Z26:AB26"/>
    <mergeCell ref="Z27:AB27"/>
    <mergeCell ref="Z28:AB28"/>
    <mergeCell ref="Z29:AB29"/>
    <mergeCell ref="Z32:AB32"/>
    <mergeCell ref="Z33:AB33"/>
    <mergeCell ref="Z34:AB34"/>
    <mergeCell ref="ED35:EF35"/>
    <mergeCell ref="EA36:EC36"/>
    <mergeCell ref="EA37:EC37"/>
    <mergeCell ref="ED37:EF37"/>
    <mergeCell ref="EA22:EC22"/>
    <mergeCell ref="ED22:EF22"/>
  </mergeCells>
  <phoneticPr fontId="1"/>
  <dataValidations count="7">
    <dataValidation type="list" allowBlank="1" showInputMessage="1" showErrorMessage="1" sqref="AA36:AB36 AO32:AO36 W32:W36 BA32:BA36 AX32:AX36 AU32:AU35 BD32:BD36 AR32:AR35 AL32:AL35 AD36:AN36 AI32:AI35 AR36:AW36 AF32:AF35 Z32:Z36 W22 W25:W30 Z22:Z30 AF22:AF30 AI22:AI30 AL22:AL30 AR22:AR30 BD22:BD30 AU22:AU30 AX22:AX30 BA22:BA30 AO22:AO30 AC22:AC30 AC32:AC36">
      <formula1>$K$60:$K$61</formula1>
    </dataValidation>
    <dataValidation type="list" allowBlank="1" showInputMessage="1" showErrorMessage="1" sqref="AH14:AT14">
      <formula1>$D$75:$D$77</formula1>
    </dataValidation>
    <dataValidation type="list" allowBlank="1" showInputMessage="1" showErrorMessage="1" sqref="BG9:BN9">
      <formula1>$D$60:$D$62</formula1>
    </dataValidation>
    <dataValidation type="list" allowBlank="1" showInputMessage="1" showErrorMessage="1" sqref="BJ22:BL36">
      <formula1>$K$72:$K$73</formula1>
    </dataValidation>
    <dataValidation type="list" allowBlank="1" showInputMessage="1" showErrorMessage="1" sqref="DK22:DT37">
      <formula1>$T$59:$T$64</formula1>
    </dataValidation>
    <dataValidation type="list" allowBlank="1" showInputMessage="1" showErrorMessage="1" sqref="BG22:BI36">
      <formula1>$K$68:$K$70</formula1>
    </dataValidation>
    <dataValidation type="list" allowBlank="1" showInputMessage="1" showErrorMessage="1" sqref="DU22:DW37">
      <formula1>$T$68:$T$79</formula1>
    </dataValidation>
  </dataValidations>
  <pageMargins left="0.27559055118110237" right="0.31496062992125984" top="0.55118110236220474" bottom="0.19685039370078741" header="0.31496062992125984" footer="0.31496062992125984"/>
  <pageSetup paperSize="9" scale="70" fitToWidth="0" fitToHeight="0" orientation="landscape" r:id="rId1"/>
  <headerFooter scaleWithDoc="0" alignWithMargins="0">
    <oddHeader>&amp;C&amp;16【記入例】３次公募による変更</oddHeader>
  </headerFooter>
  <colBreaks count="1" manualBreakCount="1">
    <brk id="84" max="57"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様式(一覧) </vt:lpstr>
      <vt:lpstr>様式(一覧)記入例</vt:lpstr>
      <vt:lpstr>'様式(一覧) '!Print_Area</vt:lpstr>
      <vt:lpstr>'様式(一覧)記入例'!Print_Area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masahide_nakagawara</dc:creator>
  <cp:lastModifiedBy>Setup</cp:lastModifiedBy>
  <cp:lastPrinted>2021-10-26T01:27:59Z</cp:lastPrinted>
  <dcterms:created xsi:type="dcterms:W3CDTF">2010-06-10T01:56:01Z</dcterms:created>
  <dcterms:modified xsi:type="dcterms:W3CDTF">2021-11-01T07:25:31Z</dcterms:modified>
</cp:coreProperties>
</file>