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6_第６期\14_申請関係\申請要項・様式\本申請\03_様式\別紙①及び②（統合版）\"/>
    </mc:Choice>
  </mc:AlternateContent>
  <bookViews>
    <workbookView xWindow="-120" yWindow="-120" windowWidth="20730" windowHeight="11160"/>
  </bookViews>
  <sheets>
    <sheet name="別紙①(p1)" sheetId="2" r:id="rId1"/>
    <sheet name="別紙①(p2)" sheetId="4" r:id="rId2"/>
    <sheet name="別紙②-Ａ 売上高方式(1.21-3.6)" sheetId="5" r:id="rId3"/>
  </sheets>
  <definedNames>
    <definedName name="_xlnm.Print_Area" localSheetId="0">'別紙①(p1)'!$A$1:$T$48</definedName>
    <definedName name="_xlnm.Print_Area" localSheetId="1">'別紙①(p2)'!$A$1:$T$45</definedName>
    <definedName name="_xlnm.Print_Area" localSheetId="2">'別紙②-Ａ 売上高方式(1.21-3.6)'!$A$1:$S$54</definedName>
    <definedName name="_xlnm.Print_Titles" localSheetId="0">'別紙①(p1)'!$1:$2</definedName>
    <definedName name="_xlnm.Print_Titles" localSheetId="1">'別紙①(p2)'!$1:$2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2" i="4" l="1"/>
  <c r="R45" i="2"/>
  <c r="P16" i="4" l="1"/>
  <c r="N42" i="4" l="1"/>
  <c r="K16" i="4" s="1"/>
  <c r="L42" i="4" l="1"/>
  <c r="I42" i="4"/>
  <c r="F42" i="4"/>
  <c r="F45" i="2"/>
  <c r="I45" i="2"/>
  <c r="L45" i="2"/>
  <c r="N45" i="2"/>
  <c r="K16" i="2" s="1"/>
  <c r="O47" i="5" s="1"/>
  <c r="J23" i="5" l="1"/>
  <c r="O23" i="5" s="1"/>
  <c r="L2" i="5"/>
  <c r="F5" i="4"/>
  <c r="K37" i="5"/>
  <c r="H37" i="5"/>
  <c r="K34" i="5"/>
  <c r="H34" i="5"/>
  <c r="K31" i="5"/>
  <c r="H31" i="5"/>
  <c r="Q32" i="5" l="1"/>
  <c r="E47" i="5" s="1"/>
  <c r="J47" i="5" s="1"/>
  <c r="E42" i="5" l="1"/>
  <c r="J42" i="5" s="1"/>
  <c r="R42" i="5" s="1"/>
  <c r="R47" i="5"/>
  <c r="P15" i="4"/>
  <c r="P14" i="4"/>
  <c r="P13" i="4"/>
  <c r="P12" i="4"/>
  <c r="P11" i="4"/>
  <c r="P10" i="4"/>
  <c r="P9" i="4"/>
  <c r="K15" i="4"/>
  <c r="K14" i="4"/>
  <c r="K13" i="4"/>
  <c r="K12" i="4"/>
  <c r="K11" i="4"/>
  <c r="K10" i="4"/>
  <c r="K9" i="4"/>
  <c r="R15" i="4"/>
  <c r="R14" i="4"/>
  <c r="R13" i="4"/>
  <c r="R12" i="4"/>
  <c r="R11" i="4"/>
  <c r="R10" i="4"/>
  <c r="R9" i="4"/>
  <c r="N15" i="4"/>
  <c r="N14" i="4"/>
  <c r="N13" i="4"/>
  <c r="N12" i="4"/>
  <c r="N11" i="4"/>
  <c r="N10" i="4"/>
  <c r="N9" i="4"/>
  <c r="I15" i="4"/>
  <c r="I14" i="4"/>
  <c r="I11" i="4"/>
  <c r="I12" i="4"/>
  <c r="I13" i="4"/>
  <c r="I10" i="4"/>
  <c r="I9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21" i="4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21" i="2"/>
  <c r="F6" i="4"/>
  <c r="F4" i="4"/>
  <c r="P16" i="2" l="1"/>
  <c r="O42" i="5" l="1"/>
  <c r="J20" i="5"/>
  <c r="R51" i="5" l="1"/>
  <c r="O20" i="5"/>
  <c r="R21" i="5" s="1"/>
</calcChain>
</file>

<file path=xl/comments1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店舗名が、別紙①から入力されます</t>
        </r>
      </text>
    </comment>
    <comment ref="G13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</t>
        </r>
        <r>
          <rPr>
            <sz val="9"/>
            <color indexed="81"/>
            <rFont val="BIZ UDゴシック"/>
            <family val="3"/>
            <charset val="128"/>
          </rPr>
          <t xml:space="preserve">
</t>
        </r>
        <r>
          <rPr>
            <sz val="12"/>
            <color indexed="81"/>
            <rFont val="BIZ UDゴシック"/>
            <family val="3"/>
            <charset val="128"/>
          </rPr>
          <t>令和３年１月２日以降の開業であると、「前年または前々年１月の丸１か月分」の売上高が計算できないため、別様式「新規開業店特例」にて計算してください。</t>
        </r>
      </text>
    </comment>
    <comment ref="J20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J23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  <comment ref="O4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O47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</commentList>
</comments>
</file>

<file path=xl/sharedStrings.xml><?xml version="1.0" encoding="utf-8"?>
<sst xmlns="http://schemas.openxmlformats.org/spreadsheetml/2006/main" count="327" uniqueCount="136">
  <si>
    <t>フリガナ</t>
    <phoneticPr fontId="2"/>
  </si>
  <si>
    <t>店舗名</t>
    <rPh sb="0" eb="3">
      <t>テンポメイ</t>
    </rPh>
    <phoneticPr fontId="2"/>
  </si>
  <si>
    <t>店舗所在地</t>
    <rPh sb="0" eb="5">
      <t>テンポショザイチ</t>
    </rPh>
    <phoneticPr fontId="2"/>
  </si>
  <si>
    <t>（月）</t>
    <rPh sb="1" eb="2">
      <t>ゲツ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</si>
  <si>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</si>
  <si>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</si>
  <si>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</si>
  <si>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</si>
  <si>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</si>
  <si>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</si>
  <si>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</si>
  <si>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</si>
  <si>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</si>
  <si>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</si>
  <si>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※１）複数の対象店舗を有する場合は、この様式をコピーして各店舗分を作成してください。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32">
      <t>カクテンポブン</t>
    </rPh>
    <rPh sb="33" eb="35">
      <t>サクセイ</t>
    </rPh>
    <phoneticPr fontId="2"/>
  </si>
  <si>
    <t>（火）</t>
    <rPh sb="1" eb="2">
      <t>カ</t>
    </rPh>
    <phoneticPr fontId="2"/>
  </si>
  <si>
    <t>（水）</t>
    <rPh sb="1" eb="2">
      <t>スイ</t>
    </rPh>
    <phoneticPr fontId="2"/>
  </si>
  <si>
    <t>（木）</t>
    <rPh sb="1" eb="2">
      <t>モク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</si>
  <si>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</si>
  <si>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</si>
  <si>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（日）</t>
    <rPh sb="1" eb="2">
      <t>ヒ</t>
    </rPh>
    <phoneticPr fontId="2"/>
  </si>
  <si>
    <t>店舗についての情報　※１</t>
    <rPh sb="0" eb="2">
      <t>テンポ</t>
    </rPh>
    <rPh sb="7" eb="9">
      <t>ジョウホウ</t>
    </rPh>
    <phoneticPr fontId="2"/>
  </si>
  <si>
    <t>【第６期】飲食店時短営業等実施店舗</t>
    <rPh sb="1" eb="2">
      <t>ダイ</t>
    </rPh>
    <rPh sb="3" eb="4">
      <t>キ</t>
    </rPh>
    <rPh sb="5" eb="7">
      <t>インショク</t>
    </rPh>
    <rPh sb="7" eb="8">
      <t>テン</t>
    </rPh>
    <rPh sb="8" eb="12">
      <t>ジタンエイギョウ</t>
    </rPh>
    <rPh sb="12" eb="13">
      <t>トウ</t>
    </rPh>
    <rPh sb="13" eb="15">
      <t>ジッシ</t>
    </rPh>
    <rPh sb="15" eb="17">
      <t>テンポ</t>
    </rPh>
    <phoneticPr fontId="2"/>
  </si>
  <si>
    <t>定休日</t>
    <rPh sb="0" eb="3">
      <t>テイキュウビ</t>
    </rPh>
    <phoneticPr fontId="2"/>
  </si>
  <si>
    <t>○</t>
    <phoneticPr fontId="2"/>
  </si>
  <si>
    <t>20時まで
又は休業</t>
    <rPh sb="2" eb="3">
      <t>ジ</t>
    </rPh>
    <rPh sb="6" eb="7">
      <t>マタ</t>
    </rPh>
    <rPh sb="8" eb="10">
      <t>キュウギョウ</t>
    </rPh>
    <phoneticPr fontId="2"/>
  </si>
  <si>
    <t>日</t>
    <rPh sb="0" eb="1">
      <t>ニチ</t>
    </rPh>
    <phoneticPr fontId="2"/>
  </si>
  <si>
    <t>認証店
21時まで</t>
    <rPh sb="0" eb="2">
      <t>ニンショウ</t>
    </rPh>
    <rPh sb="2" eb="3">
      <t>テン</t>
    </rPh>
    <phoneticPr fontId="2"/>
  </si>
  <si>
    <t>□</t>
  </si>
  <si>
    <t>あんしん みえリア認証店</t>
    <rPh sb="9" eb="11">
      <t>ニンショウ</t>
    </rPh>
    <rPh sb="11" eb="12">
      <t>ミセ</t>
    </rPh>
    <phoneticPr fontId="2"/>
  </si>
  <si>
    <t>非認証店</t>
    <rPh sb="0" eb="1">
      <t>ヒ</t>
    </rPh>
    <rPh sb="1" eb="3">
      <t>ニンショウ</t>
    </rPh>
    <rPh sb="3" eb="4">
      <t>ミセ</t>
    </rPh>
    <phoneticPr fontId="2"/>
  </si>
  <si>
    <t>21時までの時短営業（酒類提供可）</t>
    <phoneticPr fontId="2"/>
  </si>
  <si>
    <t>認証店/非認証店</t>
    <rPh sb="0" eb="2">
      <t>ニンショウ</t>
    </rPh>
    <rPh sb="2" eb="3">
      <t>テン</t>
    </rPh>
    <rPh sb="4" eb="5">
      <t>ヒ</t>
    </rPh>
    <rPh sb="5" eb="7">
      <t>ニンショウ</t>
    </rPh>
    <rPh sb="7" eb="8">
      <t>テン</t>
    </rPh>
    <phoneticPr fontId="2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</si>
  <si>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酒類なし（定休日・休業含む）</t>
    </r>
    <phoneticPr fontId="2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</si>
  <si>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酒類提供なし（定休日・休業含む）</t>
    </r>
    <phoneticPr fontId="2"/>
  </si>
  <si>
    <t>通常の営業時間
要請前の通常の営業時間を記載してください</t>
    <rPh sb="0" eb="2">
      <t>ツウジョウ</t>
    </rPh>
    <rPh sb="3" eb="7">
      <t>エイギョウジカン</t>
    </rPh>
    <phoneticPr fontId="2"/>
  </si>
  <si>
    <t>東紀州地域以外は23日まで、東紀州地域は31日まで猶予期間</t>
    <rPh sb="0" eb="1">
      <t>ヒガシ</t>
    </rPh>
    <rPh sb="1" eb="3">
      <t>キシュウ</t>
    </rPh>
    <rPh sb="3" eb="5">
      <t>チイキ</t>
    </rPh>
    <rPh sb="5" eb="7">
      <t>イガイ</t>
    </rPh>
    <rPh sb="10" eb="11">
      <t>ニチ</t>
    </rPh>
    <rPh sb="14" eb="15">
      <t>ヒガシ</t>
    </rPh>
    <rPh sb="15" eb="17">
      <t>キシュウ</t>
    </rPh>
    <rPh sb="17" eb="19">
      <t>チイキ</t>
    </rPh>
    <rPh sb="22" eb="23">
      <t>ニチ</t>
    </rPh>
    <rPh sb="25" eb="27">
      <t>ユウヨ</t>
    </rPh>
    <rPh sb="27" eb="29">
      <t>キカン</t>
    </rPh>
    <phoneticPr fontId="2"/>
  </si>
  <si>
    <t>まん延防止等重点措置適用期間（東紀州地域は1月31日～）</t>
    <rPh sb="15" eb="16">
      <t>ヒガシ</t>
    </rPh>
    <rPh sb="16" eb="18">
      <t>キシュウ</t>
    </rPh>
    <rPh sb="18" eb="20">
      <t>チイキ</t>
    </rPh>
    <rPh sb="22" eb="23">
      <t>ガツ</t>
    </rPh>
    <rPh sb="25" eb="26">
      <t>ニチ</t>
    </rPh>
    <phoneticPr fontId="2"/>
  </si>
  <si>
    <t>まん延防止等重点措置適用期間</t>
    <phoneticPr fontId="2"/>
  </si>
  <si>
    <t>別紙①(2/2)</t>
    <rPh sb="0" eb="2">
      <t>ベッシ</t>
    </rPh>
    <phoneticPr fontId="2"/>
  </si>
  <si>
    <t>別紙①(1/2)</t>
    <rPh sb="0" eb="2">
      <t>ベッシ</t>
    </rPh>
    <phoneticPr fontId="2"/>
  </si>
  <si>
    <t>≪この様式は、１店舗につき2ページ作成してください≫　</t>
    <rPh sb="3" eb="5">
      <t>ヨウシキ</t>
    </rPh>
    <rPh sb="8" eb="10">
      <t>テンポ</t>
    </rPh>
    <rPh sb="17" eb="19">
      <t>サクセイ</t>
    </rPh>
    <phoneticPr fontId="2"/>
  </si>
  <si>
    <t>協力日数(1)
（下記の日数を集計して記入し、別紙①2/2との合計を、別紙②に記入してください）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2"/>
  </si>
  <si>
    <t>協力日数(2)
（下記の日数を集計して記入し、別紙①1/2との合計を、別紙②に記入してください）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2"/>
  </si>
  <si>
    <t>□</t>
    <phoneticPr fontId="2"/>
  </si>
  <si>
    <t>☑</t>
    <phoneticPr fontId="2"/>
  </si>
  <si>
    <t>※２）要請中の営業時間を記載してください。20時以降持ち帰り（テイクアウト）や宅配（デリバリー）のみとした場合は、
　　　その部分の営業時間を除外して記載してください。</t>
    <rPh sb="3" eb="5">
      <t>ヨウセイ</t>
    </rPh>
    <rPh sb="7" eb="11">
      <t>エイギョウジカン</t>
    </rPh>
    <rPh sb="12" eb="14">
      <t>キサイ</t>
    </rPh>
    <rPh sb="23" eb="24">
      <t>ジ</t>
    </rPh>
    <rPh sb="24" eb="26">
      <t>イコウ</t>
    </rPh>
    <rPh sb="26" eb="27">
      <t>モ</t>
    </rPh>
    <rPh sb="28" eb="29">
      <t>カエ</t>
    </rPh>
    <rPh sb="39" eb="41">
      <t>タクハイ</t>
    </rPh>
    <rPh sb="63" eb="65">
      <t>ブブン</t>
    </rPh>
    <rPh sb="66" eb="70">
      <t>エイギョウジカン</t>
    </rPh>
    <rPh sb="71" eb="73">
      <t>ジョガイ</t>
    </rPh>
    <rPh sb="75" eb="77">
      <t>キサイ</t>
    </rPh>
    <phoneticPr fontId="2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</si>
  <si>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rPh sb="15" eb="17">
      <t>シキュウ</t>
    </rPh>
    <rPh sb="17" eb="20">
      <t>タイショウガイ</t>
    </rPh>
    <phoneticPr fontId="2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</si>
  <si>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phoneticPr fontId="2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</si>
  <si>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
（定休日・休業含む）</t>
    </r>
    <phoneticPr fontId="2"/>
  </si>
  <si>
    <t>日数合計（○の数）</t>
    <rPh sb="0" eb="2">
      <t>ニッスウ</t>
    </rPh>
    <rPh sb="2" eb="4">
      <t>ゴウケイ</t>
    </rPh>
    <rPh sb="7" eb="8">
      <t>カズ</t>
    </rPh>
    <phoneticPr fontId="2"/>
  </si>
  <si>
    <t>全地域共通</t>
    <rPh sb="0" eb="3">
      <t>ゼンチイキ</t>
    </rPh>
    <rPh sb="3" eb="5">
      <t>キョウツウ</t>
    </rPh>
    <phoneticPr fontId="2"/>
  </si>
  <si>
    <r>
      <t>　以下の日付ごとに、該当欄へ○を入力してください。（※２）
　（猶予期間を除き、</t>
    </r>
    <r>
      <rPr>
        <u/>
        <sz val="12"/>
        <color rgb="FFFF0000"/>
        <rFont val="BIZ UDゴシック"/>
        <family val="3"/>
        <charset val="128"/>
      </rPr>
      <t>いずれにも○がつかない日がある場合は、要請に応じていないので、協力金は全店舗支給対象外</t>
    </r>
    <r>
      <rPr>
        <sz val="12"/>
        <color theme="1"/>
        <rFont val="BIZ UDゴシック"/>
        <family val="3"/>
        <charset val="128"/>
      </rPr>
      <t>です）</t>
    </r>
    <rPh sb="1" eb="3">
      <t>イカ</t>
    </rPh>
    <rPh sb="4" eb="6">
      <t>ヒヅケ</t>
    </rPh>
    <rPh sb="10" eb="12">
      <t>ガイトウ</t>
    </rPh>
    <rPh sb="12" eb="13">
      <t>ラン</t>
    </rPh>
    <rPh sb="16" eb="18">
      <t>ニュウリョク</t>
    </rPh>
    <rPh sb="32" eb="34">
      <t>ユウヨ</t>
    </rPh>
    <rPh sb="34" eb="36">
      <t>キカン</t>
    </rPh>
    <rPh sb="37" eb="38">
      <t>ノゾ</t>
    </rPh>
    <rPh sb="51" eb="52">
      <t>ヒ</t>
    </rPh>
    <rPh sb="55" eb="57">
      <t>バアイ</t>
    </rPh>
    <rPh sb="59" eb="61">
      <t>ヨウセイ</t>
    </rPh>
    <rPh sb="62" eb="63">
      <t>オウ</t>
    </rPh>
    <rPh sb="71" eb="74">
      <t>キョウリョクキン</t>
    </rPh>
    <rPh sb="75" eb="76">
      <t>ゼン</t>
    </rPh>
    <rPh sb="76" eb="78">
      <t>テンポ</t>
    </rPh>
    <rPh sb="78" eb="80">
      <t>シキュウ</t>
    </rPh>
    <rPh sb="80" eb="83">
      <t>タイショウガイ</t>
    </rPh>
    <phoneticPr fontId="2"/>
  </si>
  <si>
    <t>【売上高方式】</t>
    <phoneticPr fontId="17"/>
  </si>
  <si>
    <t>別紙②-Ａ　店舗ごとの協力金支給申請額計算書</t>
    <phoneticPr fontId="17"/>
  </si>
  <si>
    <t>店舗名</t>
    <rPh sb="0" eb="3">
      <t>テンポメイ</t>
    </rPh>
    <phoneticPr fontId="20"/>
  </si>
  <si>
    <t>○</t>
    <phoneticPr fontId="17"/>
  </si>
  <si>
    <t>売上高方式又は売上高減少額方式のいずれかを提出してください。</t>
    <rPh sb="0" eb="3">
      <t>ウリアゲダカ</t>
    </rPh>
    <rPh sb="3" eb="5">
      <t>ホウシキ</t>
    </rPh>
    <rPh sb="5" eb="6">
      <t>マタ</t>
    </rPh>
    <rPh sb="7" eb="10">
      <t>ウリアゲダカ</t>
    </rPh>
    <rPh sb="10" eb="13">
      <t>ゲンショウガク</t>
    </rPh>
    <rPh sb="13" eb="15">
      <t>ホウシキ</t>
    </rPh>
    <rPh sb="21" eb="23">
      <t>テイシュツ</t>
    </rPh>
    <phoneticPr fontId="20"/>
  </si>
  <si>
    <t>店舗ごとに作成し、当該店舗の支給額を、支給申請書兼請求書（第１号様式）に転記してください。</t>
    <rPh sb="0" eb="2">
      <t>テンポ</t>
    </rPh>
    <rPh sb="5" eb="7">
      <t>サクセイ</t>
    </rPh>
    <rPh sb="9" eb="13">
      <t>トウガイテンポ</t>
    </rPh>
    <rPh sb="14" eb="17">
      <t>シキュウガク</t>
    </rPh>
    <rPh sb="29" eb="30">
      <t>ダイ</t>
    </rPh>
    <rPh sb="31" eb="32">
      <t>ゴウ</t>
    </rPh>
    <rPh sb="32" eb="34">
      <t>ヨウシキ</t>
    </rPh>
    <rPh sb="36" eb="38">
      <t>テンキ</t>
    </rPh>
    <phoneticPr fontId="20"/>
  </si>
  <si>
    <r>
      <rPr>
        <sz val="12"/>
        <rFont val="BIZ UDゴシック"/>
        <family val="3"/>
        <charset val="128"/>
      </rPr>
      <t>記入いただく「売上高」は、全て</t>
    </r>
    <r>
      <rPr>
        <b/>
        <u/>
        <sz val="14"/>
        <rFont val="BIZ UDゴシック"/>
        <family val="3"/>
        <charset val="128"/>
      </rPr>
      <t>税抜</t>
    </r>
    <r>
      <rPr>
        <sz val="12"/>
        <rFont val="BIZ UDゴシック"/>
        <family val="3"/>
        <charset val="128"/>
      </rPr>
      <t>です。また、</t>
    </r>
    <r>
      <rPr>
        <b/>
        <u/>
        <sz val="14"/>
        <rFont val="BIZ UDゴシック"/>
        <family val="3"/>
        <charset val="128"/>
      </rPr>
      <t>店内</t>
    </r>
    <r>
      <rPr>
        <sz val="12"/>
        <rFont val="BIZ UDゴシック"/>
        <family val="3"/>
        <charset val="128"/>
      </rPr>
      <t>での飲食品の提供以外は除きます（※）。</t>
    </r>
    <r>
      <rPr>
        <sz val="14"/>
        <rFont val="BIZ UDゴシック"/>
        <family val="3"/>
        <charset val="128"/>
      </rPr>
      <t xml:space="preserve">
※</t>
    </r>
    <r>
      <rPr>
        <b/>
        <u/>
        <sz val="14"/>
        <rFont val="BIZ UDゴシック"/>
        <family val="3"/>
        <charset val="128"/>
      </rPr>
      <t>持ち帰り（テイクアウト）、宅配（デリバリー）、指名料・同伴料、等は×</t>
    </r>
    <rPh sb="0" eb="2">
      <t>キニュウ</t>
    </rPh>
    <rPh sb="7" eb="9">
      <t>ウリアゲ</t>
    </rPh>
    <rPh sb="9" eb="10">
      <t>ダカ</t>
    </rPh>
    <rPh sb="23" eb="25">
      <t>テンナイ</t>
    </rPh>
    <rPh sb="27" eb="29">
      <t>インショク</t>
    </rPh>
    <rPh sb="29" eb="30">
      <t>ヒン</t>
    </rPh>
    <rPh sb="31" eb="33">
      <t>テイキョウ</t>
    </rPh>
    <rPh sb="33" eb="35">
      <t>イガイ</t>
    </rPh>
    <rPh sb="46" eb="47">
      <t>モ</t>
    </rPh>
    <rPh sb="48" eb="49">
      <t>カエ</t>
    </rPh>
    <rPh sb="59" eb="61">
      <t>タクハイ</t>
    </rPh>
    <rPh sb="69" eb="71">
      <t>シメイ</t>
    </rPh>
    <rPh sb="71" eb="72">
      <t>リョウ</t>
    </rPh>
    <rPh sb="73" eb="75">
      <t>ドウハン</t>
    </rPh>
    <rPh sb="75" eb="76">
      <t>リョウ</t>
    </rPh>
    <rPh sb="77" eb="78">
      <t>トウ</t>
    </rPh>
    <phoneticPr fontId="20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</si>
  <si>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0"/>
  </si>
  <si>
    <t>【まん延防止等重点措置期間（１/２１～３/６）】※東紀州地域は１/３１～３/６</t>
    <rPh sb="3" eb="4">
      <t>エン</t>
    </rPh>
    <rPh sb="4" eb="6">
      <t>ボウシ</t>
    </rPh>
    <rPh sb="6" eb="7">
      <t>トウ</t>
    </rPh>
    <rPh sb="7" eb="9">
      <t>ジュウテン</t>
    </rPh>
    <rPh sb="9" eb="11">
      <t>ソチ</t>
    </rPh>
    <rPh sb="11" eb="13">
      <t>キカン</t>
    </rPh>
    <phoneticPr fontId="20"/>
  </si>
  <si>
    <t>以下の質問を基に、該当する計算方法を選択していただき、数値を記入してください。</t>
    <rPh sb="0" eb="2">
      <t>イカ</t>
    </rPh>
    <rPh sb="3" eb="5">
      <t>シツモン</t>
    </rPh>
    <rPh sb="6" eb="7">
      <t>モト</t>
    </rPh>
    <rPh sb="9" eb="11">
      <t>ガイトウ</t>
    </rPh>
    <rPh sb="13" eb="17">
      <t>ケイサンホウホウ</t>
    </rPh>
    <rPh sb="18" eb="20">
      <t>センタク</t>
    </rPh>
    <rPh sb="27" eb="29">
      <t>スウチ</t>
    </rPh>
    <rPh sb="30" eb="32">
      <t>キニュウ</t>
    </rPh>
    <phoneticPr fontId="20"/>
  </si>
  <si>
    <t>※令和３年１月２日以降に開業の場合は「新規開業店特例」へ</t>
    <phoneticPr fontId="17"/>
  </si>
  <si>
    <t xml:space="preserve"> 中小企業・小規模企業（個人事業主を含む）ですか？　※要件は、申請受付要項をご覧ください。</t>
    <rPh sb="1" eb="5">
      <t>チュウショウキギョウ</t>
    </rPh>
    <rPh sb="6" eb="9">
      <t>ショウキボ</t>
    </rPh>
    <rPh sb="9" eb="11">
      <t>キギョウ</t>
    </rPh>
    <rPh sb="12" eb="14">
      <t>コジン</t>
    </rPh>
    <rPh sb="14" eb="17">
      <t>ジギョウヌシ</t>
    </rPh>
    <rPh sb="18" eb="19">
      <t>フク</t>
    </rPh>
    <phoneticPr fontId="20"/>
  </si>
  <si>
    <t>はい　</t>
    <phoneticPr fontId="17"/>
  </si>
  <si>
    <t>いいえ</t>
    <phoneticPr fontId="17"/>
  </si>
  <si>
    <r>
      <t xml:space="preserve">売上高減少額方式をご検討ください
</t>
    </r>
    <r>
      <rPr>
        <u/>
        <sz val="12"/>
        <color rgb="FFFF0000"/>
        <rFont val="BIZ UDゴシック"/>
        <family val="3"/>
        <charset val="128"/>
      </rPr>
      <t>（この方式はお使いになれません！）</t>
    </r>
    <rPh sb="10" eb="12">
      <t>ケントウ</t>
    </rPh>
    <rPh sb="20" eb="22">
      <t>ホウシキ</t>
    </rPh>
    <phoneticPr fontId="17"/>
  </si>
  <si>
    <t>はい</t>
    <phoneticPr fontId="20"/>
  </si>
  <si>
    <r>
      <t>（下限額になります）
　※売上台帳の提出も</t>
    </r>
    <r>
      <rPr>
        <sz val="12"/>
        <color rgb="FFFF0000"/>
        <rFont val="BIZ UDゴシック"/>
        <family val="3"/>
        <charset val="128"/>
      </rPr>
      <t>省略できます</t>
    </r>
    <phoneticPr fontId="17"/>
  </si>
  <si>
    <t>平成31年、令和２年又は令和３年いずれかの１～３月と、令和４年の１～３月の売上高減少額が、１日当たり25万円を超えている場合は、売上高減少額方式もご検討ください。（協力金支給額が高くなる可能性があります）</t>
    <rPh sb="0" eb="2">
      <t>ヘイセイ</t>
    </rPh>
    <rPh sb="4" eb="5">
      <t>ネン</t>
    </rPh>
    <rPh sb="6" eb="8">
      <t>レイワ</t>
    </rPh>
    <rPh sb="9" eb="10">
      <t>ネン</t>
    </rPh>
    <rPh sb="10" eb="11">
      <t>マタ</t>
    </rPh>
    <rPh sb="12" eb="14">
      <t>レイワ</t>
    </rPh>
    <rPh sb="15" eb="16">
      <t>ネン</t>
    </rPh>
    <rPh sb="24" eb="25">
      <t>ガツ</t>
    </rPh>
    <rPh sb="27" eb="29">
      <t>レイワ</t>
    </rPh>
    <rPh sb="30" eb="31">
      <t>ネン</t>
    </rPh>
    <rPh sb="35" eb="36">
      <t>ガツ</t>
    </rPh>
    <rPh sb="37" eb="40">
      <t>ウリアゲダカ</t>
    </rPh>
    <rPh sb="40" eb="43">
      <t>ゲンショウガク</t>
    </rPh>
    <rPh sb="46" eb="47">
      <t>ニチ</t>
    </rPh>
    <rPh sb="47" eb="48">
      <t>ア</t>
    </rPh>
    <rPh sb="52" eb="54">
      <t>マンエン</t>
    </rPh>
    <rPh sb="55" eb="56">
      <t>コ</t>
    </rPh>
    <rPh sb="60" eb="62">
      <t>バアイ</t>
    </rPh>
    <rPh sb="64" eb="72">
      <t>ウリアゲダカゲンショウガクホウシキ</t>
    </rPh>
    <rPh sb="74" eb="76">
      <t>ケントウ</t>
    </rPh>
    <rPh sb="82" eb="85">
      <t>キョウリョクキン</t>
    </rPh>
    <rPh sb="85" eb="87">
      <t>シキュウ</t>
    </rPh>
    <rPh sb="87" eb="88">
      <t>ガク</t>
    </rPh>
    <rPh sb="89" eb="90">
      <t>タカ</t>
    </rPh>
    <rPh sb="93" eb="96">
      <t>カノウセイ</t>
    </rPh>
    <phoneticPr fontId="20"/>
  </si>
  <si>
    <t>小計⑩</t>
    <phoneticPr fontId="17"/>
  </si>
  <si>
    <t>当該店舗の支給額
（⑩＋⑪）</t>
    <rPh sb="0" eb="2">
      <t>トウガイ</t>
    </rPh>
    <rPh sb="2" eb="4">
      <t>テンポ</t>
    </rPh>
    <rPh sb="5" eb="7">
      <t>シキュウ</t>
    </rPh>
    <rPh sb="7" eb="8">
      <t>ガク</t>
    </rPh>
    <phoneticPr fontId="17"/>
  </si>
  <si>
    <t>25,000円×</t>
    <rPh sb="6" eb="7">
      <t>エン</t>
    </rPh>
    <phoneticPr fontId="20"/>
  </si>
  <si>
    <t>日</t>
    <rPh sb="0" eb="1">
      <t>ニチ</t>
    </rPh>
    <phoneticPr fontId="20"/>
  </si>
  <si>
    <t>=</t>
    <phoneticPr fontId="17"/>
  </si>
  <si>
    <t>円</t>
    <rPh sb="0" eb="1">
      <t>エン</t>
    </rPh>
    <phoneticPr fontId="20"/>
  </si>
  <si>
    <t>小計⑪</t>
    <phoneticPr fontId="17"/>
  </si>
  <si>
    <t>30,000円×</t>
    <rPh sb="6" eb="7">
      <t>エン</t>
    </rPh>
    <phoneticPr fontId="20"/>
  </si>
  <si>
    <t>※「２０時までの時短」と「酒なし」の両方が必須です</t>
    <phoneticPr fontId="17"/>
  </si>
  <si>
    <t>※定休日・休業日は「２０時まで、かつ酒なし」に入れてください</t>
    <phoneticPr fontId="17"/>
  </si>
  <si>
    <r>
      <t>該当する売上台帳（</t>
    </r>
    <r>
      <rPr>
        <sz val="12"/>
        <color rgb="FFFF0000"/>
        <rFont val="BIZ UDゴシック"/>
        <family val="3"/>
        <charset val="128"/>
      </rPr>
      <t>提出必須</t>
    </r>
    <r>
      <rPr>
        <sz val="12"/>
        <rFont val="BIZ UDゴシック"/>
        <family val="3"/>
        <charset val="128"/>
      </rPr>
      <t>）をご準備の上、
以下を記入して支給額を確定してください。※売上高等は全て</t>
    </r>
    <r>
      <rPr>
        <sz val="12"/>
        <color rgb="FFFF0000"/>
        <rFont val="BIZ UDゴシック"/>
        <family val="3"/>
        <charset val="128"/>
      </rPr>
      <t>税抜き</t>
    </r>
    <r>
      <rPr>
        <sz val="12"/>
        <rFont val="BIZ UDゴシック"/>
        <family val="3"/>
        <charset val="128"/>
      </rPr>
      <t>で記入</t>
    </r>
    <rPh sb="22" eb="24">
      <t>イカ</t>
    </rPh>
    <rPh sb="25" eb="27">
      <t>キニュウ</t>
    </rPh>
    <rPh sb="29" eb="32">
      <t>シキュウガク</t>
    </rPh>
    <rPh sb="33" eb="35">
      <t>カクテイ</t>
    </rPh>
    <rPh sb="54" eb="56">
      <t>キニュウ</t>
    </rPh>
    <phoneticPr fontId="20"/>
  </si>
  <si>
    <t>令和3年1～3月の売上高</t>
    <rPh sb="0" eb="2">
      <t>レイワ</t>
    </rPh>
    <rPh sb="3" eb="4">
      <t>ネン</t>
    </rPh>
    <rPh sb="7" eb="8">
      <t>ガツ</t>
    </rPh>
    <rPh sb="9" eb="12">
      <t>ウリアゲダカ</t>
    </rPh>
    <phoneticPr fontId="20"/>
  </si>
  <si>
    <t>1日当たり売上高　令和3年</t>
    <rPh sb="1" eb="2">
      <t>ニチ</t>
    </rPh>
    <rPh sb="2" eb="3">
      <t>ア</t>
    </rPh>
    <rPh sb="5" eb="7">
      <t>ウリアゲ</t>
    </rPh>
    <rPh sb="7" eb="8">
      <t>ダカ</t>
    </rPh>
    <rPh sb="9" eb="11">
      <t>レイワ</t>
    </rPh>
    <rPh sb="12" eb="13">
      <t>ネン</t>
    </rPh>
    <phoneticPr fontId="17"/>
  </si>
  <si>
    <t>④、⑤、⑥で
最も高いもの</t>
    <rPh sb="7" eb="8">
      <t>モット</t>
    </rPh>
    <rPh sb="9" eb="10">
      <t>タカ</t>
    </rPh>
    <phoneticPr fontId="17"/>
  </si>
  <si>
    <t>算定基準となる
1日当たり売上高</t>
    <rPh sb="0" eb="2">
      <t>サンテイ</t>
    </rPh>
    <rPh sb="2" eb="4">
      <t>キジュン</t>
    </rPh>
    <rPh sb="9" eb="10">
      <t>ニチ</t>
    </rPh>
    <rPh sb="10" eb="11">
      <t>ア</t>
    </rPh>
    <rPh sb="13" eb="15">
      <t>ウリアゲ</t>
    </rPh>
    <rPh sb="15" eb="16">
      <t>ダカ</t>
    </rPh>
    <phoneticPr fontId="17"/>
  </si>
  <si>
    <t>①</t>
    <phoneticPr fontId="20"/>
  </si>
  <si>
    <t>÷</t>
    <phoneticPr fontId="20"/>
  </si>
  <si>
    <t>日　＝</t>
    <rPh sb="0" eb="1">
      <t>ニチ</t>
    </rPh>
    <phoneticPr fontId="20"/>
  </si>
  <si>
    <t>④</t>
    <phoneticPr fontId="17"/>
  </si>
  <si>
    <t>円</t>
    <rPh sb="0" eb="1">
      <t>エン</t>
    </rPh>
    <phoneticPr fontId="17"/>
  </si>
  <si>
    <t>1円未満切り上げ</t>
    <rPh sb="1" eb="2">
      <t>エン</t>
    </rPh>
    <rPh sb="2" eb="4">
      <t>ミマン</t>
    </rPh>
    <rPh sb="4" eb="5">
      <t>キ</t>
    </rPh>
    <rPh sb="6" eb="7">
      <t>ア</t>
    </rPh>
    <phoneticPr fontId="17"/>
  </si>
  <si>
    <t>⑦</t>
    <phoneticPr fontId="17"/>
  </si>
  <si>
    <t>令和2年1～3月の売上高</t>
    <rPh sb="0" eb="2">
      <t>レイワ</t>
    </rPh>
    <rPh sb="3" eb="4">
      <t>ネン</t>
    </rPh>
    <rPh sb="7" eb="8">
      <t>ガツ</t>
    </rPh>
    <rPh sb="9" eb="12">
      <t>ウリアゲダカ</t>
    </rPh>
    <phoneticPr fontId="20"/>
  </si>
  <si>
    <t>1日当たり売上高　令和2年</t>
    <rPh sb="1" eb="2">
      <t>ニチ</t>
    </rPh>
    <rPh sb="2" eb="3">
      <t>ア</t>
    </rPh>
    <rPh sb="5" eb="7">
      <t>ウリアゲ</t>
    </rPh>
    <rPh sb="7" eb="8">
      <t>ダカ</t>
    </rPh>
    <rPh sb="9" eb="11">
      <t>レイワ</t>
    </rPh>
    <rPh sb="12" eb="13">
      <t>ネン</t>
    </rPh>
    <phoneticPr fontId="17"/>
  </si>
  <si>
    <t>②</t>
    <phoneticPr fontId="17"/>
  </si>
  <si>
    <t>⑤</t>
    <phoneticPr fontId="17"/>
  </si>
  <si>
    <t>平成31年1～3月の売上高</t>
    <rPh sb="0" eb="2">
      <t>ヘイセイ</t>
    </rPh>
    <rPh sb="4" eb="5">
      <t>ネン</t>
    </rPh>
    <rPh sb="8" eb="9">
      <t>ガツ</t>
    </rPh>
    <rPh sb="10" eb="13">
      <t>ウリアゲダカ</t>
    </rPh>
    <phoneticPr fontId="20"/>
  </si>
  <si>
    <t>1日当たり売上高　平成31年</t>
    <rPh sb="1" eb="2">
      <t>ニチ</t>
    </rPh>
    <rPh sb="2" eb="3">
      <t>ア</t>
    </rPh>
    <rPh sb="5" eb="7">
      <t>ウリアゲ</t>
    </rPh>
    <rPh sb="7" eb="8">
      <t>ダカ</t>
    </rPh>
    <rPh sb="9" eb="11">
      <t>ヘイセイ</t>
    </rPh>
    <rPh sb="13" eb="14">
      <t>ネン</t>
    </rPh>
    <phoneticPr fontId="17"/>
  </si>
  <si>
    <t>③</t>
    <phoneticPr fontId="20"/>
  </si>
  <si>
    <t>⑥</t>
    <phoneticPr fontId="17"/>
  </si>
  <si>
    <t>【①、②、③の少なくとも１つを記入】</t>
    <phoneticPr fontId="17"/>
  </si>
  <si>
    <t>【２１時まで・酒ありの協力金額計算】</t>
    <rPh sb="11" eb="14">
      <t>キョウリョクキン</t>
    </rPh>
    <rPh sb="14" eb="15">
      <t>ガク</t>
    </rPh>
    <rPh sb="15" eb="17">
      <t>ケイサン</t>
    </rPh>
    <phoneticPr fontId="17"/>
  </si>
  <si>
    <t>売上高の3割</t>
    <rPh sb="0" eb="2">
      <t>ウリアゲ</t>
    </rPh>
    <rPh sb="2" eb="3">
      <t>ダカ</t>
    </rPh>
    <rPh sb="5" eb="6">
      <t>ワリ</t>
    </rPh>
    <phoneticPr fontId="17"/>
  </si>
  <si>
    <t>協力金の日額 ※１</t>
    <rPh sb="0" eb="3">
      <t>キョウリョクキン</t>
    </rPh>
    <rPh sb="4" eb="6">
      <t>ニチガク</t>
    </rPh>
    <rPh sb="5" eb="6">
      <t>タンジツ</t>
    </rPh>
    <phoneticPr fontId="17"/>
  </si>
  <si>
    <t>小計⑧</t>
    <phoneticPr fontId="17"/>
  </si>
  <si>
    <t>×0.3　　＝</t>
    <phoneticPr fontId="17"/>
  </si>
  <si>
    <t>×</t>
    <phoneticPr fontId="17"/>
  </si>
  <si>
    <t>＝</t>
    <phoneticPr fontId="17"/>
  </si>
  <si>
    <t>千円未満切り上げ</t>
    <rPh sb="0" eb="1">
      <t>センエン</t>
    </rPh>
    <rPh sb="1" eb="3">
      <t>ミマン</t>
    </rPh>
    <rPh sb="3" eb="4">
      <t>キ</t>
    </rPh>
    <rPh sb="5" eb="6">
      <t>ア</t>
    </rPh>
    <phoneticPr fontId="17"/>
  </si>
  <si>
    <t>（下限25,000円、上限75,000円）</t>
    <phoneticPr fontId="17"/>
  </si>
  <si>
    <r>
      <t>【２０時まで、</t>
    </r>
    <r>
      <rPr>
        <u/>
        <sz val="14"/>
        <color rgb="FFFF0000"/>
        <rFont val="BIZ UDゴシック"/>
        <family val="3"/>
        <charset val="128"/>
      </rPr>
      <t>かつ</t>
    </r>
    <r>
      <rPr>
        <sz val="14"/>
        <rFont val="BIZ UDゴシック"/>
        <family val="3"/>
        <charset val="128"/>
      </rPr>
      <t>酒なしの協力金額計算】</t>
    </r>
    <rPh sb="13" eb="16">
      <t>キョウリョクキン</t>
    </rPh>
    <rPh sb="16" eb="17">
      <t>ガク</t>
    </rPh>
    <rPh sb="17" eb="19">
      <t>ケイサン</t>
    </rPh>
    <phoneticPr fontId="17"/>
  </si>
  <si>
    <t>売上高の4割</t>
    <rPh sb="0" eb="2">
      <t>ウリアゲ</t>
    </rPh>
    <rPh sb="2" eb="3">
      <t>ダカ</t>
    </rPh>
    <rPh sb="5" eb="6">
      <t>ワリ</t>
    </rPh>
    <phoneticPr fontId="17"/>
  </si>
  <si>
    <t>協力金の日額 ※２</t>
    <rPh sb="0" eb="3">
      <t>キョウリョクキン</t>
    </rPh>
    <rPh sb="4" eb="6">
      <t>ニチガク</t>
    </rPh>
    <rPh sb="5" eb="6">
      <t>タンジツ</t>
    </rPh>
    <phoneticPr fontId="17"/>
  </si>
  <si>
    <t>小計⑨</t>
    <phoneticPr fontId="17"/>
  </si>
  <si>
    <t>×0.4　　＝</t>
    <phoneticPr fontId="17"/>
  </si>
  <si>
    <t>（下限30,000円、上限100,000円）</t>
    <phoneticPr fontId="17"/>
  </si>
  <si>
    <t>※定休日・休業日は「２０時まで、かつ酒なし」 に入れてください</t>
    <phoneticPr fontId="17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</si>
  <si>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17"/>
  </si>
  <si>
    <t>※１　売上高の3割を基に、下限は2万5千円、上限は7万5千円</t>
    <rPh sb="3" eb="5">
      <t>ウリアゲ</t>
    </rPh>
    <rPh sb="5" eb="6">
      <t>ダカ</t>
    </rPh>
    <rPh sb="8" eb="9">
      <t>ワリ</t>
    </rPh>
    <rPh sb="10" eb="11">
      <t>モト</t>
    </rPh>
    <rPh sb="13" eb="15">
      <t>カゲン</t>
    </rPh>
    <rPh sb="17" eb="18">
      <t>マン</t>
    </rPh>
    <rPh sb="19" eb="20">
      <t>セン</t>
    </rPh>
    <rPh sb="20" eb="21">
      <t>エン</t>
    </rPh>
    <rPh sb="22" eb="24">
      <t>ジョウゲン</t>
    </rPh>
    <rPh sb="26" eb="27">
      <t>マン</t>
    </rPh>
    <rPh sb="28" eb="29">
      <t>セン</t>
    </rPh>
    <rPh sb="29" eb="30">
      <t>エン</t>
    </rPh>
    <phoneticPr fontId="17"/>
  </si>
  <si>
    <t>⑧＋⑨＝</t>
    <phoneticPr fontId="17"/>
  </si>
  <si>
    <t>※２　売上高の4割を基に、下限は3万円、上限は10万円</t>
    <phoneticPr fontId="17"/>
  </si>
  <si>
    <t>※エクセルファイルのシートでは保護がかかっており、色付きのセルのみ入力可能です。</t>
    <rPh sb="15" eb="17">
      <t>ホゴ</t>
    </rPh>
    <rPh sb="25" eb="27">
      <t>イロツ</t>
    </rPh>
    <rPh sb="33" eb="37">
      <t>ニュウリョクカノウ</t>
    </rPh>
    <phoneticPr fontId="20"/>
  </si>
  <si>
    <t>平成３１年、令和２年又は令和３年の、いずれかの１月～３月の売上高は、1日あたり75,000円を越えますか？</t>
    <rPh sb="0" eb="2">
      <t>ヘイセイ</t>
    </rPh>
    <rPh sb="4" eb="5">
      <t>ネン</t>
    </rPh>
    <rPh sb="6" eb="8">
      <t>レイワ</t>
    </rPh>
    <rPh sb="9" eb="10">
      <t>ネン</t>
    </rPh>
    <rPh sb="10" eb="11">
      <t>マタ</t>
    </rPh>
    <rPh sb="12" eb="14">
      <t>レイワ</t>
    </rPh>
    <rPh sb="15" eb="16">
      <t>ネン</t>
    </rPh>
    <rPh sb="24" eb="25">
      <t>ガツ</t>
    </rPh>
    <rPh sb="27" eb="28">
      <t>ガツ</t>
    </rPh>
    <rPh sb="29" eb="31">
      <t>ウリアゲ</t>
    </rPh>
    <rPh sb="31" eb="32">
      <t>ダカ</t>
    </rPh>
    <rPh sb="35" eb="36">
      <t>ニチ</t>
    </rPh>
    <rPh sb="45" eb="46">
      <t>エン</t>
    </rPh>
    <rPh sb="47" eb="48">
      <t>コ</t>
    </rPh>
    <phoneticPr fontId="20"/>
  </si>
  <si>
    <t>２１時まで・酒ありの
協力日数合計</t>
    <rPh sb="2" eb="3">
      <t>ジ</t>
    </rPh>
    <rPh sb="6" eb="7">
      <t>サケ</t>
    </rPh>
    <rPh sb="11" eb="13">
      <t>キョウリョク</t>
    </rPh>
    <rPh sb="13" eb="15">
      <t>ニッスウ</t>
    </rPh>
    <rPh sb="15" eb="17">
      <t>ゴウケイ</t>
    </rPh>
    <phoneticPr fontId="20"/>
  </si>
  <si>
    <t>２０時まで、かつ酒なしの
協力日数合計（※）</t>
    <rPh sb="2" eb="3">
      <t>ジ</t>
    </rPh>
    <rPh sb="8" eb="9">
      <t>サケ</t>
    </rPh>
    <rPh sb="13" eb="15">
      <t>キョウリョク</t>
    </rPh>
    <rPh sb="15" eb="17">
      <t>ニッスウ</t>
    </rPh>
    <rPh sb="17" eb="19">
      <t>ゴウケイ</t>
    </rPh>
    <phoneticPr fontId="20"/>
  </si>
  <si>
    <t>協力日数合計</t>
    <rPh sb="4" eb="6">
      <t>ゴウケイ</t>
    </rPh>
    <phoneticPr fontId="17"/>
  </si>
  <si>
    <t>協力日数合計（※）</t>
    <rPh sb="4" eb="6">
      <t>ゴウケイ</t>
    </rPh>
    <phoneticPr fontId="17"/>
  </si>
  <si>
    <t>時短営業の状況</t>
    <phoneticPr fontId="2"/>
  </si>
  <si>
    <t>20時を越える</t>
    <phoneticPr fontId="2"/>
  </si>
  <si>
    <t>20時を越え21時までに終了</t>
    <rPh sb="2" eb="3">
      <t>ジ</t>
    </rPh>
    <rPh sb="4" eb="5">
      <t>コ</t>
    </rPh>
    <rPh sb="8" eb="9">
      <t>ジ</t>
    </rPh>
    <rPh sb="12" eb="14">
      <t>シュウリョウ</t>
    </rPh>
    <phoneticPr fontId="2"/>
  </si>
  <si>
    <t>21時を越える</t>
    <rPh sb="2" eb="3">
      <t>ジ</t>
    </rPh>
    <rPh sb="4" eb="5">
      <t>コ</t>
    </rPh>
    <phoneticPr fontId="2"/>
  </si>
  <si>
    <t>21時を越えている</t>
    <rPh sb="2" eb="3">
      <t>ジ</t>
    </rPh>
    <rPh sb="4" eb="5">
      <t>コ</t>
    </rPh>
    <phoneticPr fontId="2"/>
  </si>
  <si>
    <t>最長の営業時間（※３）</t>
    <rPh sb="0" eb="2">
      <t>サイチョウ</t>
    </rPh>
    <rPh sb="3" eb="7">
      <t>エイギョウジカン</t>
    </rPh>
    <phoneticPr fontId="2"/>
  </si>
  <si>
    <t>※３）「店舗についての情報」に記載した、最も遅くまで営業している曜日の時間を、最長の営業時間とします。
　　　（曜日ごとに判断せず、最も遅い曜日の時間で統一してください）</t>
    <rPh sb="4" eb="6">
      <t>テンポ</t>
    </rPh>
    <rPh sb="11" eb="13">
      <t>ジョウホウ</t>
    </rPh>
    <rPh sb="15" eb="17">
      <t>キサイ</t>
    </rPh>
    <rPh sb="20" eb="21">
      <t>モット</t>
    </rPh>
    <rPh sb="22" eb="23">
      <t>オソ</t>
    </rPh>
    <rPh sb="26" eb="28">
      <t>エイギョウ</t>
    </rPh>
    <rPh sb="32" eb="34">
      <t>ヨウビ</t>
    </rPh>
    <rPh sb="35" eb="37">
      <t>ジカン</t>
    </rPh>
    <rPh sb="39" eb="41">
      <t>サイチョウ</t>
    </rPh>
    <rPh sb="42" eb="44">
      <t>エイギョウ</t>
    </rPh>
    <rPh sb="44" eb="46">
      <t>ジカン</t>
    </rPh>
    <rPh sb="56" eb="58">
      <t>ヨウビ</t>
    </rPh>
    <rPh sb="61" eb="63">
      <t>ハンダン</t>
    </rPh>
    <rPh sb="66" eb="67">
      <t>モット</t>
    </rPh>
    <rPh sb="68" eb="69">
      <t>オソ</t>
    </rPh>
    <rPh sb="70" eb="72">
      <t>ヨウビ</t>
    </rPh>
    <rPh sb="73" eb="75">
      <t>ジカン</t>
    </rPh>
    <rPh sb="76" eb="78">
      <t>トウイツ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</si>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</sst>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#,##0_ "/>
    <numFmt numFmtId="177" formatCode="#,##0_);[Red]\(#,##0\)"/>
    <numFmt numFmtId="178" formatCode="0_ "/>
  </numFmts>
  <fonts count="3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u/>
      <sz val="12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color rgb="FFFF0000"/>
      <name val="BIZ UDゴシック"/>
      <family val="3"/>
      <charset val="128"/>
    </font>
    <font>
      <sz val="12"/>
      <color rgb="FF00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BIZ UDゴシック"/>
      <family val="3"/>
      <charset val="128"/>
    </font>
    <font>
      <sz val="12"/>
      <color indexed="81"/>
      <name val="BIZ UDゴシック"/>
      <family val="3"/>
      <charset val="128"/>
    </font>
    <font>
      <sz val="9"/>
      <color indexed="81"/>
      <name val="BIZ UD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1"/>
      <color theme="0" tint="-0.34998626667073579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auto="1"/>
      </bottom>
      <diagonal/>
    </border>
    <border>
      <left/>
      <right/>
      <top style="thick">
        <color indexed="64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/>
      <right/>
      <top style="double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hair">
        <color auto="1"/>
      </right>
      <top style="double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ck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 style="medium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hair">
        <color auto="1"/>
      </bottom>
      <diagonal/>
    </border>
    <border>
      <left/>
      <right/>
      <top style="dashDotDot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 diagonalDown="1">
      <left style="thin">
        <color auto="1"/>
      </left>
      <right/>
      <top style="double">
        <color auto="1"/>
      </top>
      <bottom style="double">
        <color indexed="64"/>
      </bottom>
      <diagonal style="hair">
        <color auto="1"/>
      </diagonal>
    </border>
    <border diagonalDown="1">
      <left/>
      <right style="thick">
        <color auto="1"/>
      </right>
      <top style="double">
        <color auto="1"/>
      </top>
      <bottom style="double">
        <color indexed="64"/>
      </bottom>
      <diagonal style="hair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56" fontId="9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56" fontId="9" fillId="3" borderId="31" xfId="0" applyNumberFormat="1" applyFont="1" applyFill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56" fontId="9" fillId="3" borderId="30" xfId="0" applyNumberFormat="1" applyFont="1" applyFill="1" applyBorder="1" applyAlignment="1">
      <alignment vertical="center"/>
    </xf>
    <xf numFmtId="0" fontId="6" fillId="0" borderId="73" xfId="0" applyFont="1" applyFill="1" applyBorder="1" applyAlignment="1">
      <alignment horizontal="right" vertical="center"/>
    </xf>
    <xf numFmtId="0" fontId="9" fillId="3" borderId="7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56" fontId="9" fillId="3" borderId="114" xfId="0" applyNumberFormat="1" applyFont="1" applyFill="1" applyBorder="1" applyAlignment="1">
      <alignment vertical="center"/>
    </xf>
    <xf numFmtId="0" fontId="9" fillId="3" borderId="115" xfId="0" applyFont="1" applyFill="1" applyBorder="1" applyAlignment="1">
      <alignment horizontal="center" vertical="center"/>
    </xf>
    <xf numFmtId="56" fontId="9" fillId="3" borderId="116" xfId="0" applyNumberFormat="1" applyFont="1" applyFill="1" applyBorder="1" applyAlignment="1">
      <alignment vertical="center"/>
    </xf>
    <xf numFmtId="0" fontId="9" fillId="3" borderId="1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right" vertical="center"/>
    </xf>
    <xf numFmtId="0" fontId="6" fillId="0" borderId="61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vertical="center" shrinkToFit="1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0" fontId="6" fillId="2" borderId="11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34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right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right" vertical="center"/>
    </xf>
    <xf numFmtId="0" fontId="9" fillId="2" borderId="127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6" fillId="0" borderId="130" xfId="0" applyFont="1" applyFill="1" applyBorder="1" applyAlignment="1">
      <alignment horizontal="center" vertical="center"/>
    </xf>
    <xf numFmtId="0" fontId="9" fillId="0" borderId="0" xfId="1" applyFont="1" applyBorder="1" applyAlignment="1" applyProtection="1">
      <alignment vertical="center" wrapText="1"/>
    </xf>
    <xf numFmtId="0" fontId="18" fillId="0" borderId="0" xfId="1" applyFont="1" applyProtection="1">
      <alignment vertical="center"/>
    </xf>
    <xf numFmtId="0" fontId="19" fillId="0" borderId="0" xfId="1" applyFont="1" applyProtection="1">
      <alignment vertical="center"/>
    </xf>
    <xf numFmtId="0" fontId="18" fillId="0" borderId="0" xfId="1" applyFont="1" applyBorder="1" applyAlignment="1" applyProtection="1">
      <alignment horizontal="center" vertical="center"/>
    </xf>
    <xf numFmtId="0" fontId="18" fillId="6" borderId="0" xfId="1" applyFont="1" applyFill="1" applyBorder="1" applyAlignment="1" applyProtection="1">
      <alignment horizontal="center" vertical="center"/>
    </xf>
    <xf numFmtId="0" fontId="18" fillId="6" borderId="0" xfId="1" applyFont="1" applyFill="1" applyProtection="1">
      <alignment vertical="center"/>
    </xf>
    <xf numFmtId="0" fontId="9" fillId="0" borderId="0" xfId="1" applyFont="1" applyAlignment="1" applyProtection="1">
      <alignment horizontal="right" vertical="center"/>
    </xf>
    <xf numFmtId="0" fontId="18" fillId="0" borderId="0" xfId="1" applyFont="1" applyAlignment="1" applyProtection="1">
      <alignment vertical="center" wrapText="1"/>
    </xf>
    <xf numFmtId="0" fontId="18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left" vertical="center" wrapText="1"/>
    </xf>
    <xf numFmtId="0" fontId="11" fillId="0" borderId="0" xfId="1" applyFont="1" applyProtection="1">
      <alignment vertical="center"/>
    </xf>
    <xf numFmtId="0" fontId="24" fillId="0" borderId="0" xfId="1" applyFont="1" applyProtection="1">
      <alignment vertical="center"/>
    </xf>
    <xf numFmtId="0" fontId="18" fillId="0" borderId="0" xfId="1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vertical="center" wrapText="1"/>
    </xf>
    <xf numFmtId="0" fontId="9" fillId="0" borderId="0" xfId="1" applyFont="1" applyProtection="1">
      <alignment vertical="center"/>
    </xf>
    <xf numFmtId="0" fontId="9" fillId="0" borderId="4" xfId="1" applyFont="1" applyBorder="1" applyAlignment="1" applyProtection="1">
      <alignment horizontal="right" vertical="center" wrapText="1"/>
    </xf>
    <xf numFmtId="0" fontId="18" fillId="0" borderId="127" xfId="1" applyFont="1" applyBorder="1" applyAlignment="1" applyProtection="1">
      <alignment vertical="center" wrapText="1"/>
    </xf>
    <xf numFmtId="0" fontId="18" fillId="0" borderId="24" xfId="1" applyFont="1" applyBorder="1" applyProtection="1">
      <alignment vertical="center"/>
    </xf>
    <xf numFmtId="0" fontId="18" fillId="0" borderId="1" xfId="1" applyFont="1" applyBorder="1" applyProtection="1">
      <alignment vertical="center"/>
    </xf>
    <xf numFmtId="0" fontId="18" fillId="0" borderId="2" xfId="1" applyFont="1" applyBorder="1" applyProtection="1">
      <alignment vertical="center"/>
    </xf>
    <xf numFmtId="0" fontId="18" fillId="0" borderId="127" xfId="1" applyFont="1" applyBorder="1" applyProtection="1">
      <alignment vertical="center"/>
    </xf>
    <xf numFmtId="0" fontId="18" fillId="0" borderId="0" xfId="1" applyFont="1" applyBorder="1" applyProtection="1">
      <alignment vertical="center"/>
    </xf>
    <xf numFmtId="0" fontId="25" fillId="0" borderId="142" xfId="1" applyFont="1" applyBorder="1" applyAlignment="1" applyProtection="1">
      <alignment vertical="center"/>
    </xf>
    <xf numFmtId="0" fontId="18" fillId="0" borderId="3" xfId="1" applyFont="1" applyBorder="1" applyProtection="1">
      <alignment vertical="center"/>
    </xf>
    <xf numFmtId="0" fontId="18" fillId="0" borderId="145" xfId="1" applyFont="1" applyBorder="1" applyProtection="1">
      <alignment vertical="center"/>
    </xf>
    <xf numFmtId="38" fontId="16" fillId="0" borderId="142" xfId="2" applyFont="1" applyBorder="1" applyAlignment="1" applyProtection="1">
      <alignment horizontal="center" vertical="center"/>
    </xf>
    <xf numFmtId="38" fontId="11" fillId="0" borderId="146" xfId="2" applyFont="1" applyBorder="1" applyAlignment="1" applyProtection="1">
      <alignment vertical="center"/>
    </xf>
    <xf numFmtId="0" fontId="18" fillId="0" borderId="147" xfId="1" applyFont="1" applyBorder="1" applyAlignment="1" applyProtection="1">
      <alignment vertical="center"/>
    </xf>
    <xf numFmtId="0" fontId="18" fillId="0" borderId="127" xfId="1" applyFont="1" applyBorder="1" applyAlignment="1" applyProtection="1">
      <alignment horizontal="right" vertical="center"/>
    </xf>
    <xf numFmtId="0" fontId="18" fillId="0" borderId="0" xfId="1" applyFont="1" applyBorder="1" applyAlignment="1" applyProtection="1">
      <alignment horizontal="right" vertical="center"/>
    </xf>
    <xf numFmtId="0" fontId="26" fillId="0" borderId="0" xfId="1" applyFont="1" applyBorder="1" applyProtection="1">
      <alignment vertical="center"/>
    </xf>
    <xf numFmtId="0" fontId="16" fillId="0" borderId="0" xfId="1" applyFont="1" applyBorder="1" applyAlignment="1" applyProtection="1">
      <alignment horizontal="center" vertical="center"/>
    </xf>
    <xf numFmtId="0" fontId="16" fillId="0" borderId="142" xfId="1" applyFont="1" applyBorder="1" applyAlignment="1" applyProtection="1">
      <alignment horizontal="center" vertical="center"/>
    </xf>
    <xf numFmtId="6" fontId="18" fillId="0" borderId="0" xfId="1" applyNumberFormat="1" applyFont="1" applyBorder="1" applyProtection="1">
      <alignment vertical="center"/>
    </xf>
    <xf numFmtId="0" fontId="18" fillId="0" borderId="0" xfId="1" applyFont="1" applyBorder="1" applyAlignment="1" applyProtection="1">
      <alignment horizontal="left" vertical="center" wrapText="1"/>
    </xf>
    <xf numFmtId="0" fontId="18" fillId="0" borderId="86" xfId="1" applyFont="1" applyBorder="1" applyProtection="1">
      <alignment vertical="center"/>
    </xf>
    <xf numFmtId="0" fontId="18" fillId="0" borderId="4" xfId="1" applyFont="1" applyBorder="1" applyProtection="1">
      <alignment vertical="center"/>
    </xf>
    <xf numFmtId="0" fontId="18" fillId="0" borderId="85" xfId="1" applyFont="1" applyBorder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11" fillId="0" borderId="144" xfId="1" applyFont="1" applyBorder="1" applyAlignment="1" applyProtection="1">
      <alignment vertical="center" shrinkToFit="1"/>
    </xf>
    <xf numFmtId="0" fontId="18" fillId="0" borderId="147" xfId="1" applyFont="1" applyBorder="1" applyProtection="1">
      <alignment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/>
    </xf>
    <xf numFmtId="176" fontId="11" fillId="0" borderId="146" xfId="1" applyNumberFormat="1" applyFont="1" applyBorder="1" applyAlignment="1" applyProtection="1">
      <alignment vertical="center"/>
    </xf>
    <xf numFmtId="0" fontId="18" fillId="0" borderId="154" xfId="1" applyFont="1" applyBorder="1" applyAlignment="1" applyProtection="1">
      <alignment vertical="center"/>
    </xf>
    <xf numFmtId="0" fontId="18" fillId="0" borderId="88" xfId="1" applyFont="1" applyFill="1" applyBorder="1" applyAlignment="1" applyProtection="1">
      <alignment vertical="center"/>
    </xf>
    <xf numFmtId="0" fontId="9" fillId="0" borderId="0" xfId="1" applyFont="1" applyFill="1" applyBorder="1" applyProtection="1">
      <alignment vertical="center"/>
    </xf>
    <xf numFmtId="0" fontId="9" fillId="0" borderId="0" xfId="1" applyFont="1" applyBorder="1" applyProtection="1">
      <alignment vertical="center"/>
    </xf>
    <xf numFmtId="0" fontId="18" fillId="0" borderId="145" xfId="1" applyFont="1" applyBorder="1" applyAlignment="1" applyProtection="1">
      <alignment vertical="center"/>
    </xf>
    <xf numFmtId="0" fontId="28" fillId="0" borderId="0" xfId="1" applyFont="1" applyFill="1" applyBorder="1" applyProtection="1">
      <alignment vertical="center"/>
    </xf>
    <xf numFmtId="5" fontId="11" fillId="0" borderId="0" xfId="1" applyNumberFormat="1" applyFont="1" applyBorder="1" applyAlignment="1" applyProtection="1">
      <alignment horizontal="center" vertical="center" shrinkToFit="1"/>
    </xf>
    <xf numFmtId="5" fontId="11" fillId="0" borderId="0" xfId="1" applyNumberFormat="1" applyFont="1" applyBorder="1" applyAlignment="1" applyProtection="1">
      <alignment vertical="center"/>
    </xf>
    <xf numFmtId="0" fontId="25" fillId="0" borderId="0" xfId="1" applyFont="1" applyBorder="1" applyAlignment="1" applyProtection="1">
      <alignment horizontal="center" vertical="top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/>
    <xf numFmtId="0" fontId="25" fillId="0" borderId="16" xfId="1" applyFont="1" applyBorder="1" applyAlignment="1" applyProtection="1">
      <alignment vertical="center" wrapText="1"/>
    </xf>
    <xf numFmtId="0" fontId="18" fillId="0" borderId="16" xfId="1" applyFont="1" applyBorder="1" applyAlignment="1" applyProtection="1">
      <alignment vertical="center"/>
    </xf>
    <xf numFmtId="0" fontId="29" fillId="0" borderId="0" xfId="1" applyFont="1" applyBorder="1" applyAlignment="1" applyProtection="1">
      <alignment vertical="center" shrinkToFit="1"/>
    </xf>
    <xf numFmtId="0" fontId="25" fillId="0" borderId="0" xfId="1" applyFont="1" applyBorder="1" applyAlignment="1" applyProtection="1">
      <alignment vertical="center"/>
    </xf>
    <xf numFmtId="0" fontId="18" fillId="0" borderId="156" xfId="1" applyFont="1" applyBorder="1" applyAlignment="1" applyProtection="1">
      <alignment horizontal="center" vertical="center"/>
    </xf>
    <xf numFmtId="0" fontId="11" fillId="0" borderId="157" xfId="1" applyFont="1" applyBorder="1" applyAlignment="1" applyProtection="1">
      <alignment horizontal="center" vertical="center" shrinkToFit="1"/>
    </xf>
    <xf numFmtId="0" fontId="18" fillId="0" borderId="147" xfId="1" applyFont="1" applyBorder="1" applyAlignment="1" applyProtection="1">
      <alignment vertical="center" shrinkToFit="1"/>
    </xf>
    <xf numFmtId="5" fontId="11" fillId="0" borderId="158" xfId="1" applyNumberFormat="1" applyFont="1" applyBorder="1" applyAlignment="1" applyProtection="1">
      <alignment horizontal="center" vertical="center"/>
    </xf>
    <xf numFmtId="0" fontId="18" fillId="0" borderId="0" xfId="1" quotePrefix="1" applyNumberFormat="1" applyFont="1" applyBorder="1" applyProtection="1">
      <alignment vertical="center"/>
    </xf>
    <xf numFmtId="0" fontId="18" fillId="0" borderId="0" xfId="1" applyFont="1" applyBorder="1" applyAlignment="1" applyProtection="1">
      <alignment vertical="center" shrinkToFit="1"/>
    </xf>
    <xf numFmtId="0" fontId="25" fillId="0" borderId="0" xfId="1" applyFont="1" applyBorder="1" applyAlignment="1" applyProtection="1">
      <alignment vertical="center" wrapText="1"/>
    </xf>
    <xf numFmtId="0" fontId="19" fillId="0" borderId="0" xfId="1" applyFont="1" applyBorder="1" applyProtection="1">
      <alignment vertical="center"/>
    </xf>
    <xf numFmtId="0" fontId="11" fillId="0" borderId="0" xfId="1" applyFont="1" applyBorder="1" applyAlignment="1" applyProtection="1">
      <alignment horizontal="center" vertical="center" shrinkToFit="1"/>
    </xf>
    <xf numFmtId="0" fontId="11" fillId="0" borderId="0" xfId="1" applyFont="1" applyFill="1" applyBorder="1" applyProtection="1">
      <alignment vertical="center"/>
      <protection locked="0"/>
    </xf>
    <xf numFmtId="5" fontId="11" fillId="0" borderId="152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0" fontId="26" fillId="0" borderId="0" xfId="1" applyFont="1" applyBorder="1" applyAlignment="1" applyProtection="1">
      <alignment vertical="top"/>
    </xf>
    <xf numFmtId="0" fontId="18" fillId="0" borderId="0" xfId="1" applyFont="1" applyBorder="1" applyAlignment="1" applyProtection="1">
      <alignment vertical="top"/>
    </xf>
    <xf numFmtId="0" fontId="18" fillId="0" borderId="0" xfId="1" applyFont="1" applyBorder="1" applyAlignment="1" applyProtection="1">
      <alignment vertical="center" textRotation="255"/>
    </xf>
    <xf numFmtId="177" fontId="25" fillId="0" borderId="0" xfId="1" quotePrefix="1" applyNumberFormat="1" applyFont="1" applyBorder="1" applyAlignment="1" applyProtection="1">
      <alignment horizontal="center" vertical="top"/>
    </xf>
    <xf numFmtId="0" fontId="26" fillId="0" borderId="0" xfId="1" applyFont="1" applyBorder="1" applyAlignment="1" applyProtection="1">
      <alignment horizontal="left" vertical="top"/>
    </xf>
    <xf numFmtId="0" fontId="18" fillId="0" borderId="0" xfId="1" applyFont="1" applyBorder="1" applyAlignment="1" applyProtection="1">
      <alignment horizontal="center" vertical="top"/>
    </xf>
    <xf numFmtId="0" fontId="26" fillId="0" borderId="0" xfId="1" applyFont="1" applyBorder="1" applyAlignment="1" applyProtection="1">
      <alignment horizontal="left" vertical="center"/>
    </xf>
    <xf numFmtId="0" fontId="18" fillId="0" borderId="143" xfId="1" applyFont="1" applyBorder="1" applyAlignment="1" applyProtection="1">
      <alignment horizontal="center" vertical="center"/>
    </xf>
    <xf numFmtId="0" fontId="29" fillId="0" borderId="0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vertical="top"/>
    </xf>
    <xf numFmtId="0" fontId="19" fillId="0" borderId="4" xfId="1" applyFont="1" applyBorder="1" applyProtection="1">
      <alignment vertical="center"/>
    </xf>
    <xf numFmtId="0" fontId="18" fillId="0" borderId="1" xfId="1" applyFont="1" applyBorder="1" applyAlignment="1" applyProtection="1">
      <alignment vertical="center"/>
    </xf>
    <xf numFmtId="0" fontId="11" fillId="2" borderId="144" xfId="1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right" vertical="center"/>
    </xf>
    <xf numFmtId="0" fontId="6" fillId="0" borderId="35" xfId="0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0" fontId="6" fillId="0" borderId="14" xfId="0" applyFont="1" applyFill="1" applyBorder="1" applyAlignment="1" applyProtection="1">
      <alignment horizontal="right" vertical="center"/>
    </xf>
    <xf numFmtId="0" fontId="6" fillId="0" borderId="36" xfId="0" applyFont="1" applyFill="1" applyBorder="1" applyAlignment="1" applyProtection="1">
      <alignment horizontal="right" vertical="center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61" xfId="0" applyFont="1" applyFill="1" applyBorder="1" applyAlignment="1" applyProtection="1">
      <alignment horizontal="center" vertical="center"/>
    </xf>
    <xf numFmtId="178" fontId="12" fillId="2" borderId="28" xfId="0" applyNumberFormat="1" applyFont="1" applyFill="1" applyBorder="1" applyAlignment="1">
      <alignment horizontal="righ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10" fillId="2" borderId="81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178" fontId="10" fillId="0" borderId="78" xfId="0" applyNumberFormat="1" applyFont="1" applyFill="1" applyBorder="1" applyAlignment="1">
      <alignment horizontal="center" vertical="center"/>
    </xf>
    <xf numFmtId="178" fontId="10" fillId="0" borderId="70" xfId="0" applyNumberFormat="1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178" fontId="10" fillId="0" borderId="83" xfId="0" applyNumberFormat="1" applyFont="1" applyFill="1" applyBorder="1" applyAlignment="1">
      <alignment horizontal="center" vertical="center"/>
    </xf>
    <xf numFmtId="178" fontId="10" fillId="0" borderId="69" xfId="0" applyNumberFormat="1" applyFont="1" applyFill="1" applyBorder="1" applyAlignment="1">
      <alignment horizontal="center" vertical="center"/>
    </xf>
    <xf numFmtId="178" fontId="10" fillId="0" borderId="84" xfId="0" applyNumberFormat="1" applyFont="1" applyFill="1" applyBorder="1" applyAlignment="1">
      <alignment horizontal="center" vertical="center"/>
    </xf>
    <xf numFmtId="178" fontId="10" fillId="0" borderId="91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37" xfId="0" applyFont="1" applyFill="1" applyBorder="1" applyAlignment="1">
      <alignment horizontal="center" vertical="center" textRotation="255"/>
    </xf>
    <xf numFmtId="0" fontId="6" fillId="3" borderId="63" xfId="0" applyFont="1" applyFill="1" applyBorder="1" applyAlignment="1">
      <alignment horizontal="center" vertical="center" textRotation="255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66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10" fillId="2" borderId="82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99" xfId="0" applyFont="1" applyFill="1" applyBorder="1" applyAlignment="1" applyProtection="1">
      <alignment horizontal="center" vertical="center"/>
      <protection locked="0"/>
    </xf>
    <xf numFmtId="0" fontId="6" fillId="2" borderId="100" xfId="0" applyFont="1" applyFill="1" applyBorder="1" applyAlignment="1" applyProtection="1">
      <alignment horizontal="center" vertical="center"/>
      <protection locked="0"/>
    </xf>
    <xf numFmtId="0" fontId="6" fillId="2" borderId="108" xfId="0" applyFont="1" applyFill="1" applyBorder="1" applyAlignment="1" applyProtection="1">
      <alignment horizontal="center" vertical="center"/>
      <protection locked="0"/>
    </xf>
    <xf numFmtId="0" fontId="6" fillId="2" borderId="109" xfId="0" applyFont="1" applyFill="1" applyBorder="1" applyAlignment="1" applyProtection="1">
      <alignment horizontal="center" vertical="center"/>
      <protection locked="0"/>
    </xf>
    <xf numFmtId="0" fontId="6" fillId="2" borderId="93" xfId="0" applyFont="1" applyFill="1" applyBorder="1" applyAlignment="1" applyProtection="1">
      <alignment horizontal="center" vertical="center"/>
      <protection locked="0"/>
    </xf>
    <xf numFmtId="0" fontId="6" fillId="2" borderId="94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95" xfId="0" applyFont="1" applyFill="1" applyBorder="1" applyAlignment="1" applyProtection="1">
      <alignment horizontal="center" vertical="center"/>
      <protection locked="0"/>
    </xf>
    <xf numFmtId="0" fontId="10" fillId="2" borderId="96" xfId="0" applyFont="1" applyFill="1" applyBorder="1" applyAlignment="1" applyProtection="1">
      <alignment horizontal="center" vertical="center"/>
      <protection locked="0"/>
    </xf>
    <xf numFmtId="0" fontId="10" fillId="2" borderId="97" xfId="0" applyFont="1" applyFill="1" applyBorder="1" applyAlignment="1" applyProtection="1">
      <alignment horizontal="center" vertical="center"/>
      <protection locked="0"/>
    </xf>
    <xf numFmtId="0" fontId="10" fillId="2" borderId="80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98" xfId="0" applyFont="1" applyFill="1" applyBorder="1" applyAlignment="1" applyProtection="1">
      <alignment horizontal="center" vertical="center"/>
      <protection locked="0"/>
    </xf>
    <xf numFmtId="0" fontId="10" fillId="2" borderId="99" xfId="0" applyFont="1" applyFill="1" applyBorder="1" applyAlignment="1" applyProtection="1">
      <alignment horizontal="center" vertical="center"/>
      <protection locked="0"/>
    </xf>
    <xf numFmtId="0" fontId="10" fillId="2" borderId="107" xfId="0" applyFont="1" applyFill="1" applyBorder="1" applyAlignment="1" applyProtection="1">
      <alignment horizontal="center" vertical="center"/>
      <protection locked="0"/>
    </xf>
    <xf numFmtId="0" fontId="10" fillId="2" borderId="108" xfId="0" applyFont="1" applyFill="1" applyBorder="1" applyAlignment="1" applyProtection="1">
      <alignment horizontal="center" vertical="center"/>
      <protection locked="0"/>
    </xf>
    <xf numFmtId="0" fontId="10" fillId="2" borderId="92" xfId="0" applyFont="1" applyFill="1" applyBorder="1" applyAlignment="1" applyProtection="1">
      <alignment horizontal="center" vertical="center"/>
      <protection locked="0"/>
    </xf>
    <xf numFmtId="0" fontId="10" fillId="2" borderId="93" xfId="0" applyFont="1" applyFill="1" applyBorder="1" applyAlignment="1" applyProtection="1">
      <alignment horizontal="center" vertical="center"/>
      <protection locked="0"/>
    </xf>
    <xf numFmtId="0" fontId="10" fillId="2" borderId="94" xfId="0" applyFont="1" applyFill="1" applyBorder="1" applyAlignment="1" applyProtection="1">
      <alignment horizontal="center" vertical="center"/>
      <protection locked="0"/>
    </xf>
    <xf numFmtId="0" fontId="6" fillId="0" borderId="7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2" borderId="111" xfId="0" applyFont="1" applyFill="1" applyBorder="1" applyAlignment="1" applyProtection="1">
      <alignment horizontal="center" vertical="center"/>
      <protection locked="0"/>
    </xf>
    <xf numFmtId="0" fontId="10" fillId="2" borderId="100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105" xfId="0" applyFont="1" applyFill="1" applyBorder="1" applyAlignment="1" applyProtection="1">
      <alignment horizontal="center" vertical="center"/>
      <protection locked="0"/>
    </xf>
    <xf numFmtId="0" fontId="6" fillId="2" borderId="110" xfId="0" applyFont="1" applyFill="1" applyBorder="1" applyAlignment="1" applyProtection="1">
      <alignment horizontal="center" vertical="center"/>
      <protection locked="0"/>
    </xf>
    <xf numFmtId="0" fontId="10" fillId="0" borderId="161" xfId="0" applyFont="1" applyFill="1" applyBorder="1" applyAlignment="1">
      <alignment horizontal="center" vertical="center" shrinkToFit="1"/>
    </xf>
    <xf numFmtId="0" fontId="10" fillId="0" borderId="138" xfId="0" applyFont="1" applyFill="1" applyBorder="1" applyAlignment="1">
      <alignment horizontal="center" vertical="center" shrinkToFit="1"/>
    </xf>
    <xf numFmtId="0" fontId="10" fillId="0" borderId="162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79" xfId="0" applyFont="1" applyFill="1" applyBorder="1" applyAlignment="1">
      <alignment horizontal="center" vertical="center" wrapText="1"/>
    </xf>
    <xf numFmtId="0" fontId="9" fillId="5" borderId="87" xfId="0" applyFont="1" applyFill="1" applyBorder="1" applyAlignment="1">
      <alignment horizontal="center" vertical="center" wrapText="1"/>
    </xf>
    <xf numFmtId="0" fontId="9" fillId="5" borderId="88" xfId="0" applyFont="1" applyFill="1" applyBorder="1" applyAlignment="1">
      <alignment horizontal="center" vertical="center" wrapText="1"/>
    </xf>
    <xf numFmtId="0" fontId="9" fillId="5" borderId="9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106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/>
      <protection locked="0"/>
    </xf>
    <xf numFmtId="0" fontId="10" fillId="2" borderId="23" xfId="0" applyFont="1" applyFill="1" applyBorder="1" applyAlignment="1" applyProtection="1">
      <alignment horizontal="left" vertical="top"/>
      <protection locked="0"/>
    </xf>
    <xf numFmtId="0" fontId="10" fillId="2" borderId="55" xfId="0" applyFont="1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24" xfId="0" applyFont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center" vertical="center" wrapText="1"/>
    </xf>
    <xf numFmtId="0" fontId="10" fillId="2" borderId="109" xfId="0" applyFont="1" applyFill="1" applyBorder="1" applyAlignment="1" applyProtection="1">
      <alignment horizontal="center" vertical="center"/>
      <protection locked="0"/>
    </xf>
    <xf numFmtId="0" fontId="6" fillId="2" borderId="64" xfId="0" applyFont="1" applyFill="1" applyBorder="1" applyAlignment="1" applyProtection="1">
      <alignment horizontal="center" vertical="center"/>
      <protection locked="0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9" xfId="0" applyFont="1" applyFill="1" applyBorder="1" applyAlignment="1">
      <alignment horizontal="center" vertical="center" wrapText="1"/>
    </xf>
    <xf numFmtId="0" fontId="6" fillId="2" borderId="112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 wrapText="1"/>
    </xf>
    <xf numFmtId="0" fontId="8" fillId="0" borderId="132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11" fillId="5" borderId="128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129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 wrapText="1" shrinkToFit="1"/>
    </xf>
    <xf numFmtId="0" fontId="9" fillId="3" borderId="88" xfId="0" applyFont="1" applyFill="1" applyBorder="1" applyAlignment="1">
      <alignment horizontal="center" vertical="center" shrinkToFit="1"/>
    </xf>
    <xf numFmtId="0" fontId="9" fillId="3" borderId="90" xfId="0" applyFont="1" applyFill="1" applyBorder="1" applyAlignment="1">
      <alignment horizontal="center" vertical="center" shrinkToFit="1"/>
    </xf>
    <xf numFmtId="0" fontId="9" fillId="4" borderId="88" xfId="0" applyFont="1" applyFill="1" applyBorder="1" applyAlignment="1">
      <alignment horizontal="center" vertical="center" wrapText="1"/>
    </xf>
    <xf numFmtId="0" fontId="9" fillId="4" borderId="8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9" fillId="3" borderId="86" xfId="0" applyFont="1" applyFill="1" applyBorder="1" applyAlignment="1">
      <alignment horizontal="center" vertical="center" wrapText="1"/>
    </xf>
    <xf numFmtId="0" fontId="9" fillId="3" borderId="7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55" xfId="0" applyFont="1" applyFill="1" applyBorder="1" applyAlignment="1">
      <alignment horizontal="left" vertical="top"/>
    </xf>
    <xf numFmtId="0" fontId="11" fillId="5" borderId="103" xfId="0" applyFont="1" applyFill="1" applyBorder="1" applyAlignment="1">
      <alignment horizontal="center" vertical="center"/>
    </xf>
    <xf numFmtId="0" fontId="11" fillId="5" borderId="102" xfId="0" applyFont="1" applyFill="1" applyBorder="1" applyAlignment="1">
      <alignment horizontal="center" vertical="center"/>
    </xf>
    <xf numFmtId="0" fontId="11" fillId="5" borderId="104" xfId="0" applyFont="1" applyFill="1" applyBorder="1" applyAlignment="1">
      <alignment horizontal="center" vertical="center"/>
    </xf>
    <xf numFmtId="0" fontId="10" fillId="2" borderId="122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6" fillId="2" borderId="121" xfId="0" applyFont="1" applyFill="1" applyBorder="1" applyAlignment="1" applyProtection="1">
      <alignment horizontal="center" vertical="center"/>
      <protection locked="0"/>
    </xf>
    <xf numFmtId="0" fontId="6" fillId="2" borderId="123" xfId="0" applyFont="1" applyFill="1" applyBorder="1" applyAlignment="1" applyProtection="1">
      <alignment horizontal="center" vertical="center"/>
      <protection locked="0"/>
    </xf>
    <xf numFmtId="0" fontId="6" fillId="2" borderId="12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10" fillId="2" borderId="119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20" xfId="0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6" fillId="2" borderId="118" xfId="0" applyFont="1" applyFill="1" applyBorder="1" applyAlignment="1" applyProtection="1">
      <alignment horizontal="center" vertical="center"/>
      <protection locked="0"/>
    </xf>
    <xf numFmtId="0" fontId="6" fillId="2" borderId="120" xfId="0" applyFont="1" applyFill="1" applyBorder="1" applyAlignment="1" applyProtection="1">
      <alignment horizontal="center" vertical="center"/>
      <protection locked="0"/>
    </xf>
    <xf numFmtId="0" fontId="6" fillId="2" borderId="119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10" fillId="0" borderId="8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84" xfId="0" applyFont="1" applyFill="1" applyBorder="1" applyAlignment="1">
      <alignment horizontal="center" vertical="center"/>
    </xf>
    <xf numFmtId="0" fontId="10" fillId="0" borderId="91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6" fillId="3" borderId="125" xfId="0" applyFont="1" applyFill="1" applyBorder="1" applyAlignment="1">
      <alignment horizontal="center" vertical="center" textRotation="255"/>
    </xf>
    <xf numFmtId="0" fontId="6" fillId="3" borderId="126" xfId="0" applyFont="1" applyFill="1" applyBorder="1" applyAlignment="1">
      <alignment horizontal="center" vertical="center" textRotation="255"/>
    </xf>
    <xf numFmtId="0" fontId="18" fillId="0" borderId="0" xfId="1" applyFont="1" applyBorder="1" applyAlignment="1" applyProtection="1">
      <alignment horizontal="center" vertical="center"/>
    </xf>
    <xf numFmtId="177" fontId="11" fillId="0" borderId="144" xfId="1" applyNumberFormat="1" applyFont="1" applyBorder="1" applyAlignment="1" applyProtection="1">
      <alignment horizontal="center" vertical="center" shrinkToFit="1"/>
    </xf>
    <xf numFmtId="177" fontId="11" fillId="0" borderId="16" xfId="1" applyNumberFormat="1" applyFont="1" applyBorder="1" applyAlignment="1" applyProtection="1">
      <alignment horizontal="center" vertical="center" shrinkToFit="1"/>
    </xf>
    <xf numFmtId="176" fontId="11" fillId="0" borderId="146" xfId="1" applyNumberFormat="1" applyFont="1" applyBorder="1" applyAlignment="1" applyProtection="1">
      <alignment horizontal="center" vertical="center" wrapText="1"/>
    </xf>
    <xf numFmtId="176" fontId="11" fillId="0" borderId="154" xfId="1" applyNumberFormat="1" applyFont="1" applyBorder="1" applyAlignment="1" applyProtection="1">
      <alignment horizontal="center" vertical="center" wrapText="1"/>
    </xf>
    <xf numFmtId="0" fontId="18" fillId="2" borderId="0" xfId="1" applyFont="1" applyFill="1" applyBorder="1" applyAlignment="1" applyProtection="1">
      <alignment horizontal="center" vertical="center"/>
      <protection locked="0"/>
    </xf>
    <xf numFmtId="177" fontId="25" fillId="0" borderId="152" xfId="1" quotePrefix="1" applyNumberFormat="1" applyFont="1" applyBorder="1" applyAlignment="1" applyProtection="1">
      <alignment horizontal="center" vertical="top"/>
    </xf>
    <xf numFmtId="0" fontId="18" fillId="0" borderId="0" xfId="1" applyFont="1" applyBorder="1" applyAlignment="1" applyProtection="1">
      <alignment horizontal="center" vertical="top" shrinkToFit="1"/>
    </xf>
    <xf numFmtId="0" fontId="27" fillId="0" borderId="0" xfId="1" applyFont="1" applyBorder="1" applyAlignment="1" applyProtection="1">
      <alignment horizontal="right" vertical="center"/>
    </xf>
    <xf numFmtId="0" fontId="27" fillId="0" borderId="124" xfId="1" applyFont="1" applyBorder="1" applyAlignment="1" applyProtection="1">
      <alignment horizontal="right" vertical="center"/>
    </xf>
    <xf numFmtId="5" fontId="27" fillId="0" borderId="159" xfId="1" applyNumberFormat="1" applyFont="1" applyBorder="1" applyAlignment="1" applyProtection="1">
      <alignment horizontal="center" vertical="center" shrinkToFit="1"/>
    </xf>
    <xf numFmtId="5" fontId="27" fillId="0" borderId="160" xfId="1" applyNumberFormat="1" applyFont="1" applyBorder="1" applyAlignment="1" applyProtection="1">
      <alignment horizontal="center" vertical="center" shrinkToFit="1"/>
    </xf>
    <xf numFmtId="38" fontId="18" fillId="0" borderId="0" xfId="2" applyFont="1" applyBorder="1" applyAlignment="1" applyProtection="1">
      <alignment horizontal="right" vertical="center"/>
    </xf>
    <xf numFmtId="0" fontId="18" fillId="0" borderId="152" xfId="1" applyFont="1" applyBorder="1" applyAlignment="1" applyProtection="1">
      <alignment horizontal="center" vertical="center"/>
    </xf>
    <xf numFmtId="0" fontId="18" fillId="0" borderId="16" xfId="1" applyFont="1" applyBorder="1" applyAlignment="1" applyProtection="1">
      <alignment horizontal="center" vertical="center"/>
    </xf>
    <xf numFmtId="0" fontId="18" fillId="0" borderId="139" xfId="1" applyFont="1" applyBorder="1" applyAlignment="1" applyProtection="1">
      <alignment horizontal="center" vertical="center" shrinkToFit="1"/>
    </xf>
    <xf numFmtId="0" fontId="18" fillId="0" borderId="140" xfId="1" applyFont="1" applyBorder="1" applyAlignment="1" applyProtection="1">
      <alignment horizontal="center" vertical="center" shrinkToFit="1"/>
    </xf>
    <xf numFmtId="0" fontId="18" fillId="0" borderId="141" xfId="1" applyFont="1" applyBorder="1" applyAlignment="1" applyProtection="1">
      <alignment horizontal="center" vertical="center" shrinkToFit="1"/>
    </xf>
    <xf numFmtId="0" fontId="18" fillId="0" borderId="139" xfId="1" applyFont="1" applyBorder="1" applyAlignment="1" applyProtection="1">
      <alignment horizontal="center" vertical="center" wrapText="1"/>
    </xf>
    <xf numFmtId="0" fontId="18" fillId="0" borderId="140" xfId="1" applyFont="1" applyBorder="1" applyAlignment="1" applyProtection="1">
      <alignment horizontal="center" vertical="center" wrapText="1"/>
    </xf>
    <xf numFmtId="0" fontId="18" fillId="0" borderId="141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/>
    </xf>
    <xf numFmtId="0" fontId="18" fillId="0" borderId="79" xfId="1" applyFont="1" applyBorder="1" applyAlignment="1" applyProtection="1">
      <alignment horizontal="center" vertical="center"/>
    </xf>
    <xf numFmtId="0" fontId="25" fillId="0" borderId="152" xfId="1" applyFont="1" applyBorder="1" applyAlignment="1" applyProtection="1">
      <alignment horizontal="center" vertical="top"/>
    </xf>
    <xf numFmtId="177" fontId="11" fillId="0" borderId="144" xfId="1" quotePrefix="1" applyNumberFormat="1" applyFont="1" applyBorder="1" applyAlignment="1" applyProtection="1">
      <alignment horizontal="center" vertical="center" shrinkToFit="1"/>
    </xf>
    <xf numFmtId="177" fontId="11" fillId="0" borderId="16" xfId="1" quotePrefix="1" applyNumberFormat="1" applyFont="1" applyBorder="1" applyAlignment="1" applyProtection="1">
      <alignment horizontal="center" vertical="center" shrinkToFit="1"/>
    </xf>
    <xf numFmtId="0" fontId="25" fillId="0" borderId="139" xfId="1" applyFont="1" applyBorder="1" applyAlignment="1" applyProtection="1">
      <alignment horizontal="center" vertical="center" shrinkToFit="1"/>
    </xf>
    <xf numFmtId="0" fontId="25" fillId="0" borderId="140" xfId="1" applyFont="1" applyBorder="1" applyAlignment="1" applyProtection="1">
      <alignment horizontal="center" vertical="center" shrinkToFit="1"/>
    </xf>
    <xf numFmtId="0" fontId="25" fillId="0" borderId="141" xfId="1" applyFont="1" applyBorder="1" applyAlignment="1" applyProtection="1">
      <alignment horizontal="center" vertical="center" shrinkToFit="1"/>
    </xf>
    <xf numFmtId="0" fontId="18" fillId="0" borderId="155" xfId="1" applyFont="1" applyBorder="1" applyAlignment="1" applyProtection="1">
      <alignment horizontal="center" vertical="top" wrapText="1"/>
    </xf>
    <xf numFmtId="0" fontId="18" fillId="0" borderId="155" xfId="1" applyFont="1" applyBorder="1" applyAlignment="1" applyProtection="1">
      <alignment horizontal="center" vertical="top"/>
    </xf>
    <xf numFmtId="38" fontId="11" fillId="2" borderId="154" xfId="1" applyNumberFormat="1" applyFont="1" applyFill="1" applyBorder="1" applyAlignment="1" applyProtection="1">
      <alignment horizontal="center" vertical="center"/>
      <protection locked="0"/>
    </xf>
    <xf numFmtId="0" fontId="11" fillId="2" borderId="154" xfId="1" applyFont="1" applyFill="1" applyBorder="1" applyAlignment="1" applyProtection="1">
      <alignment horizontal="center" vertical="center"/>
      <protection locked="0"/>
    </xf>
    <xf numFmtId="176" fontId="11" fillId="0" borderId="154" xfId="1" applyNumberFormat="1" applyFont="1" applyBorder="1" applyAlignment="1" applyProtection="1">
      <alignment horizontal="center" vertical="center"/>
    </xf>
    <xf numFmtId="0" fontId="18" fillId="0" borderId="150" xfId="1" applyFont="1" applyBorder="1" applyAlignment="1" applyProtection="1">
      <alignment horizontal="center" vertical="top" wrapText="1"/>
    </xf>
    <xf numFmtId="0" fontId="18" fillId="0" borderId="150" xfId="1" applyFont="1" applyBorder="1" applyAlignment="1" applyProtection="1">
      <alignment horizontal="center" vertical="top"/>
    </xf>
    <xf numFmtId="0" fontId="25" fillId="0" borderId="88" xfId="1" applyFont="1" applyBorder="1" applyAlignment="1" applyProtection="1">
      <alignment horizontal="center" vertical="top"/>
    </xf>
    <xf numFmtId="5" fontId="11" fillId="0" borderId="155" xfId="1" applyNumberFormat="1" applyFont="1" applyBorder="1" applyAlignment="1" applyProtection="1">
      <alignment horizontal="center" vertical="center" shrinkToFit="1"/>
    </xf>
    <xf numFmtId="5" fontId="11" fillId="0" borderId="144" xfId="1" applyNumberFormat="1" applyFont="1" applyBorder="1" applyAlignment="1" applyProtection="1">
      <alignment horizontal="center" vertical="center" shrinkToFit="1"/>
    </xf>
    <xf numFmtId="5" fontId="11" fillId="0" borderId="0" xfId="1" applyNumberFormat="1" applyFont="1" applyBorder="1" applyAlignment="1" applyProtection="1">
      <alignment horizontal="center" vertical="center"/>
    </xf>
    <xf numFmtId="5" fontId="11" fillId="0" borderId="142" xfId="1" applyNumberFormat="1" applyFont="1" applyBorder="1" applyAlignment="1" applyProtection="1">
      <alignment horizontal="center" vertical="center"/>
    </xf>
    <xf numFmtId="5" fontId="11" fillId="0" borderId="16" xfId="1" applyNumberFormat="1" applyFont="1" applyBorder="1" applyAlignment="1" applyProtection="1">
      <alignment horizontal="center" vertical="center"/>
    </xf>
    <xf numFmtId="5" fontId="11" fillId="0" borderId="147" xfId="1" applyNumberFormat="1" applyFont="1" applyBorder="1" applyAlignment="1" applyProtection="1">
      <alignment horizontal="center" vertical="center"/>
    </xf>
    <xf numFmtId="0" fontId="9" fillId="0" borderId="151" xfId="1" applyFont="1" applyBorder="1" applyAlignment="1" applyProtection="1">
      <alignment horizontal="center" vertical="center" wrapText="1"/>
    </xf>
    <xf numFmtId="0" fontId="9" fillId="0" borderId="152" xfId="1" applyFont="1" applyBorder="1" applyAlignment="1" applyProtection="1">
      <alignment horizontal="center" vertical="center"/>
    </xf>
    <xf numFmtId="0" fontId="9" fillId="0" borderId="153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center" vertical="center"/>
    </xf>
    <xf numFmtId="0" fontId="9" fillId="0" borderId="79" xfId="1" applyFont="1" applyBorder="1" applyAlignment="1" applyProtection="1">
      <alignment horizontal="center" vertical="center"/>
    </xf>
    <xf numFmtId="0" fontId="11" fillId="2" borderId="144" xfId="1" applyNumberFormat="1" applyFont="1" applyFill="1" applyBorder="1" applyAlignment="1" applyProtection="1">
      <alignment horizontal="center" vertical="center"/>
    </xf>
    <xf numFmtId="0" fontId="11" fillId="2" borderId="16" xfId="1" applyNumberFormat="1" applyFont="1" applyFill="1" applyBorder="1" applyAlignment="1" applyProtection="1">
      <alignment horizontal="center" vertical="center"/>
    </xf>
    <xf numFmtId="6" fontId="27" fillId="0" borderId="148" xfId="1" applyNumberFormat="1" applyFont="1" applyBorder="1" applyAlignment="1" applyProtection="1">
      <alignment horizontal="center" vertical="center" shrinkToFit="1"/>
    </xf>
    <xf numFmtId="6" fontId="27" fillId="0" borderId="149" xfId="1" applyNumberFormat="1" applyFont="1" applyBorder="1" applyAlignment="1" applyProtection="1">
      <alignment horizontal="center" vertical="center" shrinkToFit="1"/>
    </xf>
    <xf numFmtId="0" fontId="25" fillId="0" borderId="139" xfId="1" applyFont="1" applyBorder="1" applyAlignment="1" applyProtection="1">
      <alignment horizontal="center" vertical="center" wrapText="1"/>
    </xf>
    <xf numFmtId="0" fontId="25" fillId="0" borderId="140" xfId="1" applyFont="1" applyBorder="1" applyAlignment="1" applyProtection="1">
      <alignment horizontal="center" vertical="center" wrapText="1"/>
    </xf>
    <xf numFmtId="0" fontId="25" fillId="0" borderId="141" xfId="1" applyFont="1" applyBorder="1" applyAlignment="1" applyProtection="1">
      <alignment horizontal="center" vertical="center" wrapText="1"/>
    </xf>
    <xf numFmtId="0" fontId="9" fillId="0" borderId="139" xfId="1" applyFont="1" applyBorder="1" applyAlignment="1" applyProtection="1">
      <alignment horizontal="center" vertical="center"/>
    </xf>
    <xf numFmtId="0" fontId="9" fillId="0" borderId="141" xfId="1" applyFont="1" applyBorder="1" applyAlignment="1" applyProtection="1">
      <alignment horizontal="center" vertical="center"/>
    </xf>
    <xf numFmtId="0" fontId="11" fillId="0" borderId="127" xfId="1" applyFont="1" applyBorder="1" applyAlignment="1" applyProtection="1">
      <alignment horizontal="right" vertical="center" shrinkToFit="1"/>
    </xf>
    <xf numFmtId="0" fontId="11" fillId="0" borderId="0" xfId="1" applyFont="1" applyBorder="1" applyAlignment="1" applyProtection="1">
      <alignment horizontal="right" vertical="center" shrinkToFit="1"/>
    </xf>
    <xf numFmtId="0" fontId="11" fillId="0" borderId="142" xfId="1" applyFont="1" applyBorder="1" applyAlignment="1" applyProtection="1">
      <alignment horizontal="right" vertical="center" shrinkToFit="1"/>
    </xf>
    <xf numFmtId="0" fontId="18" fillId="0" borderId="24" xfId="1" applyFont="1" applyBorder="1" applyAlignment="1" applyProtection="1">
      <alignment horizontal="left" vertical="center" wrapText="1"/>
    </xf>
    <xf numFmtId="0" fontId="18" fillId="0" borderId="1" xfId="1" applyFont="1" applyBorder="1" applyAlignment="1" applyProtection="1">
      <alignment horizontal="left" vertical="center" wrapText="1"/>
    </xf>
    <xf numFmtId="0" fontId="18" fillId="0" borderId="2" xfId="1" applyFont="1" applyBorder="1" applyAlignment="1" applyProtection="1">
      <alignment horizontal="left" vertical="center" wrapText="1"/>
    </xf>
    <xf numFmtId="0" fontId="18" fillId="0" borderId="127" xfId="1" applyFont="1" applyBorder="1" applyAlignment="1" applyProtection="1">
      <alignment horizontal="left" vertical="center" wrapText="1"/>
    </xf>
    <xf numFmtId="0" fontId="18" fillId="0" borderId="0" xfId="1" applyFont="1" applyBorder="1" applyAlignment="1" applyProtection="1">
      <alignment horizontal="left" vertical="center" wrapText="1"/>
    </xf>
    <xf numFmtId="0" fontId="18" fillId="0" borderId="3" xfId="1" applyFont="1" applyBorder="1" applyAlignment="1" applyProtection="1">
      <alignment horizontal="left" vertical="center" wrapText="1"/>
    </xf>
    <xf numFmtId="0" fontId="18" fillId="0" borderId="86" xfId="1" applyFont="1" applyBorder="1" applyAlignment="1" applyProtection="1">
      <alignment horizontal="left" vertical="center" wrapText="1"/>
    </xf>
    <xf numFmtId="0" fontId="18" fillId="0" borderId="4" xfId="1" applyFont="1" applyBorder="1" applyAlignment="1" applyProtection="1">
      <alignment horizontal="left" vertical="center" wrapText="1"/>
    </xf>
    <xf numFmtId="0" fontId="18" fillId="0" borderId="85" xfId="1" applyFont="1" applyBorder="1" applyAlignment="1" applyProtection="1">
      <alignment horizontal="left" vertical="center" wrapText="1"/>
    </xf>
    <xf numFmtId="0" fontId="11" fillId="0" borderId="143" xfId="1" applyFont="1" applyBorder="1" applyAlignment="1" applyProtection="1">
      <alignment horizontal="center" vertical="center" wrapText="1"/>
    </xf>
    <xf numFmtId="0" fontId="11" fillId="0" borderId="148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left" vertical="center" wrapText="1"/>
    </xf>
    <xf numFmtId="0" fontId="9" fillId="0" borderId="138" xfId="1" applyFont="1" applyBorder="1" applyAlignment="1" applyProtection="1">
      <alignment horizontal="right" vertical="center" wrapText="1"/>
    </xf>
    <xf numFmtId="0" fontId="9" fillId="0" borderId="23" xfId="1" applyFont="1" applyBorder="1" applyAlignment="1" applyProtection="1">
      <alignment horizontal="left" vertical="center" wrapText="1"/>
    </xf>
    <xf numFmtId="0" fontId="9" fillId="0" borderId="138" xfId="1" applyFont="1" applyBorder="1" applyAlignment="1" applyProtection="1">
      <alignment horizontal="left" vertical="center" wrapText="1"/>
    </xf>
    <xf numFmtId="0" fontId="9" fillId="0" borderId="1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wrapText="1"/>
    </xf>
    <xf numFmtId="0" fontId="9" fillId="0" borderId="138" xfId="1" applyFont="1" applyBorder="1" applyAlignment="1" applyProtection="1">
      <alignment horizontal="center" vertical="center" wrapText="1"/>
    </xf>
    <xf numFmtId="0" fontId="9" fillId="0" borderId="19" xfId="1" applyFont="1" applyBorder="1" applyAlignment="1" applyProtection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/>
    </xf>
    <xf numFmtId="0" fontId="9" fillId="0" borderId="138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16" fillId="0" borderId="133" xfId="1" applyFont="1" applyBorder="1" applyAlignment="1" applyProtection="1">
      <alignment horizontal="center" vertical="center" wrapText="1"/>
    </xf>
    <xf numFmtId="0" fontId="16" fillId="0" borderId="134" xfId="1" applyFont="1" applyBorder="1" applyAlignment="1" applyProtection="1">
      <alignment horizontal="center" vertical="center" wrapText="1"/>
    </xf>
    <xf numFmtId="0" fontId="16" fillId="0" borderId="135" xfId="1" applyFont="1" applyBorder="1" applyAlignment="1" applyProtection="1">
      <alignment horizontal="center" vertical="center" wrapText="1"/>
    </xf>
    <xf numFmtId="0" fontId="16" fillId="0" borderId="136" xfId="1" applyFont="1" applyBorder="1" applyAlignment="1" applyProtection="1">
      <alignment horizontal="center" vertical="center" wrapText="1"/>
    </xf>
    <xf numFmtId="0" fontId="16" fillId="0" borderId="32" xfId="1" applyFont="1" applyBorder="1" applyAlignment="1" applyProtection="1">
      <alignment horizontal="center" vertical="center" wrapText="1"/>
    </xf>
    <xf numFmtId="0" fontId="16" fillId="0" borderId="137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right" vertical="center"/>
    </xf>
    <xf numFmtId="0" fontId="11" fillId="2" borderId="23" xfId="1" applyFont="1" applyFill="1" applyBorder="1" applyAlignment="1" applyProtection="1">
      <alignment horizontal="center" vertical="center"/>
    </xf>
    <xf numFmtId="0" fontId="11" fillId="2" borderId="13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right" vertical="center"/>
    </xf>
    <xf numFmtId="0" fontId="11" fillId="0" borderId="0" xfId="1" applyFont="1" applyAlignment="1" applyProtection="1">
      <alignment horizontal="left" vertical="center" wrapText="1"/>
    </xf>
    <xf numFmtId="0" fontId="22" fillId="0" borderId="0" xfId="1" applyFont="1" applyAlignment="1" applyProtection="1">
      <alignment horizontal="center" vertical="center"/>
    </xf>
    <xf numFmtId="0" fontId="23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left" wrapText="1"/>
    </xf>
  </cellXfs>
  <cellStyles count="3">
    <cellStyle name="桁区切り 2" xfId="2"/>
    <cellStyle name="標準" xfId="0" builtinId="0"/>
    <cellStyle name="標準 2" xfId="1"/>
  </cellStyles>
  <dxfs count="12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9712</xdr:colOff>
      <xdr:row>14</xdr:row>
      <xdr:rowOff>0</xdr:rowOff>
    </xdr:from>
    <xdr:to>
      <xdr:col>6</xdr:col>
      <xdr:colOff>9713</xdr:colOff>
      <xdr:row>15</xdr:row>
      <xdr:rowOff>6350</xdr:rowOff>
    </xdr:to>
    <xdr:cxnSp macro="">
      <xdr:nvCxnSpPr>
        <xdr:cNvPr id="2" name="直線矢印コネクタ 1"/>
        <xdr:cNvCxnSpPr/>
      </xdr:nvCxnSpPr>
      <xdr:spPr>
        <a:xfrm flipH="1">
          <a:off x="2556062" y="3282950"/>
          <a:ext cx="1" cy="361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247651</xdr:colOff>
      <xdr:row>16</xdr:row>
      <xdr:rowOff>19050</xdr:rowOff>
    </xdr:from>
    <xdr:to>
      <xdr:col>2</xdr:col>
      <xdr:colOff>247652</xdr:colOff>
      <xdr:row>17</xdr:row>
      <xdr:rowOff>12700</xdr:rowOff>
    </xdr:to>
    <xdr:cxnSp macro="">
      <xdr:nvCxnSpPr>
        <xdr:cNvPr id="3" name="直線矢印コネクタ 2"/>
        <xdr:cNvCxnSpPr/>
      </xdr:nvCxnSpPr>
      <xdr:spPr>
        <a:xfrm flipH="1">
          <a:off x="781051" y="4165600"/>
          <a:ext cx="1" cy="412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247652</xdr:colOff>
      <xdr:row>23</xdr:row>
      <xdr:rowOff>283882</xdr:rowOff>
    </xdr:from>
    <xdr:to>
      <xdr:col>2</xdr:col>
      <xdr:colOff>247652</xdr:colOff>
      <xdr:row>27</xdr:row>
      <xdr:rowOff>0</xdr:rowOff>
    </xdr:to>
    <xdr:cxnSp macro="">
      <xdr:nvCxnSpPr>
        <xdr:cNvPr id="4" name="直線矢印コネクタ 3"/>
        <xdr:cNvCxnSpPr/>
      </xdr:nvCxnSpPr>
      <xdr:spPr>
        <a:xfrm>
          <a:off x="781052" y="6259232"/>
          <a:ext cx="0" cy="54796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733238</xdr:colOff>
      <xdr:row>16</xdr:row>
      <xdr:rowOff>4108</xdr:rowOff>
    </xdr:from>
    <xdr:to>
      <xdr:col>10</xdr:col>
      <xdr:colOff>733238</xdr:colOff>
      <xdr:row>16</xdr:row>
      <xdr:rowOff>410882</xdr:rowOff>
    </xdr:to>
    <xdr:cxnSp macro="">
      <xdr:nvCxnSpPr>
        <xdr:cNvPr id="5" name="直線矢印コネクタ 4"/>
        <xdr:cNvCxnSpPr/>
      </xdr:nvCxnSpPr>
      <xdr:spPr>
        <a:xfrm>
          <a:off x="4828988" y="4150658"/>
          <a:ext cx="0" cy="40677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9713</xdr:colOff>
      <xdr:row>14</xdr:row>
      <xdr:rowOff>0</xdr:rowOff>
    </xdr:from>
    <xdr:to>
      <xdr:col>17</xdr:col>
      <xdr:colOff>9714</xdr:colOff>
      <xdr:row>15</xdr:row>
      <xdr:rowOff>0</xdr:rowOff>
    </xdr:to>
    <xdr:cxnSp macro="">
      <xdr:nvCxnSpPr>
        <xdr:cNvPr id="6" name="直線矢印コネクタ 5"/>
        <xdr:cNvCxnSpPr/>
      </xdr:nvCxnSpPr>
      <xdr:spPr>
        <a:xfrm flipH="1">
          <a:off x="7775763" y="3282950"/>
          <a:ext cx="1" cy="355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336176</xdr:colOff>
      <xdr:row>41</xdr:row>
      <xdr:rowOff>149411</xdr:rowOff>
    </xdr:from>
    <xdr:to>
      <xdr:col>8</xdr:col>
      <xdr:colOff>605117</xdr:colOff>
      <xdr:row>41</xdr:row>
      <xdr:rowOff>149411</xdr:rowOff>
    </xdr:to>
    <xdr:cxnSp macro="">
      <xdr:nvCxnSpPr>
        <xdr:cNvPr id="7" name="直線矢印コネクタ 6"/>
        <xdr:cNvCxnSpPr/>
      </xdr:nvCxnSpPr>
      <xdr:spPr>
        <a:xfrm>
          <a:off x="3225426" y="10722161"/>
          <a:ext cx="61184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7470</xdr:colOff>
      <xdr:row>30</xdr:row>
      <xdr:rowOff>149411</xdr:rowOff>
    </xdr:from>
    <xdr:to>
      <xdr:col>14</xdr:col>
      <xdr:colOff>948765</xdr:colOff>
      <xdr:row>33</xdr:row>
      <xdr:rowOff>179294</xdr:rowOff>
    </xdr:to>
    <xdr:cxnSp macro="">
      <xdr:nvCxnSpPr>
        <xdr:cNvPr id="8" name="カギ線コネクタ 7"/>
        <xdr:cNvCxnSpPr/>
      </xdr:nvCxnSpPr>
      <xdr:spPr>
        <a:xfrm flipV="1">
          <a:off x="5874870" y="7744011"/>
          <a:ext cx="941295" cy="829983"/>
        </a:xfrm>
        <a:prstGeom prst="bentConnector3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186764</xdr:colOff>
      <xdr:row>32</xdr:row>
      <xdr:rowOff>224118</xdr:rowOff>
    </xdr:from>
    <xdr:to>
      <xdr:col>15</xdr:col>
      <xdr:colOff>186764</xdr:colOff>
      <xdr:row>38</xdr:row>
      <xdr:rowOff>127000</xdr:rowOff>
    </xdr:to>
    <xdr:cxnSp macro="">
      <xdr:nvCxnSpPr>
        <xdr:cNvPr id="9" name="直線コネクタ 8"/>
        <xdr:cNvCxnSpPr/>
      </xdr:nvCxnSpPr>
      <xdr:spPr>
        <a:xfrm>
          <a:off x="7089214" y="8383868"/>
          <a:ext cx="0" cy="15030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127000</xdr:rowOff>
    </xdr:from>
    <xdr:to>
      <xdr:col>15</xdr:col>
      <xdr:colOff>201708</xdr:colOff>
      <xdr:row>38</xdr:row>
      <xdr:rowOff>127000</xdr:rowOff>
    </xdr:to>
    <xdr:cxnSp macro="">
      <xdr:nvCxnSpPr>
        <xdr:cNvPr id="10" name="直線コネクタ 9"/>
        <xdr:cNvCxnSpPr/>
      </xdr:nvCxnSpPr>
      <xdr:spPr>
        <a:xfrm flipH="1">
          <a:off x="228600" y="9886950"/>
          <a:ext cx="687555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336176</xdr:colOff>
      <xdr:row>46</xdr:row>
      <xdr:rowOff>156882</xdr:rowOff>
    </xdr:from>
    <xdr:to>
      <xdr:col>8</xdr:col>
      <xdr:colOff>597647</xdr:colOff>
      <xdr:row>46</xdr:row>
      <xdr:rowOff>156882</xdr:rowOff>
    </xdr:to>
    <xdr:cxnSp macro="">
      <xdr:nvCxnSpPr>
        <xdr:cNvPr id="11" name="直線矢印コネクタ 10"/>
        <xdr:cNvCxnSpPr/>
      </xdr:nvCxnSpPr>
      <xdr:spPr>
        <a:xfrm>
          <a:off x="3225426" y="11891682"/>
          <a:ext cx="604371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14941</xdr:colOff>
      <xdr:row>30</xdr:row>
      <xdr:rowOff>149411</xdr:rowOff>
    </xdr:from>
    <xdr:to>
      <xdr:col>14</xdr:col>
      <xdr:colOff>948766</xdr:colOff>
      <xdr:row>30</xdr:row>
      <xdr:rowOff>149411</xdr:rowOff>
    </xdr:to>
    <xdr:cxnSp macro="">
      <xdr:nvCxnSpPr>
        <xdr:cNvPr id="12" name="直線矢印コネクタ 11"/>
        <xdr:cNvCxnSpPr/>
      </xdr:nvCxnSpPr>
      <xdr:spPr>
        <a:xfrm>
          <a:off x="5882341" y="7744011"/>
          <a:ext cx="93382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74705</xdr:colOff>
      <xdr:row>18</xdr:row>
      <xdr:rowOff>29884</xdr:rowOff>
    </xdr:from>
    <xdr:to>
      <xdr:col>16</xdr:col>
      <xdr:colOff>358588</xdr:colOff>
      <xdr:row>22</xdr:row>
      <xdr:rowOff>276412</xdr:rowOff>
    </xdr:to>
    <xdr:sp macro="" textlink="">
      <xdr:nvSpPr>
        <xdr:cNvPr id="13" name="右中かっこ 12"/>
        <xdr:cNvSpPr/>
      </xdr:nvSpPr>
      <xdr:spPr>
        <a:xfrm>
          <a:off x="7345455" y="4716184"/>
          <a:ext cx="283883" cy="1306978"/>
        </a:xfrm>
        <a:prstGeom prst="rightBrace">
          <a:avLst>
            <a:gd name="adj1" fmla="val 44231"/>
            <a:gd name="adj2" fmla="val 60929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7471</xdr:colOff>
      <xdr:row>38</xdr:row>
      <xdr:rowOff>119529</xdr:rowOff>
    </xdr:from>
    <xdr:to>
      <xdr:col>1</xdr:col>
      <xdr:colOff>7471</xdr:colOff>
      <xdr:row>46</xdr:row>
      <xdr:rowOff>186765</xdr:rowOff>
    </xdr:to>
    <xdr:cxnSp macro="">
      <xdr:nvCxnSpPr>
        <xdr:cNvPr id="14" name="直線コネクタ 13"/>
        <xdr:cNvCxnSpPr/>
      </xdr:nvCxnSpPr>
      <xdr:spPr>
        <a:xfrm>
          <a:off x="236071" y="9879479"/>
          <a:ext cx="0" cy="204208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7471</xdr:colOff>
      <xdr:row>46</xdr:row>
      <xdr:rowOff>194236</xdr:rowOff>
    </xdr:from>
    <xdr:to>
      <xdr:col>1</xdr:col>
      <xdr:colOff>231588</xdr:colOff>
      <xdr:row>46</xdr:row>
      <xdr:rowOff>194236</xdr:rowOff>
    </xdr:to>
    <xdr:cxnSp macro="">
      <xdr:nvCxnSpPr>
        <xdr:cNvPr id="15" name="直線矢印コネクタ 14"/>
        <xdr:cNvCxnSpPr/>
      </xdr:nvCxnSpPr>
      <xdr:spPr>
        <a:xfrm>
          <a:off x="236071" y="11929036"/>
          <a:ext cx="22411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7471</xdr:colOff>
      <xdr:row>41</xdr:row>
      <xdr:rowOff>156883</xdr:rowOff>
    </xdr:from>
    <xdr:to>
      <xdr:col>2</xdr:col>
      <xdr:colOff>0</xdr:colOff>
      <xdr:row>41</xdr:row>
      <xdr:rowOff>156883</xdr:rowOff>
    </xdr:to>
    <xdr:cxnSp macro="">
      <xdr:nvCxnSpPr>
        <xdr:cNvPr id="16" name="直線矢印コネクタ 15"/>
        <xdr:cNvCxnSpPr/>
      </xdr:nvCxnSpPr>
      <xdr:spPr>
        <a:xfrm>
          <a:off x="236071" y="10729633"/>
          <a:ext cx="29732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463178</xdr:colOff>
      <xdr:row>47</xdr:row>
      <xdr:rowOff>74706</xdr:rowOff>
    </xdr:from>
    <xdr:to>
      <xdr:col>17</xdr:col>
      <xdr:colOff>1150472</xdr:colOff>
      <xdr:row>48</xdr:row>
      <xdr:rowOff>149412</xdr:rowOff>
    </xdr:to>
    <xdr:sp macro="" textlink="">
      <xdr:nvSpPr>
        <xdr:cNvPr id="17" name="下矢印 16"/>
        <xdr:cNvSpPr/>
      </xdr:nvSpPr>
      <xdr:spPr>
        <a:xfrm>
          <a:off x="8229228" y="12101606"/>
          <a:ext cx="687294" cy="277906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500531</xdr:colOff>
      <xdr:row>42</xdr:row>
      <xdr:rowOff>22411</xdr:rowOff>
    </xdr:from>
    <xdr:to>
      <xdr:col>17</xdr:col>
      <xdr:colOff>1098177</xdr:colOff>
      <xdr:row>44</xdr:row>
      <xdr:rowOff>313765</xdr:rowOff>
    </xdr:to>
    <xdr:sp macro="" textlink="">
      <xdr:nvSpPr>
        <xdr:cNvPr id="18" name="加算 17"/>
        <xdr:cNvSpPr/>
      </xdr:nvSpPr>
      <xdr:spPr>
        <a:xfrm>
          <a:off x="8266581" y="10887261"/>
          <a:ext cx="597646" cy="608854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7470</xdr:colOff>
      <xdr:row>33</xdr:row>
      <xdr:rowOff>164353</xdr:rowOff>
    </xdr:from>
    <xdr:to>
      <xdr:col>14</xdr:col>
      <xdr:colOff>478118</xdr:colOff>
      <xdr:row>36</xdr:row>
      <xdr:rowOff>134470</xdr:rowOff>
    </xdr:to>
    <xdr:cxnSp macro="">
      <xdr:nvCxnSpPr>
        <xdr:cNvPr id="19" name="カギ線コネクタ 18"/>
        <xdr:cNvCxnSpPr/>
      </xdr:nvCxnSpPr>
      <xdr:spPr>
        <a:xfrm rot="5400000" flipH="1" flipV="1">
          <a:off x="5725085" y="8708838"/>
          <a:ext cx="770217" cy="470648"/>
        </a:xfrm>
        <a:prstGeom prst="bentConnector3">
          <a:avLst>
            <a:gd name="adj1" fmla="val 48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48"/>
  <sheetViews>
    <sheetView tabSelected="1" view="pageBreakPreview" zoomScale="85" zoomScaleNormal="100" zoomScaleSheetLayoutView="85" workbookViewId="0">
      <selection activeCell="F4" sqref="F4:S4"/>
    </sheetView>
  </sheetViews>
  <sheetFormatPr defaultColWidth="9" defaultRowHeight="13" x14ac:dyDescent="0.55000000000000004"/>
  <cols>
    <col min="1" max="1" width="5.832031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44" t="s">
        <v>22</v>
      </c>
      <c r="B1" s="244"/>
      <c r="C1" s="244"/>
      <c r="D1" s="244"/>
      <c r="E1" s="244"/>
      <c r="F1" s="244"/>
      <c r="G1" s="244"/>
      <c r="H1" s="245" t="s">
        <v>41</v>
      </c>
      <c r="I1" s="245"/>
      <c r="J1" s="245"/>
      <c r="K1" s="245"/>
      <c r="L1" s="245"/>
      <c r="M1" s="245"/>
      <c r="N1" s="245"/>
      <c r="O1" s="245"/>
      <c r="P1" s="245"/>
      <c r="Q1" s="246"/>
      <c r="R1" s="222" t="s">
        <v>40</v>
      </c>
      <c r="S1" s="223"/>
      <c r="T1" s="224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19" t="s">
        <v>21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T3" s="8"/>
    </row>
    <row r="4" spans="1:22" ht="19" customHeight="1" thickTop="1" x14ac:dyDescent="0.55000000000000004">
      <c r="A4" s="3"/>
      <c r="B4" s="225" t="s">
        <v>0</v>
      </c>
      <c r="C4" s="226"/>
      <c r="D4" s="227"/>
      <c r="E4" s="227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9"/>
      <c r="S4" s="230"/>
      <c r="T4" s="3"/>
      <c r="V4" s="2"/>
    </row>
    <row r="5" spans="1:22" ht="27.5" customHeight="1" x14ac:dyDescent="0.55000000000000004">
      <c r="A5" s="3"/>
      <c r="B5" s="231" t="s">
        <v>1</v>
      </c>
      <c r="C5" s="232"/>
      <c r="D5" s="233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5"/>
      <c r="S5" s="236"/>
      <c r="T5" s="3"/>
    </row>
    <row r="6" spans="1:22" ht="13.5" customHeight="1" x14ac:dyDescent="0.55000000000000004">
      <c r="A6" s="3"/>
      <c r="B6" s="237" t="s">
        <v>2</v>
      </c>
      <c r="C6" s="238"/>
      <c r="D6" s="239"/>
      <c r="E6" s="239"/>
      <c r="F6" s="240" t="s">
        <v>135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  <c r="S6" s="243"/>
      <c r="T6" s="3"/>
    </row>
    <row r="7" spans="1:22" ht="13.5" customHeight="1" x14ac:dyDescent="0.55000000000000004">
      <c r="A7" s="3"/>
      <c r="B7" s="237"/>
      <c r="C7" s="238"/>
      <c r="D7" s="239"/>
      <c r="E7" s="239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2"/>
      <c r="S7" s="243"/>
      <c r="T7" s="3"/>
    </row>
    <row r="8" spans="1:22" ht="13.5" customHeight="1" x14ac:dyDescent="0.55000000000000004">
      <c r="A8" s="3"/>
      <c r="B8" s="237"/>
      <c r="C8" s="238"/>
      <c r="D8" s="239"/>
      <c r="E8" s="239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2"/>
      <c r="S8" s="243"/>
      <c r="T8" s="3"/>
    </row>
    <row r="9" spans="1:22" ht="22.5" customHeight="1" x14ac:dyDescent="0.55000000000000004">
      <c r="A9" s="3"/>
      <c r="B9" s="267" t="s">
        <v>35</v>
      </c>
      <c r="C9" s="268"/>
      <c r="D9" s="268"/>
      <c r="E9" s="269"/>
      <c r="F9" s="256" t="s">
        <v>7</v>
      </c>
      <c r="G9" s="257"/>
      <c r="H9" s="258"/>
      <c r="I9" s="41"/>
      <c r="J9" s="138" t="s">
        <v>4</v>
      </c>
      <c r="K9" s="42"/>
      <c r="L9" s="138" t="s">
        <v>5</v>
      </c>
      <c r="M9" s="10" t="s">
        <v>6</v>
      </c>
      <c r="N9" s="42"/>
      <c r="O9" s="138" t="s">
        <v>4</v>
      </c>
      <c r="P9" s="42"/>
      <c r="Q9" s="141" t="s">
        <v>5</v>
      </c>
      <c r="R9" s="47" t="s">
        <v>28</v>
      </c>
      <c r="S9" s="144" t="s">
        <v>23</v>
      </c>
      <c r="T9" s="3"/>
      <c r="U9" s="148"/>
      <c r="V9" s="148" t="s">
        <v>44</v>
      </c>
    </row>
    <row r="10" spans="1:22" ht="22.5" customHeight="1" x14ac:dyDescent="0.55000000000000004">
      <c r="A10" s="3"/>
      <c r="B10" s="270"/>
      <c r="C10" s="271"/>
      <c r="D10" s="271"/>
      <c r="E10" s="272"/>
      <c r="F10" s="264" t="s">
        <v>8</v>
      </c>
      <c r="G10" s="265"/>
      <c r="H10" s="266"/>
      <c r="I10" s="43"/>
      <c r="J10" s="139" t="s">
        <v>4</v>
      </c>
      <c r="K10" s="44"/>
      <c r="L10" s="139" t="s">
        <v>5</v>
      </c>
      <c r="M10" s="11" t="s">
        <v>6</v>
      </c>
      <c r="N10" s="44"/>
      <c r="O10" s="139" t="s">
        <v>4</v>
      </c>
      <c r="P10" s="44"/>
      <c r="Q10" s="142" t="s">
        <v>5</v>
      </c>
      <c r="R10" s="51" t="s">
        <v>28</v>
      </c>
      <c r="S10" s="145" t="s">
        <v>23</v>
      </c>
      <c r="T10" s="3"/>
      <c r="U10" s="148"/>
      <c r="V10" s="148" t="s">
        <v>45</v>
      </c>
    </row>
    <row r="11" spans="1:22" ht="22.5" customHeight="1" x14ac:dyDescent="0.55000000000000004">
      <c r="A11" s="3"/>
      <c r="B11" s="270"/>
      <c r="C11" s="271"/>
      <c r="D11" s="271"/>
      <c r="E11" s="272"/>
      <c r="F11" s="264" t="s">
        <v>9</v>
      </c>
      <c r="G11" s="265"/>
      <c r="H11" s="266"/>
      <c r="I11" s="43"/>
      <c r="J11" s="139" t="s">
        <v>4</v>
      </c>
      <c r="K11" s="44"/>
      <c r="L11" s="139" t="s">
        <v>5</v>
      </c>
      <c r="M11" s="11" t="s">
        <v>6</v>
      </c>
      <c r="N11" s="44"/>
      <c r="O11" s="139" t="s">
        <v>4</v>
      </c>
      <c r="P11" s="44"/>
      <c r="Q11" s="142" t="s">
        <v>5</v>
      </c>
      <c r="R11" s="48" t="s">
        <v>28</v>
      </c>
      <c r="S11" s="145" t="s">
        <v>23</v>
      </c>
      <c r="T11" s="3"/>
      <c r="U11" s="148"/>
      <c r="V11" s="148"/>
    </row>
    <row r="12" spans="1:22" ht="22.5" customHeight="1" x14ac:dyDescent="0.55000000000000004">
      <c r="A12" s="3"/>
      <c r="B12" s="270"/>
      <c r="C12" s="271"/>
      <c r="D12" s="271"/>
      <c r="E12" s="272"/>
      <c r="F12" s="264" t="s">
        <v>10</v>
      </c>
      <c r="G12" s="265"/>
      <c r="H12" s="266"/>
      <c r="I12" s="43"/>
      <c r="J12" s="139" t="s">
        <v>4</v>
      </c>
      <c r="K12" s="44"/>
      <c r="L12" s="139" t="s">
        <v>5</v>
      </c>
      <c r="M12" s="11" t="s">
        <v>6</v>
      </c>
      <c r="N12" s="44"/>
      <c r="O12" s="139" t="s">
        <v>4</v>
      </c>
      <c r="P12" s="44"/>
      <c r="Q12" s="142" t="s">
        <v>5</v>
      </c>
      <c r="R12" s="48" t="s">
        <v>28</v>
      </c>
      <c r="S12" s="145" t="s">
        <v>23</v>
      </c>
      <c r="T12" s="3"/>
      <c r="U12" s="148"/>
      <c r="V12" s="148"/>
    </row>
    <row r="13" spans="1:22" ht="22.5" customHeight="1" x14ac:dyDescent="0.55000000000000004">
      <c r="A13" s="3"/>
      <c r="B13" s="270"/>
      <c r="C13" s="271"/>
      <c r="D13" s="271"/>
      <c r="E13" s="272"/>
      <c r="F13" s="264" t="s">
        <v>11</v>
      </c>
      <c r="G13" s="265"/>
      <c r="H13" s="266"/>
      <c r="I13" s="43"/>
      <c r="J13" s="139" t="s">
        <v>4</v>
      </c>
      <c r="K13" s="44"/>
      <c r="L13" s="139" t="s">
        <v>5</v>
      </c>
      <c r="M13" s="11" t="s">
        <v>6</v>
      </c>
      <c r="N13" s="44"/>
      <c r="O13" s="139" t="s">
        <v>4</v>
      </c>
      <c r="P13" s="44"/>
      <c r="Q13" s="142" t="s">
        <v>5</v>
      </c>
      <c r="R13" s="48" t="s">
        <v>28</v>
      </c>
      <c r="S13" s="145" t="s">
        <v>23</v>
      </c>
      <c r="T13" s="3"/>
      <c r="U13" s="148"/>
      <c r="V13" s="148"/>
    </row>
    <row r="14" spans="1:22" ht="22.5" customHeight="1" x14ac:dyDescent="0.55000000000000004">
      <c r="A14" s="3"/>
      <c r="B14" s="270"/>
      <c r="C14" s="271"/>
      <c r="D14" s="271"/>
      <c r="E14" s="272"/>
      <c r="F14" s="264" t="s">
        <v>12</v>
      </c>
      <c r="G14" s="265"/>
      <c r="H14" s="266"/>
      <c r="I14" s="43"/>
      <c r="J14" s="139" t="s">
        <v>4</v>
      </c>
      <c r="K14" s="44"/>
      <c r="L14" s="139" t="s">
        <v>5</v>
      </c>
      <c r="M14" s="11" t="s">
        <v>6</v>
      </c>
      <c r="N14" s="44"/>
      <c r="O14" s="139" t="s">
        <v>4</v>
      </c>
      <c r="P14" s="44"/>
      <c r="Q14" s="142" t="s">
        <v>5</v>
      </c>
      <c r="R14" s="52" t="s">
        <v>28</v>
      </c>
      <c r="S14" s="145" t="s">
        <v>23</v>
      </c>
      <c r="T14" s="3"/>
      <c r="U14" s="148"/>
      <c r="V14" s="148"/>
    </row>
    <row r="15" spans="1:22" ht="22.5" customHeight="1" thickBot="1" x14ac:dyDescent="0.6">
      <c r="A15" s="3"/>
      <c r="B15" s="273"/>
      <c r="C15" s="274"/>
      <c r="D15" s="274"/>
      <c r="E15" s="275"/>
      <c r="F15" s="261" t="s">
        <v>13</v>
      </c>
      <c r="G15" s="262"/>
      <c r="H15" s="263"/>
      <c r="I15" s="45"/>
      <c r="J15" s="140" t="s">
        <v>4</v>
      </c>
      <c r="K15" s="46"/>
      <c r="L15" s="140" t="s">
        <v>5</v>
      </c>
      <c r="M15" s="13" t="s">
        <v>6</v>
      </c>
      <c r="N15" s="46"/>
      <c r="O15" s="140" t="s">
        <v>4</v>
      </c>
      <c r="P15" s="46"/>
      <c r="Q15" s="143" t="s">
        <v>5</v>
      </c>
      <c r="R15" s="50" t="s">
        <v>28</v>
      </c>
      <c r="S15" s="146" t="s">
        <v>23</v>
      </c>
      <c r="T15" s="3"/>
      <c r="U15" s="148"/>
      <c r="V15" s="148"/>
    </row>
    <row r="16" spans="1:22" ht="46" customHeight="1" thickTop="1" thickBot="1" x14ac:dyDescent="0.6">
      <c r="A16" s="3"/>
      <c r="B16" s="197" t="s">
        <v>42</v>
      </c>
      <c r="C16" s="198"/>
      <c r="D16" s="198"/>
      <c r="E16" s="198"/>
      <c r="F16" s="198"/>
      <c r="G16" s="198"/>
      <c r="H16" s="199"/>
      <c r="I16" s="276" t="s">
        <v>25</v>
      </c>
      <c r="J16" s="277"/>
      <c r="K16" s="147">
        <f>F45+I45+N45</f>
        <v>0</v>
      </c>
      <c r="L16" s="15" t="s">
        <v>26</v>
      </c>
      <c r="M16" s="53"/>
      <c r="N16" s="276" t="s">
        <v>27</v>
      </c>
      <c r="O16" s="278"/>
      <c r="P16" s="49">
        <f>R45</f>
        <v>0</v>
      </c>
      <c r="Q16" s="15" t="s">
        <v>26</v>
      </c>
      <c r="R16" s="259"/>
      <c r="S16" s="260"/>
      <c r="T16" s="3"/>
      <c r="U16" s="148"/>
      <c r="V16" s="149" t="s">
        <v>24</v>
      </c>
    </row>
    <row r="17" spans="1:20" ht="35.5" customHeight="1" thickTop="1" thickBot="1" x14ac:dyDescent="0.6">
      <c r="A17" s="215" t="s">
        <v>52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</row>
    <row r="18" spans="1:20" ht="23" customHeight="1" thickTop="1" thickBot="1" x14ac:dyDescent="0.6">
      <c r="A18" s="3"/>
      <c r="B18" s="250" t="s">
        <v>32</v>
      </c>
      <c r="C18" s="251"/>
      <c r="D18" s="251"/>
      <c r="E18" s="251"/>
      <c r="F18" s="279" t="s">
        <v>30</v>
      </c>
      <c r="G18" s="280"/>
      <c r="H18" s="281"/>
      <c r="I18" s="282" t="s">
        <v>29</v>
      </c>
      <c r="J18" s="282"/>
      <c r="K18" s="282"/>
      <c r="L18" s="282"/>
      <c r="M18" s="282"/>
      <c r="N18" s="282"/>
      <c r="O18" s="282"/>
      <c r="P18" s="282"/>
      <c r="Q18" s="282"/>
      <c r="R18" s="282"/>
      <c r="S18" s="283"/>
      <c r="T18" s="3"/>
    </row>
    <row r="19" spans="1:20" ht="20" customHeight="1" thickBot="1" x14ac:dyDescent="0.6">
      <c r="A19" s="3"/>
      <c r="B19" s="206" t="s">
        <v>133</v>
      </c>
      <c r="C19" s="207"/>
      <c r="D19" s="207"/>
      <c r="E19" s="208"/>
      <c r="F19" s="212" t="s">
        <v>129</v>
      </c>
      <c r="G19" s="213"/>
      <c r="H19" s="214"/>
      <c r="I19" s="284" t="s">
        <v>130</v>
      </c>
      <c r="J19" s="285"/>
      <c r="K19" s="285"/>
      <c r="L19" s="285"/>
      <c r="M19" s="286"/>
      <c r="N19" s="287" t="s">
        <v>131</v>
      </c>
      <c r="O19" s="287"/>
      <c r="P19" s="287"/>
      <c r="Q19" s="287"/>
      <c r="R19" s="287"/>
      <c r="S19" s="288"/>
      <c r="T19" s="3"/>
    </row>
    <row r="20" spans="1:20" ht="60" customHeight="1" x14ac:dyDescent="0.55000000000000004">
      <c r="A20" s="3"/>
      <c r="B20" s="252" t="s">
        <v>128</v>
      </c>
      <c r="C20" s="253"/>
      <c r="D20" s="253"/>
      <c r="E20" s="254"/>
      <c r="F20" s="209" t="s">
        <v>33</v>
      </c>
      <c r="G20" s="210"/>
      <c r="H20" s="211"/>
      <c r="I20" s="289" t="s">
        <v>33</v>
      </c>
      <c r="J20" s="290"/>
      <c r="K20" s="291"/>
      <c r="L20" s="292" t="s">
        <v>47</v>
      </c>
      <c r="M20" s="293"/>
      <c r="N20" s="217" t="s">
        <v>34</v>
      </c>
      <c r="O20" s="217"/>
      <c r="P20" s="217"/>
      <c r="Q20" s="247"/>
      <c r="R20" s="217" t="s">
        <v>31</v>
      </c>
      <c r="S20" s="218"/>
      <c r="T20" s="3"/>
    </row>
    <row r="21" spans="1:20" ht="23" customHeight="1" x14ac:dyDescent="0.55000000000000004">
      <c r="A21" s="3"/>
      <c r="B21" s="169" t="s">
        <v>37</v>
      </c>
      <c r="C21" s="166" t="s">
        <v>36</v>
      </c>
      <c r="D21" s="12">
        <v>44582</v>
      </c>
      <c r="E21" s="16" t="s">
        <v>18</v>
      </c>
      <c r="F21" s="194"/>
      <c r="G21" s="195"/>
      <c r="H21" s="196"/>
      <c r="I21" s="188"/>
      <c r="J21" s="189"/>
      <c r="K21" s="189"/>
      <c r="L21" s="176"/>
      <c r="M21" s="177"/>
      <c r="N21" s="203"/>
      <c r="O21" s="176"/>
      <c r="P21" s="176"/>
      <c r="Q21" s="176"/>
      <c r="R21" s="176"/>
      <c r="S21" s="249"/>
      <c r="T21" s="23" t="str">
        <f>IF(COUNTIF(F21:S21,"○")&lt;2,"","重複あり")</f>
        <v/>
      </c>
    </row>
    <row r="22" spans="1:20" ht="23" customHeight="1" x14ac:dyDescent="0.55000000000000004">
      <c r="A22" s="3"/>
      <c r="B22" s="169"/>
      <c r="C22" s="167"/>
      <c r="D22" s="9">
        <v>44583</v>
      </c>
      <c r="E22" s="17" t="s">
        <v>19</v>
      </c>
      <c r="F22" s="190"/>
      <c r="G22" s="191"/>
      <c r="H22" s="202"/>
      <c r="I22" s="154"/>
      <c r="J22" s="155"/>
      <c r="K22" s="155"/>
      <c r="L22" s="152"/>
      <c r="M22" s="156"/>
      <c r="N22" s="157"/>
      <c r="O22" s="152"/>
      <c r="P22" s="152"/>
      <c r="Q22" s="152"/>
      <c r="R22" s="152"/>
      <c r="S22" s="153"/>
      <c r="T22" s="23" t="str">
        <f t="shared" ref="T22:T44" si="0">IF(COUNTIF(F22:S22,"○")&lt;2,"","重複あり")</f>
        <v/>
      </c>
    </row>
    <row r="23" spans="1:20" ht="23" customHeight="1" x14ac:dyDescent="0.55000000000000004">
      <c r="A23" s="3"/>
      <c r="B23" s="169"/>
      <c r="C23" s="167"/>
      <c r="D23" s="14">
        <v>44584</v>
      </c>
      <c r="E23" s="18" t="s">
        <v>20</v>
      </c>
      <c r="F23" s="190"/>
      <c r="G23" s="191"/>
      <c r="H23" s="202"/>
      <c r="I23" s="190"/>
      <c r="J23" s="191"/>
      <c r="K23" s="191"/>
      <c r="L23" s="178"/>
      <c r="M23" s="179"/>
      <c r="N23" s="204"/>
      <c r="O23" s="178"/>
      <c r="P23" s="178"/>
      <c r="Q23" s="178"/>
      <c r="R23" s="178"/>
      <c r="S23" s="216"/>
      <c r="T23" s="23" t="str">
        <f t="shared" si="0"/>
        <v/>
      </c>
    </row>
    <row r="24" spans="1:20" ht="23" customHeight="1" x14ac:dyDescent="0.55000000000000004">
      <c r="A24" s="3"/>
      <c r="B24" s="169"/>
      <c r="C24" s="167"/>
      <c r="D24" s="21">
        <v>44585</v>
      </c>
      <c r="E24" s="22" t="s">
        <v>3</v>
      </c>
      <c r="F24" s="192"/>
      <c r="G24" s="193"/>
      <c r="H24" s="248"/>
      <c r="I24" s="192"/>
      <c r="J24" s="193"/>
      <c r="K24" s="193"/>
      <c r="L24" s="180"/>
      <c r="M24" s="181"/>
      <c r="N24" s="205"/>
      <c r="O24" s="180"/>
      <c r="P24" s="180"/>
      <c r="Q24" s="180"/>
      <c r="R24" s="180"/>
      <c r="S24" s="201"/>
      <c r="T24" s="23" t="str">
        <f t="shared" si="0"/>
        <v/>
      </c>
    </row>
    <row r="25" spans="1:20" ht="23" customHeight="1" x14ac:dyDescent="0.55000000000000004">
      <c r="A25" s="3"/>
      <c r="B25" s="169"/>
      <c r="C25" s="167"/>
      <c r="D25" s="9">
        <v>44586</v>
      </c>
      <c r="E25" s="17" t="s">
        <v>15</v>
      </c>
      <c r="F25" s="154"/>
      <c r="G25" s="155"/>
      <c r="H25" s="184"/>
      <c r="I25" s="154"/>
      <c r="J25" s="155"/>
      <c r="K25" s="155"/>
      <c r="L25" s="152"/>
      <c r="M25" s="156"/>
      <c r="N25" s="157"/>
      <c r="O25" s="152"/>
      <c r="P25" s="152"/>
      <c r="Q25" s="152"/>
      <c r="R25" s="152"/>
      <c r="S25" s="153"/>
      <c r="T25" s="23" t="str">
        <f t="shared" si="0"/>
        <v/>
      </c>
    </row>
    <row r="26" spans="1:20" ht="23" customHeight="1" x14ac:dyDescent="0.55000000000000004">
      <c r="A26" s="8"/>
      <c r="B26" s="169"/>
      <c r="C26" s="167"/>
      <c r="D26" s="9">
        <v>44587</v>
      </c>
      <c r="E26" s="17" t="s">
        <v>16</v>
      </c>
      <c r="F26" s="154"/>
      <c r="G26" s="155"/>
      <c r="H26" s="184"/>
      <c r="I26" s="154"/>
      <c r="J26" s="155"/>
      <c r="K26" s="155"/>
      <c r="L26" s="152"/>
      <c r="M26" s="156"/>
      <c r="N26" s="157"/>
      <c r="O26" s="152"/>
      <c r="P26" s="152"/>
      <c r="Q26" s="152"/>
      <c r="R26" s="152"/>
      <c r="S26" s="153"/>
      <c r="T26" s="23" t="str">
        <f t="shared" si="0"/>
        <v/>
      </c>
    </row>
    <row r="27" spans="1:20" ht="23" customHeight="1" x14ac:dyDescent="0.55000000000000004">
      <c r="A27" s="8"/>
      <c r="B27" s="169"/>
      <c r="C27" s="167"/>
      <c r="D27" s="9">
        <v>44588</v>
      </c>
      <c r="E27" s="17" t="s">
        <v>17</v>
      </c>
      <c r="F27" s="154"/>
      <c r="G27" s="155"/>
      <c r="H27" s="184"/>
      <c r="I27" s="154"/>
      <c r="J27" s="155"/>
      <c r="K27" s="155"/>
      <c r="L27" s="152"/>
      <c r="M27" s="156"/>
      <c r="N27" s="157"/>
      <c r="O27" s="152"/>
      <c r="P27" s="152"/>
      <c r="Q27" s="152"/>
      <c r="R27" s="152"/>
      <c r="S27" s="153"/>
      <c r="T27" s="23" t="str">
        <f t="shared" si="0"/>
        <v/>
      </c>
    </row>
    <row r="28" spans="1:20" ht="23" customHeight="1" x14ac:dyDescent="0.55000000000000004">
      <c r="A28" s="8"/>
      <c r="B28" s="169"/>
      <c r="C28" s="167"/>
      <c r="D28" s="9">
        <v>44589</v>
      </c>
      <c r="E28" s="17" t="s">
        <v>18</v>
      </c>
      <c r="F28" s="154"/>
      <c r="G28" s="155"/>
      <c r="H28" s="184"/>
      <c r="I28" s="154"/>
      <c r="J28" s="155"/>
      <c r="K28" s="155"/>
      <c r="L28" s="152"/>
      <c r="M28" s="156"/>
      <c r="N28" s="157"/>
      <c r="O28" s="152"/>
      <c r="P28" s="152"/>
      <c r="Q28" s="152"/>
      <c r="R28" s="152"/>
      <c r="S28" s="153"/>
      <c r="T28" s="23" t="str">
        <f t="shared" si="0"/>
        <v/>
      </c>
    </row>
    <row r="29" spans="1:20" ht="23" customHeight="1" x14ac:dyDescent="0.55000000000000004">
      <c r="A29" s="8"/>
      <c r="B29" s="169"/>
      <c r="C29" s="167"/>
      <c r="D29" s="9">
        <v>44590</v>
      </c>
      <c r="E29" s="17" t="s">
        <v>19</v>
      </c>
      <c r="F29" s="154"/>
      <c r="G29" s="155"/>
      <c r="H29" s="184"/>
      <c r="I29" s="154"/>
      <c r="J29" s="155"/>
      <c r="K29" s="155"/>
      <c r="L29" s="152"/>
      <c r="M29" s="156"/>
      <c r="N29" s="157"/>
      <c r="O29" s="152"/>
      <c r="P29" s="152"/>
      <c r="Q29" s="152"/>
      <c r="R29" s="152"/>
      <c r="S29" s="153"/>
      <c r="T29" s="23" t="str">
        <f t="shared" si="0"/>
        <v/>
      </c>
    </row>
    <row r="30" spans="1:20" ht="23" customHeight="1" x14ac:dyDescent="0.55000000000000004">
      <c r="A30" s="8"/>
      <c r="B30" s="169"/>
      <c r="C30" s="167"/>
      <c r="D30" s="14">
        <v>44591</v>
      </c>
      <c r="E30" s="18" t="s">
        <v>20</v>
      </c>
      <c r="F30" s="190"/>
      <c r="G30" s="191"/>
      <c r="H30" s="202"/>
      <c r="I30" s="190"/>
      <c r="J30" s="191"/>
      <c r="K30" s="191"/>
      <c r="L30" s="178"/>
      <c r="M30" s="179"/>
      <c r="N30" s="204"/>
      <c r="O30" s="178"/>
      <c r="P30" s="178"/>
      <c r="Q30" s="178"/>
      <c r="R30" s="178"/>
      <c r="S30" s="216"/>
      <c r="T30" s="23" t="str">
        <f t="shared" si="0"/>
        <v/>
      </c>
    </row>
    <row r="31" spans="1:20" ht="23" customHeight="1" x14ac:dyDescent="0.55000000000000004">
      <c r="A31" s="8"/>
      <c r="B31" s="169"/>
      <c r="C31" s="167"/>
      <c r="D31" s="19">
        <v>44592</v>
      </c>
      <c r="E31" s="20" t="s">
        <v>3</v>
      </c>
      <c r="F31" s="194"/>
      <c r="G31" s="195"/>
      <c r="H31" s="196"/>
      <c r="I31" s="194"/>
      <c r="J31" s="195"/>
      <c r="K31" s="195"/>
      <c r="L31" s="182"/>
      <c r="M31" s="183"/>
      <c r="N31" s="255"/>
      <c r="O31" s="182"/>
      <c r="P31" s="182"/>
      <c r="Q31" s="182"/>
      <c r="R31" s="182"/>
      <c r="S31" s="200"/>
      <c r="T31" s="23" t="str">
        <f t="shared" si="0"/>
        <v/>
      </c>
    </row>
    <row r="32" spans="1:20" ht="23" customHeight="1" x14ac:dyDescent="0.55000000000000004">
      <c r="A32" s="8"/>
      <c r="B32" s="169"/>
      <c r="C32" s="167"/>
      <c r="D32" s="12">
        <v>44593</v>
      </c>
      <c r="E32" s="16" t="s">
        <v>15</v>
      </c>
      <c r="F32" s="192"/>
      <c r="G32" s="193"/>
      <c r="H32" s="248"/>
      <c r="I32" s="192"/>
      <c r="J32" s="193"/>
      <c r="K32" s="193"/>
      <c r="L32" s="180"/>
      <c r="M32" s="181"/>
      <c r="N32" s="205"/>
      <c r="O32" s="180"/>
      <c r="P32" s="180"/>
      <c r="Q32" s="180"/>
      <c r="R32" s="180"/>
      <c r="S32" s="201"/>
      <c r="T32" s="23" t="str">
        <f t="shared" si="0"/>
        <v/>
      </c>
    </row>
    <row r="33" spans="1:20" ht="23" customHeight="1" x14ac:dyDescent="0.55000000000000004">
      <c r="A33" s="8"/>
      <c r="B33" s="169"/>
      <c r="C33" s="167"/>
      <c r="D33" s="9">
        <v>44594</v>
      </c>
      <c r="E33" s="17" t="s">
        <v>16</v>
      </c>
      <c r="F33" s="154"/>
      <c r="G33" s="155"/>
      <c r="H33" s="184"/>
      <c r="I33" s="154"/>
      <c r="J33" s="155"/>
      <c r="K33" s="155"/>
      <c r="L33" s="152"/>
      <c r="M33" s="156"/>
      <c r="N33" s="157"/>
      <c r="O33" s="152"/>
      <c r="P33" s="152"/>
      <c r="Q33" s="152"/>
      <c r="R33" s="152"/>
      <c r="S33" s="153"/>
      <c r="T33" s="23" t="str">
        <f t="shared" si="0"/>
        <v/>
      </c>
    </row>
    <row r="34" spans="1:20" ht="23" customHeight="1" x14ac:dyDescent="0.55000000000000004">
      <c r="A34" s="8"/>
      <c r="B34" s="169"/>
      <c r="C34" s="167"/>
      <c r="D34" s="9">
        <v>44595</v>
      </c>
      <c r="E34" s="17" t="s">
        <v>17</v>
      </c>
      <c r="F34" s="154"/>
      <c r="G34" s="155"/>
      <c r="H34" s="184"/>
      <c r="I34" s="154"/>
      <c r="J34" s="155"/>
      <c r="K34" s="155"/>
      <c r="L34" s="152"/>
      <c r="M34" s="156"/>
      <c r="N34" s="157"/>
      <c r="O34" s="152"/>
      <c r="P34" s="152"/>
      <c r="Q34" s="152"/>
      <c r="R34" s="152"/>
      <c r="S34" s="153"/>
      <c r="T34" s="23" t="str">
        <f t="shared" si="0"/>
        <v/>
      </c>
    </row>
    <row r="35" spans="1:20" ht="23" customHeight="1" x14ac:dyDescent="0.55000000000000004">
      <c r="A35" s="8"/>
      <c r="B35" s="169"/>
      <c r="C35" s="167"/>
      <c r="D35" s="9">
        <v>44596</v>
      </c>
      <c r="E35" s="17" t="s">
        <v>18</v>
      </c>
      <c r="F35" s="154"/>
      <c r="G35" s="155"/>
      <c r="H35" s="184"/>
      <c r="I35" s="154"/>
      <c r="J35" s="155"/>
      <c r="K35" s="155"/>
      <c r="L35" s="152"/>
      <c r="M35" s="156"/>
      <c r="N35" s="157"/>
      <c r="O35" s="152"/>
      <c r="P35" s="152"/>
      <c r="Q35" s="152"/>
      <c r="R35" s="152"/>
      <c r="S35" s="153"/>
      <c r="T35" s="23" t="str">
        <f t="shared" si="0"/>
        <v/>
      </c>
    </row>
    <row r="36" spans="1:20" ht="23" customHeight="1" x14ac:dyDescent="0.55000000000000004">
      <c r="A36" s="8"/>
      <c r="B36" s="169"/>
      <c r="C36" s="167"/>
      <c r="D36" s="9">
        <v>44597</v>
      </c>
      <c r="E36" s="17" t="s">
        <v>19</v>
      </c>
      <c r="F36" s="154"/>
      <c r="G36" s="155"/>
      <c r="H36" s="184"/>
      <c r="I36" s="154"/>
      <c r="J36" s="155"/>
      <c r="K36" s="155"/>
      <c r="L36" s="152"/>
      <c r="M36" s="156"/>
      <c r="N36" s="157"/>
      <c r="O36" s="152"/>
      <c r="P36" s="152"/>
      <c r="Q36" s="152"/>
      <c r="R36" s="152"/>
      <c r="S36" s="153"/>
      <c r="T36" s="23" t="str">
        <f t="shared" si="0"/>
        <v/>
      </c>
    </row>
    <row r="37" spans="1:20" ht="23" customHeight="1" x14ac:dyDescent="0.55000000000000004">
      <c r="A37" s="8"/>
      <c r="B37" s="169"/>
      <c r="C37" s="167"/>
      <c r="D37" s="9">
        <v>44598</v>
      </c>
      <c r="E37" s="17" t="s">
        <v>20</v>
      </c>
      <c r="F37" s="154"/>
      <c r="G37" s="155"/>
      <c r="H37" s="184"/>
      <c r="I37" s="154"/>
      <c r="J37" s="155"/>
      <c r="K37" s="155"/>
      <c r="L37" s="152"/>
      <c r="M37" s="156"/>
      <c r="N37" s="157"/>
      <c r="O37" s="152"/>
      <c r="P37" s="152"/>
      <c r="Q37" s="152"/>
      <c r="R37" s="152"/>
      <c r="S37" s="153"/>
      <c r="T37" s="23" t="str">
        <f t="shared" si="0"/>
        <v/>
      </c>
    </row>
    <row r="38" spans="1:20" ht="23" customHeight="1" x14ac:dyDescent="0.55000000000000004">
      <c r="A38" s="8"/>
      <c r="B38" s="169"/>
      <c r="C38" s="167"/>
      <c r="D38" s="9">
        <v>44599</v>
      </c>
      <c r="E38" s="17" t="s">
        <v>3</v>
      </c>
      <c r="F38" s="154"/>
      <c r="G38" s="155"/>
      <c r="H38" s="184"/>
      <c r="I38" s="154"/>
      <c r="J38" s="155"/>
      <c r="K38" s="155"/>
      <c r="L38" s="152"/>
      <c r="M38" s="156"/>
      <c r="N38" s="157"/>
      <c r="O38" s="152"/>
      <c r="P38" s="152"/>
      <c r="Q38" s="152"/>
      <c r="R38" s="152"/>
      <c r="S38" s="153"/>
      <c r="T38" s="23" t="str">
        <f t="shared" si="0"/>
        <v/>
      </c>
    </row>
    <row r="39" spans="1:20" ht="23" customHeight="1" x14ac:dyDescent="0.55000000000000004">
      <c r="A39" s="8"/>
      <c r="B39" s="169"/>
      <c r="C39" s="167"/>
      <c r="D39" s="9">
        <v>44600</v>
      </c>
      <c r="E39" s="17" t="s">
        <v>15</v>
      </c>
      <c r="F39" s="154"/>
      <c r="G39" s="155"/>
      <c r="H39" s="184"/>
      <c r="I39" s="154"/>
      <c r="J39" s="155"/>
      <c r="K39" s="155"/>
      <c r="L39" s="152"/>
      <c r="M39" s="156"/>
      <c r="N39" s="157"/>
      <c r="O39" s="152"/>
      <c r="P39" s="152"/>
      <c r="Q39" s="152"/>
      <c r="R39" s="152"/>
      <c r="S39" s="153"/>
      <c r="T39" s="23" t="str">
        <f t="shared" si="0"/>
        <v/>
      </c>
    </row>
    <row r="40" spans="1:20" ht="23" customHeight="1" x14ac:dyDescent="0.55000000000000004">
      <c r="A40" s="8"/>
      <c r="B40" s="169"/>
      <c r="C40" s="167"/>
      <c r="D40" s="9">
        <v>44601</v>
      </c>
      <c r="E40" s="17" t="s">
        <v>16</v>
      </c>
      <c r="F40" s="154"/>
      <c r="G40" s="155"/>
      <c r="H40" s="184"/>
      <c r="I40" s="154"/>
      <c r="J40" s="155"/>
      <c r="K40" s="155"/>
      <c r="L40" s="152"/>
      <c r="M40" s="156"/>
      <c r="N40" s="157"/>
      <c r="O40" s="152"/>
      <c r="P40" s="152"/>
      <c r="Q40" s="152"/>
      <c r="R40" s="152"/>
      <c r="S40" s="153"/>
      <c r="T40" s="23" t="str">
        <f t="shared" si="0"/>
        <v/>
      </c>
    </row>
    <row r="41" spans="1:20" ht="23" customHeight="1" x14ac:dyDescent="0.55000000000000004">
      <c r="A41" s="8"/>
      <c r="B41" s="169"/>
      <c r="C41" s="167"/>
      <c r="D41" s="9">
        <v>44602</v>
      </c>
      <c r="E41" s="17" t="s">
        <v>17</v>
      </c>
      <c r="F41" s="154"/>
      <c r="G41" s="155"/>
      <c r="H41" s="184"/>
      <c r="I41" s="154"/>
      <c r="J41" s="155"/>
      <c r="K41" s="155"/>
      <c r="L41" s="152"/>
      <c r="M41" s="156"/>
      <c r="N41" s="157"/>
      <c r="O41" s="152"/>
      <c r="P41" s="152"/>
      <c r="Q41" s="152"/>
      <c r="R41" s="152"/>
      <c r="S41" s="153"/>
      <c r="T41" s="23" t="str">
        <f t="shared" si="0"/>
        <v/>
      </c>
    </row>
    <row r="42" spans="1:20" ht="23" customHeight="1" x14ac:dyDescent="0.55000000000000004">
      <c r="A42" s="8"/>
      <c r="B42" s="169"/>
      <c r="C42" s="167"/>
      <c r="D42" s="9">
        <v>44603</v>
      </c>
      <c r="E42" s="17" t="s">
        <v>18</v>
      </c>
      <c r="F42" s="154"/>
      <c r="G42" s="155"/>
      <c r="H42" s="184"/>
      <c r="I42" s="154"/>
      <c r="J42" s="155"/>
      <c r="K42" s="155"/>
      <c r="L42" s="152"/>
      <c r="M42" s="156"/>
      <c r="N42" s="157"/>
      <c r="O42" s="152"/>
      <c r="P42" s="152"/>
      <c r="Q42" s="152"/>
      <c r="R42" s="152"/>
      <c r="S42" s="153"/>
      <c r="T42" s="23" t="str">
        <f t="shared" si="0"/>
        <v/>
      </c>
    </row>
    <row r="43" spans="1:20" ht="23" customHeight="1" x14ac:dyDescent="0.55000000000000004">
      <c r="A43" s="8"/>
      <c r="B43" s="169"/>
      <c r="C43" s="167"/>
      <c r="D43" s="9">
        <v>44604</v>
      </c>
      <c r="E43" s="17" t="s">
        <v>19</v>
      </c>
      <c r="F43" s="185"/>
      <c r="G43" s="186"/>
      <c r="H43" s="187"/>
      <c r="I43" s="154"/>
      <c r="J43" s="155"/>
      <c r="K43" s="155"/>
      <c r="L43" s="152"/>
      <c r="M43" s="156"/>
      <c r="N43" s="157"/>
      <c r="O43" s="152"/>
      <c r="P43" s="152"/>
      <c r="Q43" s="152"/>
      <c r="R43" s="152"/>
      <c r="S43" s="153"/>
      <c r="T43" s="23" t="str">
        <f t="shared" si="0"/>
        <v/>
      </c>
    </row>
    <row r="44" spans="1:20" ht="23" customHeight="1" thickBot="1" x14ac:dyDescent="0.6">
      <c r="A44" s="8"/>
      <c r="B44" s="169"/>
      <c r="C44" s="168"/>
      <c r="D44" s="14">
        <v>44605</v>
      </c>
      <c r="E44" s="18" t="s">
        <v>20</v>
      </c>
      <c r="F44" s="185"/>
      <c r="G44" s="186"/>
      <c r="H44" s="187"/>
      <c r="I44" s="174"/>
      <c r="J44" s="175"/>
      <c r="K44" s="175"/>
      <c r="L44" s="170"/>
      <c r="M44" s="171"/>
      <c r="N44" s="173"/>
      <c r="O44" s="170"/>
      <c r="P44" s="170"/>
      <c r="Q44" s="170"/>
      <c r="R44" s="170"/>
      <c r="S44" s="172"/>
      <c r="T44" s="23" t="str">
        <f t="shared" si="0"/>
        <v/>
      </c>
    </row>
    <row r="45" spans="1:20" ht="23" customHeight="1" thickTop="1" thickBot="1" x14ac:dyDescent="0.6">
      <c r="A45" s="8"/>
      <c r="B45" s="160" t="s">
        <v>50</v>
      </c>
      <c r="C45" s="161"/>
      <c r="D45" s="161"/>
      <c r="E45" s="161"/>
      <c r="F45" s="162">
        <f>COUNTIF(F21:H44,"○")</f>
        <v>0</v>
      </c>
      <c r="G45" s="163"/>
      <c r="H45" s="164"/>
      <c r="I45" s="162">
        <f>COUNTIF(I21:K44,"○")</f>
        <v>0</v>
      </c>
      <c r="J45" s="163"/>
      <c r="K45" s="165"/>
      <c r="L45" s="158">
        <f>COUNTIF(L21:M44,"○")</f>
        <v>0</v>
      </c>
      <c r="M45" s="164"/>
      <c r="N45" s="162">
        <f>COUNTIF(N21:Q44,"○")</f>
        <v>0</v>
      </c>
      <c r="O45" s="163"/>
      <c r="P45" s="163"/>
      <c r="Q45" s="165"/>
      <c r="R45" s="158">
        <f>COUNTIF(R21:S44,"○")</f>
        <v>0</v>
      </c>
      <c r="S45" s="159"/>
      <c r="T45" s="40"/>
    </row>
    <row r="46" spans="1:20" ht="16" customHeight="1" thickTop="1" x14ac:dyDescent="0.55000000000000004">
      <c r="A46" s="3"/>
      <c r="B46" s="8" t="s">
        <v>14</v>
      </c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32.5" customHeight="1" x14ac:dyDescent="0.55000000000000004">
      <c r="A47" s="3"/>
      <c r="B47" s="150" t="s">
        <v>46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</row>
    <row r="48" spans="1:20" ht="32.5" customHeight="1" x14ac:dyDescent="0.55000000000000004">
      <c r="B48" s="150" t="s">
        <v>134</v>
      </c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</row>
  </sheetData>
  <sheetProtection sheet="1" objects="1" scenarios="1"/>
  <mergeCells count="166">
    <mergeCell ref="B47:T47"/>
    <mergeCell ref="F9:H9"/>
    <mergeCell ref="R16:S16"/>
    <mergeCell ref="F15:H15"/>
    <mergeCell ref="F14:H14"/>
    <mergeCell ref="F13:H13"/>
    <mergeCell ref="F12:H12"/>
    <mergeCell ref="F11:H11"/>
    <mergeCell ref="F10:H10"/>
    <mergeCell ref="B9:E15"/>
    <mergeCell ref="I16:J16"/>
    <mergeCell ref="N16:O16"/>
    <mergeCell ref="F21:H21"/>
    <mergeCell ref="F22:H22"/>
    <mergeCell ref="F23:H23"/>
    <mergeCell ref="F24:H24"/>
    <mergeCell ref="F25:H25"/>
    <mergeCell ref="F18:H18"/>
    <mergeCell ref="I18:S18"/>
    <mergeCell ref="I19:M19"/>
    <mergeCell ref="N19:S19"/>
    <mergeCell ref="I20:K20"/>
    <mergeCell ref="L20:M20"/>
    <mergeCell ref="N33:Q33"/>
    <mergeCell ref="N20:Q20"/>
    <mergeCell ref="F32:H32"/>
    <mergeCell ref="F33:H33"/>
    <mergeCell ref="F34:H34"/>
    <mergeCell ref="R21:S21"/>
    <mergeCell ref="R22:S22"/>
    <mergeCell ref="R23:S23"/>
    <mergeCell ref="R24:S24"/>
    <mergeCell ref="B18:E18"/>
    <mergeCell ref="B20:E20"/>
    <mergeCell ref="N31:Q31"/>
    <mergeCell ref="N32:Q32"/>
    <mergeCell ref="N34:Q34"/>
    <mergeCell ref="I34:K34"/>
    <mergeCell ref="N28:Q28"/>
    <mergeCell ref="N29:Q29"/>
    <mergeCell ref="B3:S3"/>
    <mergeCell ref="R1:T1"/>
    <mergeCell ref="B4:E4"/>
    <mergeCell ref="F4:S4"/>
    <mergeCell ref="B5:E5"/>
    <mergeCell ref="F5:S5"/>
    <mergeCell ref="B6:E8"/>
    <mergeCell ref="F6:S8"/>
    <mergeCell ref="A1:G1"/>
    <mergeCell ref="H1:Q1"/>
    <mergeCell ref="B16:H16"/>
    <mergeCell ref="R31:S31"/>
    <mergeCell ref="R32:S32"/>
    <mergeCell ref="R33:S33"/>
    <mergeCell ref="R34:S34"/>
    <mergeCell ref="N25:Q25"/>
    <mergeCell ref="N26:Q26"/>
    <mergeCell ref="N27:Q27"/>
    <mergeCell ref="F26:H26"/>
    <mergeCell ref="F27:H27"/>
    <mergeCell ref="F28:H28"/>
    <mergeCell ref="F29:H29"/>
    <mergeCell ref="F30:H30"/>
    <mergeCell ref="N21:Q21"/>
    <mergeCell ref="N22:Q22"/>
    <mergeCell ref="N23:Q23"/>
    <mergeCell ref="N24:Q24"/>
    <mergeCell ref="N30:Q30"/>
    <mergeCell ref="B19:E19"/>
    <mergeCell ref="F20:H20"/>
    <mergeCell ref="F19:H19"/>
    <mergeCell ref="A17:T17"/>
    <mergeCell ref="R30:S30"/>
    <mergeCell ref="R20:S20"/>
    <mergeCell ref="F41:H41"/>
    <mergeCell ref="F42:H42"/>
    <mergeCell ref="F43:H43"/>
    <mergeCell ref="F44:H44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F36:H36"/>
    <mergeCell ref="F37:H37"/>
    <mergeCell ref="F38:H38"/>
    <mergeCell ref="F39:H39"/>
    <mergeCell ref="F40:H40"/>
    <mergeCell ref="F31:H31"/>
    <mergeCell ref="I33:K33"/>
    <mergeCell ref="F35:H35"/>
    <mergeCell ref="I44:K44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I38:K38"/>
    <mergeCell ref="I39:K39"/>
    <mergeCell ref="I40:K40"/>
    <mergeCell ref="I41:K41"/>
    <mergeCell ref="I42:K42"/>
    <mergeCell ref="N45:Q45"/>
    <mergeCell ref="C21:C44"/>
    <mergeCell ref="B21:B44"/>
    <mergeCell ref="L44:M44"/>
    <mergeCell ref="R40:S40"/>
    <mergeCell ref="R41:S41"/>
    <mergeCell ref="R42:S42"/>
    <mergeCell ref="R43:S43"/>
    <mergeCell ref="R44:S44"/>
    <mergeCell ref="R35:S35"/>
    <mergeCell ref="N44:Q44"/>
    <mergeCell ref="R36:S36"/>
    <mergeCell ref="N40:Q40"/>
    <mergeCell ref="N41:Q41"/>
    <mergeCell ref="N42:Q42"/>
    <mergeCell ref="N43:Q43"/>
    <mergeCell ref="L41:M41"/>
    <mergeCell ref="L42:M42"/>
    <mergeCell ref="L43:M43"/>
    <mergeCell ref="N39:Q39"/>
    <mergeCell ref="R39:S39"/>
    <mergeCell ref="L39:M39"/>
    <mergeCell ref="L40:M40"/>
    <mergeCell ref="I43:K43"/>
    <mergeCell ref="B48:T48"/>
    <mergeCell ref="R37:S37"/>
    <mergeCell ref="R38:S38"/>
    <mergeCell ref="I36:K36"/>
    <mergeCell ref="I37:K37"/>
    <mergeCell ref="R25:S25"/>
    <mergeCell ref="R26:S26"/>
    <mergeCell ref="R27:S27"/>
    <mergeCell ref="R28:S28"/>
    <mergeCell ref="R29:S29"/>
    <mergeCell ref="L35:M35"/>
    <mergeCell ref="L36:M36"/>
    <mergeCell ref="L37:M37"/>
    <mergeCell ref="L38:M38"/>
    <mergeCell ref="N35:Q35"/>
    <mergeCell ref="N36:Q36"/>
    <mergeCell ref="N37:Q37"/>
    <mergeCell ref="N38:Q38"/>
    <mergeCell ref="I35:K35"/>
    <mergeCell ref="R45:S45"/>
    <mergeCell ref="B45:E45"/>
    <mergeCell ref="F45:H45"/>
    <mergeCell ref="I45:K45"/>
    <mergeCell ref="L45:M45"/>
  </mergeCells>
  <phoneticPr fontId="2"/>
  <conditionalFormatting sqref="T21:T44">
    <cfRule type="containsText" dxfId="11" priority="4" operator="containsText" text="重複あり">
      <formula>NOT(ISERROR(SEARCH("重複あり",T21)))</formula>
    </cfRule>
  </conditionalFormatting>
  <conditionalFormatting sqref="F45:Q45">
    <cfRule type="cellIs" dxfId="10" priority="3" operator="equal">
      <formula>0</formula>
    </cfRule>
  </conditionalFormatting>
  <conditionalFormatting sqref="R45:S45">
    <cfRule type="cellIs" dxfId="9" priority="2" operator="equal">
      <formula>0</formula>
    </cfRule>
  </conditionalFormatting>
  <conditionalFormatting sqref="K16 P16">
    <cfRule type="cellIs" dxfId="8" priority="1" operator="equal">
      <formula>0</formula>
    </cfRule>
  </conditionalFormatting>
  <dataValidations count="2">
    <dataValidation type="list" allowBlank="1" showInputMessage="1" showErrorMessage="1" sqref="F21:S44">
      <formula1>$V$16:$V$17</formula1>
    </dataValidation>
    <dataValidation type="list" allowBlank="1" showInputMessage="1" showErrorMessage="1" sqref="R9:R15">
      <formula1>$V$9:$V$10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7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view="pageBreakPreview" zoomScale="85" zoomScaleNormal="100" zoomScaleSheetLayoutView="85" workbookViewId="0">
      <selection activeCell="F21" sqref="F21:H21"/>
    </sheetView>
  </sheetViews>
  <sheetFormatPr defaultColWidth="9" defaultRowHeight="13" x14ac:dyDescent="0.55000000000000004"/>
  <cols>
    <col min="1" max="1" width="5.91406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44" t="s">
        <v>22</v>
      </c>
      <c r="B1" s="244"/>
      <c r="C1" s="244"/>
      <c r="D1" s="244"/>
      <c r="E1" s="244"/>
      <c r="F1" s="244"/>
      <c r="G1" s="244"/>
      <c r="H1" s="245" t="s">
        <v>41</v>
      </c>
      <c r="I1" s="245"/>
      <c r="J1" s="245"/>
      <c r="K1" s="245"/>
      <c r="L1" s="245"/>
      <c r="M1" s="245"/>
      <c r="N1" s="245"/>
      <c r="O1" s="245"/>
      <c r="P1" s="245"/>
      <c r="Q1" s="246"/>
      <c r="R1" s="222" t="s">
        <v>39</v>
      </c>
      <c r="S1" s="223"/>
      <c r="T1" s="224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19" t="s">
        <v>21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T3" s="8"/>
    </row>
    <row r="4" spans="1:22" ht="19" customHeight="1" thickTop="1" x14ac:dyDescent="0.55000000000000004">
      <c r="A4" s="3"/>
      <c r="B4" s="225" t="s">
        <v>0</v>
      </c>
      <c r="C4" s="226"/>
      <c r="D4" s="227"/>
      <c r="E4" s="227"/>
      <c r="F4" s="294" t="str">
        <f>IF('別紙①(p1)'!F4=0,"",'別紙①(p1)'!F4)</f>
        <v/>
      </c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5"/>
      <c r="S4" s="296"/>
      <c r="T4" s="3"/>
      <c r="V4" s="2"/>
    </row>
    <row r="5" spans="1:22" ht="27.5" customHeight="1" thickBot="1" x14ac:dyDescent="0.6">
      <c r="A5" s="3"/>
      <c r="B5" s="231" t="s">
        <v>1</v>
      </c>
      <c r="C5" s="232"/>
      <c r="D5" s="233"/>
      <c r="E5" s="233"/>
      <c r="F5" s="297" t="str">
        <f>IF('別紙①(p1)'!F5=0,"",'別紙①(p1)'!F5)</f>
        <v/>
      </c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8"/>
      <c r="S5" s="299"/>
      <c r="T5" s="3"/>
    </row>
    <row r="6" spans="1:22" ht="13.5" hidden="1" customHeight="1" x14ac:dyDescent="0.55000000000000004">
      <c r="A6" s="3"/>
      <c r="B6" s="237" t="s">
        <v>2</v>
      </c>
      <c r="C6" s="238"/>
      <c r="D6" s="239"/>
      <c r="E6" s="239"/>
      <c r="F6" s="300" t="str">
        <f>IF('別紙①(p1)'!F6=0,"",'別紙①(p1)'!F6)</f>
        <v>〒</v>
      </c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1"/>
      <c r="S6" s="302"/>
      <c r="T6" s="3"/>
    </row>
    <row r="7" spans="1:22" ht="13.5" hidden="1" customHeight="1" x14ac:dyDescent="0.55000000000000004">
      <c r="A7" s="3"/>
      <c r="B7" s="237"/>
      <c r="C7" s="238"/>
      <c r="D7" s="239"/>
      <c r="E7" s="239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  <c r="S7" s="302"/>
      <c r="T7" s="3"/>
    </row>
    <row r="8" spans="1:22" ht="13.5" hidden="1" customHeight="1" x14ac:dyDescent="0.55000000000000004">
      <c r="A8" s="3"/>
      <c r="B8" s="237"/>
      <c r="C8" s="238"/>
      <c r="D8" s="239"/>
      <c r="E8" s="239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1"/>
      <c r="S8" s="302"/>
      <c r="T8" s="3"/>
    </row>
    <row r="9" spans="1:22" ht="22.5" hidden="1" customHeight="1" x14ac:dyDescent="0.55000000000000004">
      <c r="A9" s="3"/>
      <c r="B9" s="267" t="s">
        <v>35</v>
      </c>
      <c r="C9" s="268"/>
      <c r="D9" s="268"/>
      <c r="E9" s="269"/>
      <c r="F9" s="256" t="s">
        <v>7</v>
      </c>
      <c r="G9" s="257"/>
      <c r="H9" s="258"/>
      <c r="I9" s="25" t="str">
        <f>IF('別紙①(p1)'!I9=0,"",'別紙①(p1)'!I9)</f>
        <v/>
      </c>
      <c r="J9" s="26" t="s">
        <v>4</v>
      </c>
      <c r="K9" s="26" t="str">
        <f>IF('別紙①(p1)'!K9="","",'別紙①(p1)'!K9)</f>
        <v/>
      </c>
      <c r="L9" s="26" t="s">
        <v>5</v>
      </c>
      <c r="M9" s="27" t="s">
        <v>6</v>
      </c>
      <c r="N9" s="26" t="str">
        <f>IF('別紙①(p1)'!N9=0,"",'別紙①(p1)'!N9)</f>
        <v/>
      </c>
      <c r="O9" s="26" t="s">
        <v>4</v>
      </c>
      <c r="P9" s="26" t="str">
        <f>IF('別紙①(p1)'!P9="","",'別紙①(p1)'!P9)</f>
        <v/>
      </c>
      <c r="Q9" s="28" t="s">
        <v>5</v>
      </c>
      <c r="R9" s="27" t="str">
        <f>IF('別紙①(p1)'!R9=0,"",'別紙①(p1)'!R9)</f>
        <v>□</v>
      </c>
      <c r="S9" s="29" t="s">
        <v>23</v>
      </c>
      <c r="T9" s="3"/>
      <c r="V9" s="1" t="s">
        <v>44</v>
      </c>
    </row>
    <row r="10" spans="1:22" ht="22.5" hidden="1" customHeight="1" x14ac:dyDescent="0.55000000000000004">
      <c r="A10" s="3"/>
      <c r="B10" s="270"/>
      <c r="C10" s="271"/>
      <c r="D10" s="271"/>
      <c r="E10" s="272"/>
      <c r="F10" s="264" t="s">
        <v>8</v>
      </c>
      <c r="G10" s="265"/>
      <c r="H10" s="266"/>
      <c r="I10" s="30" t="str">
        <f>IF('別紙①(p1)'!I10=0,"",'別紙①(p1)'!I10)</f>
        <v/>
      </c>
      <c r="J10" s="31" t="s">
        <v>4</v>
      </c>
      <c r="K10" s="31" t="str">
        <f>IF('別紙①(p1)'!K10="","",'別紙①(p1)'!K10)</f>
        <v/>
      </c>
      <c r="L10" s="31" t="s">
        <v>5</v>
      </c>
      <c r="M10" s="32" t="s">
        <v>6</v>
      </c>
      <c r="N10" s="31" t="str">
        <f>IF('別紙①(p1)'!N10=0,"",'別紙①(p1)'!N10)</f>
        <v/>
      </c>
      <c r="O10" s="31" t="s">
        <v>4</v>
      </c>
      <c r="P10" s="31" t="str">
        <f>IF('別紙①(p1)'!P10="","",'別紙①(p1)'!P10)</f>
        <v/>
      </c>
      <c r="Q10" s="33" t="s">
        <v>5</v>
      </c>
      <c r="R10" s="32" t="str">
        <f>IF('別紙①(p1)'!R10=0,"",'別紙①(p1)'!R10)</f>
        <v>□</v>
      </c>
      <c r="S10" s="34" t="s">
        <v>23</v>
      </c>
      <c r="T10" s="3"/>
      <c r="V10" s="1" t="s">
        <v>45</v>
      </c>
    </row>
    <row r="11" spans="1:22" ht="22.5" hidden="1" customHeight="1" x14ac:dyDescent="0.55000000000000004">
      <c r="A11" s="3"/>
      <c r="B11" s="270"/>
      <c r="C11" s="271"/>
      <c r="D11" s="271"/>
      <c r="E11" s="272"/>
      <c r="F11" s="264" t="s">
        <v>9</v>
      </c>
      <c r="G11" s="265"/>
      <c r="H11" s="266"/>
      <c r="I11" s="30" t="str">
        <f>IF('別紙①(p1)'!I11=0,"",'別紙①(p1)'!I11)</f>
        <v/>
      </c>
      <c r="J11" s="31" t="s">
        <v>4</v>
      </c>
      <c r="K11" s="31" t="str">
        <f>IF('別紙①(p1)'!K11="","",'別紙①(p1)'!K11)</f>
        <v/>
      </c>
      <c r="L11" s="31" t="s">
        <v>5</v>
      </c>
      <c r="M11" s="32" t="s">
        <v>6</v>
      </c>
      <c r="N11" s="31" t="str">
        <f>IF('別紙①(p1)'!N11=0,"",'別紙①(p1)'!N11)</f>
        <v/>
      </c>
      <c r="O11" s="31" t="s">
        <v>4</v>
      </c>
      <c r="P11" s="31" t="str">
        <f>IF('別紙①(p1)'!P11="","",'別紙①(p1)'!P11)</f>
        <v/>
      </c>
      <c r="Q11" s="33" t="s">
        <v>5</v>
      </c>
      <c r="R11" s="32" t="str">
        <f>IF('別紙①(p1)'!R11=0,"",'別紙①(p1)'!R11)</f>
        <v>□</v>
      </c>
      <c r="S11" s="34" t="s">
        <v>23</v>
      </c>
      <c r="T11" s="3"/>
    </row>
    <row r="12" spans="1:22" ht="22.5" hidden="1" customHeight="1" x14ac:dyDescent="0.55000000000000004">
      <c r="A12" s="3"/>
      <c r="B12" s="270"/>
      <c r="C12" s="271"/>
      <c r="D12" s="271"/>
      <c r="E12" s="272"/>
      <c r="F12" s="264" t="s">
        <v>10</v>
      </c>
      <c r="G12" s="265"/>
      <c r="H12" s="266"/>
      <c r="I12" s="30" t="str">
        <f>IF('別紙①(p1)'!I12=0,"",'別紙①(p1)'!I12)</f>
        <v/>
      </c>
      <c r="J12" s="31" t="s">
        <v>4</v>
      </c>
      <c r="K12" s="31" t="str">
        <f>IF('別紙①(p1)'!K12="","",'別紙①(p1)'!K12)</f>
        <v/>
      </c>
      <c r="L12" s="31" t="s">
        <v>5</v>
      </c>
      <c r="M12" s="32" t="s">
        <v>6</v>
      </c>
      <c r="N12" s="31" t="str">
        <f>IF('別紙①(p1)'!N12=0,"",'別紙①(p1)'!N12)</f>
        <v/>
      </c>
      <c r="O12" s="31" t="s">
        <v>4</v>
      </c>
      <c r="P12" s="31" t="str">
        <f>IF('別紙①(p1)'!P12="","",'別紙①(p1)'!P12)</f>
        <v/>
      </c>
      <c r="Q12" s="33" t="s">
        <v>5</v>
      </c>
      <c r="R12" s="32" t="str">
        <f>IF('別紙①(p1)'!R12=0,"",'別紙①(p1)'!R12)</f>
        <v>□</v>
      </c>
      <c r="S12" s="34" t="s">
        <v>23</v>
      </c>
      <c r="T12" s="3"/>
    </row>
    <row r="13" spans="1:22" ht="22.5" hidden="1" customHeight="1" x14ac:dyDescent="0.55000000000000004">
      <c r="A13" s="3"/>
      <c r="B13" s="270"/>
      <c r="C13" s="271"/>
      <c r="D13" s="271"/>
      <c r="E13" s="272"/>
      <c r="F13" s="264" t="s">
        <v>11</v>
      </c>
      <c r="G13" s="265"/>
      <c r="H13" s="266"/>
      <c r="I13" s="30" t="str">
        <f>IF('別紙①(p1)'!I13=0,"",'別紙①(p1)'!I13)</f>
        <v/>
      </c>
      <c r="J13" s="31" t="s">
        <v>4</v>
      </c>
      <c r="K13" s="31" t="str">
        <f>IF('別紙①(p1)'!K13="","",'別紙①(p1)'!K13)</f>
        <v/>
      </c>
      <c r="L13" s="31" t="s">
        <v>5</v>
      </c>
      <c r="M13" s="32" t="s">
        <v>6</v>
      </c>
      <c r="N13" s="31" t="str">
        <f>IF('別紙①(p1)'!N13=0,"",'別紙①(p1)'!N13)</f>
        <v/>
      </c>
      <c r="O13" s="31" t="s">
        <v>4</v>
      </c>
      <c r="P13" s="31" t="str">
        <f>IF('別紙①(p1)'!P13="","",'別紙①(p1)'!P13)</f>
        <v/>
      </c>
      <c r="Q13" s="33" t="s">
        <v>5</v>
      </c>
      <c r="R13" s="32" t="str">
        <f>IF('別紙①(p1)'!R13=0,"",'別紙①(p1)'!R13)</f>
        <v>□</v>
      </c>
      <c r="S13" s="34" t="s">
        <v>23</v>
      </c>
      <c r="T13" s="3"/>
    </row>
    <row r="14" spans="1:22" ht="22.5" hidden="1" customHeight="1" x14ac:dyDescent="0.55000000000000004">
      <c r="A14" s="3"/>
      <c r="B14" s="270"/>
      <c r="C14" s="271"/>
      <c r="D14" s="271"/>
      <c r="E14" s="272"/>
      <c r="F14" s="264" t="s">
        <v>12</v>
      </c>
      <c r="G14" s="265"/>
      <c r="H14" s="266"/>
      <c r="I14" s="30" t="str">
        <f>IF('別紙①(p1)'!I14=0,"",'別紙①(p1)'!I14)</f>
        <v/>
      </c>
      <c r="J14" s="31" t="s">
        <v>4</v>
      </c>
      <c r="K14" s="31" t="str">
        <f>IF('別紙①(p1)'!K14="","",'別紙①(p1)'!K14)</f>
        <v/>
      </c>
      <c r="L14" s="31" t="s">
        <v>5</v>
      </c>
      <c r="M14" s="32" t="s">
        <v>6</v>
      </c>
      <c r="N14" s="31" t="str">
        <f>IF('別紙①(p1)'!N14=0,"",'別紙①(p1)'!N14)</f>
        <v/>
      </c>
      <c r="O14" s="31" t="s">
        <v>4</v>
      </c>
      <c r="P14" s="31" t="str">
        <f>IF('別紙①(p1)'!P14="","",'別紙①(p1)'!P14)</f>
        <v/>
      </c>
      <c r="Q14" s="33" t="s">
        <v>5</v>
      </c>
      <c r="R14" s="32" t="str">
        <f>IF('別紙①(p1)'!R14=0,"",'別紙①(p1)'!R14)</f>
        <v>□</v>
      </c>
      <c r="S14" s="34" t="s">
        <v>23</v>
      </c>
      <c r="T14" s="3"/>
    </row>
    <row r="15" spans="1:22" ht="22.5" hidden="1" customHeight="1" thickBot="1" x14ac:dyDescent="0.6">
      <c r="A15" s="3"/>
      <c r="B15" s="273"/>
      <c r="C15" s="274"/>
      <c r="D15" s="274"/>
      <c r="E15" s="275"/>
      <c r="F15" s="261" t="s">
        <v>13</v>
      </c>
      <c r="G15" s="262"/>
      <c r="H15" s="263"/>
      <c r="I15" s="35" t="str">
        <f>IF('別紙①(p1)'!I15=0,"",'別紙①(p1)'!I15)</f>
        <v/>
      </c>
      <c r="J15" s="36" t="s">
        <v>4</v>
      </c>
      <c r="K15" s="36" t="str">
        <f>IF('別紙①(p1)'!K15="","",'別紙①(p1)'!K15)</f>
        <v/>
      </c>
      <c r="L15" s="36" t="s">
        <v>5</v>
      </c>
      <c r="M15" s="37" t="s">
        <v>6</v>
      </c>
      <c r="N15" s="36" t="str">
        <f>IF('別紙①(p1)'!N15=0,"",'別紙①(p1)'!N15)</f>
        <v/>
      </c>
      <c r="O15" s="36" t="s">
        <v>4</v>
      </c>
      <c r="P15" s="36" t="str">
        <f>IF('別紙①(p1)'!P15="","",'別紙①(p1)'!P15)</f>
        <v/>
      </c>
      <c r="Q15" s="38" t="s">
        <v>5</v>
      </c>
      <c r="R15" s="37" t="str">
        <f>IF('別紙①(p1)'!R15=0,"",'別紙①(p1)'!R15)</f>
        <v>□</v>
      </c>
      <c r="S15" s="39" t="s">
        <v>23</v>
      </c>
      <c r="T15" s="3"/>
    </row>
    <row r="16" spans="1:22" ht="46" customHeight="1" thickTop="1" thickBot="1" x14ac:dyDescent="0.6">
      <c r="A16" s="3"/>
      <c r="B16" s="197" t="s">
        <v>43</v>
      </c>
      <c r="C16" s="198"/>
      <c r="D16" s="198"/>
      <c r="E16" s="198"/>
      <c r="F16" s="198"/>
      <c r="G16" s="198"/>
      <c r="H16" s="199"/>
      <c r="I16" s="276" t="s">
        <v>25</v>
      </c>
      <c r="J16" s="277"/>
      <c r="K16" s="49">
        <f>F42+I42+N42</f>
        <v>0</v>
      </c>
      <c r="L16" s="15" t="s">
        <v>26</v>
      </c>
      <c r="M16" s="53"/>
      <c r="N16" s="276" t="s">
        <v>27</v>
      </c>
      <c r="O16" s="278"/>
      <c r="P16" s="49">
        <f>R42</f>
        <v>0</v>
      </c>
      <c r="Q16" s="15" t="s">
        <v>26</v>
      </c>
      <c r="R16" s="259"/>
      <c r="S16" s="260"/>
      <c r="T16" s="3"/>
      <c r="V16" s="149" t="s">
        <v>24</v>
      </c>
    </row>
    <row r="17" spans="1:20" ht="35" customHeight="1" thickTop="1" thickBot="1" x14ac:dyDescent="0.6">
      <c r="A17" s="215" t="s">
        <v>52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</row>
    <row r="18" spans="1:20" ht="23" customHeight="1" thickTop="1" thickBot="1" x14ac:dyDescent="0.6">
      <c r="A18" s="3"/>
      <c r="B18" s="250" t="s">
        <v>32</v>
      </c>
      <c r="C18" s="251"/>
      <c r="D18" s="251"/>
      <c r="E18" s="251"/>
      <c r="F18" s="303" t="s">
        <v>30</v>
      </c>
      <c r="G18" s="304"/>
      <c r="H18" s="305"/>
      <c r="I18" s="282" t="s">
        <v>29</v>
      </c>
      <c r="J18" s="282"/>
      <c r="K18" s="282"/>
      <c r="L18" s="282"/>
      <c r="M18" s="282"/>
      <c r="N18" s="282"/>
      <c r="O18" s="282"/>
      <c r="P18" s="282"/>
      <c r="Q18" s="282"/>
      <c r="R18" s="282"/>
      <c r="S18" s="283"/>
      <c r="T18" s="3"/>
    </row>
    <row r="19" spans="1:20" ht="20" customHeight="1" thickBot="1" x14ac:dyDescent="0.6">
      <c r="A19" s="3"/>
      <c r="B19" s="206" t="s">
        <v>133</v>
      </c>
      <c r="C19" s="207"/>
      <c r="D19" s="207"/>
      <c r="E19" s="208"/>
      <c r="F19" s="212" t="s">
        <v>129</v>
      </c>
      <c r="G19" s="213"/>
      <c r="H19" s="214"/>
      <c r="I19" s="284" t="s">
        <v>130</v>
      </c>
      <c r="J19" s="285"/>
      <c r="K19" s="285"/>
      <c r="L19" s="285"/>
      <c r="M19" s="286"/>
      <c r="N19" s="287" t="s">
        <v>132</v>
      </c>
      <c r="O19" s="287"/>
      <c r="P19" s="287"/>
      <c r="Q19" s="287"/>
      <c r="R19" s="287"/>
      <c r="S19" s="288"/>
      <c r="T19" s="3"/>
    </row>
    <row r="20" spans="1:20" ht="60" customHeight="1" x14ac:dyDescent="0.55000000000000004">
      <c r="A20" s="3"/>
      <c r="B20" s="252" t="s">
        <v>128</v>
      </c>
      <c r="C20" s="253"/>
      <c r="D20" s="253"/>
      <c r="E20" s="254"/>
      <c r="F20" s="209" t="s">
        <v>33</v>
      </c>
      <c r="G20" s="210"/>
      <c r="H20" s="211"/>
      <c r="I20" s="289" t="s">
        <v>33</v>
      </c>
      <c r="J20" s="290"/>
      <c r="K20" s="291"/>
      <c r="L20" s="292" t="s">
        <v>48</v>
      </c>
      <c r="M20" s="293"/>
      <c r="N20" s="217" t="s">
        <v>49</v>
      </c>
      <c r="O20" s="217"/>
      <c r="P20" s="217"/>
      <c r="Q20" s="247"/>
      <c r="R20" s="217" t="s">
        <v>31</v>
      </c>
      <c r="S20" s="218"/>
      <c r="T20" s="3"/>
    </row>
    <row r="21" spans="1:20" ht="22.5" customHeight="1" x14ac:dyDescent="0.55000000000000004">
      <c r="A21" s="3"/>
      <c r="B21" s="330" t="s">
        <v>38</v>
      </c>
      <c r="C21" s="166" t="s">
        <v>51</v>
      </c>
      <c r="D21" s="12">
        <v>44606</v>
      </c>
      <c r="E21" s="16" t="s">
        <v>3</v>
      </c>
      <c r="F21" s="306"/>
      <c r="G21" s="307"/>
      <c r="H21" s="308"/>
      <c r="I21" s="306"/>
      <c r="J21" s="307"/>
      <c r="K21" s="309"/>
      <c r="L21" s="310"/>
      <c r="M21" s="311"/>
      <c r="N21" s="312"/>
      <c r="O21" s="313"/>
      <c r="P21" s="313"/>
      <c r="Q21" s="203"/>
      <c r="R21" s="310"/>
      <c r="S21" s="323"/>
      <c r="T21" s="23" t="str">
        <f>IF(COUNTIF(F21:S21,"○")&lt;2,"","重複あり")</f>
        <v/>
      </c>
    </row>
    <row r="22" spans="1:20" ht="22.5" customHeight="1" x14ac:dyDescent="0.55000000000000004">
      <c r="A22" s="3"/>
      <c r="B22" s="169"/>
      <c r="C22" s="167"/>
      <c r="D22" s="9">
        <v>44607</v>
      </c>
      <c r="E22" s="17" t="s">
        <v>15</v>
      </c>
      <c r="F22" s="314"/>
      <c r="G22" s="315"/>
      <c r="H22" s="316"/>
      <c r="I22" s="314"/>
      <c r="J22" s="315"/>
      <c r="K22" s="317"/>
      <c r="L22" s="318"/>
      <c r="M22" s="319"/>
      <c r="N22" s="320"/>
      <c r="O22" s="321"/>
      <c r="P22" s="321"/>
      <c r="Q22" s="157"/>
      <c r="R22" s="318"/>
      <c r="S22" s="322"/>
      <c r="T22" s="23" t="str">
        <f t="shared" ref="T22:T41" si="0">IF(COUNTIF(F22:S22,"○")&lt;2,"","重複あり")</f>
        <v/>
      </c>
    </row>
    <row r="23" spans="1:20" ht="22.5" customHeight="1" x14ac:dyDescent="0.55000000000000004">
      <c r="A23" s="3"/>
      <c r="B23" s="169"/>
      <c r="C23" s="167"/>
      <c r="D23" s="9">
        <v>44608</v>
      </c>
      <c r="E23" s="17" t="s">
        <v>16</v>
      </c>
      <c r="F23" s="314"/>
      <c r="G23" s="315"/>
      <c r="H23" s="316"/>
      <c r="I23" s="314"/>
      <c r="J23" s="315"/>
      <c r="K23" s="317"/>
      <c r="L23" s="318"/>
      <c r="M23" s="319"/>
      <c r="N23" s="320"/>
      <c r="O23" s="321"/>
      <c r="P23" s="321"/>
      <c r="Q23" s="157"/>
      <c r="R23" s="318"/>
      <c r="S23" s="322"/>
      <c r="T23" s="23" t="str">
        <f t="shared" si="0"/>
        <v/>
      </c>
    </row>
    <row r="24" spans="1:20" ht="22.5" customHeight="1" x14ac:dyDescent="0.55000000000000004">
      <c r="A24" s="3"/>
      <c r="B24" s="169"/>
      <c r="C24" s="167"/>
      <c r="D24" s="9">
        <v>44609</v>
      </c>
      <c r="E24" s="17" t="s">
        <v>17</v>
      </c>
      <c r="F24" s="154"/>
      <c r="G24" s="155"/>
      <c r="H24" s="184"/>
      <c r="I24" s="154"/>
      <c r="J24" s="155"/>
      <c r="K24" s="155"/>
      <c r="L24" s="152"/>
      <c r="M24" s="156"/>
      <c r="N24" s="157"/>
      <c r="O24" s="152"/>
      <c r="P24" s="152"/>
      <c r="Q24" s="152"/>
      <c r="R24" s="318"/>
      <c r="S24" s="322"/>
      <c r="T24" s="23" t="str">
        <f t="shared" si="0"/>
        <v/>
      </c>
    </row>
    <row r="25" spans="1:20" ht="22.5" customHeight="1" x14ac:dyDescent="0.55000000000000004">
      <c r="A25" s="3"/>
      <c r="B25" s="169"/>
      <c r="C25" s="167"/>
      <c r="D25" s="9">
        <v>44610</v>
      </c>
      <c r="E25" s="17" t="s">
        <v>18</v>
      </c>
      <c r="F25" s="154"/>
      <c r="G25" s="155"/>
      <c r="H25" s="184"/>
      <c r="I25" s="154"/>
      <c r="J25" s="155"/>
      <c r="K25" s="155"/>
      <c r="L25" s="152"/>
      <c r="M25" s="156"/>
      <c r="N25" s="157"/>
      <c r="O25" s="152"/>
      <c r="P25" s="152"/>
      <c r="Q25" s="152"/>
      <c r="R25" s="318"/>
      <c r="S25" s="322"/>
      <c r="T25" s="23" t="str">
        <f t="shared" si="0"/>
        <v/>
      </c>
    </row>
    <row r="26" spans="1:20" ht="22.5" customHeight="1" x14ac:dyDescent="0.55000000000000004">
      <c r="A26" s="8"/>
      <c r="B26" s="169"/>
      <c r="C26" s="167"/>
      <c r="D26" s="9">
        <v>44611</v>
      </c>
      <c r="E26" s="17" t="s">
        <v>19</v>
      </c>
      <c r="F26" s="154"/>
      <c r="G26" s="155"/>
      <c r="H26" s="184"/>
      <c r="I26" s="154"/>
      <c r="J26" s="155"/>
      <c r="K26" s="155"/>
      <c r="L26" s="152"/>
      <c r="M26" s="156"/>
      <c r="N26" s="157"/>
      <c r="O26" s="152"/>
      <c r="P26" s="152"/>
      <c r="Q26" s="152"/>
      <c r="R26" s="318"/>
      <c r="S26" s="322"/>
      <c r="T26" s="23" t="str">
        <f t="shared" si="0"/>
        <v/>
      </c>
    </row>
    <row r="27" spans="1:20" ht="22.5" customHeight="1" x14ac:dyDescent="0.55000000000000004">
      <c r="A27" s="8"/>
      <c r="B27" s="169"/>
      <c r="C27" s="167"/>
      <c r="D27" s="9">
        <v>44612</v>
      </c>
      <c r="E27" s="17" t="s">
        <v>20</v>
      </c>
      <c r="F27" s="154"/>
      <c r="G27" s="155"/>
      <c r="H27" s="184"/>
      <c r="I27" s="154"/>
      <c r="J27" s="155"/>
      <c r="K27" s="155"/>
      <c r="L27" s="152"/>
      <c r="M27" s="156"/>
      <c r="N27" s="157"/>
      <c r="O27" s="152"/>
      <c r="P27" s="152"/>
      <c r="Q27" s="152"/>
      <c r="R27" s="318"/>
      <c r="S27" s="322"/>
      <c r="T27" s="23" t="str">
        <f t="shared" si="0"/>
        <v/>
      </c>
    </row>
    <row r="28" spans="1:20" ht="22.5" customHeight="1" x14ac:dyDescent="0.55000000000000004">
      <c r="A28" s="8"/>
      <c r="B28" s="169"/>
      <c r="C28" s="167"/>
      <c r="D28" s="9">
        <v>44613</v>
      </c>
      <c r="E28" s="17" t="s">
        <v>3</v>
      </c>
      <c r="F28" s="154"/>
      <c r="G28" s="155"/>
      <c r="H28" s="184"/>
      <c r="I28" s="154"/>
      <c r="J28" s="155"/>
      <c r="K28" s="155"/>
      <c r="L28" s="152"/>
      <c r="M28" s="156"/>
      <c r="N28" s="157"/>
      <c r="O28" s="152"/>
      <c r="P28" s="152"/>
      <c r="Q28" s="152"/>
      <c r="R28" s="318"/>
      <c r="S28" s="322"/>
      <c r="T28" s="23" t="str">
        <f t="shared" si="0"/>
        <v/>
      </c>
    </row>
    <row r="29" spans="1:20" ht="22.5" customHeight="1" x14ac:dyDescent="0.55000000000000004">
      <c r="A29" s="8"/>
      <c r="B29" s="169"/>
      <c r="C29" s="167"/>
      <c r="D29" s="9">
        <v>44614</v>
      </c>
      <c r="E29" s="17" t="s">
        <v>15</v>
      </c>
      <c r="F29" s="154"/>
      <c r="G29" s="155"/>
      <c r="H29" s="184"/>
      <c r="I29" s="154"/>
      <c r="J29" s="155"/>
      <c r="K29" s="155"/>
      <c r="L29" s="152"/>
      <c r="M29" s="156"/>
      <c r="N29" s="157"/>
      <c r="O29" s="152"/>
      <c r="P29" s="152"/>
      <c r="Q29" s="152"/>
      <c r="R29" s="318"/>
      <c r="S29" s="322"/>
      <c r="T29" s="23" t="str">
        <f t="shared" si="0"/>
        <v/>
      </c>
    </row>
    <row r="30" spans="1:20" ht="22.5" customHeight="1" x14ac:dyDescent="0.55000000000000004">
      <c r="A30" s="8"/>
      <c r="B30" s="169"/>
      <c r="C30" s="167"/>
      <c r="D30" s="9">
        <v>44615</v>
      </c>
      <c r="E30" s="17" t="s">
        <v>16</v>
      </c>
      <c r="F30" s="154"/>
      <c r="G30" s="155"/>
      <c r="H30" s="184"/>
      <c r="I30" s="154"/>
      <c r="J30" s="155"/>
      <c r="K30" s="155"/>
      <c r="L30" s="152"/>
      <c r="M30" s="156"/>
      <c r="N30" s="320"/>
      <c r="O30" s="321"/>
      <c r="P30" s="321"/>
      <c r="Q30" s="157"/>
      <c r="R30" s="152"/>
      <c r="S30" s="153"/>
      <c r="T30" s="23" t="str">
        <f t="shared" si="0"/>
        <v/>
      </c>
    </row>
    <row r="31" spans="1:20" ht="22.5" customHeight="1" x14ac:dyDescent="0.55000000000000004">
      <c r="A31" s="8"/>
      <c r="B31" s="169"/>
      <c r="C31" s="167"/>
      <c r="D31" s="9">
        <v>44616</v>
      </c>
      <c r="E31" s="17" t="s">
        <v>17</v>
      </c>
      <c r="F31" s="154"/>
      <c r="G31" s="155"/>
      <c r="H31" s="184"/>
      <c r="I31" s="154"/>
      <c r="J31" s="155"/>
      <c r="K31" s="155"/>
      <c r="L31" s="152"/>
      <c r="M31" s="156"/>
      <c r="N31" s="157"/>
      <c r="O31" s="152"/>
      <c r="P31" s="152"/>
      <c r="Q31" s="152"/>
      <c r="R31" s="152"/>
      <c r="S31" s="153"/>
      <c r="T31" s="23" t="str">
        <f t="shared" si="0"/>
        <v/>
      </c>
    </row>
    <row r="32" spans="1:20" ht="22.5" customHeight="1" x14ac:dyDescent="0.55000000000000004">
      <c r="A32" s="8"/>
      <c r="B32" s="169"/>
      <c r="C32" s="167"/>
      <c r="D32" s="9">
        <v>44617</v>
      </c>
      <c r="E32" s="17" t="s">
        <v>18</v>
      </c>
      <c r="F32" s="154"/>
      <c r="G32" s="155"/>
      <c r="H32" s="184"/>
      <c r="I32" s="154"/>
      <c r="J32" s="155"/>
      <c r="K32" s="155"/>
      <c r="L32" s="152"/>
      <c r="M32" s="156"/>
      <c r="N32" s="157"/>
      <c r="O32" s="152"/>
      <c r="P32" s="152"/>
      <c r="Q32" s="152"/>
      <c r="R32" s="318"/>
      <c r="S32" s="322"/>
      <c r="T32" s="23" t="str">
        <f t="shared" si="0"/>
        <v/>
      </c>
    </row>
    <row r="33" spans="1:20" ht="22.5" customHeight="1" x14ac:dyDescent="0.55000000000000004">
      <c r="A33" s="8"/>
      <c r="B33" s="169"/>
      <c r="C33" s="167"/>
      <c r="D33" s="9">
        <v>44618</v>
      </c>
      <c r="E33" s="17" t="s">
        <v>19</v>
      </c>
      <c r="F33" s="154"/>
      <c r="G33" s="155"/>
      <c r="H33" s="184"/>
      <c r="I33" s="154"/>
      <c r="J33" s="155"/>
      <c r="K33" s="155"/>
      <c r="L33" s="152"/>
      <c r="M33" s="156"/>
      <c r="N33" s="157"/>
      <c r="O33" s="152"/>
      <c r="P33" s="152"/>
      <c r="Q33" s="152"/>
      <c r="R33" s="318"/>
      <c r="S33" s="322"/>
      <c r="T33" s="23" t="str">
        <f t="shared" si="0"/>
        <v/>
      </c>
    </row>
    <row r="34" spans="1:20" ht="22.5" customHeight="1" x14ac:dyDescent="0.55000000000000004">
      <c r="A34" s="8"/>
      <c r="B34" s="169"/>
      <c r="C34" s="167"/>
      <c r="D34" s="9">
        <v>44619</v>
      </c>
      <c r="E34" s="17" t="s">
        <v>20</v>
      </c>
      <c r="F34" s="154"/>
      <c r="G34" s="155"/>
      <c r="H34" s="184"/>
      <c r="I34" s="154"/>
      <c r="J34" s="155"/>
      <c r="K34" s="155"/>
      <c r="L34" s="152"/>
      <c r="M34" s="156"/>
      <c r="N34" s="157"/>
      <c r="O34" s="152"/>
      <c r="P34" s="152"/>
      <c r="Q34" s="152"/>
      <c r="R34" s="318"/>
      <c r="S34" s="322"/>
      <c r="T34" s="23" t="str">
        <f t="shared" si="0"/>
        <v/>
      </c>
    </row>
    <row r="35" spans="1:20" ht="22.5" customHeight="1" x14ac:dyDescent="0.55000000000000004">
      <c r="A35" s="8"/>
      <c r="B35" s="169"/>
      <c r="C35" s="167"/>
      <c r="D35" s="9">
        <v>44620</v>
      </c>
      <c r="E35" s="17" t="s">
        <v>3</v>
      </c>
      <c r="F35" s="154"/>
      <c r="G35" s="155"/>
      <c r="H35" s="184"/>
      <c r="I35" s="154"/>
      <c r="J35" s="155"/>
      <c r="K35" s="155"/>
      <c r="L35" s="152"/>
      <c r="M35" s="156"/>
      <c r="N35" s="157"/>
      <c r="O35" s="152"/>
      <c r="P35" s="152"/>
      <c r="Q35" s="152"/>
      <c r="R35" s="318"/>
      <c r="S35" s="322"/>
      <c r="T35" s="23" t="str">
        <f t="shared" si="0"/>
        <v/>
      </c>
    </row>
    <row r="36" spans="1:20" ht="22.5" customHeight="1" x14ac:dyDescent="0.55000000000000004">
      <c r="A36" s="8"/>
      <c r="B36" s="169"/>
      <c r="C36" s="167"/>
      <c r="D36" s="9">
        <v>44621</v>
      </c>
      <c r="E36" s="17" t="s">
        <v>15</v>
      </c>
      <c r="F36" s="154"/>
      <c r="G36" s="155"/>
      <c r="H36" s="184"/>
      <c r="I36" s="154"/>
      <c r="J36" s="155"/>
      <c r="K36" s="155"/>
      <c r="L36" s="152"/>
      <c r="M36" s="156"/>
      <c r="N36" s="157"/>
      <c r="O36" s="152"/>
      <c r="P36" s="152"/>
      <c r="Q36" s="152"/>
      <c r="R36" s="318"/>
      <c r="S36" s="322"/>
      <c r="T36" s="23" t="str">
        <f t="shared" si="0"/>
        <v/>
      </c>
    </row>
    <row r="37" spans="1:20" ht="22.5" customHeight="1" x14ac:dyDescent="0.55000000000000004">
      <c r="A37" s="8"/>
      <c r="B37" s="169"/>
      <c r="C37" s="167"/>
      <c r="D37" s="9">
        <v>44622</v>
      </c>
      <c r="E37" s="17" t="s">
        <v>16</v>
      </c>
      <c r="F37" s="154"/>
      <c r="G37" s="155"/>
      <c r="H37" s="184"/>
      <c r="I37" s="154"/>
      <c r="J37" s="155"/>
      <c r="K37" s="155"/>
      <c r="L37" s="152"/>
      <c r="M37" s="156"/>
      <c r="N37" s="320"/>
      <c r="O37" s="321"/>
      <c r="P37" s="321"/>
      <c r="Q37" s="157"/>
      <c r="R37" s="152"/>
      <c r="S37" s="153"/>
      <c r="T37" s="23" t="str">
        <f t="shared" si="0"/>
        <v/>
      </c>
    </row>
    <row r="38" spans="1:20" ht="22.5" customHeight="1" x14ac:dyDescent="0.55000000000000004">
      <c r="A38" s="8"/>
      <c r="B38" s="169"/>
      <c r="C38" s="167"/>
      <c r="D38" s="9">
        <v>44623</v>
      </c>
      <c r="E38" s="17" t="s">
        <v>17</v>
      </c>
      <c r="F38" s="154"/>
      <c r="G38" s="155"/>
      <c r="H38" s="184"/>
      <c r="I38" s="154"/>
      <c r="J38" s="155"/>
      <c r="K38" s="155"/>
      <c r="L38" s="152"/>
      <c r="M38" s="156"/>
      <c r="N38" s="157"/>
      <c r="O38" s="152"/>
      <c r="P38" s="152"/>
      <c r="Q38" s="152"/>
      <c r="R38" s="152"/>
      <c r="S38" s="153"/>
      <c r="T38" s="23" t="str">
        <f t="shared" si="0"/>
        <v/>
      </c>
    </row>
    <row r="39" spans="1:20" ht="22.5" customHeight="1" x14ac:dyDescent="0.55000000000000004">
      <c r="A39" s="8"/>
      <c r="B39" s="169"/>
      <c r="C39" s="167"/>
      <c r="D39" s="9">
        <v>44624</v>
      </c>
      <c r="E39" s="17" t="s">
        <v>18</v>
      </c>
      <c r="F39" s="154"/>
      <c r="G39" s="155"/>
      <c r="H39" s="184"/>
      <c r="I39" s="154"/>
      <c r="J39" s="155"/>
      <c r="K39" s="155"/>
      <c r="L39" s="152"/>
      <c r="M39" s="156"/>
      <c r="N39" s="157"/>
      <c r="O39" s="152"/>
      <c r="P39" s="152"/>
      <c r="Q39" s="152"/>
      <c r="R39" s="152"/>
      <c r="S39" s="153"/>
      <c r="T39" s="23" t="str">
        <f t="shared" si="0"/>
        <v/>
      </c>
    </row>
    <row r="40" spans="1:20" ht="22.5" customHeight="1" x14ac:dyDescent="0.55000000000000004">
      <c r="A40" s="8"/>
      <c r="B40" s="169"/>
      <c r="C40" s="167"/>
      <c r="D40" s="9">
        <v>44625</v>
      </c>
      <c r="E40" s="17" t="s">
        <v>19</v>
      </c>
      <c r="F40" s="154"/>
      <c r="G40" s="155"/>
      <c r="H40" s="184"/>
      <c r="I40" s="154"/>
      <c r="J40" s="155"/>
      <c r="K40" s="155"/>
      <c r="L40" s="152"/>
      <c r="M40" s="156"/>
      <c r="N40" s="157"/>
      <c r="O40" s="152"/>
      <c r="P40" s="152"/>
      <c r="Q40" s="152"/>
      <c r="R40" s="152"/>
      <c r="S40" s="153"/>
      <c r="T40" s="23" t="str">
        <f t="shared" si="0"/>
        <v/>
      </c>
    </row>
    <row r="41" spans="1:20" ht="22.5" customHeight="1" thickBot="1" x14ac:dyDescent="0.6">
      <c r="A41" s="8"/>
      <c r="B41" s="331"/>
      <c r="C41" s="168"/>
      <c r="D41" s="9">
        <v>44626</v>
      </c>
      <c r="E41" s="17" t="s">
        <v>20</v>
      </c>
      <c r="F41" s="154"/>
      <c r="G41" s="155"/>
      <c r="H41" s="184"/>
      <c r="I41" s="154"/>
      <c r="J41" s="155"/>
      <c r="K41" s="155"/>
      <c r="L41" s="152"/>
      <c r="M41" s="156"/>
      <c r="N41" s="157"/>
      <c r="O41" s="152"/>
      <c r="P41" s="152"/>
      <c r="Q41" s="152"/>
      <c r="R41" s="152"/>
      <c r="S41" s="153"/>
      <c r="T41" s="23" t="str">
        <f t="shared" si="0"/>
        <v/>
      </c>
    </row>
    <row r="42" spans="1:20" ht="22.5" customHeight="1" thickTop="1" thickBot="1" x14ac:dyDescent="0.6">
      <c r="A42" s="8"/>
      <c r="B42" s="160" t="s">
        <v>50</v>
      </c>
      <c r="C42" s="161"/>
      <c r="D42" s="161"/>
      <c r="E42" s="161"/>
      <c r="F42" s="324">
        <f>COUNTIF(F21:H41,"○")</f>
        <v>0</v>
      </c>
      <c r="G42" s="325"/>
      <c r="H42" s="326"/>
      <c r="I42" s="324">
        <f>COUNTIF(I21:K41,"○")</f>
        <v>0</v>
      </c>
      <c r="J42" s="325"/>
      <c r="K42" s="327"/>
      <c r="L42" s="328">
        <f>COUNTIF(L21:M41,"○")</f>
        <v>0</v>
      </c>
      <c r="M42" s="326"/>
      <c r="N42" s="324">
        <f>COUNTIF(N21:Q41,"○")</f>
        <v>0</v>
      </c>
      <c r="O42" s="325"/>
      <c r="P42" s="325"/>
      <c r="Q42" s="327"/>
      <c r="R42" s="328">
        <f>COUNTIF(R21:S41,"○")</f>
        <v>0</v>
      </c>
      <c r="S42" s="329"/>
      <c r="T42" s="24"/>
    </row>
    <row r="43" spans="1:20" ht="16" customHeight="1" thickTop="1" x14ac:dyDescent="0.55000000000000004">
      <c r="A43" s="3"/>
      <c r="B43" s="8" t="s">
        <v>14</v>
      </c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32" customHeight="1" x14ac:dyDescent="0.55000000000000004">
      <c r="A44" s="3"/>
      <c r="B44" s="150" t="s">
        <v>46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</row>
    <row r="45" spans="1:20" ht="32" customHeight="1" x14ac:dyDescent="0.55000000000000004">
      <c r="B45" s="150" t="s">
        <v>134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</row>
  </sheetData>
  <sheetProtection sheet="1" objects="1" scenarios="1"/>
  <mergeCells count="151">
    <mergeCell ref="F37:H37"/>
    <mergeCell ref="I37:K37"/>
    <mergeCell ref="L40:M40"/>
    <mergeCell ref="N40:Q40"/>
    <mergeCell ref="R40:S40"/>
    <mergeCell ref="F41:H41"/>
    <mergeCell ref="I41:K41"/>
    <mergeCell ref="L41:M41"/>
    <mergeCell ref="N41:Q41"/>
    <mergeCell ref="R41:S41"/>
    <mergeCell ref="F38:H38"/>
    <mergeCell ref="I38:K38"/>
    <mergeCell ref="L38:M38"/>
    <mergeCell ref="N38:Q38"/>
    <mergeCell ref="R38:S38"/>
    <mergeCell ref="F39:H39"/>
    <mergeCell ref="I39:K39"/>
    <mergeCell ref="L39:M39"/>
    <mergeCell ref="N39:Q39"/>
    <mergeCell ref="R39:S39"/>
    <mergeCell ref="R34:S34"/>
    <mergeCell ref="L37:M37"/>
    <mergeCell ref="N37:Q37"/>
    <mergeCell ref="R37:S37"/>
    <mergeCell ref="B44:T44"/>
    <mergeCell ref="F35:H35"/>
    <mergeCell ref="I35:K35"/>
    <mergeCell ref="L35:M35"/>
    <mergeCell ref="N35:Q35"/>
    <mergeCell ref="R35:S35"/>
    <mergeCell ref="F36:H36"/>
    <mergeCell ref="I36:K36"/>
    <mergeCell ref="L36:M36"/>
    <mergeCell ref="N36:Q36"/>
    <mergeCell ref="B42:E42"/>
    <mergeCell ref="F42:H42"/>
    <mergeCell ref="I42:K42"/>
    <mergeCell ref="L42:M42"/>
    <mergeCell ref="N42:Q42"/>
    <mergeCell ref="R42:S42"/>
    <mergeCell ref="B21:B41"/>
    <mergeCell ref="F40:H40"/>
    <mergeCell ref="I40:K40"/>
    <mergeCell ref="R36:S36"/>
    <mergeCell ref="R31:S31"/>
    <mergeCell ref="F32:H32"/>
    <mergeCell ref="I32:K32"/>
    <mergeCell ref="L32:M32"/>
    <mergeCell ref="N32:Q32"/>
    <mergeCell ref="R32:S32"/>
    <mergeCell ref="F33:H33"/>
    <mergeCell ref="I33:K33"/>
    <mergeCell ref="L33:M33"/>
    <mergeCell ref="N33:Q33"/>
    <mergeCell ref="R33:S33"/>
    <mergeCell ref="F31:H31"/>
    <mergeCell ref="I31:K31"/>
    <mergeCell ref="L31:M31"/>
    <mergeCell ref="N31:Q31"/>
    <mergeCell ref="R28:S28"/>
    <mergeCell ref="F29:H29"/>
    <mergeCell ref="I29:K29"/>
    <mergeCell ref="L29:M29"/>
    <mergeCell ref="N29:Q29"/>
    <mergeCell ref="R29:S29"/>
    <mergeCell ref="F30:H30"/>
    <mergeCell ref="I30:K30"/>
    <mergeCell ref="L30:M30"/>
    <mergeCell ref="N30:Q30"/>
    <mergeCell ref="R30:S30"/>
    <mergeCell ref="F28:H28"/>
    <mergeCell ref="I28:K28"/>
    <mergeCell ref="L28:M28"/>
    <mergeCell ref="N28:Q28"/>
    <mergeCell ref="R25:S25"/>
    <mergeCell ref="F26:H26"/>
    <mergeCell ref="I26:K26"/>
    <mergeCell ref="L26:M26"/>
    <mergeCell ref="N26:Q26"/>
    <mergeCell ref="R26:S26"/>
    <mergeCell ref="F27:H27"/>
    <mergeCell ref="I27:K27"/>
    <mergeCell ref="L27:M27"/>
    <mergeCell ref="N27:Q27"/>
    <mergeCell ref="R27:S27"/>
    <mergeCell ref="R23:S23"/>
    <mergeCell ref="F24:H24"/>
    <mergeCell ref="I24:K24"/>
    <mergeCell ref="L24:M24"/>
    <mergeCell ref="N24:Q24"/>
    <mergeCell ref="R24:S24"/>
    <mergeCell ref="R21:S21"/>
    <mergeCell ref="F22:H22"/>
    <mergeCell ref="I22:K22"/>
    <mergeCell ref="L22:M22"/>
    <mergeCell ref="N22:Q22"/>
    <mergeCell ref="R22:S22"/>
    <mergeCell ref="F34:H34"/>
    <mergeCell ref="I34:K34"/>
    <mergeCell ref="L34:M34"/>
    <mergeCell ref="N34:Q34"/>
    <mergeCell ref="F21:H21"/>
    <mergeCell ref="I21:K21"/>
    <mergeCell ref="L21:M21"/>
    <mergeCell ref="N21:Q21"/>
    <mergeCell ref="F23:H23"/>
    <mergeCell ref="I23:K23"/>
    <mergeCell ref="L23:M23"/>
    <mergeCell ref="N23:Q23"/>
    <mergeCell ref="F25:H25"/>
    <mergeCell ref="I25:K25"/>
    <mergeCell ref="L25:M25"/>
    <mergeCell ref="N25:Q25"/>
    <mergeCell ref="N20:Q20"/>
    <mergeCell ref="R20:S20"/>
    <mergeCell ref="B16:H16"/>
    <mergeCell ref="I16:J16"/>
    <mergeCell ref="N16:O16"/>
    <mergeCell ref="R16:S16"/>
    <mergeCell ref="A17:T17"/>
    <mergeCell ref="B18:E18"/>
    <mergeCell ref="F18:H18"/>
    <mergeCell ref="I18:S18"/>
    <mergeCell ref="F19:H19"/>
    <mergeCell ref="F20:H20"/>
    <mergeCell ref="B20:E20"/>
    <mergeCell ref="B19:E19"/>
    <mergeCell ref="B45:T45"/>
    <mergeCell ref="C21:C41"/>
    <mergeCell ref="A1:G1"/>
    <mergeCell ref="H1:Q1"/>
    <mergeCell ref="R1:T1"/>
    <mergeCell ref="B3:S3"/>
    <mergeCell ref="B9:E15"/>
    <mergeCell ref="F9:H9"/>
    <mergeCell ref="F10:H10"/>
    <mergeCell ref="F11:H11"/>
    <mergeCell ref="F12:H12"/>
    <mergeCell ref="F13:H13"/>
    <mergeCell ref="F14:H14"/>
    <mergeCell ref="F15:H15"/>
    <mergeCell ref="B4:E4"/>
    <mergeCell ref="F4:S4"/>
    <mergeCell ref="B5:E5"/>
    <mergeCell ref="F5:S5"/>
    <mergeCell ref="B6:E8"/>
    <mergeCell ref="F6:S8"/>
    <mergeCell ref="I19:M19"/>
    <mergeCell ref="N19:S19"/>
    <mergeCell ref="I20:K20"/>
    <mergeCell ref="L20:M20"/>
  </mergeCells>
  <phoneticPr fontId="2"/>
  <conditionalFormatting sqref="T21:T41">
    <cfRule type="containsText" dxfId="7" priority="4" operator="containsText" text="重複あり">
      <formula>NOT(ISERROR(SEARCH("重複あり",T21)))</formula>
    </cfRule>
  </conditionalFormatting>
  <conditionalFormatting sqref="F42:Q42">
    <cfRule type="cellIs" dxfId="6" priority="3" operator="equal">
      <formula>0</formula>
    </cfRule>
  </conditionalFormatting>
  <conditionalFormatting sqref="R42:S42">
    <cfRule type="cellIs" dxfId="5" priority="2" operator="equal">
      <formula>0</formula>
    </cfRule>
  </conditionalFormatting>
  <conditionalFormatting sqref="K16 P16">
    <cfRule type="cellIs" dxfId="4" priority="1" operator="equal">
      <formula>0</formula>
    </cfRule>
  </conditionalFormatting>
  <dataValidations count="1">
    <dataValidation type="list" allowBlank="1" showInputMessage="1" showErrorMessage="1" sqref="F21:S41">
      <formula1>$V$16:$V$17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view="pageBreakPreview" topLeftCell="A10" zoomScale="85" zoomScaleNormal="100" zoomScaleSheetLayoutView="85" workbookViewId="0">
      <selection activeCell="D31" sqref="D31:E31"/>
    </sheetView>
  </sheetViews>
  <sheetFormatPr defaultColWidth="4.08203125" defaultRowHeight="18" x14ac:dyDescent="0.55000000000000004"/>
  <cols>
    <col min="1" max="1" width="3" style="56" customWidth="1"/>
    <col min="2" max="2" width="4" style="56" customWidth="1"/>
    <col min="3" max="3" width="4.33203125" style="56" customWidth="1"/>
    <col min="4" max="4" width="13.5" style="56" customWidth="1"/>
    <col min="5" max="5" width="4.83203125" style="56" bestFit="1" customWidth="1"/>
    <col min="6" max="6" width="3.75" style="56" customWidth="1"/>
    <col min="7" max="8" width="4.5" style="56" customWidth="1"/>
    <col min="9" max="9" width="8" style="56" customWidth="1"/>
    <col min="10" max="10" width="3.33203125" style="56" customWidth="1"/>
    <col min="11" max="11" width="9.6640625" style="56" customWidth="1"/>
    <col min="12" max="13" width="4.33203125" style="56" customWidth="1"/>
    <col min="14" max="14" width="4.9140625" style="56" customWidth="1"/>
    <col min="15" max="15" width="13.58203125" style="56" customWidth="1"/>
    <col min="16" max="16" width="4.83203125" style="56" customWidth="1"/>
    <col min="17" max="17" width="6.5" style="56" customWidth="1"/>
    <col min="18" max="18" width="21.4140625" style="56" customWidth="1"/>
    <col min="19" max="19" width="3" style="56" customWidth="1"/>
    <col min="20" max="20" width="8.58203125" style="56" customWidth="1"/>
    <col min="21" max="16384" width="4.08203125" style="56"/>
  </cols>
  <sheetData>
    <row r="1" spans="1:19" ht="20.5" customHeight="1" thickTop="1" x14ac:dyDescent="0.55000000000000004">
      <c r="A1" s="416" t="s">
        <v>53</v>
      </c>
      <c r="B1" s="417"/>
      <c r="C1" s="417"/>
      <c r="D1" s="417"/>
      <c r="E1" s="417"/>
      <c r="F1" s="417"/>
      <c r="G1" s="418"/>
      <c r="H1" s="54"/>
      <c r="I1" s="55"/>
      <c r="J1" s="422" t="s">
        <v>54</v>
      </c>
      <c r="K1" s="422"/>
      <c r="L1" s="422"/>
      <c r="M1" s="422"/>
      <c r="N1" s="422"/>
      <c r="O1" s="422"/>
      <c r="P1" s="422"/>
      <c r="Q1" s="422"/>
      <c r="R1" s="422"/>
      <c r="S1" s="422"/>
    </row>
    <row r="2" spans="1:19" ht="29.25" customHeight="1" thickBot="1" x14ac:dyDescent="0.6">
      <c r="A2" s="419"/>
      <c r="B2" s="420"/>
      <c r="C2" s="420"/>
      <c r="D2" s="420"/>
      <c r="E2" s="420"/>
      <c r="F2" s="420"/>
      <c r="G2" s="421"/>
      <c r="H2" s="54"/>
      <c r="I2" s="55"/>
      <c r="J2" s="413" t="s">
        <v>55</v>
      </c>
      <c r="K2" s="415"/>
      <c r="L2" s="423" t="str">
        <f>IF('別紙①(p1)'!F5=0,"",'別紙①(p1)'!F5)</f>
        <v/>
      </c>
      <c r="M2" s="424"/>
      <c r="N2" s="424"/>
      <c r="O2" s="424"/>
      <c r="P2" s="424"/>
      <c r="Q2" s="424"/>
      <c r="R2" s="425"/>
      <c r="S2" s="55"/>
    </row>
    <row r="3" spans="1:19" ht="12.5" customHeight="1" thickTop="1" x14ac:dyDescent="0.55000000000000004">
      <c r="A3" s="55"/>
      <c r="B3" s="55"/>
      <c r="C3" s="55"/>
      <c r="D3" s="55"/>
      <c r="E3" s="55"/>
      <c r="F3" s="55"/>
      <c r="G3" s="55"/>
      <c r="H3" s="55"/>
      <c r="I3" s="55"/>
      <c r="J3" s="57"/>
      <c r="K3" s="57"/>
      <c r="L3" s="58"/>
      <c r="M3" s="58"/>
      <c r="N3" s="58"/>
      <c r="O3" s="58"/>
      <c r="P3" s="58"/>
      <c r="Q3" s="58"/>
      <c r="R3" s="59"/>
      <c r="S3" s="59"/>
    </row>
    <row r="4" spans="1:19" x14ac:dyDescent="0.55000000000000004">
      <c r="A4" s="60" t="s">
        <v>56</v>
      </c>
      <c r="B4" s="426" t="s">
        <v>57</v>
      </c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61"/>
      <c r="S4" s="55"/>
    </row>
    <row r="5" spans="1:19" x14ac:dyDescent="0.55000000000000004">
      <c r="A5" s="60" t="s">
        <v>56</v>
      </c>
      <c r="B5" s="426" t="s">
        <v>58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55"/>
      <c r="S5" s="55"/>
    </row>
    <row r="6" spans="1:19" ht="16.5" customHeight="1" x14ac:dyDescent="0.55000000000000004">
      <c r="A6" s="427" t="s">
        <v>56</v>
      </c>
      <c r="B6" s="428" t="s">
        <v>59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55"/>
    </row>
    <row r="7" spans="1:19" ht="16.5" customHeight="1" x14ac:dyDescent="0.55000000000000004">
      <c r="A7" s="427"/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55"/>
    </row>
    <row r="8" spans="1:19" ht="14.5" customHeight="1" x14ac:dyDescent="0.55000000000000004">
      <c r="A8" s="55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55"/>
      <c r="S8" s="55"/>
    </row>
    <row r="9" spans="1:19" ht="20.5" x14ac:dyDescent="0.55000000000000004">
      <c r="A9" s="55"/>
      <c r="B9" s="429" t="s">
        <v>60</v>
      </c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55"/>
    </row>
    <row r="10" spans="1:19" ht="18.5" customHeight="1" x14ac:dyDescent="0.55000000000000004">
      <c r="A10" s="430" t="s">
        <v>61</v>
      </c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</row>
    <row r="11" spans="1:19" ht="17" customHeight="1" x14ac:dyDescent="0.2">
      <c r="A11" s="55"/>
      <c r="B11" s="431" t="s">
        <v>62</v>
      </c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55"/>
    </row>
    <row r="12" spans="1:19" ht="17.149999999999999" customHeight="1" x14ac:dyDescent="0.55000000000000004">
      <c r="A12" s="55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55"/>
    </row>
    <row r="13" spans="1:19" x14ac:dyDescent="0.55000000000000004">
      <c r="A13" s="55"/>
      <c r="B13" s="64"/>
      <c r="C13" s="64"/>
      <c r="D13" s="55"/>
      <c r="E13" s="55"/>
      <c r="F13" s="55"/>
      <c r="G13" s="65" t="s">
        <v>63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22" customHeight="1" x14ac:dyDescent="0.55000000000000004">
      <c r="A14" s="55"/>
      <c r="B14" s="413" t="s">
        <v>64</v>
      </c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  <c r="R14" s="415"/>
      <c r="S14" s="55"/>
    </row>
    <row r="15" spans="1:19" ht="28" customHeight="1" x14ac:dyDescent="0.55000000000000004">
      <c r="A15" s="55"/>
      <c r="B15" s="66"/>
      <c r="C15" s="66"/>
      <c r="D15" s="405" t="s">
        <v>65</v>
      </c>
      <c r="E15" s="405"/>
      <c r="F15" s="405"/>
      <c r="G15" s="66"/>
      <c r="H15" s="66"/>
      <c r="I15" s="66"/>
      <c r="J15" s="55"/>
      <c r="K15" s="55"/>
      <c r="L15" s="55"/>
      <c r="M15" s="55"/>
      <c r="N15" s="55"/>
      <c r="O15" s="55"/>
      <c r="P15" s="55"/>
      <c r="Q15" s="60" t="s">
        <v>66</v>
      </c>
      <c r="R15" s="55"/>
      <c r="S15" s="55"/>
    </row>
    <row r="16" spans="1:19" ht="40" customHeight="1" x14ac:dyDescent="0.55000000000000004">
      <c r="A16" s="55"/>
      <c r="B16" s="406" t="s">
        <v>123</v>
      </c>
      <c r="C16" s="407"/>
      <c r="D16" s="407"/>
      <c r="E16" s="407"/>
      <c r="F16" s="407"/>
      <c r="G16" s="407"/>
      <c r="H16" s="407"/>
      <c r="I16" s="407"/>
      <c r="J16" s="407"/>
      <c r="K16" s="407"/>
      <c r="L16" s="408"/>
      <c r="M16" s="54"/>
      <c r="N16" s="67"/>
      <c r="O16" s="409" t="s">
        <v>67</v>
      </c>
      <c r="P16" s="410"/>
      <c r="Q16" s="410"/>
      <c r="R16" s="411"/>
      <c r="S16" s="55"/>
    </row>
    <row r="17" spans="1:19" ht="33" customHeight="1" x14ac:dyDescent="0.55000000000000004">
      <c r="A17" s="55"/>
      <c r="B17" s="55"/>
      <c r="C17" s="55"/>
      <c r="D17" s="68" t="s">
        <v>68</v>
      </c>
      <c r="E17" s="55"/>
      <c r="F17" s="55"/>
      <c r="G17" s="405"/>
      <c r="H17" s="405"/>
      <c r="I17" s="405"/>
      <c r="J17" s="405"/>
      <c r="K17" s="69" t="s">
        <v>66</v>
      </c>
      <c r="L17" s="412" t="s">
        <v>69</v>
      </c>
      <c r="M17" s="412"/>
      <c r="N17" s="412"/>
      <c r="O17" s="412"/>
      <c r="P17" s="412"/>
      <c r="Q17" s="412"/>
      <c r="R17" s="55"/>
      <c r="S17" s="55"/>
    </row>
    <row r="18" spans="1:19" ht="9.5" customHeight="1" thickBot="1" x14ac:dyDescent="0.6">
      <c r="A18" s="55"/>
      <c r="B18" s="393" t="s">
        <v>70</v>
      </c>
      <c r="C18" s="394"/>
      <c r="D18" s="394"/>
      <c r="E18" s="395"/>
      <c r="F18" s="70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</row>
    <row r="19" spans="1:19" ht="23.25" customHeight="1" thickTop="1" x14ac:dyDescent="0.55000000000000004">
      <c r="A19" s="55"/>
      <c r="B19" s="396"/>
      <c r="C19" s="397"/>
      <c r="D19" s="397"/>
      <c r="E19" s="398"/>
      <c r="F19" s="70"/>
      <c r="G19" s="74"/>
      <c r="H19" s="75"/>
      <c r="I19" s="75"/>
      <c r="J19" s="385" t="s">
        <v>124</v>
      </c>
      <c r="K19" s="386"/>
      <c r="L19" s="386"/>
      <c r="M19" s="387"/>
      <c r="N19" s="76"/>
      <c r="O19" s="388" t="s">
        <v>71</v>
      </c>
      <c r="P19" s="389"/>
      <c r="Q19" s="75"/>
      <c r="R19" s="402" t="s">
        <v>72</v>
      </c>
      <c r="S19" s="77"/>
    </row>
    <row r="20" spans="1:19" ht="23.25" customHeight="1" thickBot="1" x14ac:dyDescent="0.6">
      <c r="A20" s="55"/>
      <c r="B20" s="396"/>
      <c r="C20" s="397"/>
      <c r="D20" s="397"/>
      <c r="E20" s="398"/>
      <c r="F20" s="70"/>
      <c r="G20" s="390" t="s">
        <v>73</v>
      </c>
      <c r="H20" s="391"/>
      <c r="I20" s="392"/>
      <c r="J20" s="381">
        <f>'別紙①(p1)'!P16+'別紙①(p2)'!P16</f>
        <v>0</v>
      </c>
      <c r="K20" s="382"/>
      <c r="L20" s="382"/>
      <c r="M20" s="78" t="s">
        <v>74</v>
      </c>
      <c r="N20" s="79" t="s">
        <v>75</v>
      </c>
      <c r="O20" s="80">
        <f>25000*J20</f>
        <v>0</v>
      </c>
      <c r="P20" s="81" t="s">
        <v>76</v>
      </c>
      <c r="Q20" s="75"/>
      <c r="R20" s="403"/>
      <c r="S20" s="77"/>
    </row>
    <row r="21" spans="1:19" ht="14.5" customHeight="1" thickBot="1" x14ac:dyDescent="0.6">
      <c r="A21" s="55"/>
      <c r="B21" s="396"/>
      <c r="C21" s="397"/>
      <c r="D21" s="397"/>
      <c r="E21" s="398"/>
      <c r="F21" s="70"/>
      <c r="G21" s="82"/>
      <c r="H21" s="83"/>
      <c r="I21" s="83"/>
      <c r="J21" s="84"/>
      <c r="K21" s="84"/>
      <c r="L21" s="75"/>
      <c r="M21" s="75"/>
      <c r="N21" s="85"/>
      <c r="O21" s="75"/>
      <c r="P21" s="75"/>
      <c r="Q21" s="75"/>
      <c r="R21" s="383">
        <f>IFERROR(IF(J20+J23+O42+O47&lt;45*2+1,IF(D31+D34+D37=0,O20+O23,"以下⑧+⑨へ"),"日数入力誤り"),"")</f>
        <v>0</v>
      </c>
      <c r="S21" s="77"/>
    </row>
    <row r="22" spans="1:19" ht="23.25" customHeight="1" thickBot="1" x14ac:dyDescent="0.6">
      <c r="A22" s="55"/>
      <c r="B22" s="396"/>
      <c r="C22" s="397"/>
      <c r="D22" s="397"/>
      <c r="E22" s="398"/>
      <c r="F22" s="70"/>
      <c r="G22" s="82"/>
      <c r="H22" s="83"/>
      <c r="I22" s="83"/>
      <c r="J22" s="385" t="s">
        <v>125</v>
      </c>
      <c r="K22" s="386"/>
      <c r="L22" s="386"/>
      <c r="M22" s="387"/>
      <c r="N22" s="86"/>
      <c r="O22" s="388" t="s">
        <v>77</v>
      </c>
      <c r="P22" s="389"/>
      <c r="Q22" s="75"/>
      <c r="R22" s="384"/>
      <c r="S22" s="77"/>
    </row>
    <row r="23" spans="1:19" ht="23.25" customHeight="1" thickTop="1" thickBot="1" x14ac:dyDescent="0.6">
      <c r="A23" s="55"/>
      <c r="B23" s="396"/>
      <c r="C23" s="397"/>
      <c r="D23" s="397"/>
      <c r="E23" s="398"/>
      <c r="F23" s="70"/>
      <c r="G23" s="390" t="s">
        <v>78</v>
      </c>
      <c r="H23" s="391"/>
      <c r="I23" s="392"/>
      <c r="J23" s="381">
        <f>'別紙①(p1)'!K16+'別紙①(p2)'!K16</f>
        <v>0</v>
      </c>
      <c r="K23" s="382"/>
      <c r="L23" s="382"/>
      <c r="M23" s="78" t="s">
        <v>74</v>
      </c>
      <c r="N23" s="79" t="s">
        <v>75</v>
      </c>
      <c r="O23" s="80">
        <f>30000*J23</f>
        <v>0</v>
      </c>
      <c r="P23" s="81" t="s">
        <v>76</v>
      </c>
      <c r="Q23" s="75"/>
      <c r="R23" s="57"/>
      <c r="S23" s="77"/>
    </row>
    <row r="24" spans="1:19" ht="17.5" customHeight="1" x14ac:dyDescent="0.55000000000000004">
      <c r="A24" s="55"/>
      <c r="B24" s="399"/>
      <c r="C24" s="400"/>
      <c r="D24" s="400"/>
      <c r="E24" s="401"/>
      <c r="F24" s="66"/>
      <c r="G24" s="74"/>
      <c r="H24" s="57"/>
      <c r="I24" s="84" t="s">
        <v>79</v>
      </c>
      <c r="J24" s="84"/>
      <c r="K24" s="84"/>
      <c r="L24" s="75"/>
      <c r="M24" s="75"/>
      <c r="N24" s="75"/>
      <c r="O24" s="75"/>
      <c r="P24" s="75"/>
      <c r="Q24" s="75"/>
      <c r="R24" s="87"/>
      <c r="S24" s="77"/>
    </row>
    <row r="25" spans="1:19" ht="17.5" customHeight="1" x14ac:dyDescent="0.55000000000000004">
      <c r="A25" s="55"/>
      <c r="B25" s="88"/>
      <c r="C25" s="88"/>
      <c r="D25" s="88"/>
      <c r="E25" s="88"/>
      <c r="F25" s="66"/>
      <c r="G25" s="74"/>
      <c r="H25" s="57"/>
      <c r="I25" s="84" t="s">
        <v>80</v>
      </c>
      <c r="J25" s="84"/>
      <c r="K25" s="84"/>
      <c r="L25" s="75"/>
      <c r="M25" s="75"/>
      <c r="N25" s="75"/>
      <c r="O25" s="75"/>
      <c r="P25" s="75"/>
      <c r="Q25" s="75"/>
      <c r="R25" s="87"/>
      <c r="S25" s="77"/>
    </row>
    <row r="26" spans="1:19" ht="8" customHeight="1" x14ac:dyDescent="0.55000000000000004">
      <c r="A26" s="55"/>
      <c r="B26" s="55"/>
      <c r="C26" s="55"/>
      <c r="D26" s="55"/>
      <c r="E26" s="55"/>
      <c r="F26" s="55"/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1"/>
    </row>
    <row r="27" spans="1:19" ht="17.5" customHeight="1" x14ac:dyDescent="0.55000000000000004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7.5" customHeight="1" x14ac:dyDescent="0.55000000000000004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3"/>
    </row>
    <row r="29" spans="1:19" ht="36.5" customHeight="1" thickBot="1" x14ac:dyDescent="0.6">
      <c r="A29" s="74"/>
      <c r="B29" s="75"/>
      <c r="C29" s="404" t="s">
        <v>81</v>
      </c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75"/>
      <c r="Q29" s="75"/>
      <c r="R29" s="75"/>
      <c r="S29" s="77"/>
    </row>
    <row r="30" spans="1:19" x14ac:dyDescent="0.55000000000000004">
      <c r="A30" s="74"/>
      <c r="B30" s="75"/>
      <c r="C30" s="358" t="s">
        <v>82</v>
      </c>
      <c r="D30" s="359"/>
      <c r="E30" s="359"/>
      <c r="F30" s="360"/>
      <c r="G30" s="92"/>
      <c r="H30" s="92"/>
      <c r="I30" s="75"/>
      <c r="J30" s="347" t="s">
        <v>83</v>
      </c>
      <c r="K30" s="348"/>
      <c r="L30" s="348"/>
      <c r="M30" s="348"/>
      <c r="N30" s="349"/>
      <c r="O30" s="366" t="s">
        <v>84</v>
      </c>
      <c r="P30" s="375" t="s">
        <v>85</v>
      </c>
      <c r="Q30" s="376"/>
      <c r="R30" s="377"/>
      <c r="S30" s="77"/>
    </row>
    <row r="31" spans="1:19" ht="23" customHeight="1" thickBot="1" x14ac:dyDescent="0.6">
      <c r="A31" s="74"/>
      <c r="B31" s="75"/>
      <c r="C31" s="93" t="s">
        <v>86</v>
      </c>
      <c r="D31" s="363"/>
      <c r="E31" s="364"/>
      <c r="F31" s="94" t="s">
        <v>76</v>
      </c>
      <c r="G31" s="95" t="s">
        <v>87</v>
      </c>
      <c r="H31" s="96">
        <f>59+31</f>
        <v>90</v>
      </c>
      <c r="I31" s="96" t="s">
        <v>88</v>
      </c>
      <c r="J31" s="97" t="s">
        <v>89</v>
      </c>
      <c r="K31" s="365" t="str">
        <f>IF(D31="","",ROUNDUP(D31/H31,0))</f>
        <v/>
      </c>
      <c r="L31" s="365"/>
      <c r="M31" s="365"/>
      <c r="N31" s="98" t="s">
        <v>90</v>
      </c>
      <c r="O31" s="367"/>
      <c r="P31" s="378"/>
      <c r="Q31" s="379"/>
      <c r="R31" s="380"/>
      <c r="S31" s="77"/>
    </row>
    <row r="32" spans="1:19" ht="21.5" customHeight="1" thickBot="1" x14ac:dyDescent="0.6">
      <c r="A32" s="74"/>
      <c r="B32" s="75"/>
      <c r="C32" s="99"/>
      <c r="D32" s="99"/>
      <c r="E32" s="99"/>
      <c r="F32" s="99"/>
      <c r="G32" s="100"/>
      <c r="H32" s="100"/>
      <c r="I32" s="96"/>
      <c r="J32" s="368" t="s">
        <v>91</v>
      </c>
      <c r="K32" s="368"/>
      <c r="L32" s="368"/>
      <c r="M32" s="368"/>
      <c r="N32" s="368"/>
      <c r="O32" s="75"/>
      <c r="P32" s="369" t="s">
        <v>92</v>
      </c>
      <c r="Q32" s="371" t="str">
        <f>IFERROR(LARGE(J31:N37,1),"")</f>
        <v/>
      </c>
      <c r="R32" s="372"/>
      <c r="S32" s="77"/>
    </row>
    <row r="33" spans="1:26" ht="18.5" thickBot="1" x14ac:dyDescent="0.6">
      <c r="A33" s="74"/>
      <c r="B33" s="75"/>
      <c r="C33" s="358" t="s">
        <v>93</v>
      </c>
      <c r="D33" s="359"/>
      <c r="E33" s="359"/>
      <c r="F33" s="360"/>
      <c r="G33" s="96"/>
      <c r="H33" s="96"/>
      <c r="I33" s="101"/>
      <c r="J33" s="347" t="s">
        <v>94</v>
      </c>
      <c r="K33" s="348"/>
      <c r="L33" s="348"/>
      <c r="M33" s="348"/>
      <c r="N33" s="349"/>
      <c r="O33" s="75"/>
      <c r="P33" s="370"/>
      <c r="Q33" s="373"/>
      <c r="R33" s="374"/>
      <c r="S33" s="77"/>
    </row>
    <row r="34" spans="1:26" ht="23" customHeight="1" thickBot="1" x14ac:dyDescent="0.6">
      <c r="A34" s="74"/>
      <c r="B34" s="75"/>
      <c r="C34" s="93" t="s">
        <v>95</v>
      </c>
      <c r="D34" s="363"/>
      <c r="E34" s="364"/>
      <c r="F34" s="94" t="s">
        <v>76</v>
      </c>
      <c r="G34" s="95" t="s">
        <v>87</v>
      </c>
      <c r="H34" s="96">
        <f>60+31</f>
        <v>91</v>
      </c>
      <c r="I34" s="96" t="s">
        <v>88</v>
      </c>
      <c r="J34" s="97" t="s">
        <v>96</v>
      </c>
      <c r="K34" s="365" t="str">
        <f>IF(D34="","",ROUNDUP(D34/H34,0))</f>
        <v/>
      </c>
      <c r="L34" s="365"/>
      <c r="M34" s="365"/>
      <c r="N34" s="102" t="s">
        <v>90</v>
      </c>
      <c r="O34" s="75"/>
      <c r="P34" s="75"/>
      <c r="Q34" s="75"/>
      <c r="R34" s="75"/>
      <c r="S34" s="77"/>
    </row>
    <row r="35" spans="1:26" ht="22" customHeight="1" thickBot="1" x14ac:dyDescent="0.6">
      <c r="A35" s="74"/>
      <c r="B35" s="75"/>
      <c r="C35" s="75"/>
      <c r="D35" s="75"/>
      <c r="E35" s="75"/>
      <c r="F35" s="75"/>
      <c r="G35" s="101"/>
      <c r="H35" s="101"/>
      <c r="I35" s="101"/>
      <c r="J35" s="355" t="s">
        <v>91</v>
      </c>
      <c r="K35" s="355"/>
      <c r="L35" s="355"/>
      <c r="M35" s="355"/>
      <c r="N35" s="355"/>
      <c r="O35" s="75"/>
      <c r="P35" s="75"/>
      <c r="Q35" s="75"/>
      <c r="R35" s="75"/>
      <c r="S35" s="77"/>
      <c r="T35" s="103"/>
    </row>
    <row r="36" spans="1:26" x14ac:dyDescent="0.55000000000000004">
      <c r="A36" s="74"/>
      <c r="B36" s="75"/>
      <c r="C36" s="358" t="s">
        <v>97</v>
      </c>
      <c r="D36" s="359"/>
      <c r="E36" s="359"/>
      <c r="F36" s="360"/>
      <c r="G36" s="96"/>
      <c r="H36" s="96"/>
      <c r="I36" s="101"/>
      <c r="J36" s="347" t="s">
        <v>98</v>
      </c>
      <c r="K36" s="348"/>
      <c r="L36" s="348"/>
      <c r="M36" s="348"/>
      <c r="N36" s="349"/>
      <c r="O36" s="361"/>
      <c r="P36" s="92"/>
      <c r="Q36" s="92"/>
      <c r="R36" s="75"/>
      <c r="S36" s="77"/>
    </row>
    <row r="37" spans="1:26" ht="23" customHeight="1" thickBot="1" x14ac:dyDescent="0.6">
      <c r="A37" s="74"/>
      <c r="B37" s="75"/>
      <c r="C37" s="93" t="s">
        <v>99</v>
      </c>
      <c r="D37" s="363"/>
      <c r="E37" s="364"/>
      <c r="F37" s="94" t="s">
        <v>76</v>
      </c>
      <c r="G37" s="95" t="s">
        <v>87</v>
      </c>
      <c r="H37" s="96">
        <f>59+31</f>
        <v>90</v>
      </c>
      <c r="I37" s="96" t="s">
        <v>88</v>
      </c>
      <c r="J37" s="97" t="s">
        <v>100</v>
      </c>
      <c r="K37" s="365" t="str">
        <f>IF(D37="","",ROUNDUP(D37/H37,0))</f>
        <v/>
      </c>
      <c r="L37" s="365"/>
      <c r="M37" s="365"/>
      <c r="N37" s="98" t="s">
        <v>90</v>
      </c>
      <c r="O37" s="362"/>
      <c r="P37" s="104"/>
      <c r="Q37" s="105"/>
      <c r="R37" s="75"/>
      <c r="S37" s="77"/>
    </row>
    <row r="38" spans="1:26" ht="21.5" customHeight="1" x14ac:dyDescent="0.55000000000000004">
      <c r="A38" s="74"/>
      <c r="B38" s="75"/>
      <c r="C38" s="75" t="s">
        <v>101</v>
      </c>
      <c r="D38" s="75"/>
      <c r="E38" s="75"/>
      <c r="F38" s="75"/>
      <c r="G38" s="75"/>
      <c r="H38" s="75"/>
      <c r="I38" s="92"/>
      <c r="J38" s="355" t="s">
        <v>91</v>
      </c>
      <c r="K38" s="355"/>
      <c r="L38" s="355"/>
      <c r="M38" s="355"/>
      <c r="N38" s="355"/>
      <c r="O38" s="75"/>
      <c r="P38" s="75"/>
      <c r="Q38" s="75"/>
      <c r="R38" s="75"/>
      <c r="S38" s="77"/>
    </row>
    <row r="39" spans="1:26" ht="20.5" customHeight="1" x14ac:dyDescent="0.55000000000000004">
      <c r="A39" s="74"/>
      <c r="B39" s="75"/>
      <c r="C39" s="75"/>
      <c r="D39" s="75"/>
      <c r="E39" s="75"/>
      <c r="F39" s="75"/>
      <c r="G39" s="75"/>
      <c r="H39" s="75"/>
      <c r="I39" s="75"/>
      <c r="J39" s="106"/>
      <c r="K39" s="106"/>
      <c r="L39" s="106"/>
      <c r="M39" s="106"/>
      <c r="N39" s="106"/>
      <c r="O39" s="75"/>
      <c r="P39" s="75"/>
      <c r="Q39" s="75"/>
      <c r="R39" s="75"/>
      <c r="S39" s="77"/>
      <c r="T39" s="103"/>
    </row>
    <row r="40" spans="1:26" ht="25" customHeight="1" thickBot="1" x14ac:dyDescent="0.25">
      <c r="A40" s="74"/>
      <c r="B40" s="75"/>
      <c r="C40" s="107" t="s">
        <v>102</v>
      </c>
      <c r="D40" s="108"/>
      <c r="E40" s="108"/>
      <c r="F40" s="108"/>
      <c r="G40" s="75"/>
      <c r="H40" s="75"/>
      <c r="I40" s="75"/>
      <c r="J40" s="75"/>
      <c r="K40" s="75"/>
      <c r="L40" s="75"/>
      <c r="M40" s="75"/>
      <c r="N40" s="75"/>
      <c r="O40" s="109"/>
      <c r="P40" s="109"/>
      <c r="Q40" s="75"/>
      <c r="R40" s="110"/>
      <c r="S40" s="77"/>
      <c r="T40" s="103"/>
    </row>
    <row r="41" spans="1:26" ht="18.5" customHeight="1" thickBot="1" x14ac:dyDescent="0.6">
      <c r="A41" s="74"/>
      <c r="B41" s="75"/>
      <c r="C41" s="111"/>
      <c r="D41" s="111"/>
      <c r="E41" s="347" t="s">
        <v>103</v>
      </c>
      <c r="F41" s="348"/>
      <c r="G41" s="348"/>
      <c r="H41" s="349"/>
      <c r="I41" s="75"/>
      <c r="J41" s="350" t="s">
        <v>104</v>
      </c>
      <c r="K41" s="351"/>
      <c r="L41" s="351"/>
      <c r="M41" s="352"/>
      <c r="N41" s="112"/>
      <c r="O41" s="353" t="s">
        <v>126</v>
      </c>
      <c r="P41" s="354"/>
      <c r="Q41" s="75"/>
      <c r="R41" s="113" t="s">
        <v>105</v>
      </c>
      <c r="S41" s="77"/>
    </row>
    <row r="42" spans="1:26" ht="23.25" customHeight="1" thickBot="1" x14ac:dyDescent="0.6">
      <c r="A42" s="74"/>
      <c r="B42" s="75"/>
      <c r="C42" s="114" t="s">
        <v>92</v>
      </c>
      <c r="D42" s="101" t="s">
        <v>106</v>
      </c>
      <c r="E42" s="356" t="str">
        <f>IFERROR(ROUNDUP(Q32*0.3,-3),"")</f>
        <v/>
      </c>
      <c r="F42" s="357"/>
      <c r="G42" s="357"/>
      <c r="H42" s="115" t="s">
        <v>90</v>
      </c>
      <c r="I42" s="75"/>
      <c r="J42" s="335" t="str">
        <f>IFERROR(IF(E42="","",IF(E42&lt;25000,25000,IF(E42&gt;75000,75000,E42))),"")</f>
        <v/>
      </c>
      <c r="K42" s="336"/>
      <c r="L42" s="336"/>
      <c r="M42" s="102" t="s">
        <v>90</v>
      </c>
      <c r="N42" s="95" t="s">
        <v>107</v>
      </c>
      <c r="O42" s="137">
        <f>'別紙①(p1)'!P16+'別紙①(p2)'!P16</f>
        <v>0</v>
      </c>
      <c r="P42" s="94" t="s">
        <v>74</v>
      </c>
      <c r="Q42" s="95" t="s">
        <v>108</v>
      </c>
      <c r="R42" s="116" t="str">
        <f>IF(Q32="","",J42*O42)</f>
        <v/>
      </c>
      <c r="S42" s="77"/>
    </row>
    <row r="43" spans="1:26" ht="16" customHeight="1" x14ac:dyDescent="0.55000000000000004">
      <c r="A43" s="74"/>
      <c r="B43" s="75"/>
      <c r="C43" s="57"/>
      <c r="D43" s="75"/>
      <c r="E43" s="338" t="s">
        <v>109</v>
      </c>
      <c r="F43" s="338"/>
      <c r="G43" s="338"/>
      <c r="H43" s="338"/>
      <c r="I43" s="339" t="s">
        <v>110</v>
      </c>
      <c r="J43" s="339"/>
      <c r="K43" s="339"/>
      <c r="L43" s="339"/>
      <c r="M43" s="339"/>
      <c r="N43" s="339"/>
      <c r="O43" s="112"/>
      <c r="P43" s="112"/>
      <c r="Q43" s="101"/>
      <c r="R43" s="345"/>
      <c r="S43" s="77"/>
    </row>
    <row r="44" spans="1:26" ht="9" customHeight="1" x14ac:dyDescent="0.55000000000000004">
      <c r="A44" s="74"/>
      <c r="B44" s="75"/>
      <c r="C44" s="57"/>
      <c r="D44" s="75"/>
      <c r="E44" s="117"/>
      <c r="F44" s="75"/>
      <c r="G44" s="57"/>
      <c r="H44" s="118"/>
      <c r="I44" s="75"/>
      <c r="J44" s="119"/>
      <c r="K44" s="119"/>
      <c r="L44" s="92"/>
      <c r="M44" s="75"/>
      <c r="N44" s="112"/>
      <c r="O44" s="119"/>
      <c r="P44" s="119"/>
      <c r="Q44" s="101"/>
      <c r="R44" s="332"/>
      <c r="S44" s="77"/>
    </row>
    <row r="45" spans="1:26" ht="25" customHeight="1" thickBot="1" x14ac:dyDescent="0.25">
      <c r="A45" s="74"/>
      <c r="B45" s="75"/>
      <c r="C45" s="107" t="s">
        <v>111</v>
      </c>
      <c r="D45" s="108"/>
      <c r="E45" s="108"/>
      <c r="F45" s="108"/>
      <c r="G45" s="75"/>
      <c r="H45" s="75"/>
      <c r="I45" s="75"/>
      <c r="J45" s="75"/>
      <c r="K45" s="75"/>
      <c r="L45" s="75"/>
      <c r="M45" s="75"/>
      <c r="N45" s="75"/>
      <c r="O45" s="109"/>
      <c r="P45" s="109"/>
      <c r="Q45" s="101"/>
      <c r="R45" s="346"/>
      <c r="S45" s="77"/>
      <c r="T45" s="103"/>
    </row>
    <row r="46" spans="1:26" ht="18.5" customHeight="1" thickBot="1" x14ac:dyDescent="0.6">
      <c r="A46" s="74"/>
      <c r="B46" s="75"/>
      <c r="C46" s="57"/>
      <c r="D46" s="75"/>
      <c r="E46" s="347" t="s">
        <v>112</v>
      </c>
      <c r="F46" s="348"/>
      <c r="G46" s="348"/>
      <c r="H46" s="349"/>
      <c r="I46" s="75"/>
      <c r="J46" s="350" t="s">
        <v>113</v>
      </c>
      <c r="K46" s="351"/>
      <c r="L46" s="351"/>
      <c r="M46" s="352"/>
      <c r="N46" s="112"/>
      <c r="O46" s="353" t="s">
        <v>127</v>
      </c>
      <c r="P46" s="354"/>
      <c r="Q46" s="101"/>
      <c r="R46" s="113" t="s">
        <v>114</v>
      </c>
      <c r="S46" s="77"/>
      <c r="T46" s="120"/>
      <c r="U46" s="120"/>
      <c r="V46" s="120"/>
      <c r="W46" s="120"/>
      <c r="X46" s="120"/>
      <c r="Y46" s="120"/>
      <c r="Z46" s="120"/>
    </row>
    <row r="47" spans="1:26" ht="23.25" customHeight="1" thickBot="1" x14ac:dyDescent="0.6">
      <c r="A47" s="74"/>
      <c r="B47" s="75"/>
      <c r="C47" s="114" t="s">
        <v>92</v>
      </c>
      <c r="D47" s="101" t="s">
        <v>115</v>
      </c>
      <c r="E47" s="333" t="str">
        <f>IFERROR(ROUNDUP(Q32*0.4,-3),"")</f>
        <v/>
      </c>
      <c r="F47" s="334"/>
      <c r="G47" s="334"/>
      <c r="H47" s="94" t="s">
        <v>90</v>
      </c>
      <c r="I47" s="75"/>
      <c r="J47" s="335" t="str">
        <f>IFERROR(IF(E47="","",IF(E47&lt;30000,30000,IF(E47&gt;100000,100000,E47))),"")</f>
        <v/>
      </c>
      <c r="K47" s="336"/>
      <c r="L47" s="336"/>
      <c r="M47" s="102" t="s">
        <v>90</v>
      </c>
      <c r="N47" s="95" t="s">
        <v>107</v>
      </c>
      <c r="O47" s="137">
        <f>'別紙①(p1)'!K16+'別紙①(p2)'!K16</f>
        <v>0</v>
      </c>
      <c r="P47" s="94" t="s">
        <v>74</v>
      </c>
      <c r="Q47" s="95" t="s">
        <v>108</v>
      </c>
      <c r="R47" s="116" t="str">
        <f>IF(Q32="","",J47*O47)</f>
        <v/>
      </c>
      <c r="S47" s="77"/>
      <c r="T47" s="120"/>
      <c r="U47" s="120"/>
      <c r="V47" s="337"/>
      <c r="W47" s="337"/>
      <c r="X47" s="120"/>
      <c r="Y47" s="120"/>
      <c r="Z47" s="120"/>
    </row>
    <row r="48" spans="1:26" ht="16" customHeight="1" x14ac:dyDescent="0.55000000000000004">
      <c r="A48" s="74"/>
      <c r="B48" s="75"/>
      <c r="C48" s="121"/>
      <c r="D48" s="75"/>
      <c r="E48" s="338" t="s">
        <v>109</v>
      </c>
      <c r="F48" s="338"/>
      <c r="G48" s="338"/>
      <c r="H48" s="338"/>
      <c r="I48" s="339" t="s">
        <v>116</v>
      </c>
      <c r="J48" s="339"/>
      <c r="K48" s="339"/>
      <c r="L48" s="339"/>
      <c r="M48" s="339"/>
      <c r="N48" s="339"/>
      <c r="O48" s="122"/>
      <c r="P48" s="75"/>
      <c r="Q48" s="57"/>
      <c r="R48" s="123"/>
      <c r="S48" s="77"/>
      <c r="T48" s="120"/>
      <c r="U48" s="120"/>
      <c r="V48" s="124"/>
      <c r="W48" s="124"/>
      <c r="X48" s="120"/>
      <c r="Y48" s="120"/>
      <c r="Z48" s="120"/>
    </row>
    <row r="49" spans="1:26" ht="17" customHeight="1" thickBot="1" x14ac:dyDescent="0.6">
      <c r="A49" s="74"/>
      <c r="B49" s="75"/>
      <c r="C49" s="75"/>
      <c r="D49" s="75"/>
      <c r="I49" s="125" t="s">
        <v>79</v>
      </c>
      <c r="J49" s="126"/>
      <c r="K49" s="126"/>
      <c r="L49" s="126"/>
      <c r="M49" s="126"/>
      <c r="N49" s="126"/>
      <c r="O49" s="126"/>
      <c r="P49" s="126"/>
      <c r="Q49" s="75"/>
      <c r="R49" s="127"/>
      <c r="S49" s="77"/>
      <c r="T49" s="120"/>
      <c r="U49" s="120"/>
      <c r="V49" s="120"/>
      <c r="W49" s="120"/>
      <c r="X49" s="120"/>
      <c r="Y49" s="120"/>
      <c r="Z49" s="120"/>
    </row>
    <row r="50" spans="1:26" ht="17" customHeight="1" thickTop="1" thickBot="1" x14ac:dyDescent="0.6">
      <c r="A50" s="74"/>
      <c r="B50" s="75"/>
      <c r="C50" s="75"/>
      <c r="D50" s="75"/>
      <c r="E50" s="128"/>
      <c r="F50" s="128"/>
      <c r="G50" s="128"/>
      <c r="H50" s="128"/>
      <c r="I50" s="129" t="s">
        <v>117</v>
      </c>
      <c r="J50" s="130"/>
      <c r="K50" s="130"/>
      <c r="L50" s="130"/>
      <c r="M50" s="130"/>
      <c r="N50" s="130"/>
      <c r="O50" s="131"/>
      <c r="P50" s="131"/>
      <c r="Q50" s="75"/>
      <c r="R50" s="132" t="s">
        <v>118</v>
      </c>
      <c r="S50" s="77"/>
      <c r="T50" s="120"/>
      <c r="U50" s="120"/>
      <c r="V50" s="120"/>
      <c r="W50" s="120"/>
      <c r="X50" s="120"/>
      <c r="Y50" s="120"/>
      <c r="Z50" s="120"/>
    </row>
    <row r="51" spans="1:26" ht="18" customHeight="1" thickTop="1" x14ac:dyDescent="0.55000000000000004">
      <c r="A51" s="74"/>
      <c r="B51" s="75"/>
      <c r="C51" s="101" t="s">
        <v>119</v>
      </c>
      <c r="D51" s="75"/>
      <c r="E51" s="75"/>
      <c r="F51" s="75"/>
      <c r="G51" s="75"/>
      <c r="H51" s="75"/>
      <c r="I51" s="75"/>
      <c r="J51" s="75"/>
      <c r="K51" s="75"/>
      <c r="L51" s="75"/>
      <c r="M51" s="92"/>
      <c r="N51" s="111"/>
      <c r="O51" s="340" t="s">
        <v>120</v>
      </c>
      <c r="P51" s="340"/>
      <c r="Q51" s="341"/>
      <c r="R51" s="342" t="str">
        <f>IFERROR(IF(J20+J23+O42+O47&lt;45*2+1,R42+R47,"日数入力誤り"),"")</f>
        <v/>
      </c>
      <c r="S51" s="77"/>
      <c r="T51" s="120"/>
      <c r="U51" s="133"/>
      <c r="V51" s="133"/>
      <c r="W51" s="133"/>
      <c r="X51" s="133"/>
      <c r="Y51" s="120"/>
      <c r="Z51" s="120"/>
    </row>
    <row r="52" spans="1:26" ht="30" customHeight="1" thickBot="1" x14ac:dyDescent="0.6">
      <c r="A52" s="74"/>
      <c r="B52" s="75"/>
      <c r="C52" s="134" t="s">
        <v>121</v>
      </c>
      <c r="D52" s="75"/>
      <c r="E52" s="75"/>
      <c r="F52" s="75"/>
      <c r="G52" s="75"/>
      <c r="H52" s="75"/>
      <c r="I52" s="75"/>
      <c r="J52" s="75"/>
      <c r="K52" s="75"/>
      <c r="L52" s="75"/>
      <c r="M52" s="92"/>
      <c r="N52" s="75"/>
      <c r="O52" s="340"/>
      <c r="P52" s="340"/>
      <c r="Q52" s="341"/>
      <c r="R52" s="343"/>
      <c r="S52" s="77"/>
      <c r="T52" s="120"/>
      <c r="U52" s="75"/>
      <c r="V52" s="344"/>
      <c r="W52" s="344"/>
      <c r="X52" s="75"/>
      <c r="Y52" s="120"/>
      <c r="Z52" s="120"/>
    </row>
    <row r="53" spans="1:26" ht="10" customHeight="1" thickTop="1" x14ac:dyDescent="0.55000000000000004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135"/>
      <c r="O53" s="135"/>
      <c r="P53" s="135"/>
      <c r="Q53" s="135"/>
      <c r="R53" s="135"/>
      <c r="S53" s="91"/>
    </row>
    <row r="54" spans="1:26" x14ac:dyDescent="0.55000000000000004">
      <c r="A54" s="136" t="s">
        <v>122</v>
      </c>
      <c r="B54" s="136"/>
      <c r="C54" s="136"/>
      <c r="D54" s="55"/>
      <c r="E54" s="55"/>
      <c r="F54" s="55"/>
      <c r="G54" s="55"/>
      <c r="H54" s="55"/>
      <c r="I54" s="55"/>
      <c r="J54" s="55"/>
      <c r="K54" s="55"/>
      <c r="L54" s="55"/>
      <c r="M54" s="75"/>
      <c r="S54" s="55"/>
    </row>
    <row r="55" spans="1:26" x14ac:dyDescent="0.55000000000000004">
      <c r="L55" s="120"/>
      <c r="M55" s="332"/>
      <c r="N55" s="120"/>
      <c r="O55" s="120"/>
    </row>
    <row r="56" spans="1:26" x14ac:dyDescent="0.55000000000000004">
      <c r="L56" s="120"/>
      <c r="M56" s="332"/>
      <c r="N56" s="120"/>
      <c r="O56" s="120"/>
    </row>
    <row r="57" spans="1:26" x14ac:dyDescent="0.55000000000000004">
      <c r="L57" s="120"/>
      <c r="M57" s="75"/>
      <c r="N57" s="120"/>
      <c r="O57" s="120"/>
    </row>
    <row r="58" spans="1:26" x14ac:dyDescent="0.55000000000000004">
      <c r="L58" s="120"/>
      <c r="M58" s="75"/>
      <c r="N58" s="120"/>
      <c r="O58" s="120"/>
    </row>
    <row r="59" spans="1:26" x14ac:dyDescent="0.55000000000000004">
      <c r="L59" s="120"/>
      <c r="M59" s="75"/>
      <c r="N59" s="120"/>
      <c r="O59" s="120"/>
    </row>
    <row r="60" spans="1:26" x14ac:dyDescent="0.55000000000000004">
      <c r="L60" s="120"/>
      <c r="M60" s="75"/>
      <c r="N60" s="120"/>
      <c r="O60" s="120"/>
    </row>
  </sheetData>
  <sheetProtection sheet="1" objects="1" scenarios="1"/>
  <mergeCells count="69">
    <mergeCell ref="B14:R14"/>
    <mergeCell ref="A1:G2"/>
    <mergeCell ref="J1:S1"/>
    <mergeCell ref="J2:K2"/>
    <mergeCell ref="L2:R2"/>
    <mergeCell ref="B4:Q4"/>
    <mergeCell ref="B5:Q5"/>
    <mergeCell ref="A6:A7"/>
    <mergeCell ref="B6:R7"/>
    <mergeCell ref="B9:R9"/>
    <mergeCell ref="A10:S10"/>
    <mergeCell ref="B11:R11"/>
    <mergeCell ref="D15:F15"/>
    <mergeCell ref="B16:L16"/>
    <mergeCell ref="O16:R16"/>
    <mergeCell ref="G17:J17"/>
    <mergeCell ref="L17:Q17"/>
    <mergeCell ref="D31:E31"/>
    <mergeCell ref="K31:M31"/>
    <mergeCell ref="J20:L20"/>
    <mergeCell ref="R21:R22"/>
    <mergeCell ref="J22:M22"/>
    <mergeCell ref="O22:P22"/>
    <mergeCell ref="G23:I23"/>
    <mergeCell ref="J23:L23"/>
    <mergeCell ref="B18:E24"/>
    <mergeCell ref="J19:M19"/>
    <mergeCell ref="O19:P19"/>
    <mergeCell ref="R19:R20"/>
    <mergeCell ref="G20:I20"/>
    <mergeCell ref="C29:O29"/>
    <mergeCell ref="C30:F30"/>
    <mergeCell ref="J30:N30"/>
    <mergeCell ref="O30:O31"/>
    <mergeCell ref="J32:N32"/>
    <mergeCell ref="P32:P33"/>
    <mergeCell ref="Q32:R33"/>
    <mergeCell ref="P30:R31"/>
    <mergeCell ref="C33:F33"/>
    <mergeCell ref="J33:N33"/>
    <mergeCell ref="J35:N35"/>
    <mergeCell ref="D34:E34"/>
    <mergeCell ref="K34:M34"/>
    <mergeCell ref="C36:F36"/>
    <mergeCell ref="J36:N36"/>
    <mergeCell ref="O36:O37"/>
    <mergeCell ref="D37:E37"/>
    <mergeCell ref="K37:M37"/>
    <mergeCell ref="J38:N38"/>
    <mergeCell ref="E41:H41"/>
    <mergeCell ref="J41:M41"/>
    <mergeCell ref="O41:P41"/>
    <mergeCell ref="E42:G42"/>
    <mergeCell ref="J42:L42"/>
    <mergeCell ref="E43:H43"/>
    <mergeCell ref="I43:N43"/>
    <mergeCell ref="R43:R45"/>
    <mergeCell ref="E46:H46"/>
    <mergeCell ref="J46:M46"/>
    <mergeCell ref="O46:P46"/>
    <mergeCell ref="M55:M56"/>
    <mergeCell ref="E47:G47"/>
    <mergeCell ref="J47:L47"/>
    <mergeCell ref="V47:W47"/>
    <mergeCell ref="E48:H48"/>
    <mergeCell ref="I48:N48"/>
    <mergeCell ref="O51:Q52"/>
    <mergeCell ref="R51:R52"/>
    <mergeCell ref="V52:W52"/>
  </mergeCells>
  <phoneticPr fontId="2"/>
  <conditionalFormatting sqref="J20:L20 J23:L23">
    <cfRule type="cellIs" dxfId="3" priority="4" operator="equal">
      <formula>0</formula>
    </cfRule>
  </conditionalFormatting>
  <conditionalFormatting sqref="O20 O23">
    <cfRule type="cellIs" dxfId="2" priority="3" operator="equal">
      <formula>0</formula>
    </cfRule>
  </conditionalFormatting>
  <conditionalFormatting sqref="R21:R22">
    <cfRule type="cellIs" dxfId="1" priority="2" operator="equal">
      <formula>0</formula>
    </cfRule>
  </conditionalFormatting>
  <conditionalFormatting sqref="O42 O47">
    <cfRule type="cellIs" dxfId="0" priority="1" operator="equal">
      <formula>0</formula>
    </cfRule>
  </conditionalFormatting>
  <pageMargins left="0.59055118110236227" right="0" top="0.9055118110236221" bottom="0.74803149606299213" header="0.31496062992125984" footer="0.31496062992125984"/>
  <pageSetup paperSize="9" scale="65" orientation="portrait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別紙①(p1)</vt:lpstr>
      <vt:lpstr>別紙①(p2)</vt:lpstr>
      <vt:lpstr>別紙②-Ａ 売上高方式(1.21-3.6)</vt:lpstr>
      <vt:lpstr>'別紙①(p1)'!Print_Area</vt:lpstr>
      <vt:lpstr>'別紙①(p2)'!Print_Area</vt:lpstr>
      <vt:lpstr>'別紙②-Ａ 売上高方式(1.21-3.6)'!Print_Area</vt:lpstr>
      <vt:lpstr>'別紙①(p1)'!Print_Titles</vt:lpstr>
      <vt:lpstr>'別紙①(p2)'!Print_Titles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今井</cp:lastModifiedBy>
  <cp:lastPrinted>2022-02-25T06:53:27Z</cp:lastPrinted>
  <dcterms:created xsi:type="dcterms:W3CDTF">2021-01-17T23:14:40Z</dcterms:created>
  <dcterms:modified xsi:type="dcterms:W3CDTF">2022-03-02T10:19:42Z</dcterms:modified>
</cp:coreProperties>
</file>