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R:\建設部\上下水道課\★水道係\10-3-1-3 決算統計\公営企業に係る「経営比較分析表」の公表\R4(R3)\R3決算経営比較分析表\"/>
    </mc:Choice>
  </mc:AlternateContent>
  <xr:revisionPtr revIDLastSave="0" documentId="13_ncr:1_{84B778A7-F90D-4BE8-B4A9-B5A1A96E0417}" xr6:coauthVersionLast="47" xr6:coauthVersionMax="47" xr10:uidLastSave="{00000000-0000-0000-0000-000000000000}"/>
  <workbookProtection workbookAlgorithmName="SHA-512" workbookHashValue="ct0BHTD42oimS65cqogG1fVgE9fasRI0TmE/rJsFNEHFWpd3Qq9AA+mzBEehJ7SyJOSI+U27DXT1pDVRIkW0tA==" workbookSaltValue="NbPoZvzqhBnnyOPgcoDdlg==" workbookSpinCount="100000" lockStructure="1"/>
  <bookViews>
    <workbookView xWindow="-108" yWindow="-108" windowWidth="23256" windowHeight="12576"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AT8" i="4" s="1"/>
  <c r="S6" i="5"/>
  <c r="AL8" i="4" s="1"/>
  <c r="R6" i="5"/>
  <c r="AD10" i="4" s="1"/>
  <c r="Q6" i="5"/>
  <c r="W10" i="4" s="1"/>
  <c r="P6" i="5"/>
  <c r="P10" i="4" s="1"/>
  <c r="O6" i="5"/>
  <c r="I10" i="4" s="1"/>
  <c r="N6" i="5"/>
  <c r="M6" i="5"/>
  <c r="AD8" i="4" s="1"/>
  <c r="L6" i="5"/>
  <c r="W8" i="4" s="1"/>
  <c r="K6" i="5"/>
  <c r="P8" i="4" s="1"/>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AT10" i="4"/>
  <c r="AL10" i="4"/>
  <c r="B10" i="4"/>
  <c r="I8" i="4"/>
</calcChain>
</file>

<file path=xl/sharedStrings.xml><?xml version="1.0" encoding="utf-8"?>
<sst xmlns="http://schemas.openxmlformats.org/spreadsheetml/2006/main" count="241" uniqueCount="118">
  <si>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</si>
  <si>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</si>
  <si>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</si>
  <si>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</si>
  <si>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</si>
  <si>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</si>
  <si>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</si>
  <si>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</si>
  <si>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</si>
  <si>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</si>
  <si>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</si>
  <si>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</si>
  <si>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</si>
  <si>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</si>
  <si>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</si>
  <si>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</si>
  <si>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</si>
  <si>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</si>
  <si>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</si>
  <si>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</si>
  <si>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</si>
  <si>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</si>
  <si>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</si>
  <si>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</si>
  <si>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</si>
  <si>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</si>
  <si>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</si>
  <si>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</si>
  <si>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</si>
  <si>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</si>
  <si>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</si>
  <si>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</si>
  <si>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</si>
  <si>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</si>
  <si>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</si>
  <si>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</si>
  <si>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</si>
  <si>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</si>
  <si>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</si>
  <si>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</si>
  <si>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</si>
  <si>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</si>
  <si>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</si>
  <si>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</si>
  <si>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</si>
  <si>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</si>
  <si>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</si>
  <si>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</si>
  <si>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</si>
  <si>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</si>
  <si>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</si>
  <si>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</si>
  <si>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</si>
  <si>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</si>
  <si>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</si>
  <si>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</si>
  <si>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</si>
  <si>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</si>
  <si>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</si>
  <si>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</si>
  <si>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</si>
  <si>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</si>
  <si>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</si>
  <si>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</si>
  <si>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</si>
  <si>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</si>
  <si>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</si>
  <si>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</si>
  <si>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</si>
  <si>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</si>
  <si>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</si>
  <si>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</si>
  <si>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</si>
  <si>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</si>
  <si>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</si>
  <si>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</si>
  <si>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</si>
  <si>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</si>
  <si>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</si>
  <si>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</si>
  <si>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</si>
  <si>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</si>
  <si>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</si>
  <si>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</si>
  <si>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</si>
  <si>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</si>
  <si>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</si>
  <si>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</si>
  <si>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</si>
  <si>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</si>
  <si>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</si>
  <si>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</si>
  <si>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</si>
  <si>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</si>
  <si>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</si>
  <si>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</si>
  <si>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三重県　東員町</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</si>
  <si>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</si>
  <si>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</si>
  <si>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</si>
  <si>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</si>
  <si>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</si>
  <si>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</si>
  <si>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</si>
  <si>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</si>
  <si>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</si>
  <si>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</si>
  <si>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</si>
  <si>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</si>
  <si>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</si>
  <si>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</si>
  <si>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</si>
  <si>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</si>
  <si>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</si>
  <si>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</si>
  <si>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②平成2年度より整備し始めたため法定耐用年数が50年である管渠等は比較的新しいものであるが、一斉に整備された管渠のため、今後急激に上昇していくことが見込まれる。
③管渠は現在、維持補修により機能を保持している状況である。現時点において、早急な管渠更新の必要性が少ないがマンホールポンプ場において更新時期を迎えており部分的な更新・修繕を行っている。耐用年数が経過したマンホール蓋については、ストックマネジメントに則り順次取替ており、不明水の減少が見込まれる。なお、主要な管渠の耐震化については平成29年度に施工完了した。今後管渠施設等の適切な維持管理や延命化を図り低コストで機能を保持していくことが必要である。</t>
    <phoneticPr fontId="4"/>
  </si>
  <si>
    <t>下水道事業を取り巻く経営環境は、人口減少や節水機器の普及など水需要の減少に伴う使用料収入の減少が予想される一方、管渠整備事業は大部分が平成2年度から平成13年度の間の短期間で整備され、更新時期が集中すると予想される。平成29年度に策定したストックマネジメント計画を見直し、更新事業の優先順位を設定し費用の平準化を行い、適正な維持管理により長寿命化することが必要である。また、下水道事業が長期的に安定した経営を維持していくために令和5年度から公営企業会計を適用し財務諸表を公表・比較することで経営の「見える化」を図り、適正な料金原価に照らしあわせ、持続可能な供給単価を設定し、より一層の経営の効率化と経営基盤の強化を図っていくことが必要である。</t>
    <rPh sb="132" eb="134">
      <t>ミナオ</t>
    </rPh>
    <rPh sb="213" eb="215">
      <t>レイワ</t>
    </rPh>
    <rPh sb="216" eb="218">
      <t>ネンド</t>
    </rPh>
    <phoneticPr fontId="4"/>
  </si>
  <si>
    <t>①⑤企業債が償還済になるものが多かったため総費用は減少している。近年、比率は横ばい傾向であるが今後、人口減少に伴い総収益は下降していく見込みであり、施設更新にかかる費用を賄うための企業債も増加の見込みである。なお、収益における使用料の不足分は、一般会計からの基準外繰入金を財源に経費を賄っている状況である。
今後は、さらに合理的な経営等を実施し、経費の削減に取り組む必要がある。
④企業債残高の割合については、他市町と比較して低い比率であり、拡張時期に借入を行ったものが償還済みになり近年は減少傾向である。繰出基準に基づく一般会計繰入金が多く、施設の更新時期を迎えるにあたり上昇する見込みであり、計画的な企業債の借入が必要がある。
⑥今後は横ばいで推移していく見込みであるが、不明水対策をしつつ使用料水準等と比較検討する必要がある。
⑧97％を超えて高い水準となっている。今後整備を進めていく区域においても確実に下水道へ接続するよう促進していくととに未接続者の調査を実施していく。
以上の分析により今後も費用の削減に努めるとともに、一般会計からの繰入金を抑制するため、資本費平準化債を活用していくなど、経営戦略に基づく取組の進捗と成果を一定期間ごとに評価、検証した上で、収支均衡を図る具体的な取組の再検討を行い、中長期の収支見通し等の精緻化を図っていく必要がある。</t>
    <rPh sb="76" eb="78">
      <t>コウシン</t>
    </rPh>
    <rPh sb="205" eb="206">
      <t>ホカ</t>
    </rPh>
    <rPh sb="206" eb="208">
      <t>シマチ</t>
    </rPh>
    <rPh sb="209" eb="211">
      <t>ヒカク</t>
    </rPh>
    <rPh sb="213" eb="214">
      <t>ヒク</t>
    </rPh>
    <rPh sb="215" eb="217">
      <t>ヒリツ</t>
    </rPh>
    <rPh sb="242" eb="244">
      <t>キンネン</t>
    </rPh>
    <rPh sb="245" eb="247">
      <t>ゲンショウ</t>
    </rPh>
    <rPh sb="247" eb="249">
      <t>ケイコウ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</si>
</sst>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53C-4EBF-991B-3A153A85BDF3}"/>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0.09</c:v>
                </c:pt>
                <c:pt idx="1">
                  <c:v>0.13</c:v>
                </c:pt>
                <c:pt idx="2">
                  <c:v>0.36</c:v>
                </c:pt>
                <c:pt idx="3">
                  <c:v>0.39</c:v>
                </c:pt>
                <c:pt idx="4">
                  <c:v>0.1</c:v>
                </c:pt>
              </c:numCache>
            </c:numRef>
          </c:val>
          <c:smooth val="0"/>
          <c:extLst>
            <c:ext xmlns:c16="http://schemas.microsoft.com/office/drawing/2014/chart" uri="{C3380CC4-5D6E-409C-BE32-E72D297353CC}">
              <c16:uniqueId val="{00000001-753C-4EBF-991B-3A153A85BDF3}"/>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5EE-4481-9197-7C87E6BE8F53}"/>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43.36</c:v>
                </c:pt>
                <c:pt idx="1">
                  <c:v>42.56</c:v>
                </c:pt>
                <c:pt idx="2">
                  <c:v>42.47</c:v>
                </c:pt>
                <c:pt idx="3">
                  <c:v>42.4</c:v>
                </c:pt>
                <c:pt idx="4">
                  <c:v>42.28</c:v>
                </c:pt>
              </c:numCache>
            </c:numRef>
          </c:val>
          <c:smooth val="0"/>
          <c:extLst>
            <c:ext xmlns:c16="http://schemas.microsoft.com/office/drawing/2014/chart" uri="{C3380CC4-5D6E-409C-BE32-E72D297353CC}">
              <c16:uniqueId val="{00000001-65EE-4481-9197-7C87E6BE8F53}"/>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97.09</c:v>
                </c:pt>
                <c:pt idx="1">
                  <c:v>97.12</c:v>
                </c:pt>
                <c:pt idx="2">
                  <c:v>97.32</c:v>
                </c:pt>
                <c:pt idx="3">
                  <c:v>97.49</c:v>
                </c:pt>
                <c:pt idx="4">
                  <c:v>99.04</c:v>
                </c:pt>
              </c:numCache>
            </c:numRef>
          </c:val>
          <c:extLst>
            <c:ext xmlns:c16="http://schemas.microsoft.com/office/drawing/2014/chart" uri="{C3380CC4-5D6E-409C-BE32-E72D297353CC}">
              <c16:uniqueId val="{00000000-82DE-486C-A6F4-A4259E79BEE3}"/>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83.06</c:v>
                </c:pt>
                <c:pt idx="1">
                  <c:v>83.32</c:v>
                </c:pt>
                <c:pt idx="2">
                  <c:v>83.75</c:v>
                </c:pt>
                <c:pt idx="3">
                  <c:v>84.19</c:v>
                </c:pt>
                <c:pt idx="4">
                  <c:v>84.34</c:v>
                </c:pt>
              </c:numCache>
            </c:numRef>
          </c:val>
          <c:smooth val="0"/>
          <c:extLst>
            <c:ext xmlns:c16="http://schemas.microsoft.com/office/drawing/2014/chart" uri="{C3380CC4-5D6E-409C-BE32-E72D297353CC}">
              <c16:uniqueId val="{00000001-82DE-486C-A6F4-A4259E79BEE3}"/>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60.01</c:v>
                </c:pt>
                <c:pt idx="1">
                  <c:v>65.23</c:v>
                </c:pt>
                <c:pt idx="2">
                  <c:v>65.34</c:v>
                </c:pt>
                <c:pt idx="3">
                  <c:v>62.11</c:v>
                </c:pt>
                <c:pt idx="4">
                  <c:v>61.46</c:v>
                </c:pt>
              </c:numCache>
            </c:numRef>
          </c:val>
          <c:extLst>
            <c:ext xmlns:c16="http://schemas.microsoft.com/office/drawing/2014/chart" uri="{C3380CC4-5D6E-409C-BE32-E72D297353CC}">
              <c16:uniqueId val="{00000000-73CE-4678-80FE-97D1FDD50478}"/>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3CE-4678-80FE-97D1FDD50478}"/>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4B2-4A70-8804-B894C09CDB4B}"/>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4B2-4A70-8804-B894C09CDB4B}"/>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45B-47FF-95AF-28628DCA955E}"/>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45B-47FF-95AF-28628DCA955E}"/>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6A5-4AED-A40A-C4E5FE2802DB}"/>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6A5-4AED-A40A-C4E5FE2802DB}"/>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A30-4DA5-9FE1-7533063E7985}"/>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A30-4DA5-9FE1-7533063E7985}"/>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780.04</c:v>
                </c:pt>
                <c:pt idx="1">
                  <c:v>735.69</c:v>
                </c:pt>
                <c:pt idx="2">
                  <c:v>659.91</c:v>
                </c:pt>
                <c:pt idx="3">
                  <c:v>164.76</c:v>
                </c:pt>
                <c:pt idx="4">
                  <c:v>191.15</c:v>
                </c:pt>
              </c:numCache>
            </c:numRef>
          </c:val>
          <c:extLst>
            <c:ext xmlns:c16="http://schemas.microsoft.com/office/drawing/2014/chart" uri="{C3380CC4-5D6E-409C-BE32-E72D297353CC}">
              <c16:uniqueId val="{00000000-CAD2-4BDE-84ED-34281E549C84}"/>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1243.71</c:v>
                </c:pt>
                <c:pt idx="1">
                  <c:v>1194.1500000000001</c:v>
                </c:pt>
                <c:pt idx="2">
                  <c:v>1206.79</c:v>
                </c:pt>
                <c:pt idx="3">
                  <c:v>1258.43</c:v>
                </c:pt>
                <c:pt idx="4">
                  <c:v>1163.75</c:v>
                </c:pt>
              </c:numCache>
            </c:numRef>
          </c:val>
          <c:smooth val="0"/>
          <c:extLst>
            <c:ext xmlns:c16="http://schemas.microsoft.com/office/drawing/2014/chart" uri="{C3380CC4-5D6E-409C-BE32-E72D297353CC}">
              <c16:uniqueId val="{00000001-CAD2-4BDE-84ED-34281E549C84}"/>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50.77</c:v>
                </c:pt>
                <c:pt idx="1">
                  <c:v>54.49</c:v>
                </c:pt>
                <c:pt idx="2">
                  <c:v>54.45</c:v>
                </c:pt>
                <c:pt idx="3">
                  <c:v>48.88</c:v>
                </c:pt>
                <c:pt idx="4">
                  <c:v>48.33</c:v>
                </c:pt>
              </c:numCache>
            </c:numRef>
          </c:val>
          <c:extLst>
            <c:ext xmlns:c16="http://schemas.microsoft.com/office/drawing/2014/chart" uri="{C3380CC4-5D6E-409C-BE32-E72D297353CC}">
              <c16:uniqueId val="{00000000-6F40-4677-8B1D-C44F9DC79F64}"/>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74.3</c:v>
                </c:pt>
                <c:pt idx="1">
                  <c:v>72.260000000000005</c:v>
                </c:pt>
                <c:pt idx="2">
                  <c:v>71.84</c:v>
                </c:pt>
                <c:pt idx="3">
                  <c:v>73.36</c:v>
                </c:pt>
                <c:pt idx="4">
                  <c:v>72.599999999999994</c:v>
                </c:pt>
              </c:numCache>
            </c:numRef>
          </c:val>
          <c:smooth val="0"/>
          <c:extLst>
            <c:ext xmlns:c16="http://schemas.microsoft.com/office/drawing/2014/chart" uri="{C3380CC4-5D6E-409C-BE32-E72D297353CC}">
              <c16:uniqueId val="{00000001-6F40-4677-8B1D-C44F9DC79F64}"/>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237.39</c:v>
                </c:pt>
                <c:pt idx="1">
                  <c:v>220.57</c:v>
                </c:pt>
                <c:pt idx="2">
                  <c:v>221.36</c:v>
                </c:pt>
                <c:pt idx="3">
                  <c:v>242.36</c:v>
                </c:pt>
                <c:pt idx="4">
                  <c:v>243.8</c:v>
                </c:pt>
              </c:numCache>
            </c:numRef>
          </c:val>
          <c:extLst>
            <c:ext xmlns:c16="http://schemas.microsoft.com/office/drawing/2014/chart" uri="{C3380CC4-5D6E-409C-BE32-E72D297353CC}">
              <c16:uniqueId val="{00000000-DE60-4351-9247-F9ECDBC9E647}"/>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221.81</c:v>
                </c:pt>
                <c:pt idx="1">
                  <c:v>230.02</c:v>
                </c:pt>
                <c:pt idx="2">
                  <c:v>228.47</c:v>
                </c:pt>
                <c:pt idx="3">
                  <c:v>224.88</c:v>
                </c:pt>
                <c:pt idx="4">
                  <c:v>228.64</c:v>
                </c:pt>
              </c:numCache>
            </c:numRef>
          </c:val>
          <c:smooth val="0"/>
          <c:extLst>
            <c:ext xmlns:c16="http://schemas.microsoft.com/office/drawing/2014/chart" uri="{C3380CC4-5D6E-409C-BE32-E72D297353CC}">
              <c16:uniqueId val="{00000001-DE60-4351-9247-F9ECDBC9E647}"/>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【1,201.79】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【85.24】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【75.31】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V12" zoomScaleNormal="100" workbookViewId="0">
      <selection activeCell="BG37" sqref="BG36:BG37"/>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2">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2">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0" t="str">
        <f>データ!H6</f>
        <v>三重県　東員町</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2">
      <c r="A8" s="2"/>
      <c r="B8" s="40" t="str">
        <f>データ!I6</f>
        <v>法非適用</v>
      </c>
      <c r="C8" s="40"/>
      <c r="D8" s="40"/>
      <c r="E8" s="40"/>
      <c r="F8" s="40"/>
      <c r="G8" s="40"/>
      <c r="H8" s="40"/>
      <c r="I8" s="40" t="str">
        <f>データ!J6</f>
        <v>下水道事業</v>
      </c>
      <c r="J8" s="40"/>
      <c r="K8" s="40"/>
      <c r="L8" s="40"/>
      <c r="M8" s="40"/>
      <c r="N8" s="40"/>
      <c r="O8" s="40"/>
      <c r="P8" s="40" t="str">
        <f>データ!K6</f>
        <v>特定環境保全公共下水道</v>
      </c>
      <c r="Q8" s="40"/>
      <c r="R8" s="40"/>
      <c r="S8" s="40"/>
      <c r="T8" s="40"/>
      <c r="U8" s="40"/>
      <c r="V8" s="40"/>
      <c r="W8" s="40" t="str">
        <f>データ!L6</f>
        <v>D2</v>
      </c>
      <c r="X8" s="40"/>
      <c r="Y8" s="40"/>
      <c r="Z8" s="40"/>
      <c r="AA8" s="40"/>
      <c r="AB8" s="40"/>
      <c r="AC8" s="40"/>
      <c r="AD8" s="41" t="str">
        <f>データ!$M$6</f>
        <v>非設置</v>
      </c>
      <c r="AE8" s="41"/>
      <c r="AF8" s="41"/>
      <c r="AG8" s="41"/>
      <c r="AH8" s="41"/>
      <c r="AI8" s="41"/>
      <c r="AJ8" s="41"/>
      <c r="AK8" s="3"/>
      <c r="AL8" s="42">
        <f>データ!S6</f>
        <v>25891</v>
      </c>
      <c r="AM8" s="42"/>
      <c r="AN8" s="42"/>
      <c r="AO8" s="42"/>
      <c r="AP8" s="42"/>
      <c r="AQ8" s="42"/>
      <c r="AR8" s="42"/>
      <c r="AS8" s="42"/>
      <c r="AT8" s="35">
        <f>データ!T6</f>
        <v>22.68</v>
      </c>
      <c r="AU8" s="35"/>
      <c r="AV8" s="35"/>
      <c r="AW8" s="35"/>
      <c r="AX8" s="35"/>
      <c r="AY8" s="35"/>
      <c r="AZ8" s="35"/>
      <c r="BA8" s="35"/>
      <c r="BB8" s="35">
        <f>データ!U6</f>
        <v>1141.58</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2">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2">
      <c r="A10" s="2"/>
      <c r="B10" s="35" t="str">
        <f>データ!N6</f>
        <v>-</v>
      </c>
      <c r="C10" s="35"/>
      <c r="D10" s="35"/>
      <c r="E10" s="35"/>
      <c r="F10" s="35"/>
      <c r="G10" s="35"/>
      <c r="H10" s="35"/>
      <c r="I10" s="35" t="str">
        <f>データ!O6</f>
        <v>該当数値なし</v>
      </c>
      <c r="J10" s="35"/>
      <c r="K10" s="35"/>
      <c r="L10" s="35"/>
      <c r="M10" s="35"/>
      <c r="N10" s="35"/>
      <c r="O10" s="35"/>
      <c r="P10" s="35">
        <f>データ!P6</f>
        <v>31.75</v>
      </c>
      <c r="Q10" s="35"/>
      <c r="R10" s="35"/>
      <c r="S10" s="35"/>
      <c r="T10" s="35"/>
      <c r="U10" s="35"/>
      <c r="V10" s="35"/>
      <c r="W10" s="35">
        <f>データ!Q6</f>
        <v>84.16</v>
      </c>
      <c r="X10" s="35"/>
      <c r="Y10" s="35"/>
      <c r="Z10" s="35"/>
      <c r="AA10" s="35"/>
      <c r="AB10" s="35"/>
      <c r="AC10" s="35"/>
      <c r="AD10" s="42">
        <f>データ!R6</f>
        <v>1760</v>
      </c>
      <c r="AE10" s="42"/>
      <c r="AF10" s="42"/>
      <c r="AG10" s="42"/>
      <c r="AH10" s="42"/>
      <c r="AI10" s="42"/>
      <c r="AJ10" s="42"/>
      <c r="AK10" s="2"/>
      <c r="AL10" s="42">
        <f>データ!V6</f>
        <v>8204</v>
      </c>
      <c r="AM10" s="42"/>
      <c r="AN10" s="42"/>
      <c r="AO10" s="42"/>
      <c r="AP10" s="42"/>
      <c r="AQ10" s="42"/>
      <c r="AR10" s="42"/>
      <c r="AS10" s="42"/>
      <c r="AT10" s="35">
        <f>データ!W6</f>
        <v>2.98</v>
      </c>
      <c r="AU10" s="35"/>
      <c r="AV10" s="35"/>
      <c r="AW10" s="35"/>
      <c r="AX10" s="35"/>
      <c r="AY10" s="35"/>
      <c r="AZ10" s="35"/>
      <c r="BA10" s="35"/>
      <c r="BB10" s="35">
        <f>データ!X6</f>
        <v>2753.02</v>
      </c>
      <c r="BC10" s="35"/>
      <c r="BD10" s="35"/>
      <c r="BE10" s="35"/>
      <c r="BF10" s="35"/>
      <c r="BG10" s="35"/>
      <c r="BH10" s="35"/>
      <c r="BI10" s="35"/>
      <c r="BJ10" s="2"/>
      <c r="BK10" s="2"/>
      <c r="BL10" s="67" t="s">
        <v>22</v>
      </c>
      <c r="BM10" s="68"/>
      <c r="BN10" s="69" t="s">
        <v>23</v>
      </c>
      <c r="BO10" s="69"/>
      <c r="BP10" s="69"/>
      <c r="BQ10" s="69"/>
      <c r="BR10" s="69"/>
      <c r="BS10" s="69"/>
      <c r="BT10" s="69"/>
      <c r="BU10" s="69"/>
      <c r="BV10" s="69"/>
      <c r="BW10" s="69"/>
      <c r="BX10" s="69"/>
      <c r="BY10" s="70"/>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24</v>
      </c>
      <c r="BM11" s="53"/>
      <c r="BN11" s="53"/>
      <c r="BO11" s="53"/>
      <c r="BP11" s="53"/>
      <c r="BQ11" s="53"/>
      <c r="BR11" s="53"/>
      <c r="BS11" s="53"/>
      <c r="BT11" s="53"/>
      <c r="BU11" s="53"/>
      <c r="BV11" s="53"/>
      <c r="BW11" s="53"/>
      <c r="BX11" s="53"/>
      <c r="BY11" s="53"/>
      <c r="BZ11" s="53"/>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2">
      <c r="A14" s="2"/>
      <c r="B14" s="55" t="s">
        <v>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5" t="s">
        <v>26</v>
      </c>
      <c r="BM14" s="46"/>
      <c r="BN14" s="46"/>
      <c r="BO14" s="46"/>
      <c r="BP14" s="46"/>
      <c r="BQ14" s="46"/>
      <c r="BR14" s="46"/>
      <c r="BS14" s="46"/>
      <c r="BT14" s="46"/>
      <c r="BU14" s="46"/>
      <c r="BV14" s="46"/>
      <c r="BW14" s="46"/>
      <c r="BX14" s="46"/>
      <c r="BY14" s="46"/>
      <c r="BZ14" s="47"/>
    </row>
    <row r="15" spans="1:78" ht="13.5" customHeight="1" x14ac:dyDescent="0.2">
      <c r="A15" s="2"/>
      <c r="B15" s="58"/>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60"/>
      <c r="BK15" s="2"/>
      <c r="BL15" s="48"/>
      <c r="BM15" s="49"/>
      <c r="BN15" s="49"/>
      <c r="BO15" s="49"/>
      <c r="BP15" s="49"/>
      <c r="BQ15" s="49"/>
      <c r="BR15" s="49"/>
      <c r="BS15" s="49"/>
      <c r="BT15" s="49"/>
      <c r="BU15" s="49"/>
      <c r="BV15" s="49"/>
      <c r="BW15" s="49"/>
      <c r="BX15" s="49"/>
      <c r="BY15" s="49"/>
      <c r="BZ15" s="50"/>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117</v>
      </c>
      <c r="BM16" s="62"/>
      <c r="BN16" s="62"/>
      <c r="BO16" s="62"/>
      <c r="BP16" s="62"/>
      <c r="BQ16" s="62"/>
      <c r="BR16" s="62"/>
      <c r="BS16" s="62"/>
      <c r="BT16" s="62"/>
      <c r="BU16" s="62"/>
      <c r="BV16" s="62"/>
      <c r="BW16" s="62"/>
      <c r="BX16" s="62"/>
      <c r="BY16" s="62"/>
      <c r="BZ16" s="63"/>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1" t="s">
        <v>115</v>
      </c>
      <c r="BM47" s="62"/>
      <c r="BN47" s="62"/>
      <c r="BO47" s="62"/>
      <c r="BP47" s="62"/>
      <c r="BQ47" s="62"/>
      <c r="BR47" s="62"/>
      <c r="BS47" s="62"/>
      <c r="BT47" s="62"/>
      <c r="BU47" s="62"/>
      <c r="BV47" s="62"/>
      <c r="BW47" s="62"/>
      <c r="BX47" s="62"/>
      <c r="BY47" s="62"/>
      <c r="BZ47" s="63"/>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1"/>
      <c r="BM48" s="62"/>
      <c r="BN48" s="62"/>
      <c r="BO48" s="62"/>
      <c r="BP48" s="62"/>
      <c r="BQ48" s="62"/>
      <c r="BR48" s="62"/>
      <c r="BS48" s="62"/>
      <c r="BT48" s="62"/>
      <c r="BU48" s="62"/>
      <c r="BV48" s="62"/>
      <c r="BW48" s="62"/>
      <c r="BX48" s="62"/>
      <c r="BY48" s="62"/>
      <c r="BZ48" s="63"/>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1"/>
      <c r="BM49" s="62"/>
      <c r="BN49" s="62"/>
      <c r="BO49" s="62"/>
      <c r="BP49" s="62"/>
      <c r="BQ49" s="62"/>
      <c r="BR49" s="62"/>
      <c r="BS49" s="62"/>
      <c r="BT49" s="62"/>
      <c r="BU49" s="62"/>
      <c r="BV49" s="62"/>
      <c r="BW49" s="62"/>
      <c r="BX49" s="62"/>
      <c r="BY49" s="62"/>
      <c r="BZ49" s="63"/>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1"/>
      <c r="BM50" s="62"/>
      <c r="BN50" s="62"/>
      <c r="BO50" s="62"/>
      <c r="BP50" s="62"/>
      <c r="BQ50" s="62"/>
      <c r="BR50" s="62"/>
      <c r="BS50" s="62"/>
      <c r="BT50" s="62"/>
      <c r="BU50" s="62"/>
      <c r="BV50" s="62"/>
      <c r="BW50" s="62"/>
      <c r="BX50" s="62"/>
      <c r="BY50" s="62"/>
      <c r="BZ50" s="63"/>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1"/>
      <c r="BM51" s="62"/>
      <c r="BN51" s="62"/>
      <c r="BO51" s="62"/>
      <c r="BP51" s="62"/>
      <c r="BQ51" s="62"/>
      <c r="BR51" s="62"/>
      <c r="BS51" s="62"/>
      <c r="BT51" s="62"/>
      <c r="BU51" s="62"/>
      <c r="BV51" s="62"/>
      <c r="BW51" s="62"/>
      <c r="BX51" s="62"/>
      <c r="BY51" s="62"/>
      <c r="BZ51" s="63"/>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1"/>
      <c r="BM52" s="62"/>
      <c r="BN52" s="62"/>
      <c r="BO52" s="62"/>
      <c r="BP52" s="62"/>
      <c r="BQ52" s="62"/>
      <c r="BR52" s="62"/>
      <c r="BS52" s="62"/>
      <c r="BT52" s="62"/>
      <c r="BU52" s="62"/>
      <c r="BV52" s="62"/>
      <c r="BW52" s="62"/>
      <c r="BX52" s="62"/>
      <c r="BY52" s="62"/>
      <c r="BZ52" s="63"/>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1"/>
      <c r="BM53" s="62"/>
      <c r="BN53" s="62"/>
      <c r="BO53" s="62"/>
      <c r="BP53" s="62"/>
      <c r="BQ53" s="62"/>
      <c r="BR53" s="62"/>
      <c r="BS53" s="62"/>
      <c r="BT53" s="62"/>
      <c r="BU53" s="62"/>
      <c r="BV53" s="62"/>
      <c r="BW53" s="62"/>
      <c r="BX53" s="62"/>
      <c r="BY53" s="62"/>
      <c r="BZ53" s="63"/>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1"/>
      <c r="BM54" s="62"/>
      <c r="BN54" s="62"/>
      <c r="BO54" s="62"/>
      <c r="BP54" s="62"/>
      <c r="BQ54" s="62"/>
      <c r="BR54" s="62"/>
      <c r="BS54" s="62"/>
      <c r="BT54" s="62"/>
      <c r="BU54" s="62"/>
      <c r="BV54" s="62"/>
      <c r="BW54" s="62"/>
      <c r="BX54" s="62"/>
      <c r="BY54" s="62"/>
      <c r="BZ54" s="63"/>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1"/>
      <c r="BM55" s="62"/>
      <c r="BN55" s="62"/>
      <c r="BO55" s="62"/>
      <c r="BP55" s="62"/>
      <c r="BQ55" s="62"/>
      <c r="BR55" s="62"/>
      <c r="BS55" s="62"/>
      <c r="BT55" s="62"/>
      <c r="BU55" s="62"/>
      <c r="BV55" s="62"/>
      <c r="BW55" s="62"/>
      <c r="BX55" s="62"/>
      <c r="BY55" s="62"/>
      <c r="BZ55" s="63"/>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1"/>
      <c r="BM56" s="62"/>
      <c r="BN56" s="62"/>
      <c r="BO56" s="62"/>
      <c r="BP56" s="62"/>
      <c r="BQ56" s="62"/>
      <c r="BR56" s="62"/>
      <c r="BS56" s="62"/>
      <c r="BT56" s="62"/>
      <c r="BU56" s="62"/>
      <c r="BV56" s="62"/>
      <c r="BW56" s="62"/>
      <c r="BX56" s="62"/>
      <c r="BY56" s="62"/>
      <c r="BZ56" s="63"/>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1"/>
      <c r="BM57" s="62"/>
      <c r="BN57" s="62"/>
      <c r="BO57" s="62"/>
      <c r="BP57" s="62"/>
      <c r="BQ57" s="62"/>
      <c r="BR57" s="62"/>
      <c r="BS57" s="62"/>
      <c r="BT57" s="62"/>
      <c r="BU57" s="62"/>
      <c r="BV57" s="62"/>
      <c r="BW57" s="62"/>
      <c r="BX57" s="62"/>
      <c r="BY57" s="62"/>
      <c r="BZ57" s="63"/>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1"/>
      <c r="BM58" s="62"/>
      <c r="BN58" s="62"/>
      <c r="BO58" s="62"/>
      <c r="BP58" s="62"/>
      <c r="BQ58" s="62"/>
      <c r="BR58" s="62"/>
      <c r="BS58" s="62"/>
      <c r="BT58" s="62"/>
      <c r="BU58" s="62"/>
      <c r="BV58" s="62"/>
      <c r="BW58" s="62"/>
      <c r="BX58" s="62"/>
      <c r="BY58" s="62"/>
      <c r="BZ58" s="63"/>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1"/>
      <c r="BM59" s="62"/>
      <c r="BN59" s="62"/>
      <c r="BO59" s="62"/>
      <c r="BP59" s="62"/>
      <c r="BQ59" s="62"/>
      <c r="BR59" s="62"/>
      <c r="BS59" s="62"/>
      <c r="BT59" s="62"/>
      <c r="BU59" s="62"/>
      <c r="BV59" s="62"/>
      <c r="BW59" s="62"/>
      <c r="BX59" s="62"/>
      <c r="BY59" s="62"/>
      <c r="BZ59" s="63"/>
    </row>
    <row r="60" spans="1:78" ht="13.5" customHeight="1" x14ac:dyDescent="0.2">
      <c r="A60" s="2"/>
      <c r="B60" s="58" t="s">
        <v>28</v>
      </c>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60"/>
      <c r="BK60" s="2"/>
      <c r="BL60" s="61"/>
      <c r="BM60" s="62"/>
      <c r="BN60" s="62"/>
      <c r="BO60" s="62"/>
      <c r="BP60" s="62"/>
      <c r="BQ60" s="62"/>
      <c r="BR60" s="62"/>
      <c r="BS60" s="62"/>
      <c r="BT60" s="62"/>
      <c r="BU60" s="62"/>
      <c r="BV60" s="62"/>
      <c r="BW60" s="62"/>
      <c r="BX60" s="62"/>
      <c r="BY60" s="62"/>
      <c r="BZ60" s="63"/>
    </row>
    <row r="61" spans="1:78" ht="13.5" customHeight="1" x14ac:dyDescent="0.2">
      <c r="A61" s="2"/>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60"/>
      <c r="BK61" s="2"/>
      <c r="BL61" s="61"/>
      <c r="BM61" s="62"/>
      <c r="BN61" s="62"/>
      <c r="BO61" s="62"/>
      <c r="BP61" s="62"/>
      <c r="BQ61" s="62"/>
      <c r="BR61" s="62"/>
      <c r="BS61" s="62"/>
      <c r="BT61" s="62"/>
      <c r="BU61" s="62"/>
      <c r="BV61" s="62"/>
      <c r="BW61" s="62"/>
      <c r="BX61" s="62"/>
      <c r="BY61" s="62"/>
      <c r="BZ61" s="63"/>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1"/>
      <c r="BM62" s="62"/>
      <c r="BN62" s="62"/>
      <c r="BO62" s="62"/>
      <c r="BP62" s="62"/>
      <c r="BQ62" s="62"/>
      <c r="BR62" s="62"/>
      <c r="BS62" s="62"/>
      <c r="BT62" s="62"/>
      <c r="BU62" s="62"/>
      <c r="BV62" s="62"/>
      <c r="BW62" s="62"/>
      <c r="BX62" s="62"/>
      <c r="BY62" s="62"/>
      <c r="BZ62" s="63"/>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4"/>
      <c r="BM63" s="65"/>
      <c r="BN63" s="65"/>
      <c r="BO63" s="65"/>
      <c r="BP63" s="65"/>
      <c r="BQ63" s="65"/>
      <c r="BR63" s="65"/>
      <c r="BS63" s="65"/>
      <c r="BT63" s="65"/>
      <c r="BU63" s="65"/>
      <c r="BV63" s="65"/>
      <c r="BW63" s="65"/>
      <c r="BX63" s="65"/>
      <c r="BY63" s="65"/>
      <c r="BZ63" s="66"/>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1" t="s">
        <v>116</v>
      </c>
      <c r="BM66" s="62"/>
      <c r="BN66" s="62"/>
      <c r="BO66" s="62"/>
      <c r="BP66" s="62"/>
      <c r="BQ66" s="62"/>
      <c r="BR66" s="62"/>
      <c r="BS66" s="62"/>
      <c r="BT66" s="62"/>
      <c r="BU66" s="62"/>
      <c r="BV66" s="62"/>
      <c r="BW66" s="62"/>
      <c r="BX66" s="62"/>
      <c r="BY66" s="62"/>
      <c r="BZ66" s="63"/>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1"/>
      <c r="BM67" s="62"/>
      <c r="BN67" s="62"/>
      <c r="BO67" s="62"/>
      <c r="BP67" s="62"/>
      <c r="BQ67" s="62"/>
      <c r="BR67" s="62"/>
      <c r="BS67" s="62"/>
      <c r="BT67" s="62"/>
      <c r="BU67" s="62"/>
      <c r="BV67" s="62"/>
      <c r="BW67" s="62"/>
      <c r="BX67" s="62"/>
      <c r="BY67" s="62"/>
      <c r="BZ67" s="63"/>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1"/>
      <c r="BM68" s="62"/>
      <c r="BN68" s="62"/>
      <c r="BO68" s="62"/>
      <c r="BP68" s="62"/>
      <c r="BQ68" s="62"/>
      <c r="BR68" s="62"/>
      <c r="BS68" s="62"/>
      <c r="BT68" s="62"/>
      <c r="BU68" s="62"/>
      <c r="BV68" s="62"/>
      <c r="BW68" s="62"/>
      <c r="BX68" s="62"/>
      <c r="BY68" s="62"/>
      <c r="BZ68" s="63"/>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1"/>
      <c r="BM69" s="62"/>
      <c r="BN69" s="62"/>
      <c r="BO69" s="62"/>
      <c r="BP69" s="62"/>
      <c r="BQ69" s="62"/>
      <c r="BR69" s="62"/>
      <c r="BS69" s="62"/>
      <c r="BT69" s="62"/>
      <c r="BU69" s="62"/>
      <c r="BV69" s="62"/>
      <c r="BW69" s="62"/>
      <c r="BX69" s="62"/>
      <c r="BY69" s="62"/>
      <c r="BZ69" s="63"/>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1"/>
      <c r="BM70" s="62"/>
      <c r="BN70" s="62"/>
      <c r="BO70" s="62"/>
      <c r="BP70" s="62"/>
      <c r="BQ70" s="62"/>
      <c r="BR70" s="62"/>
      <c r="BS70" s="62"/>
      <c r="BT70" s="62"/>
      <c r="BU70" s="62"/>
      <c r="BV70" s="62"/>
      <c r="BW70" s="62"/>
      <c r="BX70" s="62"/>
      <c r="BY70" s="62"/>
      <c r="BZ70" s="63"/>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1"/>
      <c r="BM71" s="62"/>
      <c r="BN71" s="62"/>
      <c r="BO71" s="62"/>
      <c r="BP71" s="62"/>
      <c r="BQ71" s="62"/>
      <c r="BR71" s="62"/>
      <c r="BS71" s="62"/>
      <c r="BT71" s="62"/>
      <c r="BU71" s="62"/>
      <c r="BV71" s="62"/>
      <c r="BW71" s="62"/>
      <c r="BX71" s="62"/>
      <c r="BY71" s="62"/>
      <c r="BZ71" s="63"/>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1"/>
      <c r="BM72" s="62"/>
      <c r="BN72" s="62"/>
      <c r="BO72" s="62"/>
      <c r="BP72" s="62"/>
      <c r="BQ72" s="62"/>
      <c r="BR72" s="62"/>
      <c r="BS72" s="62"/>
      <c r="BT72" s="62"/>
      <c r="BU72" s="62"/>
      <c r="BV72" s="62"/>
      <c r="BW72" s="62"/>
      <c r="BX72" s="62"/>
      <c r="BY72" s="62"/>
      <c r="BZ72" s="63"/>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1"/>
      <c r="BM73" s="62"/>
      <c r="BN73" s="62"/>
      <c r="BO73" s="62"/>
      <c r="BP73" s="62"/>
      <c r="BQ73" s="62"/>
      <c r="BR73" s="62"/>
      <c r="BS73" s="62"/>
      <c r="BT73" s="62"/>
      <c r="BU73" s="62"/>
      <c r="BV73" s="62"/>
      <c r="BW73" s="62"/>
      <c r="BX73" s="62"/>
      <c r="BY73" s="62"/>
      <c r="BZ73" s="63"/>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1"/>
      <c r="BM74" s="62"/>
      <c r="BN74" s="62"/>
      <c r="BO74" s="62"/>
      <c r="BP74" s="62"/>
      <c r="BQ74" s="62"/>
      <c r="BR74" s="62"/>
      <c r="BS74" s="62"/>
      <c r="BT74" s="62"/>
      <c r="BU74" s="62"/>
      <c r="BV74" s="62"/>
      <c r="BW74" s="62"/>
      <c r="BX74" s="62"/>
      <c r="BY74" s="62"/>
      <c r="BZ74" s="63"/>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1"/>
      <c r="BM75" s="62"/>
      <c r="BN75" s="62"/>
      <c r="BO75" s="62"/>
      <c r="BP75" s="62"/>
      <c r="BQ75" s="62"/>
      <c r="BR75" s="62"/>
      <c r="BS75" s="62"/>
      <c r="BT75" s="62"/>
      <c r="BU75" s="62"/>
      <c r="BV75" s="62"/>
      <c r="BW75" s="62"/>
      <c r="BX75" s="62"/>
      <c r="BY75" s="62"/>
      <c r="BZ75" s="63"/>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1"/>
      <c r="BM76" s="62"/>
      <c r="BN76" s="62"/>
      <c r="BO76" s="62"/>
      <c r="BP76" s="62"/>
      <c r="BQ76" s="62"/>
      <c r="BR76" s="62"/>
      <c r="BS76" s="62"/>
      <c r="BT76" s="62"/>
      <c r="BU76" s="62"/>
      <c r="BV76" s="62"/>
      <c r="BW76" s="62"/>
      <c r="BX76" s="62"/>
      <c r="BY76" s="62"/>
      <c r="BZ76" s="63"/>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1"/>
      <c r="BM77" s="62"/>
      <c r="BN77" s="62"/>
      <c r="BO77" s="62"/>
      <c r="BP77" s="62"/>
      <c r="BQ77" s="62"/>
      <c r="BR77" s="62"/>
      <c r="BS77" s="62"/>
      <c r="BT77" s="62"/>
      <c r="BU77" s="62"/>
      <c r="BV77" s="62"/>
      <c r="BW77" s="62"/>
      <c r="BX77" s="62"/>
      <c r="BY77" s="62"/>
      <c r="BZ77" s="63"/>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1"/>
      <c r="BM78" s="62"/>
      <c r="BN78" s="62"/>
      <c r="BO78" s="62"/>
      <c r="BP78" s="62"/>
      <c r="BQ78" s="62"/>
      <c r="BR78" s="62"/>
      <c r="BS78" s="62"/>
      <c r="BT78" s="62"/>
      <c r="BU78" s="62"/>
      <c r="BV78" s="62"/>
      <c r="BW78" s="62"/>
      <c r="BX78" s="62"/>
      <c r="BY78" s="62"/>
      <c r="BZ78" s="63"/>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1"/>
      <c r="BM79" s="62"/>
      <c r="BN79" s="62"/>
      <c r="BO79" s="62"/>
      <c r="BP79" s="62"/>
      <c r="BQ79" s="62"/>
      <c r="BR79" s="62"/>
      <c r="BS79" s="62"/>
      <c r="BT79" s="62"/>
      <c r="BU79" s="62"/>
      <c r="BV79" s="62"/>
      <c r="BW79" s="62"/>
      <c r="BX79" s="62"/>
      <c r="BY79" s="62"/>
      <c r="BZ79" s="63"/>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1"/>
      <c r="BM80" s="62"/>
      <c r="BN80" s="62"/>
      <c r="BO80" s="62"/>
      <c r="BP80" s="62"/>
      <c r="BQ80" s="62"/>
      <c r="BR80" s="62"/>
      <c r="BS80" s="62"/>
      <c r="BT80" s="62"/>
      <c r="BU80" s="62"/>
      <c r="BV80" s="62"/>
      <c r="BW80" s="62"/>
      <c r="BX80" s="62"/>
      <c r="BY80" s="62"/>
      <c r="BZ80" s="63"/>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1"/>
      <c r="BM81" s="62"/>
      <c r="BN81" s="62"/>
      <c r="BO81" s="62"/>
      <c r="BP81" s="62"/>
      <c r="BQ81" s="62"/>
      <c r="BR81" s="62"/>
      <c r="BS81" s="62"/>
      <c r="BT81" s="62"/>
      <c r="BU81" s="62"/>
      <c r="BV81" s="62"/>
      <c r="BW81" s="62"/>
      <c r="BX81" s="62"/>
      <c r="BY81" s="62"/>
      <c r="BZ81" s="63"/>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4"/>
      <c r="BM82" s="65"/>
      <c r="BN82" s="65"/>
      <c r="BO82" s="65"/>
      <c r="BP82" s="65"/>
      <c r="BQ82" s="65"/>
      <c r="BR82" s="65"/>
      <c r="BS82" s="65"/>
      <c r="BT82" s="65"/>
      <c r="BU82" s="65"/>
      <c r="BV82" s="65"/>
      <c r="BW82" s="65"/>
      <c r="BX82" s="65"/>
      <c r="BY82" s="65"/>
      <c r="BZ82" s="66"/>
    </row>
    <row r="83" spans="1:78" x14ac:dyDescent="0.2">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x14ac:dyDescent="0.2">
      <c r="C84" s="2"/>
    </row>
    <row r="85" spans="1:78" hidden="1" x14ac:dyDescent="0.2">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2">
      <c r="B86" s="12"/>
      <c r="C86" s="12"/>
      <c r="D86" s="12"/>
      <c r="E86" s="12" t="str">
        <f>データ!AI6</f>
        <v/>
      </c>
      <c r="F86" s="12" t="s">
        <v>43</v>
      </c>
      <c r="G86" s="12" t="s">
        <v>43</v>
      </c>
      <c r="H86" s="12" t="str">
        <f>データ!BP6</f>
        <v>【1,201.79】</v>
      </c>
      <c r="I86" s="12" t="str">
        <f>データ!CA6</f>
        <v>【75.31】</v>
      </c>
      <c r="J86" s="12" t="str">
        <f>データ!CL6</f>
        <v>【216.39】</v>
      </c>
      <c r="K86" s="12" t="str">
        <f>データ!CW6</f>
        <v>【42.57】</v>
      </c>
      <c r="L86" s="12" t="str">
        <f>データ!DH6</f>
        <v>【85.24】</v>
      </c>
      <c r="M86" s="12" t="s">
        <v>43</v>
      </c>
      <c r="N86" s="12" t="s">
        <v>43</v>
      </c>
      <c r="O86" s="12" t="str">
        <f>データ!EO6</f>
        <v>【0.15】</v>
      </c>
    </row>
  </sheetData>
  <sheetProtection algorithmName="SHA-512" hashValue="0nQBoBOMHa5wKOiJNkUahjfqcvn+lV298BGCxMpXsuiUP82p1JRqqEza7CpwbE7UPNvnAgMVN5kgcEF1KvXyeA==" saltValue="MGhg0RSnjBAGXx3fFatA0Q=="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2" x14ac:dyDescent="0.2"/>
  <cols>
    <col min="2" max="144" width="11.88671875" customWidth="1"/>
  </cols>
  <sheetData>
    <row r="1" spans="1:145" x14ac:dyDescent="0.2">
      <c r="A1" t="s">
        <v>44</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2">
      <c r="A2" s="14" t="s">
        <v>45</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2">
      <c r="A3" s="14" t="s">
        <v>46</v>
      </c>
      <c r="B3" s="15" t="s">
        <v>47</v>
      </c>
      <c r="C3" s="15" t="s">
        <v>48</v>
      </c>
      <c r="D3" s="15" t="s">
        <v>49</v>
      </c>
      <c r="E3" s="15" t="s">
        <v>50</v>
      </c>
      <c r="F3" s="15" t="s">
        <v>51</v>
      </c>
      <c r="G3" s="15" t="s">
        <v>52</v>
      </c>
      <c r="H3" s="73" t="s">
        <v>53</v>
      </c>
      <c r="I3" s="74"/>
      <c r="J3" s="74"/>
      <c r="K3" s="74"/>
      <c r="L3" s="74"/>
      <c r="M3" s="74"/>
      <c r="N3" s="74"/>
      <c r="O3" s="74"/>
      <c r="P3" s="74"/>
      <c r="Q3" s="74"/>
      <c r="R3" s="74"/>
      <c r="S3" s="74"/>
      <c r="T3" s="74"/>
      <c r="U3" s="74"/>
      <c r="V3" s="74"/>
      <c r="W3" s="74"/>
      <c r="X3" s="75"/>
      <c r="Y3" s="79" t="s">
        <v>54</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28</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2">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5" x14ac:dyDescent="0.2">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5" s="22" customFormat="1" x14ac:dyDescent="0.2">
      <c r="A6" s="14" t="s">
        <v>95</v>
      </c>
      <c r="B6" s="19">
        <f>B7</f>
        <v>2021</v>
      </c>
      <c r="C6" s="19">
        <f t="shared" ref="C6:X6" si="3">C7</f>
        <v>243248</v>
      </c>
      <c r="D6" s="19">
        <f t="shared" si="3"/>
        <v>47</v>
      </c>
      <c r="E6" s="19">
        <f t="shared" si="3"/>
        <v>17</v>
      </c>
      <c r="F6" s="19">
        <f t="shared" si="3"/>
        <v>4</v>
      </c>
      <c r="G6" s="19">
        <f t="shared" si="3"/>
        <v>0</v>
      </c>
      <c r="H6" s="19" t="str">
        <f t="shared" si="3"/>
        <v>三重県　東員町</v>
      </c>
      <c r="I6" s="19" t="str">
        <f t="shared" si="3"/>
        <v>法非適用</v>
      </c>
      <c r="J6" s="19" t="str">
        <f t="shared" si="3"/>
        <v>下水道事業</v>
      </c>
      <c r="K6" s="19" t="str">
        <f t="shared" si="3"/>
        <v>特定環境保全公共下水道</v>
      </c>
      <c r="L6" s="19" t="str">
        <f t="shared" si="3"/>
        <v>D2</v>
      </c>
      <c r="M6" s="19" t="str">
        <f t="shared" si="3"/>
        <v>非設置</v>
      </c>
      <c r="N6" s="20" t="str">
        <f t="shared" si="3"/>
        <v>-</v>
      </c>
      <c r="O6" s="20" t="str">
        <f t="shared" si="3"/>
        <v>該当数値なし</v>
      </c>
      <c r="P6" s="20">
        <f t="shared" si="3"/>
        <v>31.75</v>
      </c>
      <c r="Q6" s="20">
        <f t="shared" si="3"/>
        <v>84.16</v>
      </c>
      <c r="R6" s="20">
        <f t="shared" si="3"/>
        <v>1760</v>
      </c>
      <c r="S6" s="20">
        <f t="shared" si="3"/>
        <v>25891</v>
      </c>
      <c r="T6" s="20">
        <f t="shared" si="3"/>
        <v>22.68</v>
      </c>
      <c r="U6" s="20">
        <f t="shared" si="3"/>
        <v>1141.58</v>
      </c>
      <c r="V6" s="20">
        <f t="shared" si="3"/>
        <v>8204</v>
      </c>
      <c r="W6" s="20">
        <f t="shared" si="3"/>
        <v>2.98</v>
      </c>
      <c r="X6" s="20">
        <f t="shared" si="3"/>
        <v>2753.02</v>
      </c>
      <c r="Y6" s="21">
        <f>IF(Y7="",NA(),Y7)</f>
        <v>60.01</v>
      </c>
      <c r="Z6" s="21">
        <f t="shared" ref="Z6:AH6" si="4">IF(Z7="",NA(),Z7)</f>
        <v>65.23</v>
      </c>
      <c r="AA6" s="21">
        <f t="shared" si="4"/>
        <v>65.34</v>
      </c>
      <c r="AB6" s="21">
        <f t="shared" si="4"/>
        <v>62.11</v>
      </c>
      <c r="AC6" s="21">
        <f t="shared" si="4"/>
        <v>61.46</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780.04</v>
      </c>
      <c r="BG6" s="21">
        <f t="shared" ref="BG6:BO6" si="7">IF(BG7="",NA(),BG7)</f>
        <v>735.69</v>
      </c>
      <c r="BH6" s="21">
        <f t="shared" si="7"/>
        <v>659.91</v>
      </c>
      <c r="BI6" s="21">
        <f t="shared" si="7"/>
        <v>164.76</v>
      </c>
      <c r="BJ6" s="21">
        <f t="shared" si="7"/>
        <v>191.15</v>
      </c>
      <c r="BK6" s="21">
        <f t="shared" si="7"/>
        <v>1243.71</v>
      </c>
      <c r="BL6" s="21">
        <f t="shared" si="7"/>
        <v>1194.1500000000001</v>
      </c>
      <c r="BM6" s="21">
        <f t="shared" si="7"/>
        <v>1206.79</v>
      </c>
      <c r="BN6" s="21">
        <f t="shared" si="7"/>
        <v>1258.43</v>
      </c>
      <c r="BO6" s="21">
        <f t="shared" si="7"/>
        <v>1163.75</v>
      </c>
      <c r="BP6" s="20" t="str">
        <f>IF(BP7="","",IF(BP7="-","【-】","【"&amp;SUBSTITUTE(TEXT(BP7,"#,##0.00"),"-","△")&amp;"】"))</f>
        <v>【1,201.79】</v>
      </c>
      <c r="BQ6" s="21">
        <f>IF(BQ7="",NA(),BQ7)</f>
        <v>50.77</v>
      </c>
      <c r="BR6" s="21">
        <f t="shared" ref="BR6:BZ6" si="8">IF(BR7="",NA(),BR7)</f>
        <v>54.49</v>
      </c>
      <c r="BS6" s="21">
        <f t="shared" si="8"/>
        <v>54.45</v>
      </c>
      <c r="BT6" s="21">
        <f t="shared" si="8"/>
        <v>48.88</v>
      </c>
      <c r="BU6" s="21">
        <f t="shared" si="8"/>
        <v>48.33</v>
      </c>
      <c r="BV6" s="21">
        <f t="shared" si="8"/>
        <v>74.3</v>
      </c>
      <c r="BW6" s="21">
        <f t="shared" si="8"/>
        <v>72.260000000000005</v>
      </c>
      <c r="BX6" s="21">
        <f t="shared" si="8"/>
        <v>71.84</v>
      </c>
      <c r="BY6" s="21">
        <f t="shared" si="8"/>
        <v>73.36</v>
      </c>
      <c r="BZ6" s="21">
        <f t="shared" si="8"/>
        <v>72.599999999999994</v>
      </c>
      <c r="CA6" s="20" t="str">
        <f>IF(CA7="","",IF(CA7="-","【-】","【"&amp;SUBSTITUTE(TEXT(CA7,"#,##0.00"),"-","△")&amp;"】"))</f>
        <v>【75.31】</v>
      </c>
      <c r="CB6" s="21">
        <f>IF(CB7="",NA(),CB7)</f>
        <v>237.39</v>
      </c>
      <c r="CC6" s="21">
        <f t="shared" ref="CC6:CK6" si="9">IF(CC7="",NA(),CC7)</f>
        <v>220.57</v>
      </c>
      <c r="CD6" s="21">
        <f t="shared" si="9"/>
        <v>221.36</v>
      </c>
      <c r="CE6" s="21">
        <f t="shared" si="9"/>
        <v>242.36</v>
      </c>
      <c r="CF6" s="21">
        <f t="shared" si="9"/>
        <v>243.8</v>
      </c>
      <c r="CG6" s="21">
        <f t="shared" si="9"/>
        <v>221.81</v>
      </c>
      <c r="CH6" s="21">
        <f t="shared" si="9"/>
        <v>230.02</v>
      </c>
      <c r="CI6" s="21">
        <f t="shared" si="9"/>
        <v>228.47</v>
      </c>
      <c r="CJ6" s="21">
        <f t="shared" si="9"/>
        <v>224.88</v>
      </c>
      <c r="CK6" s="21">
        <f t="shared" si="9"/>
        <v>228.64</v>
      </c>
      <c r="CL6" s="20" t="str">
        <f>IF(CL7="","",IF(CL7="-","【-】","【"&amp;SUBSTITUTE(TEXT(CL7,"#,##0.00"),"-","△")&amp;"】"))</f>
        <v>【216.39】</v>
      </c>
      <c r="CM6" s="21" t="str">
        <f>IF(CM7="",NA(),CM7)</f>
        <v>-</v>
      </c>
      <c r="CN6" s="21" t="str">
        <f t="shared" ref="CN6:CV6" si="10">IF(CN7="",NA(),CN7)</f>
        <v>-</v>
      </c>
      <c r="CO6" s="21" t="str">
        <f t="shared" si="10"/>
        <v>-</v>
      </c>
      <c r="CP6" s="21" t="str">
        <f t="shared" si="10"/>
        <v>-</v>
      </c>
      <c r="CQ6" s="21" t="str">
        <f t="shared" si="10"/>
        <v>-</v>
      </c>
      <c r="CR6" s="21">
        <f t="shared" si="10"/>
        <v>43.36</v>
      </c>
      <c r="CS6" s="21">
        <f t="shared" si="10"/>
        <v>42.56</v>
      </c>
      <c r="CT6" s="21">
        <f t="shared" si="10"/>
        <v>42.47</v>
      </c>
      <c r="CU6" s="21">
        <f t="shared" si="10"/>
        <v>42.4</v>
      </c>
      <c r="CV6" s="21">
        <f t="shared" si="10"/>
        <v>42.28</v>
      </c>
      <c r="CW6" s="20" t="str">
        <f>IF(CW7="","",IF(CW7="-","【-】","【"&amp;SUBSTITUTE(TEXT(CW7,"#,##0.00"),"-","△")&amp;"】"))</f>
        <v>【42.57】</v>
      </c>
      <c r="CX6" s="21">
        <f>IF(CX7="",NA(),CX7)</f>
        <v>97.09</v>
      </c>
      <c r="CY6" s="21">
        <f t="shared" ref="CY6:DG6" si="11">IF(CY7="",NA(),CY7)</f>
        <v>97.12</v>
      </c>
      <c r="CZ6" s="21">
        <f t="shared" si="11"/>
        <v>97.32</v>
      </c>
      <c r="DA6" s="21">
        <f t="shared" si="11"/>
        <v>97.49</v>
      </c>
      <c r="DB6" s="21">
        <f t="shared" si="11"/>
        <v>99.04</v>
      </c>
      <c r="DC6" s="21">
        <f t="shared" si="11"/>
        <v>83.06</v>
      </c>
      <c r="DD6" s="21">
        <f t="shared" si="11"/>
        <v>83.32</v>
      </c>
      <c r="DE6" s="21">
        <f t="shared" si="11"/>
        <v>83.75</v>
      </c>
      <c r="DF6" s="21">
        <f t="shared" si="11"/>
        <v>84.19</v>
      </c>
      <c r="DG6" s="21">
        <f t="shared" si="11"/>
        <v>84.34</v>
      </c>
      <c r="DH6" s="20" t="str">
        <f>IF(DH7="","",IF(DH7="-","【-】","【"&amp;SUBSTITUTE(TEXT(DH7,"#,##0.00"),"-","△")&amp;"】"))</f>
        <v>【85.24】</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0.09</v>
      </c>
      <c r="EK6" s="21">
        <f t="shared" si="14"/>
        <v>0.13</v>
      </c>
      <c r="EL6" s="21">
        <f t="shared" si="14"/>
        <v>0.36</v>
      </c>
      <c r="EM6" s="21">
        <f t="shared" si="14"/>
        <v>0.39</v>
      </c>
      <c r="EN6" s="21">
        <f t="shared" si="14"/>
        <v>0.1</v>
      </c>
      <c r="EO6" s="20" t="str">
        <f>IF(EO7="","",IF(EO7="-","【-】","【"&amp;SUBSTITUTE(TEXT(EO7,"#,##0.00"),"-","△")&amp;"】"))</f>
        <v>【0.15】</v>
      </c>
    </row>
    <row r="7" spans="1:145" s="22" customFormat="1" x14ac:dyDescent="0.2">
      <c r="A7" s="14"/>
      <c r="B7" s="23">
        <v>2021</v>
      </c>
      <c r="C7" s="23">
        <v>243248</v>
      </c>
      <c r="D7" s="23">
        <v>47</v>
      </c>
      <c r="E7" s="23">
        <v>17</v>
      </c>
      <c r="F7" s="23">
        <v>4</v>
      </c>
      <c r="G7" s="23">
        <v>0</v>
      </c>
      <c r="H7" s="23" t="s">
        <v>96</v>
      </c>
      <c r="I7" s="23" t="s">
        <v>97</v>
      </c>
      <c r="J7" s="23" t="s">
        <v>98</v>
      </c>
      <c r="K7" s="23" t="s">
        <v>99</v>
      </c>
      <c r="L7" s="23" t="s">
        <v>100</v>
      </c>
      <c r="M7" s="23" t="s">
        <v>101</v>
      </c>
      <c r="N7" s="24" t="s">
        <v>102</v>
      </c>
      <c r="O7" s="24" t="s">
        <v>103</v>
      </c>
      <c r="P7" s="24">
        <v>31.75</v>
      </c>
      <c r="Q7" s="24">
        <v>84.16</v>
      </c>
      <c r="R7" s="24">
        <v>1760</v>
      </c>
      <c r="S7" s="24">
        <v>25891</v>
      </c>
      <c r="T7" s="24">
        <v>22.68</v>
      </c>
      <c r="U7" s="24">
        <v>1141.58</v>
      </c>
      <c r="V7" s="24">
        <v>8204</v>
      </c>
      <c r="W7" s="24">
        <v>2.98</v>
      </c>
      <c r="X7" s="24">
        <v>2753.02</v>
      </c>
      <c r="Y7" s="24">
        <v>60.01</v>
      </c>
      <c r="Z7" s="24">
        <v>65.23</v>
      </c>
      <c r="AA7" s="24">
        <v>65.34</v>
      </c>
      <c r="AB7" s="24">
        <v>62.11</v>
      </c>
      <c r="AC7" s="24">
        <v>61.46</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780.04</v>
      </c>
      <c r="BG7" s="24">
        <v>735.69</v>
      </c>
      <c r="BH7" s="24">
        <v>659.91</v>
      </c>
      <c r="BI7" s="24">
        <v>164.76</v>
      </c>
      <c r="BJ7" s="24">
        <v>191.15</v>
      </c>
      <c r="BK7" s="24">
        <v>1243.71</v>
      </c>
      <c r="BL7" s="24">
        <v>1194.1500000000001</v>
      </c>
      <c r="BM7" s="24">
        <v>1206.79</v>
      </c>
      <c r="BN7" s="24">
        <v>1258.43</v>
      </c>
      <c r="BO7" s="24">
        <v>1163.75</v>
      </c>
      <c r="BP7" s="24">
        <v>1201.79</v>
      </c>
      <c r="BQ7" s="24">
        <v>50.77</v>
      </c>
      <c r="BR7" s="24">
        <v>54.49</v>
      </c>
      <c r="BS7" s="24">
        <v>54.45</v>
      </c>
      <c r="BT7" s="24">
        <v>48.88</v>
      </c>
      <c r="BU7" s="24">
        <v>48.33</v>
      </c>
      <c r="BV7" s="24">
        <v>74.3</v>
      </c>
      <c r="BW7" s="24">
        <v>72.260000000000005</v>
      </c>
      <c r="BX7" s="24">
        <v>71.84</v>
      </c>
      <c r="BY7" s="24">
        <v>73.36</v>
      </c>
      <c r="BZ7" s="24">
        <v>72.599999999999994</v>
      </c>
      <c r="CA7" s="24">
        <v>75.31</v>
      </c>
      <c r="CB7" s="24">
        <v>237.39</v>
      </c>
      <c r="CC7" s="24">
        <v>220.57</v>
      </c>
      <c r="CD7" s="24">
        <v>221.36</v>
      </c>
      <c r="CE7" s="24">
        <v>242.36</v>
      </c>
      <c r="CF7" s="24">
        <v>243.8</v>
      </c>
      <c r="CG7" s="24">
        <v>221.81</v>
      </c>
      <c r="CH7" s="24">
        <v>230.02</v>
      </c>
      <c r="CI7" s="24">
        <v>228.47</v>
      </c>
      <c r="CJ7" s="24">
        <v>224.88</v>
      </c>
      <c r="CK7" s="24">
        <v>228.64</v>
      </c>
      <c r="CL7" s="24">
        <v>216.39</v>
      </c>
      <c r="CM7" s="24" t="s">
        <v>102</v>
      </c>
      <c r="CN7" s="24" t="s">
        <v>102</v>
      </c>
      <c r="CO7" s="24" t="s">
        <v>102</v>
      </c>
      <c r="CP7" s="24" t="s">
        <v>102</v>
      </c>
      <c r="CQ7" s="24" t="s">
        <v>102</v>
      </c>
      <c r="CR7" s="24">
        <v>43.36</v>
      </c>
      <c r="CS7" s="24">
        <v>42.56</v>
      </c>
      <c r="CT7" s="24">
        <v>42.47</v>
      </c>
      <c r="CU7" s="24">
        <v>42.4</v>
      </c>
      <c r="CV7" s="24">
        <v>42.28</v>
      </c>
      <c r="CW7" s="24">
        <v>42.57</v>
      </c>
      <c r="CX7" s="24">
        <v>97.09</v>
      </c>
      <c r="CY7" s="24">
        <v>97.12</v>
      </c>
      <c r="CZ7" s="24">
        <v>97.32</v>
      </c>
      <c r="DA7" s="24">
        <v>97.49</v>
      </c>
      <c r="DB7" s="24">
        <v>99.04</v>
      </c>
      <c r="DC7" s="24">
        <v>83.06</v>
      </c>
      <c r="DD7" s="24">
        <v>83.32</v>
      </c>
      <c r="DE7" s="24">
        <v>83.75</v>
      </c>
      <c r="DF7" s="24">
        <v>84.19</v>
      </c>
      <c r="DG7" s="24">
        <v>84.34</v>
      </c>
      <c r="DH7" s="24">
        <v>85.24</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0.09</v>
      </c>
      <c r="EK7" s="24">
        <v>0.13</v>
      </c>
      <c r="EL7" s="24">
        <v>0.36</v>
      </c>
      <c r="EM7" s="24">
        <v>0.39</v>
      </c>
      <c r="EN7" s="24">
        <v>0.1</v>
      </c>
      <c r="EO7" s="24">
        <v>0.15</v>
      </c>
    </row>
    <row r="8" spans="1:145"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2">
      <c r="A9" s="26"/>
      <c r="B9" s="26" t="s">
        <v>104</v>
      </c>
      <c r="C9" s="26" t="s">
        <v>105</v>
      </c>
      <c r="D9" s="26" t="s">
        <v>106</v>
      </c>
      <c r="E9" s="26" t="s">
        <v>107</v>
      </c>
      <c r="F9" s="26" t="s">
        <v>108</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2">
      <c r="A10" s="26" t="s">
        <v>47</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2">
      <c r="B11">
        <v>4</v>
      </c>
      <c r="C11">
        <v>3</v>
      </c>
      <c r="D11">
        <v>2</v>
      </c>
      <c r="E11">
        <v>1</v>
      </c>
      <c r="F11">
        <v>0</v>
      </c>
      <c r="G11" t="s">
        <v>109</v>
      </c>
    </row>
    <row r="12" spans="1:145" x14ac:dyDescent="0.2">
      <c r="B12">
        <v>1</v>
      </c>
      <c r="C12">
        <v>1</v>
      </c>
      <c r="D12">
        <v>1</v>
      </c>
      <c r="E12">
        <v>2</v>
      </c>
      <c r="F12">
        <v>3</v>
      </c>
      <c r="G12" t="s">
        <v>110</v>
      </c>
    </row>
    <row r="13" spans="1:145" x14ac:dyDescent="0.2">
      <c r="B13" t="s">
        <v>111</v>
      </c>
      <c r="C13" t="s">
        <v>111</v>
      </c>
      <c r="D13" t="s">
        <v>112</v>
      </c>
      <c r="E13" t="s">
        <v>113</v>
      </c>
      <c r="F13" t="s">
        <v>112</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佐藤　克志</cp:lastModifiedBy>
  <cp:lastPrinted>2023-02-02T01:42:31Z</cp:lastPrinted>
  <dcterms:created xsi:type="dcterms:W3CDTF">2023-01-12T23:57:23Z</dcterms:created>
  <dcterms:modified xsi:type="dcterms:W3CDTF">2023-02-02T01:42:40Z</dcterms:modified>
  <cp:category/>
</cp:coreProperties>
</file>