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<sst xmlns="http://schemas.openxmlformats.org/spreadsheetml/2006/main" count="306" uniqueCount="87">
  <si>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</si>
  <si>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</si>
  <si>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</si>
  <si>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</si>
  <si>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</si>
  <si>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</si>
  <si>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</si>
  <si>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</si>
  <si>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</si>
  <si>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</si>
  <si>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</si>
  <si>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</si>
  <si>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</si>
  <si>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</si>
  <si>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</si>
  <si>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</si>
  <si>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</si>
  <si>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</si>
  <si>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</si>
  <si>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</si>
  <si>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</si>
  <si>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</si>
  <si>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</si>
  <si>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</si>
  <si>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</si>
  <si>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</si>
  <si>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</si>
  <si>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</si>
  <si>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</si>
  <si>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</si>
  <si>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</si>
  <si>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</si>
  <si>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</si>
  <si>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</si>
  <si>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</si>
  <si>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</si>
  <si>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</si>
  <si>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</si>
  <si>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</si>
  <si>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</si>
  <si>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</si>
  <si>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</si>
  <si>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</si>
  <si>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</si>
  <si>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</si>
  <si>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</si>
  <si>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</si>
  <si>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</si>
  <si>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</si>
  <si>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</si>
  <si>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</si>
  <si>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</si>
  <si>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</si>
  <si>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</si>
  <si>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</si>
  <si>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</si>
  <si>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</si>
  <si>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</si>
  <si>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</si>
  <si>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</si>
  <si>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</si>
  <si>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</si>
  <si>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</si>
  <si>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</si>
  <si>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</si>
  <si>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</si>
  <si>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</si>
  <si>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</si>
  <si>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</si>
  <si>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</si>
  <si>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繰出金の状況・法適用（増減額）</t>
  </si>
  <si>
    <t>繰出金の状況・法適用（増減率）</t>
  </si>
  <si>
    <t>工業用水</t>
  </si>
  <si>
    <t>宅地造成</t>
  </si>
  <si>
    <t>介護サービス</t>
  </si>
  <si>
    <t>事        業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</si>
  <si>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</si>
  <si>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</si>
  <si>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</si>
  <si>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</si>
  <si>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</si>
  <si>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</si>
  <si>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</si>
  <si>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</si>
  <si>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</si>
  <si>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</si>
  <si>
    <t>繰出金の状況・法適用（前年度）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</si>
</sst>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tabSelected="1" view="pageLayout" zoomScaleNormal="70" workbookViewId="0" topLeftCell="B1">
      <selection activeCell="K30" sqref="K30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562051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5143540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5705591</v>
      </c>
      <c r="U6" s="28"/>
      <c r="V6" s="36">
        <v>69752728</v>
      </c>
      <c r="W6" s="37">
        <v>1516664</v>
      </c>
      <c r="X6" s="43">
        <f>ROUND(T6/V6*100,1)</f>
        <v>8.2</v>
      </c>
    </row>
    <row r="7" spans="2:24" ht="21" customHeight="1">
      <c r="B7" s="22" t="s">
        <v>25</v>
      </c>
      <c r="C7" s="32">
        <v>46225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1210294</v>
      </c>
      <c r="J7" s="32">
        <v>0</v>
      </c>
      <c r="K7" s="32">
        <v>0</v>
      </c>
      <c r="L7" s="32">
        <v>0</v>
      </c>
      <c r="M7" s="32">
        <v>0</v>
      </c>
      <c r="N7" s="32">
        <v>6020393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7276912</v>
      </c>
      <c r="U7" s="28"/>
      <c r="V7" s="38">
        <v>76681662</v>
      </c>
      <c r="W7" s="38">
        <v>0</v>
      </c>
      <c r="X7" s="43">
        <f aca="true" t="shared" si="0" ref="X7:X37">ROUND(T7/V7*100,1)</f>
        <v>9.5</v>
      </c>
    </row>
    <row r="8" spans="2:24" ht="21" customHeight="1">
      <c r="B8" s="22" t="s">
        <v>26</v>
      </c>
      <c r="C8" s="32">
        <v>62586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1293241</v>
      </c>
      <c r="J8" s="32">
        <v>0</v>
      </c>
      <c r="K8" s="32">
        <v>0</v>
      </c>
      <c r="L8" s="32">
        <v>0</v>
      </c>
      <c r="M8" s="32">
        <v>0</v>
      </c>
      <c r="N8" s="32">
        <v>1980000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3335827</v>
      </c>
      <c r="U8" s="28"/>
      <c r="V8" s="38">
        <v>30686666</v>
      </c>
      <c r="W8" s="38">
        <v>569995</v>
      </c>
      <c r="X8" s="43">
        <f t="shared" si="0"/>
        <v>10.9</v>
      </c>
    </row>
    <row r="9" spans="2:24" ht="21" customHeight="1">
      <c r="B9" s="22" t="s">
        <v>27</v>
      </c>
      <c r="C9" s="32">
        <v>98269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1043478</v>
      </c>
      <c r="J9" s="32">
        <v>0</v>
      </c>
      <c r="K9" s="32">
        <v>0</v>
      </c>
      <c r="L9" s="32">
        <v>0</v>
      </c>
      <c r="M9" s="32">
        <v>0</v>
      </c>
      <c r="N9" s="32">
        <v>3007303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4149050</v>
      </c>
      <c r="U9" s="28"/>
      <c r="V9" s="38">
        <v>41321684</v>
      </c>
      <c r="W9" s="38">
        <v>687251</v>
      </c>
      <c r="X9" s="43">
        <f t="shared" si="0"/>
        <v>10</v>
      </c>
    </row>
    <row r="10" spans="2:24" ht="21" customHeight="1">
      <c r="B10" s="22" t="s">
        <v>28</v>
      </c>
      <c r="C10" s="32">
        <v>29836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1700000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1729836</v>
      </c>
      <c r="U10" s="28"/>
      <c r="V10" s="38">
        <v>31953151</v>
      </c>
      <c r="W10" s="38">
        <v>758503</v>
      </c>
      <c r="X10" s="43">
        <f t="shared" si="0"/>
        <v>5.4</v>
      </c>
    </row>
    <row r="11" spans="2:24" ht="21" customHeight="1">
      <c r="B11" s="22" t="s">
        <v>29</v>
      </c>
      <c r="C11" s="32">
        <v>27518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2690522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2718040</v>
      </c>
      <c r="U11" s="28"/>
      <c r="V11" s="38">
        <v>39784572</v>
      </c>
      <c r="W11" s="38">
        <v>856770</v>
      </c>
      <c r="X11" s="43">
        <f t="shared" si="0"/>
        <v>6.8</v>
      </c>
    </row>
    <row r="12" spans="2:24" ht="21" customHeight="1">
      <c r="B12" s="22" t="s">
        <v>30</v>
      </c>
      <c r="C12" s="32">
        <v>152379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1387212</v>
      </c>
      <c r="J12" s="32">
        <v>0</v>
      </c>
      <c r="K12" s="32">
        <v>0</v>
      </c>
      <c r="L12" s="32">
        <v>0</v>
      </c>
      <c r="M12" s="32">
        <v>0</v>
      </c>
      <c r="N12" s="32">
        <v>732677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2272268</v>
      </c>
      <c r="U12" s="28"/>
      <c r="V12" s="38">
        <v>16929980</v>
      </c>
      <c r="W12" s="38">
        <v>388900</v>
      </c>
      <c r="X12" s="43">
        <f t="shared" si="0"/>
        <v>13.4</v>
      </c>
    </row>
    <row r="13" spans="2:24" ht="21" customHeight="1">
      <c r="B13" s="22" t="s">
        <v>31</v>
      </c>
      <c r="C13" s="32">
        <v>19896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469371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489267</v>
      </c>
      <c r="U13" s="28"/>
      <c r="V13" s="38">
        <v>6184832</v>
      </c>
      <c r="W13" s="38">
        <v>77548</v>
      </c>
      <c r="X13" s="43">
        <f t="shared" si="0"/>
        <v>7.9</v>
      </c>
    </row>
    <row r="14" spans="2:24" ht="21" customHeight="1">
      <c r="B14" s="22" t="s">
        <v>32</v>
      </c>
      <c r="C14" s="32">
        <v>7634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231489</v>
      </c>
      <c r="J14" s="32">
        <v>0</v>
      </c>
      <c r="K14" s="32">
        <v>0</v>
      </c>
      <c r="L14" s="32">
        <v>0</v>
      </c>
      <c r="M14" s="32">
        <v>0</v>
      </c>
      <c r="N14" s="32">
        <v>850400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1089523</v>
      </c>
      <c r="U14" s="28"/>
      <c r="V14" s="38">
        <v>13268996</v>
      </c>
      <c r="W14" s="38">
        <v>359951</v>
      </c>
      <c r="X14" s="43">
        <f t="shared" si="0"/>
        <v>8.2</v>
      </c>
    </row>
    <row r="15" spans="2:24" ht="21" customHeight="1">
      <c r="B15" s="22" t="s">
        <v>33</v>
      </c>
      <c r="C15" s="32">
        <v>64463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64463</v>
      </c>
      <c r="U15" s="28"/>
      <c r="V15" s="38">
        <v>6784699</v>
      </c>
      <c r="W15" s="38">
        <v>94613</v>
      </c>
      <c r="X15" s="43">
        <f t="shared" si="0"/>
        <v>1</v>
      </c>
    </row>
    <row r="16" spans="2:24" ht="21" customHeight="1">
      <c r="B16" s="22" t="s">
        <v>34</v>
      </c>
      <c r="C16" s="32">
        <v>201885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175574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377459</v>
      </c>
      <c r="U16" s="28"/>
      <c r="V16" s="38">
        <v>7506340</v>
      </c>
      <c r="W16" s="38">
        <v>71347</v>
      </c>
      <c r="X16" s="43">
        <f t="shared" si="0"/>
        <v>5</v>
      </c>
    </row>
    <row r="17" spans="2:24" ht="21" customHeight="1">
      <c r="B17" s="23" t="s">
        <v>55</v>
      </c>
      <c r="C17" s="33">
        <v>289513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1190262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1479775</v>
      </c>
      <c r="U17" s="28"/>
      <c r="V17" s="39">
        <v>14196498</v>
      </c>
      <c r="W17" s="39">
        <v>430973</v>
      </c>
      <c r="X17" s="43">
        <f t="shared" si="0"/>
        <v>10.4</v>
      </c>
    </row>
    <row r="18" spans="2:24" ht="21" customHeight="1">
      <c r="B18" s="22" t="s">
        <v>56</v>
      </c>
      <c r="C18" s="32">
        <v>188876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410189</v>
      </c>
      <c r="J18" s="32">
        <v>0</v>
      </c>
      <c r="K18" s="32">
        <v>0</v>
      </c>
      <c r="L18" s="32">
        <v>0</v>
      </c>
      <c r="M18" s="32">
        <v>0</v>
      </c>
      <c r="N18" s="32">
        <v>350655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949720</v>
      </c>
      <c r="U18" s="29"/>
      <c r="V18" s="38">
        <v>15955927</v>
      </c>
      <c r="W18" s="38">
        <v>194921</v>
      </c>
      <c r="X18" s="43">
        <f t="shared" si="0"/>
        <v>6</v>
      </c>
    </row>
    <row r="19" spans="2:24" ht="21" customHeight="1">
      <c r="B19" s="24" t="s">
        <v>57</v>
      </c>
      <c r="C19" s="34">
        <v>273020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625780</v>
      </c>
      <c r="J19" s="34">
        <v>0</v>
      </c>
      <c r="K19" s="34">
        <v>0</v>
      </c>
      <c r="L19" s="34">
        <v>0</v>
      </c>
      <c r="M19" s="34">
        <v>0</v>
      </c>
      <c r="N19" s="34">
        <v>1203401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2102201</v>
      </c>
      <c r="U19" s="28"/>
      <c r="V19" s="40">
        <v>27608387</v>
      </c>
      <c r="W19" s="40">
        <v>541854</v>
      </c>
      <c r="X19" s="44">
        <f t="shared" si="0"/>
        <v>7.6</v>
      </c>
    </row>
    <row r="20" spans="2:24" ht="21" customHeight="1">
      <c r="B20" s="22" t="s">
        <v>35</v>
      </c>
      <c r="C20" s="32">
        <v>659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659</v>
      </c>
      <c r="U20" s="28"/>
      <c r="V20" s="38">
        <v>2317296</v>
      </c>
      <c r="W20" s="37">
        <v>50618</v>
      </c>
      <c r="X20" s="45">
        <f t="shared" si="0"/>
        <v>0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6495946</v>
      </c>
      <c r="W21" s="38">
        <v>160580</v>
      </c>
      <c r="X21" s="43">
        <f t="shared" si="0"/>
        <v>0</v>
      </c>
    </row>
    <row r="22" spans="2:24" ht="21" customHeight="1">
      <c r="B22" s="22" t="s">
        <v>37</v>
      </c>
      <c r="C22" s="32">
        <v>194342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570000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764342</v>
      </c>
      <c r="U22" s="28"/>
      <c r="V22" s="38">
        <v>9529389</v>
      </c>
      <c r="W22" s="38">
        <v>236982</v>
      </c>
      <c r="X22" s="43">
        <f t="shared" si="0"/>
        <v>8</v>
      </c>
    </row>
    <row r="23" spans="2:24" ht="21" customHeight="1">
      <c r="B23" s="22" t="s">
        <v>38</v>
      </c>
      <c r="C23" s="32">
        <v>30763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30763</v>
      </c>
      <c r="U23" s="28"/>
      <c r="V23" s="38">
        <v>3187410</v>
      </c>
      <c r="W23" s="38">
        <v>106395</v>
      </c>
      <c r="X23" s="43">
        <f t="shared" si="0"/>
        <v>1</v>
      </c>
    </row>
    <row r="24" spans="2:24" ht="21" customHeight="1">
      <c r="B24" s="22" t="s">
        <v>39</v>
      </c>
      <c r="C24" s="32">
        <v>20000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20000</v>
      </c>
      <c r="U24" s="28"/>
      <c r="V24" s="38">
        <v>4980063</v>
      </c>
      <c r="W24" s="38">
        <v>0</v>
      </c>
      <c r="X24" s="43">
        <f t="shared" si="0"/>
        <v>0.4</v>
      </c>
    </row>
    <row r="25" spans="2:24" ht="21" customHeight="1">
      <c r="B25" s="22" t="s">
        <v>40</v>
      </c>
      <c r="C25" s="32">
        <v>22200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377729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399929</v>
      </c>
      <c r="U25" s="28"/>
      <c r="V25" s="38">
        <v>5467433</v>
      </c>
      <c r="W25" s="38">
        <v>88192</v>
      </c>
      <c r="X25" s="43">
        <f t="shared" si="0"/>
        <v>7.3</v>
      </c>
    </row>
    <row r="26" spans="2:24" ht="21" customHeight="1">
      <c r="B26" s="22" t="s">
        <v>41</v>
      </c>
      <c r="C26" s="32">
        <v>44052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44052</v>
      </c>
      <c r="U26" s="28"/>
      <c r="V26" s="38">
        <v>5976966</v>
      </c>
      <c r="W26" s="38">
        <v>107614</v>
      </c>
      <c r="X26" s="43">
        <f t="shared" si="0"/>
        <v>0.7</v>
      </c>
    </row>
    <row r="27" spans="2:24" ht="21" customHeight="1">
      <c r="B27" s="22" t="s">
        <v>42</v>
      </c>
      <c r="C27" s="32">
        <v>352741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9201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361942</v>
      </c>
      <c r="U27" s="28"/>
      <c r="V27" s="38">
        <v>4986072</v>
      </c>
      <c r="W27" s="38">
        <v>48294</v>
      </c>
      <c r="X27" s="43">
        <f t="shared" si="0"/>
        <v>7.3</v>
      </c>
    </row>
    <row r="28" spans="2:24" ht="21" customHeight="1">
      <c r="B28" s="22" t="s">
        <v>43</v>
      </c>
      <c r="C28" s="32">
        <v>500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117974</v>
      </c>
      <c r="J28" s="32">
        <v>0</v>
      </c>
      <c r="K28" s="32">
        <v>0</v>
      </c>
      <c r="L28" s="32">
        <v>0</v>
      </c>
      <c r="M28" s="32">
        <v>0</v>
      </c>
      <c r="N28" s="32">
        <v>358119</v>
      </c>
      <c r="O28" s="32">
        <v>0</v>
      </c>
      <c r="P28" s="32">
        <v>17320</v>
      </c>
      <c r="Q28" s="32">
        <v>0</v>
      </c>
      <c r="R28" s="32">
        <v>0</v>
      </c>
      <c r="S28" s="32">
        <v>0</v>
      </c>
      <c r="T28" s="32">
        <v>493913</v>
      </c>
      <c r="U28" s="28"/>
      <c r="V28" s="38">
        <v>4464276</v>
      </c>
      <c r="W28" s="38">
        <v>92724</v>
      </c>
      <c r="X28" s="43">
        <f t="shared" si="0"/>
        <v>11.1</v>
      </c>
    </row>
    <row r="29" spans="2:24" ht="21" customHeight="1">
      <c r="B29" s="22" t="s">
        <v>44</v>
      </c>
      <c r="C29" s="32">
        <v>162362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162362</v>
      </c>
      <c r="U29" s="28"/>
      <c r="V29" s="38">
        <v>3050673</v>
      </c>
      <c r="W29" s="38">
        <v>34907</v>
      </c>
      <c r="X29" s="43">
        <f t="shared" si="0"/>
        <v>5.3</v>
      </c>
    </row>
    <row r="30" spans="2:24" ht="21" customHeight="1">
      <c r="B30" s="22" t="s">
        <v>58</v>
      </c>
      <c r="C30" s="32">
        <v>337944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337944</v>
      </c>
      <c r="U30" s="28"/>
      <c r="V30" s="38">
        <v>4691939</v>
      </c>
      <c r="W30" s="38">
        <v>39466</v>
      </c>
      <c r="X30" s="43">
        <f t="shared" si="0"/>
        <v>7.2</v>
      </c>
    </row>
    <row r="31" spans="2:24" ht="21" customHeight="1">
      <c r="B31" s="22" t="s">
        <v>59</v>
      </c>
      <c r="C31" s="32">
        <v>129015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278039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407054</v>
      </c>
      <c r="U31" s="28"/>
      <c r="V31" s="38">
        <v>6159197</v>
      </c>
      <c r="W31" s="38">
        <v>53675</v>
      </c>
      <c r="X31" s="43">
        <f t="shared" si="0"/>
        <v>6.6</v>
      </c>
    </row>
    <row r="32" spans="2:24" ht="21" customHeight="1">
      <c r="B32" s="22" t="s">
        <v>60</v>
      </c>
      <c r="C32" s="32">
        <v>91686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91686</v>
      </c>
      <c r="U32" s="28"/>
      <c r="V32" s="38">
        <v>6248197</v>
      </c>
      <c r="W32" s="38">
        <v>64379</v>
      </c>
      <c r="X32" s="43">
        <f t="shared" si="0"/>
        <v>1.5</v>
      </c>
    </row>
    <row r="33" spans="2:24" ht="21" customHeight="1">
      <c r="B33" s="22" t="s">
        <v>45</v>
      </c>
      <c r="C33" s="32">
        <v>48198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135134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183332</v>
      </c>
      <c r="U33" s="28"/>
      <c r="V33" s="38">
        <v>3499725</v>
      </c>
      <c r="W33" s="38">
        <v>35259</v>
      </c>
      <c r="X33" s="43">
        <f t="shared" si="0"/>
        <v>5.2</v>
      </c>
    </row>
    <row r="34" spans="2:24" ht="21" customHeight="1">
      <c r="B34" s="22" t="s">
        <v>46</v>
      </c>
      <c r="C34" s="32">
        <v>33387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91899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125286</v>
      </c>
      <c r="U34" s="28"/>
      <c r="V34" s="38">
        <v>4313520</v>
      </c>
      <c r="W34" s="38">
        <v>44971</v>
      </c>
      <c r="X34" s="46">
        <f t="shared" si="0"/>
        <v>2.9</v>
      </c>
    </row>
    <row r="35" spans="2:24" ht="21" customHeight="1">
      <c r="B35" s="25" t="s">
        <v>47</v>
      </c>
      <c r="C35" s="35">
        <f>SUM(C6:C19)</f>
        <v>2024151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6846628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24869153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33739932</v>
      </c>
      <c r="U35" s="28"/>
      <c r="V35" s="35">
        <f>SUM(V6:V19)</f>
        <v>398616122</v>
      </c>
      <c r="W35" s="35">
        <f>SUM(W6:W19)</f>
        <v>6549290</v>
      </c>
      <c r="X35" s="42">
        <f t="shared" si="0"/>
        <v>8.5</v>
      </c>
    </row>
    <row r="36" spans="2:24" ht="21" customHeight="1">
      <c r="B36" s="25" t="s">
        <v>68</v>
      </c>
      <c r="C36" s="35">
        <f aca="true" t="shared" si="2" ref="C36:T36">SUM(C20:C34)</f>
        <v>1468549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632247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1305848</v>
      </c>
      <c r="O36" s="35">
        <f t="shared" si="2"/>
        <v>0</v>
      </c>
      <c r="P36" s="35">
        <f t="shared" si="2"/>
        <v>17320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3423964</v>
      </c>
      <c r="U36" s="30"/>
      <c r="V36" s="35">
        <f>SUM(V20:V34)</f>
        <v>75368102</v>
      </c>
      <c r="W36" s="35">
        <f>SUM(W20:W34)</f>
        <v>1164056</v>
      </c>
      <c r="X36" s="42">
        <f t="shared" si="0"/>
        <v>4.5</v>
      </c>
    </row>
    <row r="37" spans="2:24" ht="21" customHeight="1">
      <c r="B37" s="25" t="s">
        <v>49</v>
      </c>
      <c r="C37" s="35">
        <f aca="true" t="shared" si="3" ref="C37:T37">SUM(C6:C34)</f>
        <v>3492700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7478875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26175001</v>
      </c>
      <c r="O37" s="35">
        <f t="shared" si="3"/>
        <v>0</v>
      </c>
      <c r="P37" s="35">
        <f t="shared" si="3"/>
        <v>17320</v>
      </c>
      <c r="Q37" s="35">
        <f t="shared" si="3"/>
        <v>0</v>
      </c>
      <c r="R37" s="35">
        <f t="shared" si="3"/>
        <v>0</v>
      </c>
      <c r="S37" s="35">
        <f t="shared" si="3"/>
        <v>0</v>
      </c>
      <c r="T37" s="35">
        <f t="shared" si="3"/>
        <v>37163896</v>
      </c>
      <c r="U37" s="28"/>
      <c r="V37" s="35">
        <f>SUM(V6:V34)</f>
        <v>473984224</v>
      </c>
      <c r="W37" s="35">
        <f>SUM(W6:W34)</f>
        <v>7713346</v>
      </c>
      <c r="X37" s="42">
        <f t="shared" si="0"/>
        <v>7.8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7.9</v>
      </c>
    </row>
    <row r="41" spans="23:24" ht="21" customHeight="1">
      <c r="W41" s="13" t="s">
        <v>48</v>
      </c>
      <c r="X41" s="42">
        <f>ROUND(AVERAGE(X20:X34),1)</f>
        <v>4.3</v>
      </c>
    </row>
    <row r="42" spans="23:24" ht="21" customHeight="1">
      <c r="W42" s="13" t="s">
        <v>49</v>
      </c>
      <c r="X42" s="42">
        <f>ROUND(AVERAGE(X6:X34),1)</f>
        <v>6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60" r:id="rId1"/>
  <headerFooter alignWithMargins="0">
    <oddHeader>&amp;L&amp;"ＭＳ ゴシック,標準"&amp;24 １１ 繰出金の状況・法適用事業等（当年度決算額）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view="pageLayout" zoomScaleNormal="55" workbookViewId="0" topLeftCell="E1">
      <selection activeCell="K30" sqref="K30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86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72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73</v>
      </c>
      <c r="N4" s="15" t="s">
        <v>11</v>
      </c>
      <c r="O4" s="15" t="s">
        <v>12</v>
      </c>
      <c r="P4" s="15" t="s">
        <v>74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19</v>
      </c>
      <c r="N5" s="12" t="s">
        <v>19</v>
      </c>
      <c r="O5" s="12" t="s">
        <v>19</v>
      </c>
      <c r="P5" s="12" t="s">
        <v>75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828862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4999495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5828357</v>
      </c>
      <c r="U6" s="28"/>
      <c r="V6" s="36">
        <v>70567961</v>
      </c>
      <c r="W6" s="37">
        <v>5207200</v>
      </c>
      <c r="X6" s="43">
        <f>ROUND(T6/V6*100,1)</f>
        <v>8.3</v>
      </c>
    </row>
    <row r="7" spans="2:24" ht="21" customHeight="1">
      <c r="B7" s="22" t="s">
        <v>25</v>
      </c>
      <c r="C7" s="32">
        <v>44310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1272309</v>
      </c>
      <c r="J7" s="32">
        <v>0</v>
      </c>
      <c r="K7" s="32">
        <v>0</v>
      </c>
      <c r="L7" s="32">
        <v>0</v>
      </c>
      <c r="M7" s="32">
        <v>0</v>
      </c>
      <c r="N7" s="32">
        <v>5464143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6780762</v>
      </c>
      <c r="U7" s="28"/>
      <c r="V7" s="38">
        <v>77203866</v>
      </c>
      <c r="W7" s="38">
        <v>0</v>
      </c>
      <c r="X7" s="43">
        <f aca="true" t="shared" si="0" ref="X7:X37">ROUND(T7/V7*100,1)</f>
        <v>8.8</v>
      </c>
    </row>
    <row r="8" spans="2:24" ht="21" customHeight="1">
      <c r="B8" s="22" t="s">
        <v>26</v>
      </c>
      <c r="C8" s="32">
        <v>55506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1426091</v>
      </c>
      <c r="J8" s="32">
        <v>0</v>
      </c>
      <c r="K8" s="32">
        <v>0</v>
      </c>
      <c r="L8" s="32">
        <v>0</v>
      </c>
      <c r="M8" s="32">
        <v>0</v>
      </c>
      <c r="N8" s="32">
        <v>1750000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3231597</v>
      </c>
      <c r="U8" s="28"/>
      <c r="V8" s="38">
        <v>31343540</v>
      </c>
      <c r="W8" s="38">
        <v>2010437</v>
      </c>
      <c r="X8" s="43">
        <f t="shared" si="0"/>
        <v>10.3</v>
      </c>
    </row>
    <row r="9" spans="2:24" ht="21" customHeight="1">
      <c r="B9" s="22" t="s">
        <v>27</v>
      </c>
      <c r="C9" s="32">
        <v>114216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848354</v>
      </c>
      <c r="J9" s="32">
        <v>0</v>
      </c>
      <c r="K9" s="32">
        <v>0</v>
      </c>
      <c r="L9" s="32">
        <v>0</v>
      </c>
      <c r="M9" s="32">
        <v>0</v>
      </c>
      <c r="N9" s="32">
        <v>3051498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4014068</v>
      </c>
      <c r="U9" s="28"/>
      <c r="V9" s="38">
        <v>42752690</v>
      </c>
      <c r="W9" s="38">
        <v>2622372</v>
      </c>
      <c r="X9" s="43">
        <f t="shared" si="0"/>
        <v>9.4</v>
      </c>
    </row>
    <row r="10" spans="2:24" ht="21" customHeight="1">
      <c r="B10" s="22" t="s">
        <v>28</v>
      </c>
      <c r="C10" s="32">
        <v>23922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1721017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1744939</v>
      </c>
      <c r="U10" s="28"/>
      <c r="V10" s="38">
        <v>32425262</v>
      </c>
      <c r="W10" s="38">
        <v>2711368</v>
      </c>
      <c r="X10" s="43">
        <f t="shared" si="0"/>
        <v>5.4</v>
      </c>
    </row>
    <row r="11" spans="2:24" ht="21" customHeight="1">
      <c r="B11" s="22" t="s">
        <v>29</v>
      </c>
      <c r="C11" s="32">
        <v>26023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2624100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2650123</v>
      </c>
      <c r="U11" s="28"/>
      <c r="V11" s="38">
        <v>40826538</v>
      </c>
      <c r="W11" s="38">
        <v>3243307</v>
      </c>
      <c r="X11" s="43">
        <f t="shared" si="0"/>
        <v>6.5</v>
      </c>
    </row>
    <row r="12" spans="2:24" ht="21" customHeight="1">
      <c r="B12" s="22" t="s">
        <v>30</v>
      </c>
      <c r="C12" s="32">
        <v>134954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1265944</v>
      </c>
      <c r="J12" s="32">
        <v>0</v>
      </c>
      <c r="K12" s="32">
        <v>0</v>
      </c>
      <c r="L12" s="32">
        <v>0</v>
      </c>
      <c r="M12" s="32">
        <v>0</v>
      </c>
      <c r="N12" s="32">
        <v>731619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2132517</v>
      </c>
      <c r="U12" s="28"/>
      <c r="V12" s="38">
        <v>17358064</v>
      </c>
      <c r="W12" s="38">
        <v>1415693</v>
      </c>
      <c r="X12" s="43">
        <f t="shared" si="0"/>
        <v>12.3</v>
      </c>
    </row>
    <row r="13" spans="2:24" ht="21" customHeight="1">
      <c r="B13" s="22" t="s">
        <v>31</v>
      </c>
      <c r="C13" s="32">
        <v>18649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453169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471818</v>
      </c>
      <c r="U13" s="28"/>
      <c r="V13" s="38">
        <v>6333437</v>
      </c>
      <c r="W13" s="38">
        <v>287171</v>
      </c>
      <c r="X13" s="43">
        <f t="shared" si="0"/>
        <v>7.4</v>
      </c>
    </row>
    <row r="14" spans="2:24" ht="21" customHeight="1">
      <c r="B14" s="22" t="s">
        <v>32</v>
      </c>
      <c r="C14" s="32">
        <v>6198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213146</v>
      </c>
      <c r="J14" s="32">
        <v>0</v>
      </c>
      <c r="K14" s="32">
        <v>0</v>
      </c>
      <c r="L14" s="32">
        <v>0</v>
      </c>
      <c r="M14" s="32">
        <v>0</v>
      </c>
      <c r="N14" s="32">
        <v>498000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717344</v>
      </c>
      <c r="U14" s="28"/>
      <c r="V14" s="38">
        <v>13887299</v>
      </c>
      <c r="W14" s="38">
        <v>1226782</v>
      </c>
      <c r="X14" s="43">
        <f t="shared" si="0"/>
        <v>5.2</v>
      </c>
    </row>
    <row r="15" spans="2:24" ht="21" customHeight="1">
      <c r="B15" s="22" t="s">
        <v>33</v>
      </c>
      <c r="C15" s="32">
        <v>37718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37718</v>
      </c>
      <c r="U15" s="28"/>
      <c r="V15" s="38">
        <v>7097903</v>
      </c>
      <c r="W15" s="38">
        <v>355415</v>
      </c>
      <c r="X15" s="43">
        <f t="shared" si="0"/>
        <v>0.5</v>
      </c>
    </row>
    <row r="16" spans="2:24" ht="21" customHeight="1">
      <c r="B16" s="22" t="s">
        <v>34</v>
      </c>
      <c r="C16" s="32">
        <v>197628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172811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370439</v>
      </c>
      <c r="U16" s="28"/>
      <c r="V16" s="38">
        <v>7717335</v>
      </c>
      <c r="W16" s="38">
        <v>278820</v>
      </c>
      <c r="X16" s="43">
        <f t="shared" si="0"/>
        <v>4.8</v>
      </c>
    </row>
    <row r="17" spans="2:24" ht="21" customHeight="1">
      <c r="B17" s="23" t="s">
        <v>76</v>
      </c>
      <c r="C17" s="33">
        <v>132895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1187117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1320012</v>
      </c>
      <c r="U17" s="28"/>
      <c r="V17" s="39">
        <v>14784248</v>
      </c>
      <c r="W17" s="39">
        <v>1186930</v>
      </c>
      <c r="X17" s="43">
        <f t="shared" si="0"/>
        <v>8.9</v>
      </c>
    </row>
    <row r="18" spans="2:24" ht="21" customHeight="1">
      <c r="B18" s="22" t="s">
        <v>77</v>
      </c>
      <c r="C18" s="32">
        <v>9115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392517</v>
      </c>
      <c r="J18" s="32">
        <v>0</v>
      </c>
      <c r="K18" s="32">
        <v>0</v>
      </c>
      <c r="L18" s="32">
        <v>0</v>
      </c>
      <c r="M18" s="32">
        <v>0</v>
      </c>
      <c r="N18" s="32">
        <v>321233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722865</v>
      </c>
      <c r="U18" s="29"/>
      <c r="V18" s="38">
        <v>16874344</v>
      </c>
      <c r="W18" s="38">
        <v>742268</v>
      </c>
      <c r="X18" s="43">
        <f t="shared" si="0"/>
        <v>4.3</v>
      </c>
    </row>
    <row r="19" spans="2:24" ht="21" customHeight="1">
      <c r="B19" s="24" t="s">
        <v>78</v>
      </c>
      <c r="C19" s="34">
        <v>270645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580487</v>
      </c>
      <c r="J19" s="34">
        <v>0</v>
      </c>
      <c r="K19" s="34">
        <v>0</v>
      </c>
      <c r="L19" s="34">
        <v>0</v>
      </c>
      <c r="M19" s="34">
        <v>0</v>
      </c>
      <c r="N19" s="34">
        <v>1184566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2035698</v>
      </c>
      <c r="U19" s="28"/>
      <c r="V19" s="40">
        <v>28373021</v>
      </c>
      <c r="W19" s="40">
        <v>1884857</v>
      </c>
      <c r="X19" s="44">
        <f t="shared" si="0"/>
        <v>7.2</v>
      </c>
    </row>
    <row r="20" spans="2:24" ht="21" customHeight="1">
      <c r="B20" s="22" t="s">
        <v>35</v>
      </c>
      <c r="C20" s="32">
        <v>1571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1571</v>
      </c>
      <c r="U20" s="28"/>
      <c r="V20" s="38">
        <v>2347111</v>
      </c>
      <c r="W20" s="37">
        <v>170469</v>
      </c>
      <c r="X20" s="45">
        <f t="shared" si="0"/>
        <v>0.1</v>
      </c>
    </row>
    <row r="21" spans="2:24" ht="21" customHeight="1">
      <c r="B21" s="22" t="s">
        <v>36</v>
      </c>
      <c r="C21" s="32">
        <v>99800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99800</v>
      </c>
      <c r="U21" s="28"/>
      <c r="V21" s="38">
        <v>6543339</v>
      </c>
      <c r="W21" s="38">
        <v>621839</v>
      </c>
      <c r="X21" s="43">
        <f t="shared" si="0"/>
        <v>1.5</v>
      </c>
    </row>
    <row r="22" spans="2:24" ht="21" customHeight="1">
      <c r="B22" s="22" t="s">
        <v>37</v>
      </c>
      <c r="C22" s="32">
        <v>19182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570000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589182</v>
      </c>
      <c r="U22" s="28"/>
      <c r="V22" s="38">
        <v>9788801</v>
      </c>
      <c r="W22" s="38">
        <v>870591</v>
      </c>
      <c r="X22" s="43">
        <f t="shared" si="0"/>
        <v>6</v>
      </c>
    </row>
    <row r="23" spans="2:24" ht="21" customHeight="1">
      <c r="B23" s="22" t="s">
        <v>38</v>
      </c>
      <c r="C23" s="32">
        <v>2411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2411</v>
      </c>
      <c r="U23" s="28"/>
      <c r="V23" s="38">
        <v>3292138</v>
      </c>
      <c r="W23" s="38">
        <v>365314</v>
      </c>
      <c r="X23" s="43">
        <f t="shared" si="0"/>
        <v>0.1</v>
      </c>
    </row>
    <row r="24" spans="2:24" ht="21" customHeight="1">
      <c r="B24" s="22" t="s">
        <v>39</v>
      </c>
      <c r="C24" s="32">
        <v>39476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39476</v>
      </c>
      <c r="U24" s="28"/>
      <c r="V24" s="38">
        <v>5149326</v>
      </c>
      <c r="W24" s="38">
        <v>0</v>
      </c>
      <c r="X24" s="43">
        <f t="shared" si="0"/>
        <v>0.8</v>
      </c>
    </row>
    <row r="25" spans="2:24" ht="21" customHeight="1">
      <c r="B25" s="22" t="s">
        <v>40</v>
      </c>
      <c r="C25" s="32">
        <v>9001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374883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383884</v>
      </c>
      <c r="U25" s="28"/>
      <c r="V25" s="38">
        <v>5611140</v>
      </c>
      <c r="W25" s="38">
        <v>347748</v>
      </c>
      <c r="X25" s="43">
        <f t="shared" si="0"/>
        <v>6.8</v>
      </c>
    </row>
    <row r="26" spans="2:24" ht="21" customHeight="1">
      <c r="B26" s="22" t="s">
        <v>41</v>
      </c>
      <c r="C26" s="32">
        <v>44048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44048</v>
      </c>
      <c r="U26" s="28"/>
      <c r="V26" s="38">
        <v>6129388</v>
      </c>
      <c r="W26" s="38">
        <v>385803</v>
      </c>
      <c r="X26" s="43">
        <f t="shared" si="0"/>
        <v>0.7</v>
      </c>
    </row>
    <row r="27" spans="2:24" ht="21" customHeight="1">
      <c r="B27" s="22" t="s">
        <v>42</v>
      </c>
      <c r="C27" s="32">
        <v>368354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9880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378234</v>
      </c>
      <c r="U27" s="28"/>
      <c r="V27" s="38">
        <v>5170398</v>
      </c>
      <c r="W27" s="38">
        <v>182620</v>
      </c>
      <c r="X27" s="43">
        <f t="shared" si="0"/>
        <v>7.3</v>
      </c>
    </row>
    <row r="28" spans="2:24" ht="21" customHeight="1">
      <c r="B28" s="22" t="s">
        <v>43</v>
      </c>
      <c r="C28" s="32">
        <v>500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159434</v>
      </c>
      <c r="J28" s="32">
        <v>0</v>
      </c>
      <c r="K28" s="32">
        <v>0</v>
      </c>
      <c r="L28" s="32">
        <v>0</v>
      </c>
      <c r="M28" s="32">
        <v>0</v>
      </c>
      <c r="N28" s="32">
        <v>332908</v>
      </c>
      <c r="O28" s="32">
        <v>0</v>
      </c>
      <c r="P28" s="32">
        <v>18643</v>
      </c>
      <c r="Q28" s="32">
        <v>0</v>
      </c>
      <c r="R28" s="32">
        <v>0</v>
      </c>
      <c r="S28" s="32">
        <v>0</v>
      </c>
      <c r="T28" s="32">
        <v>511485</v>
      </c>
      <c r="U28" s="28"/>
      <c r="V28" s="38">
        <v>4638890</v>
      </c>
      <c r="W28" s="38">
        <v>310021</v>
      </c>
      <c r="X28" s="43">
        <f t="shared" si="0"/>
        <v>11</v>
      </c>
    </row>
    <row r="29" spans="2:24" ht="21" customHeight="1">
      <c r="B29" s="22" t="s">
        <v>44</v>
      </c>
      <c r="C29" s="32">
        <v>107492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107492</v>
      </c>
      <c r="U29" s="28"/>
      <c r="V29" s="38">
        <v>3131184</v>
      </c>
      <c r="W29" s="38">
        <v>125383</v>
      </c>
      <c r="X29" s="43">
        <f t="shared" si="0"/>
        <v>3.4</v>
      </c>
    </row>
    <row r="30" spans="2:24" ht="21" customHeight="1">
      <c r="B30" s="22" t="s">
        <v>79</v>
      </c>
      <c r="C30" s="32">
        <v>276400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276400</v>
      </c>
      <c r="U30" s="28"/>
      <c r="V30" s="38">
        <v>4894803</v>
      </c>
      <c r="W30" s="38">
        <v>155948</v>
      </c>
      <c r="X30" s="43">
        <f t="shared" si="0"/>
        <v>5.6</v>
      </c>
    </row>
    <row r="31" spans="2:24" ht="21" customHeight="1">
      <c r="B31" s="22" t="s">
        <v>80</v>
      </c>
      <c r="C31" s="32">
        <v>135975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292213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428188</v>
      </c>
      <c r="U31" s="28"/>
      <c r="V31" s="38">
        <v>6399817</v>
      </c>
      <c r="W31" s="38">
        <v>209247</v>
      </c>
      <c r="X31" s="43">
        <f t="shared" si="0"/>
        <v>6.7</v>
      </c>
    </row>
    <row r="32" spans="2:24" ht="21" customHeight="1">
      <c r="B32" s="22" t="s">
        <v>81</v>
      </c>
      <c r="C32" s="32">
        <v>111433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111433</v>
      </c>
      <c r="U32" s="28"/>
      <c r="V32" s="38">
        <v>6432584</v>
      </c>
      <c r="W32" s="38">
        <v>239735</v>
      </c>
      <c r="X32" s="43">
        <f t="shared" si="0"/>
        <v>1.7</v>
      </c>
    </row>
    <row r="33" spans="2:24" ht="21" customHeight="1">
      <c r="B33" s="22" t="s">
        <v>45</v>
      </c>
      <c r="C33" s="32">
        <v>47915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134383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182298</v>
      </c>
      <c r="U33" s="28"/>
      <c r="V33" s="38">
        <v>3623879</v>
      </c>
      <c r="W33" s="38">
        <v>138771</v>
      </c>
      <c r="X33" s="43">
        <f t="shared" si="0"/>
        <v>5</v>
      </c>
    </row>
    <row r="34" spans="2:24" ht="21" customHeight="1">
      <c r="B34" s="22" t="s">
        <v>46</v>
      </c>
      <c r="C34" s="32">
        <v>33316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93569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126885</v>
      </c>
      <c r="U34" s="28"/>
      <c r="V34" s="38">
        <v>4421050</v>
      </c>
      <c r="W34" s="38">
        <v>170714</v>
      </c>
      <c r="X34" s="46">
        <f t="shared" si="0"/>
        <v>2.9</v>
      </c>
    </row>
    <row r="35" spans="2:24" ht="21" customHeight="1">
      <c r="B35" s="25" t="s">
        <v>47</v>
      </c>
      <c r="C35" s="35">
        <f>SUM(C6:C19)</f>
        <v>1900641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6624828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23532788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32058257</v>
      </c>
      <c r="U35" s="28"/>
      <c r="V35" s="35">
        <f>SUM(V6:V19)</f>
        <v>407545508</v>
      </c>
      <c r="W35" s="35">
        <f>SUM(W6:W19)</f>
        <v>23172620</v>
      </c>
      <c r="X35" s="42">
        <f t="shared" si="0"/>
        <v>7.9</v>
      </c>
    </row>
    <row r="36" spans="2:24" ht="21" customHeight="1">
      <c r="B36" s="25" t="s">
        <v>82</v>
      </c>
      <c r="C36" s="35">
        <f aca="true" t="shared" si="2" ref="C36:T36">SUM(C20:C34)</f>
        <v>1296874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689479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1277791</v>
      </c>
      <c r="O36" s="35">
        <f t="shared" si="2"/>
        <v>0</v>
      </c>
      <c r="P36" s="35">
        <f t="shared" si="2"/>
        <v>18643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3282787</v>
      </c>
      <c r="U36" s="30"/>
      <c r="V36" s="35">
        <f>SUM(V20:V34)</f>
        <v>77573848</v>
      </c>
      <c r="W36" s="35">
        <f>SUM(W20:W34)</f>
        <v>4294203</v>
      </c>
      <c r="X36" s="42">
        <f t="shared" si="0"/>
        <v>4.2</v>
      </c>
    </row>
    <row r="37" spans="2:24" ht="21" customHeight="1">
      <c r="B37" s="25" t="s">
        <v>49</v>
      </c>
      <c r="C37" s="35">
        <f aca="true" t="shared" si="3" ref="C37:T37">SUM(C6:C34)</f>
        <v>3197515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7314307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24810579</v>
      </c>
      <c r="O37" s="35">
        <f t="shared" si="3"/>
        <v>0</v>
      </c>
      <c r="P37" s="35">
        <f t="shared" si="3"/>
        <v>18643</v>
      </c>
      <c r="Q37" s="35">
        <f t="shared" si="3"/>
        <v>0</v>
      </c>
      <c r="R37" s="35">
        <f t="shared" si="3"/>
        <v>0</v>
      </c>
      <c r="S37" s="35">
        <f t="shared" si="3"/>
        <v>0</v>
      </c>
      <c r="T37" s="35">
        <f t="shared" si="3"/>
        <v>35341044</v>
      </c>
      <c r="U37" s="28"/>
      <c r="V37" s="35">
        <f>SUM(V6:V34)</f>
        <v>485119356</v>
      </c>
      <c r="W37" s="35">
        <f>SUM(W6:W34)</f>
        <v>27466823</v>
      </c>
      <c r="X37" s="42">
        <f t="shared" si="0"/>
        <v>7.3</v>
      </c>
    </row>
    <row r="38" spans="22:24" ht="21" customHeight="1">
      <c r="V38" s="4"/>
      <c r="W38" s="4"/>
      <c r="X38" s="41" t="s">
        <v>83</v>
      </c>
    </row>
    <row r="39" spans="23:24" ht="21" customHeight="1">
      <c r="W39" t="s">
        <v>84</v>
      </c>
      <c r="X39" s="5" t="s">
        <v>61</v>
      </c>
    </row>
    <row r="40" spans="23:24" ht="21" customHeight="1">
      <c r="W40" s="13" t="s">
        <v>47</v>
      </c>
      <c r="X40" s="42">
        <f>ROUND(AVERAGE(X6:X19),1)</f>
        <v>7.1</v>
      </c>
    </row>
    <row r="41" spans="23:24" ht="21" customHeight="1">
      <c r="W41" s="13" t="s">
        <v>48</v>
      </c>
      <c r="X41" s="42">
        <f>ROUND(AVERAGE(X20:X34),1)</f>
        <v>4</v>
      </c>
    </row>
    <row r="42" spans="23:24" ht="21" customHeight="1">
      <c r="W42" s="13" t="s">
        <v>49</v>
      </c>
      <c r="X42" s="42">
        <f>ROUND(AVERAGE(X6:X34),1)</f>
        <v>5.5</v>
      </c>
    </row>
    <row r="43" ht="21" customHeight="1">
      <c r="X43" s="41" t="s">
        <v>85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60" r:id="rId1"/>
  <headerFooter alignWithMargins="0">
    <oddHeader>&amp;L&amp;"ＭＳ ゴシック,標準"&amp;24 １１ 繰出金の状況・法適用事業等（前年度決算額）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view="pageLayout" workbookViewId="0" topLeftCell="B1">
      <selection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-266811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144045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0</v>
      </c>
      <c r="T6" s="33">
        <f>+'当年度'!T6-'前年度'!T6</f>
        <v>-122766</v>
      </c>
      <c r="U6" s="28"/>
      <c r="V6" s="39">
        <f>+'当年度'!V6-'前年度'!V6</f>
        <v>-815233</v>
      </c>
      <c r="W6" s="39">
        <f>+'当年度'!W6-'前年度'!W6</f>
        <v>-3690536</v>
      </c>
      <c r="X6" s="46">
        <f>+'当年度'!X6-'前年度'!X6</f>
        <v>-0.10000000000000142</v>
      </c>
    </row>
    <row r="7" spans="2:24" ht="21" customHeight="1">
      <c r="B7" s="22" t="s">
        <v>25</v>
      </c>
      <c r="C7" s="33">
        <f>+'当年度'!C7-'前年度'!C7</f>
        <v>1915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-62015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556250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0</v>
      </c>
      <c r="T7" s="33">
        <f>+'当年度'!T7-'前年度'!T7</f>
        <v>496150</v>
      </c>
      <c r="U7" s="28"/>
      <c r="V7" s="39">
        <f>+'当年度'!V7-'前年度'!V7</f>
        <v>-522204</v>
      </c>
      <c r="W7" s="39">
        <f>+'当年度'!W7-'前年度'!W7</f>
        <v>0</v>
      </c>
      <c r="X7" s="46">
        <f>+'当年度'!X7-'前年度'!X7</f>
        <v>0.6999999999999993</v>
      </c>
    </row>
    <row r="8" spans="2:24" ht="21" customHeight="1">
      <c r="B8" s="22" t="s">
        <v>26</v>
      </c>
      <c r="C8" s="33">
        <f>+'当年度'!C8-'前年度'!C8</f>
        <v>7080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-132850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230000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0</v>
      </c>
      <c r="T8" s="33">
        <f>+'当年度'!T8-'前年度'!T8</f>
        <v>104230</v>
      </c>
      <c r="U8" s="28"/>
      <c r="V8" s="39">
        <f>+'当年度'!V8-'前年度'!V8</f>
        <v>-656874</v>
      </c>
      <c r="W8" s="39">
        <f>+'当年度'!W8-'前年度'!W8</f>
        <v>-1440442</v>
      </c>
      <c r="X8" s="46">
        <f>+'当年度'!X8-'前年度'!X8</f>
        <v>0.5999999999999996</v>
      </c>
    </row>
    <row r="9" spans="2:24" ht="21" customHeight="1">
      <c r="B9" s="22" t="s">
        <v>27</v>
      </c>
      <c r="C9" s="33">
        <f>+'当年度'!C9-'前年度'!C9</f>
        <v>-15947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195124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-44195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0</v>
      </c>
      <c r="T9" s="33">
        <f>+'当年度'!T9-'前年度'!T9</f>
        <v>134982</v>
      </c>
      <c r="U9" s="28"/>
      <c r="V9" s="39">
        <f>+'当年度'!V9-'前年度'!V9</f>
        <v>-1431006</v>
      </c>
      <c r="W9" s="39">
        <f>+'当年度'!W9-'前年度'!W9</f>
        <v>-1935121</v>
      </c>
      <c r="X9" s="46">
        <f>+'当年度'!X9-'前年度'!X9</f>
        <v>0.5999999999999996</v>
      </c>
    </row>
    <row r="10" spans="2:24" ht="21" customHeight="1">
      <c r="B10" s="22" t="s">
        <v>28</v>
      </c>
      <c r="C10" s="33">
        <f>+'当年度'!C10-'前年度'!C10</f>
        <v>5914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-21017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-15103</v>
      </c>
      <c r="U10" s="28"/>
      <c r="V10" s="39">
        <f>+'当年度'!V10-'前年度'!V10</f>
        <v>-472111</v>
      </c>
      <c r="W10" s="39">
        <f>+'当年度'!W10-'前年度'!W10</f>
        <v>-1952865</v>
      </c>
      <c r="X10" s="46">
        <f>+'当年度'!X10-'前年度'!X10</f>
        <v>0</v>
      </c>
    </row>
    <row r="11" spans="2:24" ht="21" customHeight="1">
      <c r="B11" s="22" t="s">
        <v>29</v>
      </c>
      <c r="C11" s="33">
        <f>+'当年度'!C11-'前年度'!C11</f>
        <v>1495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66422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0</v>
      </c>
      <c r="T11" s="33">
        <f>+'当年度'!T11-'前年度'!T11</f>
        <v>67917</v>
      </c>
      <c r="U11" s="28"/>
      <c r="V11" s="39">
        <f>+'当年度'!V11-'前年度'!V11</f>
        <v>-1041966</v>
      </c>
      <c r="W11" s="39">
        <f>+'当年度'!W11-'前年度'!W11</f>
        <v>-2386537</v>
      </c>
      <c r="X11" s="46">
        <f>+'当年度'!X11-'前年度'!X11</f>
        <v>0.2999999999999998</v>
      </c>
    </row>
    <row r="12" spans="2:24" ht="21" customHeight="1">
      <c r="B12" s="22" t="s">
        <v>30</v>
      </c>
      <c r="C12" s="33">
        <f>+'当年度'!C12-'前年度'!C12</f>
        <v>17425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121268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1058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0</v>
      </c>
      <c r="T12" s="33">
        <f>+'当年度'!T12-'前年度'!T12</f>
        <v>139751</v>
      </c>
      <c r="U12" s="28"/>
      <c r="V12" s="39">
        <f>+'当年度'!V12-'前年度'!V12</f>
        <v>-428084</v>
      </c>
      <c r="W12" s="39">
        <f>+'当年度'!W12-'前年度'!W12</f>
        <v>-1026793</v>
      </c>
      <c r="X12" s="46">
        <f>+'当年度'!X12-'前年度'!X12</f>
        <v>1.0999999999999996</v>
      </c>
    </row>
    <row r="13" spans="2:24" ht="21" customHeight="1">
      <c r="B13" s="22" t="s">
        <v>31</v>
      </c>
      <c r="C13" s="33">
        <f>+'当年度'!C13-'前年度'!C13</f>
        <v>1247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16202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0</v>
      </c>
      <c r="T13" s="33">
        <f>+'当年度'!T13-'前年度'!T13</f>
        <v>17449</v>
      </c>
      <c r="U13" s="28"/>
      <c r="V13" s="39">
        <f>+'当年度'!V13-'前年度'!V13</f>
        <v>-148605</v>
      </c>
      <c r="W13" s="39">
        <f>+'当年度'!W13-'前年度'!W13</f>
        <v>-209623</v>
      </c>
      <c r="X13" s="46">
        <f>+'当年度'!X13-'前年度'!X13</f>
        <v>0.5</v>
      </c>
    </row>
    <row r="14" spans="2:24" ht="21" customHeight="1">
      <c r="B14" s="22" t="s">
        <v>32</v>
      </c>
      <c r="C14" s="33">
        <f>+'当年度'!C14-'前年度'!C14</f>
        <v>1436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18343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352400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0</v>
      </c>
      <c r="T14" s="33">
        <f>+'当年度'!T14-'前年度'!T14</f>
        <v>372179</v>
      </c>
      <c r="U14" s="28"/>
      <c r="V14" s="39">
        <f>+'当年度'!V14-'前年度'!V14</f>
        <v>-618303</v>
      </c>
      <c r="W14" s="39">
        <f>+'当年度'!W14-'前年度'!W14</f>
        <v>-866831</v>
      </c>
      <c r="X14" s="46">
        <f>+'当年度'!X14-'前年度'!X14</f>
        <v>2.999999999999999</v>
      </c>
    </row>
    <row r="15" spans="2:24" ht="21" customHeight="1">
      <c r="B15" s="22" t="s">
        <v>33</v>
      </c>
      <c r="C15" s="33">
        <f>+'当年度'!C15-'前年度'!C15</f>
        <v>26745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0</v>
      </c>
      <c r="T15" s="33">
        <f>+'当年度'!T15-'前年度'!T15</f>
        <v>26745</v>
      </c>
      <c r="U15" s="28"/>
      <c r="V15" s="39">
        <f>+'当年度'!V15-'前年度'!V15</f>
        <v>-313204</v>
      </c>
      <c r="W15" s="39">
        <f>+'当年度'!W15-'前年度'!W15</f>
        <v>-260802</v>
      </c>
      <c r="X15" s="46">
        <f>+'当年度'!X15-'前年度'!X15</f>
        <v>0.5</v>
      </c>
    </row>
    <row r="16" spans="2:24" ht="21" customHeight="1">
      <c r="B16" s="22" t="s">
        <v>34</v>
      </c>
      <c r="C16" s="33">
        <f>+'当年度'!C16-'前年度'!C16</f>
        <v>4257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2763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0</v>
      </c>
      <c r="T16" s="33">
        <f>+'当年度'!T16-'前年度'!T16</f>
        <v>7020</v>
      </c>
      <c r="U16" s="28"/>
      <c r="V16" s="39">
        <f>+'当年度'!V16-'前年度'!V16</f>
        <v>-210995</v>
      </c>
      <c r="W16" s="39">
        <f>+'当年度'!W16-'前年度'!W16</f>
        <v>-207473</v>
      </c>
      <c r="X16" s="46">
        <f>+'当年度'!X16-'前年度'!X16</f>
        <v>0.20000000000000018</v>
      </c>
    </row>
    <row r="17" spans="2:24" ht="21" customHeight="1">
      <c r="B17" s="23" t="s">
        <v>55</v>
      </c>
      <c r="C17" s="33">
        <f>+'当年度'!C17-'前年度'!C17</f>
        <v>156618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3145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159763</v>
      </c>
      <c r="U17" s="28"/>
      <c r="V17" s="39">
        <f>+'当年度'!V17-'前年度'!V17</f>
        <v>-587750</v>
      </c>
      <c r="W17" s="39">
        <f>+'当年度'!W17-'前年度'!W17</f>
        <v>-755957</v>
      </c>
      <c r="X17" s="46">
        <f>+'当年度'!X17-'前年度'!X17</f>
        <v>1.5</v>
      </c>
    </row>
    <row r="18" spans="2:24" ht="21" customHeight="1">
      <c r="B18" s="22" t="s">
        <v>56</v>
      </c>
      <c r="C18" s="32">
        <f>+'当年度'!C18-'前年度'!C18</f>
        <v>179761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17672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29422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0</v>
      </c>
      <c r="T18" s="32">
        <f>+'当年度'!T18-'前年度'!T18</f>
        <v>226855</v>
      </c>
      <c r="U18" s="29"/>
      <c r="V18" s="38">
        <f>+'当年度'!V18-'前年度'!V18</f>
        <v>-918417</v>
      </c>
      <c r="W18" s="38">
        <f>+'当年度'!W18-'前年度'!W18</f>
        <v>-547347</v>
      </c>
      <c r="X18" s="43">
        <f>+'当年度'!X18-'前年度'!X18</f>
        <v>1.7000000000000002</v>
      </c>
    </row>
    <row r="19" spans="2:24" ht="21" customHeight="1">
      <c r="B19" s="24" t="s">
        <v>57</v>
      </c>
      <c r="C19" s="34">
        <f>+'当年度'!C19-'前年度'!C19</f>
        <v>2375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45293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18835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0</v>
      </c>
      <c r="T19" s="34">
        <f>+'当年度'!T19-'前年度'!T19</f>
        <v>66503</v>
      </c>
      <c r="U19" s="28"/>
      <c r="V19" s="40">
        <f>+'当年度'!V19-'前年度'!V19</f>
        <v>-764634</v>
      </c>
      <c r="W19" s="40">
        <f>+'当年度'!W19-'前年度'!W19</f>
        <v>-1343003</v>
      </c>
      <c r="X19" s="47">
        <f>+'当年度'!X19-'前年度'!X19</f>
        <v>0.39999999999999947</v>
      </c>
    </row>
    <row r="20" spans="2:24" ht="21" customHeight="1">
      <c r="B20" s="22" t="s">
        <v>35</v>
      </c>
      <c r="C20" s="32">
        <f>+'当年度'!C20-'前年度'!C20</f>
        <v>-912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-912</v>
      </c>
      <c r="U20" s="28"/>
      <c r="V20" s="38">
        <f>+'当年度'!V20-'前年度'!V20</f>
        <v>-29815</v>
      </c>
      <c r="W20" s="38">
        <f>+'当年度'!W20-'前年度'!W20</f>
        <v>-119851</v>
      </c>
      <c r="X20" s="43">
        <f>+'当年度'!X20-'前年度'!X20</f>
        <v>-0.1</v>
      </c>
    </row>
    <row r="21" spans="2:24" ht="21" customHeight="1">
      <c r="B21" s="22" t="s">
        <v>36</v>
      </c>
      <c r="C21" s="32">
        <f>+'当年度'!C21-'前年度'!C21</f>
        <v>-99100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-99100</v>
      </c>
      <c r="U21" s="28"/>
      <c r="V21" s="38">
        <f>+'当年度'!V21-'前年度'!V21</f>
        <v>-47393</v>
      </c>
      <c r="W21" s="38">
        <f>+'当年度'!W21-'前年度'!W21</f>
        <v>-461259</v>
      </c>
      <c r="X21" s="43">
        <f>+'当年度'!X21-'前年度'!X21</f>
        <v>-1.5</v>
      </c>
    </row>
    <row r="22" spans="2:24" ht="21" customHeight="1">
      <c r="B22" s="22" t="s">
        <v>37</v>
      </c>
      <c r="C22" s="32">
        <f>+'当年度'!C22-'前年度'!C22</f>
        <v>175160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0</v>
      </c>
      <c r="T22" s="32">
        <f>+'当年度'!T22-'前年度'!T22</f>
        <v>175160</v>
      </c>
      <c r="U22" s="28"/>
      <c r="V22" s="38">
        <f>+'当年度'!V22-'前年度'!V22</f>
        <v>-259412</v>
      </c>
      <c r="W22" s="38">
        <f>+'当年度'!W22-'前年度'!W22</f>
        <v>-633609</v>
      </c>
      <c r="X22" s="43">
        <f>+'当年度'!X22-'前年度'!X22</f>
        <v>2</v>
      </c>
    </row>
    <row r="23" spans="2:24" ht="21" customHeight="1">
      <c r="B23" s="22" t="s">
        <v>38</v>
      </c>
      <c r="C23" s="32">
        <f>+'当年度'!C23-'前年度'!C23</f>
        <v>28352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0</v>
      </c>
      <c r="T23" s="32">
        <f>+'当年度'!T23-'前年度'!T23</f>
        <v>28352</v>
      </c>
      <c r="U23" s="28"/>
      <c r="V23" s="38">
        <f>+'当年度'!V23-'前年度'!V23</f>
        <v>-104728</v>
      </c>
      <c r="W23" s="38">
        <f>+'当年度'!W23-'前年度'!W23</f>
        <v>-258919</v>
      </c>
      <c r="X23" s="43">
        <f>+'当年度'!X23-'前年度'!X23</f>
        <v>0.9</v>
      </c>
    </row>
    <row r="24" spans="2:24" ht="21" customHeight="1">
      <c r="B24" s="22" t="s">
        <v>39</v>
      </c>
      <c r="C24" s="32">
        <f>+'当年度'!C24-'前年度'!C24</f>
        <v>-19476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0</v>
      </c>
      <c r="T24" s="32">
        <f>+'当年度'!T24-'前年度'!T24</f>
        <v>-19476</v>
      </c>
      <c r="U24" s="28"/>
      <c r="V24" s="38">
        <f>+'当年度'!V24-'前年度'!V24</f>
        <v>-169263</v>
      </c>
      <c r="W24" s="38">
        <f>+'当年度'!W24-'前年度'!W24</f>
        <v>0</v>
      </c>
      <c r="X24" s="43">
        <f>+'当年度'!X24-'前年度'!X24</f>
        <v>-0.4</v>
      </c>
    </row>
    <row r="25" spans="2:24" ht="21" customHeight="1">
      <c r="B25" s="22" t="s">
        <v>40</v>
      </c>
      <c r="C25" s="32">
        <f>+'当年度'!C25-'前年度'!C25</f>
        <v>13199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2846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0</v>
      </c>
      <c r="T25" s="32">
        <f>+'当年度'!T25-'前年度'!T25</f>
        <v>16045</v>
      </c>
      <c r="U25" s="28"/>
      <c r="V25" s="38">
        <f>+'当年度'!V25-'前年度'!V25</f>
        <v>-143707</v>
      </c>
      <c r="W25" s="38">
        <f>+'当年度'!W25-'前年度'!W25</f>
        <v>-259556</v>
      </c>
      <c r="X25" s="43">
        <f>+'当年度'!X25-'前年度'!X25</f>
        <v>0.5</v>
      </c>
    </row>
    <row r="26" spans="2:24" ht="21" customHeight="1">
      <c r="B26" s="22" t="s">
        <v>41</v>
      </c>
      <c r="C26" s="32">
        <f>+'当年度'!C26-'前年度'!C26</f>
        <v>4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0</v>
      </c>
      <c r="T26" s="32">
        <f>+'当年度'!T26-'前年度'!T26</f>
        <v>4</v>
      </c>
      <c r="U26" s="28"/>
      <c r="V26" s="38">
        <f>+'当年度'!V26-'前年度'!V26</f>
        <v>-152422</v>
      </c>
      <c r="W26" s="38">
        <f>+'当年度'!W26-'前年度'!W26</f>
        <v>-278189</v>
      </c>
      <c r="X26" s="43">
        <f>+'当年度'!X26-'前年度'!X26</f>
        <v>0</v>
      </c>
    </row>
    <row r="27" spans="2:24" ht="21" customHeight="1">
      <c r="B27" s="22" t="s">
        <v>42</v>
      </c>
      <c r="C27" s="32">
        <f>+'当年度'!C27-'前年度'!C27</f>
        <v>-15613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-679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0</v>
      </c>
      <c r="T27" s="32">
        <f>+'当年度'!T27-'前年度'!T27</f>
        <v>-16292</v>
      </c>
      <c r="U27" s="28"/>
      <c r="V27" s="38">
        <f>+'当年度'!V27-'前年度'!V27</f>
        <v>-184326</v>
      </c>
      <c r="W27" s="38">
        <f>+'当年度'!W27-'前年度'!W27</f>
        <v>-134326</v>
      </c>
      <c r="X27" s="43">
        <f>+'当年度'!X27-'前年度'!X27</f>
        <v>0</v>
      </c>
    </row>
    <row r="28" spans="2:24" ht="21" customHeight="1">
      <c r="B28" s="22" t="s">
        <v>43</v>
      </c>
      <c r="C28" s="32">
        <f>+'当年度'!C28-'前年度'!C28</f>
        <v>0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-41460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25211</v>
      </c>
      <c r="O28" s="32">
        <f>+'当年度'!O28-'前年度'!O28</f>
        <v>0</v>
      </c>
      <c r="P28" s="32">
        <f>+'当年度'!P28-'前年度'!P28</f>
        <v>-1323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0</v>
      </c>
      <c r="T28" s="32">
        <f>+'当年度'!T28-'前年度'!T28</f>
        <v>-17572</v>
      </c>
      <c r="U28" s="28"/>
      <c r="V28" s="38">
        <f>+'当年度'!V28-'前年度'!V28</f>
        <v>-174614</v>
      </c>
      <c r="W28" s="38">
        <f>+'当年度'!W28-'前年度'!W28</f>
        <v>-217297</v>
      </c>
      <c r="X28" s="43">
        <f>+'当年度'!X28-'前年度'!X28</f>
        <v>0.09999999999999964</v>
      </c>
    </row>
    <row r="29" spans="2:24" ht="21" customHeight="1">
      <c r="B29" s="22" t="s">
        <v>44</v>
      </c>
      <c r="C29" s="32">
        <f>+'当年度'!C29-'前年度'!C29</f>
        <v>54870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0</v>
      </c>
      <c r="T29" s="32">
        <f>+'当年度'!T29-'前年度'!T29</f>
        <v>54870</v>
      </c>
      <c r="U29" s="28"/>
      <c r="V29" s="38">
        <f>+'当年度'!V29-'前年度'!V29</f>
        <v>-80511</v>
      </c>
      <c r="W29" s="38">
        <f>+'当年度'!W29-'前年度'!W29</f>
        <v>-90476</v>
      </c>
      <c r="X29" s="43">
        <f>+'当年度'!X29-'前年度'!X29</f>
        <v>1.9</v>
      </c>
    </row>
    <row r="30" spans="2:24" ht="21" customHeight="1">
      <c r="B30" s="22" t="s">
        <v>58</v>
      </c>
      <c r="C30" s="32">
        <f>+'当年度'!C30-'前年度'!C30</f>
        <v>61544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0</v>
      </c>
      <c r="T30" s="32">
        <f>+'当年度'!T30-'前年度'!T30</f>
        <v>61544</v>
      </c>
      <c r="U30" s="28"/>
      <c r="V30" s="38">
        <f>+'当年度'!V30-'前年度'!V30</f>
        <v>-202864</v>
      </c>
      <c r="W30" s="38">
        <f>+'当年度'!W30-'前年度'!W30</f>
        <v>-116482</v>
      </c>
      <c r="X30" s="43">
        <f>+'当年度'!X30-'前年度'!X30</f>
        <v>1.6000000000000005</v>
      </c>
    </row>
    <row r="31" spans="2:24" ht="21" customHeight="1">
      <c r="B31" s="22" t="s">
        <v>59</v>
      </c>
      <c r="C31" s="32">
        <f>+'当年度'!C31-'前年度'!C31</f>
        <v>-6960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-14174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0</v>
      </c>
      <c r="T31" s="32">
        <f>+'当年度'!T31-'前年度'!T31</f>
        <v>-21134</v>
      </c>
      <c r="U31" s="28"/>
      <c r="V31" s="38">
        <f>+'当年度'!V31-'前年度'!V31</f>
        <v>-240620</v>
      </c>
      <c r="W31" s="38">
        <f>+'当年度'!W31-'前年度'!W31</f>
        <v>-155572</v>
      </c>
      <c r="X31" s="43">
        <f>+'当年度'!X31-'前年度'!X31</f>
        <v>-0.10000000000000053</v>
      </c>
    </row>
    <row r="32" spans="2:24" ht="21" customHeight="1">
      <c r="B32" s="22" t="s">
        <v>60</v>
      </c>
      <c r="C32" s="32">
        <f>+'当年度'!C32-'前年度'!C32</f>
        <v>-19747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0</v>
      </c>
      <c r="T32" s="32">
        <f>+'当年度'!T32-'前年度'!T32</f>
        <v>-19747</v>
      </c>
      <c r="U32" s="28"/>
      <c r="V32" s="38">
        <f>+'当年度'!V32-'前年度'!V32</f>
        <v>-184387</v>
      </c>
      <c r="W32" s="38">
        <f>+'当年度'!W32-'前年度'!W32</f>
        <v>-175356</v>
      </c>
      <c r="X32" s="43">
        <f>+'当年度'!X32-'前年度'!X32</f>
        <v>-0.19999999999999996</v>
      </c>
    </row>
    <row r="33" spans="2:24" ht="21" customHeight="1">
      <c r="B33" s="22" t="s">
        <v>45</v>
      </c>
      <c r="C33" s="32">
        <f>+'当年度'!C33-'前年度'!C33</f>
        <v>283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751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0</v>
      </c>
      <c r="T33" s="32">
        <f>+'当年度'!T33-'前年度'!T33</f>
        <v>1034</v>
      </c>
      <c r="U33" s="28"/>
      <c r="V33" s="38">
        <f>+'当年度'!V33-'前年度'!V33</f>
        <v>-124154</v>
      </c>
      <c r="W33" s="38">
        <f>+'当年度'!W33-'前年度'!W33</f>
        <v>-103512</v>
      </c>
      <c r="X33" s="43">
        <f>+'当年度'!X33-'前年度'!X33</f>
        <v>0.20000000000000018</v>
      </c>
    </row>
    <row r="34" spans="2:24" ht="21" customHeight="1">
      <c r="B34" s="22" t="s">
        <v>46</v>
      </c>
      <c r="C34" s="32">
        <f>+'当年度'!C34-'前年度'!C34</f>
        <v>71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-1670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0</v>
      </c>
      <c r="T34" s="32">
        <f>+'当年度'!T34-'前年度'!T34</f>
        <v>-1599</v>
      </c>
      <c r="U34" s="28"/>
      <c r="V34" s="38">
        <f>+'当年度'!V34-'前年度'!V34</f>
        <v>-107530</v>
      </c>
      <c r="W34" s="38">
        <f>+'当年度'!W34-'前年度'!W34</f>
        <v>-125743</v>
      </c>
      <c r="X34" s="43">
        <f>+'当年度'!X34-'前年度'!X34</f>
        <v>0</v>
      </c>
    </row>
    <row r="35" spans="2:24" ht="21" customHeight="1">
      <c r="B35" s="25" t="s">
        <v>47</v>
      </c>
      <c r="C35" s="35">
        <f>+'当年度'!C35-'前年度'!C35</f>
        <v>123510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221800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1336365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0</v>
      </c>
      <c r="T35" s="35">
        <f>+'当年度'!T35-'前年度'!T35</f>
        <v>1681675</v>
      </c>
      <c r="U35" s="28"/>
      <c r="V35" s="35">
        <f>+'当年度'!V35-'前年度'!V35</f>
        <v>-8929386</v>
      </c>
      <c r="W35" s="35">
        <f>+'当年度'!W35-'前年度'!W35</f>
        <v>-16623330</v>
      </c>
      <c r="X35" s="42">
        <f>+'当年度'!X35-'前年度'!X35</f>
        <v>0.5999999999999996</v>
      </c>
    </row>
    <row r="36" spans="2:24" ht="21" customHeight="1">
      <c r="B36" s="25" t="s">
        <v>68</v>
      </c>
      <c r="C36" s="35">
        <f>+'当年度'!C36-'前年度'!C36</f>
        <v>171675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-57232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28057</v>
      </c>
      <c r="O36" s="35">
        <f>+'当年度'!O36-'前年度'!O36</f>
        <v>0</v>
      </c>
      <c r="P36" s="35">
        <f>+'当年度'!P36-'前年度'!P36</f>
        <v>-1323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0</v>
      </c>
      <c r="T36" s="35">
        <f>+'当年度'!T36-'前年度'!T36</f>
        <v>141177</v>
      </c>
      <c r="U36" s="30"/>
      <c r="V36" s="35">
        <f>+'当年度'!V36-'前年度'!V36</f>
        <v>-2205746</v>
      </c>
      <c r="W36" s="35">
        <f>+'当年度'!W36-'前年度'!W36</f>
        <v>-3130147</v>
      </c>
      <c r="X36" s="42">
        <f>+'当年度'!X36-'前年度'!X36</f>
        <v>0.2999999999999998</v>
      </c>
    </row>
    <row r="37" spans="2:24" ht="21" customHeight="1">
      <c r="B37" s="25" t="s">
        <v>49</v>
      </c>
      <c r="C37" s="35">
        <f>+'当年度'!C37-'前年度'!C37</f>
        <v>295185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164568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1364422</v>
      </c>
      <c r="O37" s="35">
        <f>+'当年度'!O37-'前年度'!O37</f>
        <v>0</v>
      </c>
      <c r="P37" s="35">
        <f>+'当年度'!P37-'前年度'!P37</f>
        <v>-1323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0</v>
      </c>
      <c r="T37" s="35">
        <f>+'当年度'!T37-'前年度'!T37</f>
        <v>1822852</v>
      </c>
      <c r="U37" s="28"/>
      <c r="V37" s="35">
        <f>+'当年度'!V37-'前年度'!V37</f>
        <v>-11135132</v>
      </c>
      <c r="W37" s="35">
        <f>+'当年度'!W37-'前年度'!W37</f>
        <v>-19753477</v>
      </c>
      <c r="X37" s="42">
        <f>+'当年度'!X37-'前年度'!X37</f>
        <v>0.5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0.8000000000000007</v>
      </c>
    </row>
    <row r="41" spans="23:24" ht="21" customHeight="1">
      <c r="W41" s="13" t="s">
        <v>48</v>
      </c>
      <c r="X41" s="42">
        <f>+'当年度'!X41-'前年度'!X41</f>
        <v>0.2999999999999998</v>
      </c>
    </row>
    <row r="42" spans="23:24" ht="21" customHeight="1">
      <c r="W42" s="13" t="s">
        <v>49</v>
      </c>
      <c r="X42" s="42">
        <f>+'当年度'!X42-'前年度'!X42</f>
        <v>0.5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60" r:id="rId1"/>
  <headerFooter alignWithMargins="0">
    <oddHeader>&amp;L&amp;"ＭＳ ゴシック,標準"&amp;24 １１ 繰出金の状況・法適用事業等（対前年度増減額）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7"/>
  <sheetViews>
    <sheetView showGridLines="0" view="pageLayout" workbookViewId="0" topLeftCell="B1">
      <selection activeCell="K30" sqref="K30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71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-32.2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  <v>2.9</v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</c>
      <c r="T6" s="48">
        <f>IF(AND('当年度'!T6=0,'前年度'!T6=0),"",IF('前年度'!T6=0,"皆増 ",IF('当年度'!T6=0,"皆減 ",ROUND('増減額'!T6/'前年度'!T6*100,1))))</f>
        <v>-2.1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4.3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-4.9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10.2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</c>
      <c r="T7" s="48">
        <f>IF(AND('当年度'!T7=0,'前年度'!T7=0),"",IF('前年度'!T7=0,"皆増 ",IF('当年度'!T7=0,"皆減 ",ROUND('増減額'!T7/'前年度'!T7*100,1))))</f>
        <v>7.3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12.8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-9.3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13.1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</c>
      <c r="T8" s="48">
        <f>IF(AND('当年度'!T8=0,'前年度'!T8=0),"",IF('前年度'!T8=0,"皆増 ",IF('当年度'!T8=0,"皆減 ",ROUND('増減額'!T8/'前年度'!T8*100,1))))</f>
        <v>3.2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-14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23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-1.4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</c>
      <c r="T9" s="48">
        <f>IF(AND('当年度'!T9=0,'前年度'!T9=0),"",IF('前年度'!T9=0,"皆増 ",IF('当年度'!T9=0,"皆減 ",ROUND('増減額'!T9/'前年度'!T9*100,1))))</f>
        <v>3.4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24.7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-1.2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-0.9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5.7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2.5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</c>
      <c r="T11" s="48">
        <f>IF(AND('当年度'!T11=0,'前年度'!T11=0),"",IF('前年度'!T11=0,"皆増 ",IF('当年度'!T11=0,"皆減 ",ROUND('増減額'!T11/'前年度'!T11*100,1))))</f>
        <v>2.6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12.9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9.6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  <v>0.1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</c>
      <c r="T12" s="48">
        <f>IF(AND('当年度'!T12=0,'前年度'!T12=0),"",IF('前年度'!T12=0,"皆増 ",IF('当年度'!T12=0,"皆減 ",ROUND('増減額'!T12/'前年度'!T12*100,1))))</f>
        <v>6.6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6.7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3.6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</c>
      <c r="T13" s="48">
        <f>IF(AND('当年度'!T13=0,'前年度'!T13=0),"",IF('前年度'!T13=0,"皆増 ",IF('当年度'!T13=0,"皆減 ",ROUND('増減額'!T13/'前年度'!T13*100,1))))</f>
        <v>3.7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23.2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8.6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  <v>70.8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</c>
      <c r="T14" s="48">
        <f>IF(AND('当年度'!T14=0,'前年度'!T14=0),"",IF('前年度'!T14=0,"皆増 ",IF('当年度'!T14=0,"皆減 ",ROUND('増減額'!T14/'前年度'!T14*100,1))))</f>
        <v>51.9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70.9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</c>
      <c r="T15" s="48">
        <f>IF(AND('当年度'!T15=0,'前年度'!T15=0),"",IF('前年度'!T15=0,"皆増 ",IF('当年度'!T15=0,"皆減 ",ROUND('増減額'!T15/'前年度'!T15*100,1))))</f>
        <v>70.9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2.2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1.6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</c>
      <c r="T16" s="48">
        <f>IF(AND('当年度'!T16=0,'前年度'!T16=0),"",IF('前年度'!T16=0,"皆増 ",IF('当年度'!T16=0,"皆減 ",ROUND('増減額'!T16/'前年度'!T16*100,1))))</f>
        <v>1.9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117.9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  <v>0.3</v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12.1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1972.1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4.5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  <v>9.2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</c>
      <c r="T18" s="48">
        <f>IF(AND('当年度'!T18=0,'前年度'!T18=0),"",IF('前年度'!T18=0,"皆増 ",IF('当年度'!T18=0,"皆減 ",ROUND('増減額'!T18/'前年度'!T18*100,1))))</f>
        <v>31.4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0.9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7.8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  <v>1.6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</c>
      <c r="T19" s="50">
        <f>IF(AND('当年度'!T19=0,'前年度'!T19=0),"",IF('前年度'!T19=0,"皆増 ",IF('当年度'!T19=0,"皆減 ",ROUND('増減額'!T19/'前年度'!T19*100,1))))</f>
        <v>3.3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-58.1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-58.1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-99.3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-99.3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913.1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  <v>0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</c>
      <c r="T22" s="48">
        <f>IF(AND('当年度'!T22=0,'前年度'!T22=0),"",IF('前年度'!T22=0,"皆増 ",IF('当年度'!T22=0,"皆減 ",ROUND('増減額'!T22/'前年度'!T22*100,1))))</f>
        <v>29.7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1175.9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</c>
      <c r="T23" s="48">
        <f>IF(AND('当年度'!T23=0,'前年度'!T23=0),"",IF('前年度'!T23=0,"皆増 ",IF('当年度'!T23=0,"皆減 ",ROUND('増減額'!T23/'前年度'!T23*100,1))))</f>
        <v>1175.9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-49.3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</c>
      <c r="T24" s="48">
        <f>IF(AND('当年度'!T24=0,'前年度'!T24=0),"",IF('前年度'!T24=0,"皆増 ",IF('当年度'!T24=0,"皆減 ",ROUND('増減額'!T24/'前年度'!T24*100,1))))</f>
        <v>-49.3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146.6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0.8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</c>
      <c r="T25" s="48">
        <f>IF(AND('当年度'!T25=0,'前年度'!T25=0),"",IF('前年度'!T25=0,"皆増 ",IF('当年度'!T25=0,"皆減 ",ROUND('増減額'!T25/'前年度'!T25*100,1))))</f>
        <v>4.2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0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</c>
      <c r="T26" s="48">
        <f>IF(AND('当年度'!T26=0,'前年度'!T26=0),"",IF('前年度'!T26=0,"皆増 ",IF('当年度'!T26=0,"皆減 ",ROUND('増減額'!T26/'前年度'!T26*100,1))))</f>
        <v>0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  <v>-4.2</v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-6.9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</c>
      <c r="T27" s="48">
        <f>IF(AND('当年度'!T27=0,'前年度'!T27=0),"",IF('前年度'!T27=0,"皆増 ",IF('当年度'!T27=0,"皆減 ",ROUND('増減額'!T27/'前年度'!T27*100,1))))</f>
        <v>-4.3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0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-26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7.6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-7.1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</c>
      <c r="T28" s="48">
        <f>IF(AND('当年度'!T28=0,'前年度'!T28=0),"",IF('前年度'!T28=0,"皆増 ",IF('当年度'!T28=0,"皆減 ",ROUND('増減額'!T28/'前年度'!T28*100,1))))</f>
        <v>-3.4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  <v>51</v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</c>
      <c r="T29" s="48">
        <f>IF(AND('当年度'!T29=0,'前年度'!T29=0),"",IF('前年度'!T29=0,"皆増 ",IF('当年度'!T29=0,"皆減 ",ROUND('増減額'!T29/'前年度'!T29*100,1))))</f>
        <v>51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  <v>22.3</v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</c>
      <c r="T30" s="48">
        <f>IF(AND('当年度'!T30=0,'前年度'!T30=0),"",IF('前年度'!T30=0,"皆増 ",IF('当年度'!T30=0,"皆減 ",ROUND('増減額'!T30/'前年度'!T30*100,1))))</f>
        <v>22.3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-5.1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-4.9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</c>
      <c r="T31" s="48">
        <f>IF(AND('当年度'!T31=0,'前年度'!T31=0),"",IF('前年度'!T31=0,"皆増 ",IF('当年度'!T31=0,"皆減 ",ROUND('増減額'!T31/'前年度'!T31*100,1))))</f>
        <v>-4.9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-17.7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</c>
      <c r="T32" s="48">
        <f>IF(AND('当年度'!T32=0,'前年度'!T32=0),"",IF('前年度'!T32=0,"皆増 ",IF('当年度'!T32=0,"皆減 ",ROUND('増減額'!T32/'前年度'!T32*100,1))))</f>
        <v>-17.7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0.6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0.6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</c>
      <c r="T33" s="48">
        <f>IF(AND('当年度'!T33=0,'前年度'!T33=0),"",IF('前年度'!T33=0,"皆増 ",IF('当年度'!T33=0,"皆減 ",ROUND('増減額'!T33/'前年度'!T33*100,1))))</f>
        <v>0.6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0.2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-1.8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</c>
      <c r="T34" s="48">
        <f>IF(AND('当年度'!T34=0,'前年度'!T34=0),"",IF('前年度'!T34=0,"皆増 ",IF('当年度'!T34=0,"皆減 ",ROUND('増減額'!T34/'前年度'!T34*100,1))))</f>
        <v>-1.3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6.5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3.3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5.7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</c>
      <c r="T35" s="51">
        <f>IF(AND('当年度'!T35=0,'前年度'!T35=0),"",IF('前年度'!T35=0,"皆増 ",IF('当年度'!T35=0,"皆減 ",ROUND('増減額'!T35/'前年度'!T35*100,1))))</f>
        <v>5.2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13.2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-8.3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2.2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-7.1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</c>
      <c r="T36" s="51">
        <f>IF(AND('当年度'!T36=0,'前年度'!T36=0),"",IF('前年度'!T36=0,"皆増 ",IF('当年度'!T36=0,"皆減 ",ROUND('増減額'!T36/'前年度'!T36*100,1))))</f>
        <v>4.3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9.2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2.2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5.5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-7.1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</c>
      <c r="T37" s="51">
        <f>IF(AND('当年度'!T37=0,'前年度'!T37=0),"",IF('前年度'!T37=0,"皆増 ",IF('当年度'!T37=0,"皆減 ",ROUND('増減額'!T37/'前年度'!T37*100,1))))</f>
        <v>5.2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69" r:id="rId1"/>
  <headerFooter alignWithMargins="0">
    <oddHeader>&amp;L&amp;"ＭＳ ゴシック,標準"&amp;24 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2022-12-28T00:01:40Z</cp:lastPrinted>
  <dcterms:created xsi:type="dcterms:W3CDTF">1999-09-10T06:54:36Z</dcterms:created>
  <dcterms:modified xsi:type="dcterms:W3CDTF">2023-08-18T05:48:59Z</dcterms:modified>
  <cp:category/>
  <cp:version/>
  <cp:contentType/>
  <cp:contentStatus/>
</cp:coreProperties>
</file>