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3_志摩市\"/>
    </mc:Choice>
  </mc:AlternateContent>
  <workbookProtection workbookAlgorithmName="SHA-512" workbookHashValue="CZJIR3Y6fTwmo8My5Jb9LeJVR5ipyMqtJnX50U3WE4urBbIKx3enoZNwtx6MBIbDvi4/SxXTxXlmXVl96KXHzQ==" workbookSaltValue="pdMLtfCcEorG5lKsizBtTg=="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W10" i="4"/>
  <c r="P10" i="4"/>
  <c r="B10" i="4"/>
  <c r="AL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<sst xmlns="http://schemas.openxmlformats.org/spreadsheetml/2006/main" count="228" uniqueCount="113">
  <si>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</si>
  <si>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</si>
  <si>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</si>
  <si>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</si>
  <si>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</si>
  <si>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</si>
  <si>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</si>
  <si>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</si>
  <si>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</si>
  <si>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</si>
  <si>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</si>
  <si>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</si>
  <si>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</si>
  <si>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</si>
  <si>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</si>
  <si>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</si>
  <si>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</si>
  <si>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</si>
  <si>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</si>
  <si>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</si>
  <si>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</si>
  <si>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</si>
  <si>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</si>
  <si>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</si>
  <si>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</si>
  <si>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</si>
  <si>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</si>
  <si>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</si>
  <si>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</si>
  <si>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</si>
  <si>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</si>
  <si>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</si>
  <si>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</si>
  <si>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</si>
  <si>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</si>
  <si>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</si>
  <si>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</si>
  <si>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</si>
  <si>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</si>
  <si>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</si>
  <si>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</si>
  <si>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</si>
  <si>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</si>
  <si>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</si>
  <si>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</si>
  <si>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</si>
  <si>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</si>
  <si>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</si>
  <si>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</si>
  <si>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</si>
  <si>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</si>
  <si>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</si>
  <si>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</si>
  <si>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</si>
  <si>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</si>
  <si>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</si>
  <si>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</si>
  <si>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</si>
  <si>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</si>
  <si>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</si>
  <si>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</si>
  <si>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</si>
  <si>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</si>
  <si>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</si>
  <si>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</si>
  <si>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</si>
  <si>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</si>
  <si>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</si>
  <si>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</si>
  <si>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</si>
  <si>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</si>
  <si>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</si>
  <si>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</si>
  <si>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</si>
  <si>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</si>
  <si>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</si>
  <si>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</si>
  <si>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</si>
  <si>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</si>
  <si>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</si>
  <si>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</si>
  <si>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</si>
  <si>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</si>
  <si>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</si>
  <si>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</si>
  <si>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</si>
  <si>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</si>
  <si>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</si>
  <si>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</si>
  <si>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</si>
  <si>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</si>
  <si>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</si>
  <si>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</si>
  <si>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</si>
  <si>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</si>
  <si>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</si>
  <si>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</si>
  <si>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</si>
  <si>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</si>
  <si>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</si>
  <si>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</si>
  <si>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</si>
  <si>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</si>
  <si>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</si>
  <si>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</si>
  <si>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</si>
  <si>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</si>
  <si>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</si>
  <si>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</si>
  <si>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</si>
  <si>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に行われているとはいえず、老朽化が進行している状況にあり、計画的に管路更新事業を進めていく必要があります。
　高齢化や人口減少に伴い給水収益が減少していくことが予想される中で、企業債残高対給水収益比率が類似団体平均値よりも低いため、管路の更新投資を増やすため、企業債や国庫補助金等を活用し、財源を確保したうえ老朽化施設の改良を実施していきます。</t>
    <rPh sb="1" eb="3">
      <t>ホウテイ</t>
    </rPh>
    <rPh sb="3" eb="5">
      <t>タイヨウ</t>
    </rPh>
    <rPh sb="5" eb="7">
      <t>ネンスウ</t>
    </rPh>
    <rPh sb="8" eb="9">
      <t>コ</t>
    </rPh>
    <rPh sb="11" eb="13">
      <t>カンロ</t>
    </rPh>
    <rPh sb="13" eb="15">
      <t>エンチョウ</t>
    </rPh>
    <rPh sb="16" eb="18">
      <t>ワリアイ</t>
    </rPh>
    <rPh sb="19" eb="20">
      <t>アラワ</t>
    </rPh>
    <rPh sb="21" eb="26">
      <t>カンロケイネンカ</t>
    </rPh>
    <rPh sb="26" eb="27">
      <t>リツ</t>
    </rPh>
    <rPh sb="29" eb="31">
      <t>ルイジ</t>
    </rPh>
    <rPh sb="31" eb="33">
      <t>ダンタイ</t>
    </rPh>
    <rPh sb="33" eb="34">
      <t>オヨ</t>
    </rPh>
    <rPh sb="35" eb="37">
      <t>ゼンコク</t>
    </rPh>
    <rPh sb="37" eb="40">
      <t>ヘイキンチ</t>
    </rPh>
    <rPh sb="42" eb="43">
      <t>ヒク</t>
    </rPh>
    <rPh sb="46" eb="48">
      <t>コンゴ</t>
    </rPh>
    <rPh sb="48" eb="52">
      <t>タイヨウネンスウ</t>
    </rPh>
    <rPh sb="53" eb="54">
      <t>ムカ</t>
    </rPh>
    <rPh sb="56" eb="58">
      <t>カンロ</t>
    </rPh>
    <rPh sb="59" eb="60">
      <t>フ</t>
    </rPh>
    <rPh sb="65" eb="67">
      <t>ミコ</t>
    </rPh>
    <rPh sb="79" eb="82">
      <t>トウネンド</t>
    </rPh>
    <rPh sb="83" eb="85">
      <t>コウシン</t>
    </rPh>
    <rPh sb="87" eb="91">
      <t>カンロエンチョウ</t>
    </rPh>
    <rPh sb="92" eb="94">
      <t>ワリアイ</t>
    </rPh>
    <rPh sb="95" eb="96">
      <t>アラワ</t>
    </rPh>
    <rPh sb="97" eb="99">
      <t>カンロ</t>
    </rPh>
    <rPh sb="99" eb="102">
      <t>コウシンリツ</t>
    </rPh>
    <rPh sb="103" eb="105">
      <t>ルイジ</t>
    </rPh>
    <rPh sb="105" eb="107">
      <t>ダンタイ</t>
    </rPh>
    <rPh sb="107" eb="110">
      <t>ヘイキンチ</t>
    </rPh>
    <rPh sb="110" eb="111">
      <t>オヨ</t>
    </rPh>
    <rPh sb="112" eb="114">
      <t>ゼンコク</t>
    </rPh>
    <rPh sb="114" eb="117">
      <t>ヘイキンチ</t>
    </rPh>
    <rPh sb="119" eb="121">
      <t>オオハバ</t>
    </rPh>
    <rPh sb="122" eb="123">
      <t>ヒク</t>
    </rPh>
    <rPh sb="129" eb="131">
      <t>カイリョウ</t>
    </rPh>
    <rPh sb="132" eb="134">
      <t>ジュウブン</t>
    </rPh>
    <rPh sb="135" eb="136">
      <t>オコナ</t>
    </rPh>
    <rPh sb="147" eb="150">
      <t>ロウキュウカ</t>
    </rPh>
    <rPh sb="151" eb="153">
      <t>シンコウ</t>
    </rPh>
    <rPh sb="157" eb="159">
      <t>ジョウキョウ</t>
    </rPh>
    <rPh sb="163" eb="166">
      <t>ケイカクテキ</t>
    </rPh>
    <rPh sb="167" eb="173">
      <t>カンロコウシンジギョウ</t>
    </rPh>
    <rPh sb="174" eb="175">
      <t>スス</t>
    </rPh>
    <rPh sb="179" eb="181">
      <t>ヒツヨウ</t>
    </rPh>
    <rPh sb="189" eb="192">
      <t>コウレイカ</t>
    </rPh>
    <rPh sb="193" eb="197">
      <t>ジンコウゲンショウ</t>
    </rPh>
    <rPh sb="198" eb="199">
      <t>トモナ</t>
    </rPh>
    <rPh sb="200" eb="202">
      <t>キュウスイ</t>
    </rPh>
    <rPh sb="202" eb="204">
      <t>シュウエキ</t>
    </rPh>
    <rPh sb="205" eb="207">
      <t>ゲンショウ</t>
    </rPh>
    <rPh sb="214" eb="216">
      <t>ヨソウ</t>
    </rPh>
    <rPh sb="219" eb="220">
      <t>ナカ</t>
    </rPh>
    <rPh sb="222" eb="225">
      <t>キギョウサイ</t>
    </rPh>
    <rPh sb="225" eb="227">
      <t>ザンダカ</t>
    </rPh>
    <rPh sb="227" eb="228">
      <t>タイ</t>
    </rPh>
    <rPh sb="228" eb="230">
      <t>キュウスイ</t>
    </rPh>
    <rPh sb="230" eb="232">
      <t>シュウエキ</t>
    </rPh>
    <rPh sb="232" eb="234">
      <t>ヒリツ</t>
    </rPh>
    <rPh sb="235" eb="237">
      <t>ルイジ</t>
    </rPh>
    <rPh sb="237" eb="239">
      <t>ダンタイ</t>
    </rPh>
    <rPh sb="239" eb="242">
      <t>ヘイキンチ</t>
    </rPh>
    <rPh sb="245" eb="246">
      <t>ヒク</t>
    </rPh>
    <rPh sb="250" eb="252">
      <t>カンロ</t>
    </rPh>
    <rPh sb="253" eb="255">
      <t>コウシン</t>
    </rPh>
    <rPh sb="255" eb="257">
      <t>トウシ</t>
    </rPh>
    <rPh sb="258" eb="259">
      <t>フ</t>
    </rPh>
    <rPh sb="264" eb="267">
      <t>キギョウサイ</t>
    </rPh>
    <rPh sb="268" eb="270">
      <t>コッコ</t>
    </rPh>
    <rPh sb="270" eb="273">
      <t>ホジョキン</t>
    </rPh>
    <rPh sb="273" eb="274">
      <t>ナド</t>
    </rPh>
    <rPh sb="275" eb="277">
      <t>カツヨウ</t>
    </rPh>
    <rPh sb="279" eb="281">
      <t>ザイゲン</t>
    </rPh>
    <rPh sb="282" eb="284">
      <t>カクホ</t>
    </rPh>
    <rPh sb="288" eb="293">
      <t>ロウキュウカシセツ</t>
    </rPh>
    <rPh sb="294" eb="296">
      <t>カイリョウ</t>
    </rPh>
    <rPh sb="297" eb="299">
      <t>ジッシ</t>
    </rPh>
    <phoneticPr fontId="4"/>
  </si>
  <si>
    <t>　経常収支比率、流動比率とも100％を超えていることから、比較的良好な経営状況といえます。少子高齢化、人口減少による給水収益の減少や、施設の老朽化等による有収率の低下、施設更新費用の増加など、将来の経営環境は厳しくなっていくことが予想されます。
　今後も引き続き、「志摩市水道事業経営戦略」「水道事業基本計画」に基づき、基幹施設の耐震化、経年管の布設替、経年施設の更新など将来にむけての投資を計画的に実行し、不要な投資の抑制・適正化を図りつつ国庫補助金や起債等を含めた財源確保についても積極的に検討していきます。
　将来にわたって安定的に事業を継続できるよう、経営の効率化、健全化を図っていきます。</t>
    <rPh sb="1" eb="5">
      <t>ケイジョウシュウシ</t>
    </rPh>
    <rPh sb="5" eb="7">
      <t>ヒリツ</t>
    </rPh>
    <rPh sb="8" eb="10">
      <t>リュウドウ</t>
    </rPh>
    <rPh sb="10" eb="12">
      <t>ヒリツ</t>
    </rPh>
    <rPh sb="19" eb="20">
      <t>コ</t>
    </rPh>
    <rPh sb="29" eb="32">
      <t>ヒカクテキ</t>
    </rPh>
    <rPh sb="32" eb="34">
      <t>リョウコウ</t>
    </rPh>
    <rPh sb="35" eb="39">
      <t>ケイエイジョウキョウ</t>
    </rPh>
    <rPh sb="45" eb="50">
      <t>ショウシコウレイカ</t>
    </rPh>
    <rPh sb="53" eb="55">
      <t>ゲンショウ</t>
    </rPh>
    <rPh sb="227" eb="229">
      <t>キサイ</t>
    </rPh>
    <rPh sb="247" eb="249">
      <t>ケントウ</t>
    </rPh>
    <phoneticPr fontId="4"/>
  </si>
  <si>
    <t xml:space="preserve"> 単年度収支が黒字であることを示す経常収支比率が類似団体平均値よりも高い状態であり、累積欠損金も発生していません。また、一年以内に支払うべき債務に対する支払い能力を表す流動比率も全国平均値及び類似団体平均値を上回り、現在のところ健全経営であると考えます。
　施設の稼働が収益につながっているかを判断する有収率は、類似団体より2.55ポイント高い状況となりましたが、給水された水量に対し収益に結びついていない水量（漏水等）を改善し、更なる費用削減を図るため、計画的に漏水調査を行い有収率の向上に努めていきます。
　また、前年度より改善されましたが、施設利用率が類似団体平均値に比べ10ポイント以上低い状態が続き、給水原価も41.08円高くなっています。これは、当市が季節によって水需要に大きな変動がある観光地であり、8月のお盆期間もしくは、年末年始時期の帰省客や観光客の増加で水道使用量がピーク時に供給不足に陥らないように設備投資を実施してきたため、それ以外の期間は設備過剰となって施設利用率が低下、給水原価も高くなっています。
　常時、安定給水できる設備規模が必要であるため、安易に効率性を上げる為の設備縮小はできませんが、人口減少及び高齢化等に伴い年間水道使用量が減少していることから、可能な範囲内で施設の統廃合や縮小を検討していく必要があります。</t>
    <rPh sb="1" eb="4">
      <t>タンネンド</t>
    </rPh>
    <rPh sb="4" eb="6">
      <t>シュウシ</t>
    </rPh>
    <rPh sb="7" eb="9">
      <t>クロジ</t>
    </rPh>
    <rPh sb="15" eb="16">
      <t>シメ</t>
    </rPh>
    <rPh sb="17" eb="19">
      <t>ケイジョウ</t>
    </rPh>
    <rPh sb="19" eb="21">
      <t>シュウシ</t>
    </rPh>
    <rPh sb="21" eb="23">
      <t>ヒリツ</t>
    </rPh>
    <rPh sb="24" eb="26">
      <t>ルイジ</t>
    </rPh>
    <rPh sb="26" eb="28">
      <t>ダンタイ</t>
    </rPh>
    <rPh sb="28" eb="31">
      <t>ヘイキンチ</t>
    </rPh>
    <rPh sb="34" eb="35">
      <t>タカ</t>
    </rPh>
    <rPh sb="36" eb="38">
      <t>ジョウタイ</t>
    </rPh>
    <rPh sb="42" eb="44">
      <t>ルイセキ</t>
    </rPh>
    <rPh sb="44" eb="47">
      <t>ケッソンキン</t>
    </rPh>
    <rPh sb="48" eb="50">
      <t>ハッセイ</t>
    </rPh>
    <rPh sb="60" eb="62">
      <t>イチネン</t>
    </rPh>
    <rPh sb="62" eb="64">
      <t>イナイ</t>
    </rPh>
    <rPh sb="65" eb="67">
      <t>シハラ</t>
    </rPh>
    <rPh sb="70" eb="72">
      <t>サイム</t>
    </rPh>
    <rPh sb="73" eb="74">
      <t>タイ</t>
    </rPh>
    <rPh sb="76" eb="78">
      <t>シハラ</t>
    </rPh>
    <rPh sb="79" eb="81">
      <t>ノウリョク</t>
    </rPh>
    <rPh sb="82" eb="83">
      <t>アラワ</t>
    </rPh>
    <rPh sb="84" eb="86">
      <t>リュウドウ</t>
    </rPh>
    <rPh sb="86" eb="88">
      <t>ヒリツ</t>
    </rPh>
    <rPh sb="89" eb="91">
      <t>ゼンコク</t>
    </rPh>
    <rPh sb="91" eb="94">
      <t>ヘイキンチ</t>
    </rPh>
    <rPh sb="94" eb="95">
      <t>オヨ</t>
    </rPh>
    <rPh sb="96" eb="98">
      <t>ルイジ</t>
    </rPh>
    <rPh sb="98" eb="100">
      <t>ダンタイ</t>
    </rPh>
    <rPh sb="100" eb="103">
      <t>ヘイキンチ</t>
    </rPh>
    <rPh sb="104" eb="106">
      <t>ウワマワ</t>
    </rPh>
    <rPh sb="108" eb="110">
      <t>ゲンザイ</t>
    </rPh>
    <rPh sb="114" eb="116">
      <t>ケンゼン</t>
    </rPh>
    <rPh sb="116" eb="118">
      <t>ケイエイ</t>
    </rPh>
    <rPh sb="122" eb="123">
      <t>カンガ</t>
    </rPh>
    <rPh sb="129" eb="131">
      <t>シセツ</t>
    </rPh>
    <rPh sb="132" eb="134">
      <t>カドウ</t>
    </rPh>
    <rPh sb="135" eb="137">
      <t>シュウエキ</t>
    </rPh>
    <rPh sb="147" eb="149">
      <t>ハンダン</t>
    </rPh>
    <rPh sb="151" eb="154">
      <t>ユウシュウリツ</t>
    </rPh>
    <rPh sb="156" eb="158">
      <t>ルイジ</t>
    </rPh>
    <rPh sb="158" eb="160">
      <t>ダンタイ</t>
    </rPh>
    <rPh sb="170" eb="171">
      <t>タカ</t>
    </rPh>
    <rPh sb="172" eb="174">
      <t>ジョウキョウ</t>
    </rPh>
    <rPh sb="182" eb="184">
      <t>キュウスイ</t>
    </rPh>
    <rPh sb="187" eb="189">
      <t>スイリョウ</t>
    </rPh>
    <rPh sb="190" eb="191">
      <t>タイ</t>
    </rPh>
    <rPh sb="192" eb="194">
      <t>シュウエキ</t>
    </rPh>
    <rPh sb="195" eb="196">
      <t>ムス</t>
    </rPh>
    <rPh sb="203" eb="205">
      <t>スイリョウ</t>
    </rPh>
    <rPh sb="206" eb="208">
      <t>ロウスイ</t>
    </rPh>
    <rPh sb="208" eb="209">
      <t>ナド</t>
    </rPh>
    <rPh sb="211" eb="213">
      <t>カイゼン</t>
    </rPh>
    <rPh sb="215" eb="216">
      <t>サラ</t>
    </rPh>
    <rPh sb="218" eb="220">
      <t>ヒヨウ</t>
    </rPh>
    <rPh sb="220" eb="222">
      <t>サクゲン</t>
    </rPh>
    <rPh sb="223" eb="224">
      <t>ハカ</t>
    </rPh>
    <rPh sb="228" eb="231">
      <t>ケイカクテキ</t>
    </rPh>
    <rPh sb="232" eb="236">
      <t>ロウスイチョウサ</t>
    </rPh>
    <rPh sb="237" eb="238">
      <t>オコナ</t>
    </rPh>
    <rPh sb="239" eb="242">
      <t>ユウシュウリツ</t>
    </rPh>
    <rPh sb="243" eb="245">
      <t>コウジョウ</t>
    </rPh>
    <rPh sb="246" eb="247">
      <t>ツト</t>
    </rPh>
    <rPh sb="259" eb="262">
      <t>ゼンネンド</t>
    </rPh>
    <rPh sb="264" eb="266">
      <t>カイゼン</t>
    </rPh>
    <rPh sb="273" eb="278">
      <t>シセツリヨウリツ</t>
    </rPh>
    <rPh sb="279" eb="281">
      <t>ルイジ</t>
    </rPh>
    <rPh sb="281" eb="283">
      <t>ダンタイ</t>
    </rPh>
    <rPh sb="283" eb="286">
      <t>ヘイキンチ</t>
    </rPh>
    <rPh sb="287" eb="288">
      <t>クラ</t>
    </rPh>
    <rPh sb="295" eb="297">
      <t>イジョウ</t>
    </rPh>
    <rPh sb="297" eb="298">
      <t>ヒク</t>
    </rPh>
    <rPh sb="299" eb="301">
      <t>ジョウタイ</t>
    </rPh>
    <rPh sb="302" eb="303">
      <t>ツヅ</t>
    </rPh>
    <rPh sb="305" eb="307">
      <t>キュウスイ</t>
    </rPh>
    <rPh sb="307" eb="309">
      <t>ゲンカ</t>
    </rPh>
    <rPh sb="315" eb="316">
      <t>エン</t>
    </rPh>
    <rPh sb="316" eb="317">
      <t>タカ</t>
    </rPh>
    <rPh sb="329" eb="331">
      <t>トウシ</t>
    </rPh>
    <rPh sb="332" eb="334">
      <t>キセツ</t>
    </rPh>
    <rPh sb="338" eb="341">
      <t>ミズジュヨウ</t>
    </rPh>
    <rPh sb="342" eb="343">
      <t>オオ</t>
    </rPh>
    <rPh sb="345" eb="347">
      <t>ヘンドウ</t>
    </rPh>
    <rPh sb="350" eb="353">
      <t>カンコウチ</t>
    </rPh>
    <rPh sb="358" eb="359">
      <t>ガツ</t>
    </rPh>
    <rPh sb="361" eb="362">
      <t>ボン</t>
    </rPh>
    <rPh sb="362" eb="364">
      <t>キカン</t>
    </rPh>
    <rPh sb="369" eb="373">
      <t>ネンマツネンシ</t>
    </rPh>
    <rPh sb="373" eb="375">
      <t>ジキ</t>
    </rPh>
    <rPh sb="376" eb="379">
      <t>キセイキャク</t>
    </rPh>
    <rPh sb="380" eb="383">
      <t>カンコウキャク</t>
    </rPh>
    <rPh sb="384" eb="386">
      <t>ゾウカ</t>
    </rPh>
    <rPh sb="387" eb="389">
      <t>スイドウ</t>
    </rPh>
    <rPh sb="396" eb="397">
      <t>ジ</t>
    </rPh>
    <rPh sb="398" eb="402">
      <t>キョウキュウブソク</t>
    </rPh>
    <rPh sb="403" eb="404">
      <t>オチイ</t>
    </rPh>
    <rPh sb="410" eb="412">
      <t>セツビ</t>
    </rPh>
    <rPh sb="412" eb="414">
      <t>トウシ</t>
    </rPh>
    <rPh sb="415" eb="417">
      <t>ジッシ</t>
    </rPh>
    <rPh sb="426" eb="428">
      <t>イガイ</t>
    </rPh>
    <rPh sb="429" eb="431">
      <t>キカン</t>
    </rPh>
    <rPh sb="432" eb="434">
      <t>セツビ</t>
    </rPh>
    <rPh sb="434" eb="436">
      <t>カジョウ</t>
    </rPh>
    <rPh sb="440" eb="445">
      <t>シセツリヨウリツ</t>
    </rPh>
    <rPh sb="446" eb="448">
      <t>テイカ</t>
    </rPh>
    <rPh sb="514" eb="516">
      <t>ゲンショウ</t>
    </rPh>
    <rPh sb="516" eb="51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</si>
</sst>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7.0000000000000007E-2</c:v>
                </c:pt>
                <c:pt idx="2">
                  <c:v>0.28000000000000003</c:v>
                </c:pt>
                <c:pt idx="3">
                  <c:v>0.11</c:v>
                </c:pt>
                <c:pt idx="4">
                  <c:v>0.15</c:v>
                </c:pt>
              </c:numCache>
            </c:numRef>
          </c:val>
          <c:extLst>
            <c:ext xmlns:c16="http://schemas.microsoft.com/office/drawing/2014/chart" uri="{C3380CC4-5D6E-409C-BE32-E72D297353CC}">
              <c16:uniqueId val="{00000000-1F02-493A-B22D-0CF183596B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1F02-493A-B22D-0CF183596B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47.48</c:v>
                </c:pt>
                <c:pt idx="1">
                  <c:v>47.23</c:v>
                </c:pt>
                <c:pt idx="2">
                  <c:v>45.28</c:v>
                </c:pt>
                <c:pt idx="3">
                  <c:v>43.5</c:v>
                </c:pt>
                <c:pt idx="4">
                  <c:v>44.1</c:v>
                </c:pt>
              </c:numCache>
            </c:numRef>
          </c:val>
          <c:extLst>
            <c:ext xmlns:c16="http://schemas.microsoft.com/office/drawing/2014/chart" uri="{C3380CC4-5D6E-409C-BE32-E72D297353CC}">
              <c16:uniqueId val="{00000000-EB64-4821-91E6-EE8B15DC22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B64-4821-91E6-EE8B15DC22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84.65</c:v>
                </c:pt>
                <c:pt idx="1">
                  <c:v>83.74</c:v>
                </c:pt>
                <c:pt idx="2">
                  <c:v>84.54</c:v>
                </c:pt>
                <c:pt idx="3">
                  <c:v>87.42</c:v>
                </c:pt>
                <c:pt idx="4">
                  <c:v>86.48</c:v>
                </c:pt>
              </c:numCache>
            </c:numRef>
          </c:val>
          <c:extLst>
            <c:ext xmlns:c16="http://schemas.microsoft.com/office/drawing/2014/chart" uri="{C3380CC4-5D6E-409C-BE32-E72D297353CC}">
              <c16:uniqueId val="{00000000-42B4-4572-86F2-84E7E9974F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2B4-4572-86F2-84E7E9974F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125.19</c:v>
                </c:pt>
                <c:pt idx="1">
                  <c:v>116.82</c:v>
                </c:pt>
                <c:pt idx="2">
                  <c:v>103.74</c:v>
                </c:pt>
                <c:pt idx="3">
                  <c:v>113.73</c:v>
                </c:pt>
                <c:pt idx="4">
                  <c:v>116.68</c:v>
                </c:pt>
              </c:numCache>
            </c:numRef>
          </c:val>
          <c:extLst>
            <c:ext xmlns:c16="http://schemas.microsoft.com/office/drawing/2014/chart" uri="{C3380CC4-5D6E-409C-BE32-E72D297353CC}">
              <c16:uniqueId val="{00000000-2FDC-4676-811D-8EDE702E94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FDC-4676-811D-8EDE702E94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48.73</c:v>
                </c:pt>
                <c:pt idx="1">
                  <c:v>50.11</c:v>
                </c:pt>
                <c:pt idx="2">
                  <c:v>51.77</c:v>
                </c:pt>
                <c:pt idx="3">
                  <c:v>53.66</c:v>
                </c:pt>
                <c:pt idx="4">
                  <c:v>55.33</c:v>
                </c:pt>
              </c:numCache>
            </c:numRef>
          </c:val>
          <c:extLst>
            <c:ext xmlns:c16="http://schemas.microsoft.com/office/drawing/2014/chart" uri="{C3380CC4-5D6E-409C-BE32-E72D297353CC}">
              <c16:uniqueId val="{00000000-4DCF-4913-B6B4-F9B095A04E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DCF-4913-B6B4-F9B095A04E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7.98</c:v>
                </c:pt>
                <c:pt idx="1">
                  <c:v>7.98</c:v>
                </c:pt>
                <c:pt idx="2">
                  <c:v>7.99</c:v>
                </c:pt>
                <c:pt idx="3">
                  <c:v>4.45</c:v>
                </c:pt>
                <c:pt idx="4">
                  <c:v>8.89</c:v>
                </c:pt>
              </c:numCache>
            </c:numRef>
          </c:val>
          <c:extLst>
            <c:ext xmlns:c16="http://schemas.microsoft.com/office/drawing/2014/chart" uri="{C3380CC4-5D6E-409C-BE32-E72D297353CC}">
              <c16:uniqueId val="{00000000-FB64-4458-8C9F-6EE876F711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B64-4458-8C9F-6EE876F711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95-4DE4-8283-FF6A8A196E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D95-4DE4-8283-FF6A8A196E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457.73</c:v>
                </c:pt>
                <c:pt idx="1">
                  <c:v>484.16</c:v>
                </c:pt>
                <c:pt idx="2">
                  <c:v>598.86</c:v>
                </c:pt>
                <c:pt idx="3">
                  <c:v>551.91999999999996</c:v>
                </c:pt>
                <c:pt idx="4">
                  <c:v>643.02</c:v>
                </c:pt>
              </c:numCache>
            </c:numRef>
          </c:val>
          <c:extLst>
            <c:ext xmlns:c16="http://schemas.microsoft.com/office/drawing/2014/chart" uri="{C3380CC4-5D6E-409C-BE32-E72D297353CC}">
              <c16:uniqueId val="{00000000-49A8-4828-84C7-60EFFB07E2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9A8-4828-84C7-60EFFB07E2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134.69</c:v>
                </c:pt>
                <c:pt idx="1">
                  <c:v>119.8</c:v>
                </c:pt>
                <c:pt idx="2">
                  <c:v>128.37</c:v>
                </c:pt>
                <c:pt idx="3">
                  <c:v>94.06</c:v>
                </c:pt>
                <c:pt idx="4">
                  <c:v>89.01</c:v>
                </c:pt>
              </c:numCache>
            </c:numRef>
          </c:val>
          <c:extLst>
            <c:ext xmlns:c16="http://schemas.microsoft.com/office/drawing/2014/chart" uri="{C3380CC4-5D6E-409C-BE32-E72D297353CC}">
              <c16:uniqueId val="{00000000-4486-42F3-A36E-0012C3B0BE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486-42F3-A36E-0012C3B0BE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121.94</c:v>
                </c:pt>
                <c:pt idx="1">
                  <c:v>116.77</c:v>
                </c:pt>
                <c:pt idx="2">
                  <c:v>103.39</c:v>
                </c:pt>
                <c:pt idx="3">
                  <c:v>115.09</c:v>
                </c:pt>
                <c:pt idx="4">
                  <c:v>103.96</c:v>
                </c:pt>
              </c:numCache>
            </c:numRef>
          </c:val>
          <c:extLst>
            <c:ext xmlns:c16="http://schemas.microsoft.com/office/drawing/2014/chart" uri="{C3380CC4-5D6E-409C-BE32-E72D297353CC}">
              <c16:uniqueId val="{00000000-4CBE-414D-8A84-55692B733D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4CBE-414D-8A84-55692B733D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207.77</c:v>
                </c:pt>
                <c:pt idx="1">
                  <c:v>217.53</c:v>
                </c:pt>
                <c:pt idx="2">
                  <c:v>207.64</c:v>
                </c:pt>
                <c:pt idx="3">
                  <c:v>220.93</c:v>
                </c:pt>
                <c:pt idx="4">
                  <c:v>220.02</c:v>
                </c:pt>
              </c:numCache>
            </c:numRef>
          </c:val>
          <c:extLst>
            <c:ext xmlns:c16="http://schemas.microsoft.com/office/drawing/2014/chart" uri="{C3380CC4-5D6E-409C-BE32-E72D297353CC}">
              <c16:uniqueId val="{00000000-09F5-4DA3-A28A-7BE67B282C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9F5-4DA3-A28A-7BE67B282C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志摩市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46159</v>
      </c>
      <c r="AM8" s="45"/>
      <c r="AN8" s="45"/>
      <c r="AO8" s="45"/>
      <c r="AP8" s="45"/>
      <c r="AQ8" s="45"/>
      <c r="AR8" s="45"/>
      <c r="AS8" s="45"/>
      <c r="AT8" s="46">
        <f>データ!$S$6</f>
        <v>178.94</v>
      </c>
      <c r="AU8" s="47"/>
      <c r="AV8" s="47"/>
      <c r="AW8" s="47"/>
      <c r="AX8" s="47"/>
      <c r="AY8" s="47"/>
      <c r="AZ8" s="47"/>
      <c r="BA8" s="47"/>
      <c r="BB8" s="48">
        <f>データ!$T$6</f>
        <v>257.95999999999998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91.72</v>
      </c>
      <c r="J10" s="47"/>
      <c r="K10" s="47"/>
      <c r="L10" s="47"/>
      <c r="M10" s="47"/>
      <c r="N10" s="47"/>
      <c r="O10" s="82"/>
      <c r="P10" s="48">
        <f>データ!$P$6</f>
        <v>98.58</v>
      </c>
      <c r="Q10" s="48"/>
      <c r="R10" s="48"/>
      <c r="S10" s="48"/>
      <c r="T10" s="48"/>
      <c r="U10" s="48"/>
      <c r="V10" s="48"/>
      <c r="W10" s="45">
        <f>データ!$Q$6</f>
        <v>4389</v>
      </c>
      <c r="X10" s="45"/>
      <c r="Y10" s="45"/>
      <c r="Z10" s="45"/>
      <c r="AA10" s="45"/>
      <c r="AB10" s="45"/>
      <c r="AC10" s="45"/>
      <c r="AD10" s="2"/>
      <c r="AE10" s="2"/>
      <c r="AF10" s="2"/>
      <c r="AG10" s="2"/>
      <c r="AH10" s="2"/>
      <c r="AI10" s="2"/>
      <c r="AJ10" s="2"/>
      <c r="AK10" s="2"/>
      <c r="AL10" s="45">
        <f>データ!$U$6</f>
        <v>45176</v>
      </c>
      <c r="AM10" s="45"/>
      <c r="AN10" s="45"/>
      <c r="AO10" s="45"/>
      <c r="AP10" s="45"/>
      <c r="AQ10" s="45"/>
      <c r="AR10" s="45"/>
      <c r="AS10" s="45"/>
      <c r="AT10" s="46">
        <f>データ!$V$6</f>
        <v>111.6</v>
      </c>
      <c r="AU10" s="47"/>
      <c r="AV10" s="47"/>
      <c r="AW10" s="47"/>
      <c r="AX10" s="47"/>
      <c r="AY10" s="47"/>
      <c r="AZ10" s="47"/>
      <c r="BA10" s="47"/>
      <c r="BB10" s="48">
        <f>データ!$W$6</f>
        <v>404.8</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3"/>
      <c r="BN59" s="83"/>
      <c r="BO59" s="83"/>
      <c r="BP59" s="83"/>
      <c r="BQ59" s="83"/>
      <c r="BR59" s="83"/>
      <c r="BS59" s="83"/>
      <c r="BT59" s="83"/>
      <c r="BU59" s="83"/>
      <c r="BV59" s="83"/>
      <c r="BW59" s="83"/>
      <c r="BX59" s="83"/>
      <c r="BY59" s="83"/>
      <c r="BZ59" s="8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7"/>
      <c r="BM60" s="83"/>
      <c r="BN60" s="83"/>
      <c r="BO60" s="83"/>
      <c r="BP60" s="83"/>
      <c r="BQ60" s="83"/>
      <c r="BR60" s="83"/>
      <c r="BS60" s="83"/>
      <c r="BT60" s="83"/>
      <c r="BU60" s="83"/>
      <c r="BV60" s="83"/>
      <c r="BW60" s="83"/>
      <c r="BX60" s="83"/>
      <c r="BY60" s="83"/>
      <c r="BZ60" s="8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7"/>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ME73m5+MMJZgF+7Y/zQVOtdq2u9VK6++GfSpXCXWktzHQPkwRf9S5b4MAyqxqjn7WEKf4q11VzJqGJicSR/yg==" saltValue="MuaMTl6E8YapKrbtzlU+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242152</v>
      </c>
      <c r="D6" s="20">
        <f t="shared" si="3"/>
        <v>46</v>
      </c>
      <c r="E6" s="20">
        <f t="shared" si="3"/>
        <v>1</v>
      </c>
      <c r="F6" s="20">
        <f t="shared" si="3"/>
        <v>0</v>
      </c>
      <c r="G6" s="20">
        <f t="shared" si="3"/>
        <v>1</v>
      </c>
      <c r="H6" s="20" t="str">
        <f t="shared" si="3"/>
        <v>三重県　志摩市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91.72</v>
      </c>
      <c r="P6" s="21">
        <f t="shared" si="3"/>
        <v>98.58</v>
      </c>
      <c r="Q6" s="21">
        <f t="shared" si="3"/>
        <v>4389</v>
      </c>
      <c r="R6" s="21">
        <f t="shared" si="3"/>
        <v>46159</v>
      </c>
      <c r="S6" s="21">
        <f t="shared" si="3"/>
        <v>178.94</v>
      </c>
      <c r="T6" s="21">
        <f t="shared" si="3"/>
        <v>257.95999999999998</v>
      </c>
      <c r="U6" s="21">
        <f t="shared" si="3"/>
        <v>45176</v>
      </c>
      <c r="V6" s="21">
        <f t="shared" si="3"/>
        <v>111.6</v>
      </c>
      <c r="W6" s="21">
        <f t="shared" si="3"/>
        <v>404.8</v>
      </c>
      <c r="X6" s="22">
        <f>IF(X7="",NA(),X7)</f>
        <v>125.19</v>
      </c>
      <c r="Y6" s="22">
        <f t="shared" ref="Y6:AG6" si="4">IF(Y7="",NA(),Y7)</f>
        <v>116.82</v>
      </c>
      <c r="Z6" s="22">
        <f t="shared" si="4"/>
        <v>103.74</v>
      </c>
      <c r="AA6" s="22">
        <f t="shared" si="4"/>
        <v>113.73</v>
      </c>
      <c r="AB6" s="22">
        <f t="shared" si="4"/>
        <v>116.68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457.73</v>
      </c>
      <c r="AU6" s="22">
        <f t="shared" ref="AU6:BC6" si="6">IF(AU7="",NA(),AU7)</f>
        <v>484.16</v>
      </c>
      <c r="AV6" s="22">
        <f t="shared" si="6"/>
        <v>598.86</v>
      </c>
      <c r="AW6" s="22">
        <f t="shared" si="6"/>
        <v>551.91999999999996</v>
      </c>
      <c r="AX6" s="22">
        <f t="shared" si="6"/>
        <v>643.02</v>
      </c>
      <c r="AY6" s="22">
        <f t="shared" si="6"/>
        <v>366.03</v>
      </c>
      <c r="AZ6" s="22">
        <f t="shared" si="6"/>
        <v>365.18</v>
      </c>
      <c r="BA6" s="22">
        <f t="shared" si="6"/>
        <v>327.77</v>
      </c>
      <c r="BB6" s="22">
        <f t="shared" si="6"/>
        <v>338.02</v>
      </c>
      <c r="BC6" s="22">
        <f t="shared" si="6"/>
        <v>345.94</v>
      </c>
      <c r="BD6" s="21" t="str">
        <f>IF(BD7="","",IF(BD7="-","【-】","【"&amp;SUBSTITUTE(TEXT(BD7,"#,##0.00"),"-","△")&amp;"】"))</f>
        <v>【252.29】</v>
      </c>
      <c r="BE6" s="22">
        <f>IF(BE7="",NA(),BE7)</f>
        <v>134.69</v>
      </c>
      <c r="BF6" s="22">
        <f t="shared" ref="BF6:BN6" si="7">IF(BF7="",NA(),BF7)</f>
        <v>119.8</v>
      </c>
      <c r="BG6" s="22">
        <f t="shared" si="7"/>
        <v>128.37</v>
      </c>
      <c r="BH6" s="22">
        <f t="shared" si="7"/>
        <v>94.06</v>
      </c>
      <c r="BI6" s="22">
        <f t="shared" si="7"/>
        <v>89.01</v>
      </c>
      <c r="BJ6" s="22">
        <f t="shared" si="7"/>
        <v>370.12</v>
      </c>
      <c r="BK6" s="22">
        <f t="shared" si="7"/>
        <v>371.65</v>
      </c>
      <c r="BL6" s="22">
        <f t="shared" si="7"/>
        <v>397.1</v>
      </c>
      <c r="BM6" s="22">
        <f t="shared" si="7"/>
        <v>379.91</v>
      </c>
      <c r="BN6" s="22">
        <f t="shared" si="7"/>
        <v>386.61</v>
      </c>
      <c r="BO6" s="21" t="str">
        <f>IF(BO7="","",IF(BO7="-","【-】","【"&amp;SUBSTITUTE(TEXT(BO7,"#,##0.00"),"-","△")&amp;"】"))</f>
        <v>【268.07】</v>
      </c>
      <c r="BP6" s="22">
        <f>IF(BP7="",NA(),BP7)</f>
        <v>121.94</v>
      </c>
      <c r="BQ6" s="22">
        <f t="shared" ref="BQ6:BY6" si="8">IF(BQ7="",NA(),BQ7)</f>
        <v>116.77</v>
      </c>
      <c r="BR6" s="22">
        <f t="shared" si="8"/>
        <v>103.39</v>
      </c>
      <c r="BS6" s="22">
        <f t="shared" si="8"/>
        <v>115.09</v>
      </c>
      <c r="BT6" s="22">
        <f t="shared" si="8"/>
        <v>103.96</v>
      </c>
      <c r="BU6" s="22">
        <f t="shared" si="8"/>
        <v>100.42</v>
      </c>
      <c r="BV6" s="22">
        <f t="shared" si="8"/>
        <v>98.77</v>
      </c>
      <c r="BW6" s="22">
        <f t="shared" si="8"/>
        <v>95.79</v>
      </c>
      <c r="BX6" s="22">
        <f t="shared" si="8"/>
        <v>98.3</v>
      </c>
      <c r="BY6" s="22">
        <f t="shared" si="8"/>
        <v>93.82</v>
      </c>
      <c r="BZ6" s="21" t="str">
        <f>IF(BZ7="","",IF(BZ7="-","【-】","【"&amp;SUBSTITUTE(TEXT(BZ7,"#,##0.00"),"-","△")&amp;"】"))</f>
        <v>【97.47】</v>
      </c>
      <c r="CA6" s="22">
        <f>IF(CA7="",NA(),CA7)</f>
        <v>207.77</v>
      </c>
      <c r="CB6" s="22">
        <f t="shared" ref="CB6:CJ6" si="9">IF(CB7="",NA(),CB7)</f>
        <v>217.53</v>
      </c>
      <c r="CC6" s="22">
        <f t="shared" si="9"/>
        <v>207.64</v>
      </c>
      <c r="CD6" s="22">
        <f t="shared" si="9"/>
        <v>220.93</v>
      </c>
      <c r="CE6" s="22">
        <f t="shared" si="9"/>
        <v>220.02</v>
      </c>
      <c r="CF6" s="22">
        <f t="shared" si="9"/>
        <v>171.67</v>
      </c>
      <c r="CG6" s="22">
        <f t="shared" si="9"/>
        <v>173.67</v>
      </c>
      <c r="CH6" s="22">
        <f t="shared" si="9"/>
        <v>171.13</v>
      </c>
      <c r="CI6" s="22">
        <f t="shared" si="9"/>
        <v>173.7</v>
      </c>
      <c r="CJ6" s="22">
        <f t="shared" si="9"/>
        <v>178.94</v>
      </c>
      <c r="CK6" s="21" t="str">
        <f>IF(CK7="","",IF(CK7="-","【-】","【"&amp;SUBSTITUTE(TEXT(CK7,"#,##0.00"),"-","△")&amp;"】"))</f>
        <v>【174.75】</v>
      </c>
      <c r="CL6" s="22">
        <f>IF(CL7="",NA(),CL7)</f>
        <v>47.48</v>
      </c>
      <c r="CM6" s="22">
        <f t="shared" ref="CM6:CU6" si="10">IF(CM7="",NA(),CM7)</f>
        <v>47.23</v>
      </c>
      <c r="CN6" s="22">
        <f t="shared" si="10"/>
        <v>45.28</v>
      </c>
      <c r="CO6" s="22">
        <f t="shared" si="10"/>
        <v>43.5</v>
      </c>
      <c r="CP6" s="22">
        <f t="shared" si="10"/>
        <v>44.1</v>
      </c>
      <c r="CQ6" s="22">
        <f t="shared" si="10"/>
        <v>59.74</v>
      </c>
      <c r="CR6" s="22">
        <f t="shared" si="10"/>
        <v>59.67</v>
      </c>
      <c r="CS6" s="22">
        <f t="shared" si="10"/>
        <v>60.12</v>
      </c>
      <c r="CT6" s="22">
        <f t="shared" si="10"/>
        <v>60.34</v>
      </c>
      <c r="CU6" s="22">
        <f t="shared" si="10"/>
        <v>59.54</v>
      </c>
      <c r="CV6" s="21" t="str">
        <f>IF(CV7="","",IF(CV7="-","【-】","【"&amp;SUBSTITUTE(TEXT(CV7,"#,##0.00"),"-","△")&amp;"】"))</f>
        <v>【59.97】</v>
      </c>
      <c r="CW6" s="22">
        <f>IF(CW7="",NA(),CW7)</f>
        <v>84.65</v>
      </c>
      <c r="CX6" s="22">
        <f t="shared" ref="CX6:DF6" si="11">IF(CX7="",NA(),CX7)</f>
        <v>83.74</v>
      </c>
      <c r="CY6" s="22">
        <f t="shared" si="11"/>
        <v>84.54</v>
      </c>
      <c r="CZ6" s="22">
        <f t="shared" si="11"/>
        <v>87.42</v>
      </c>
      <c r="DA6" s="22">
        <f t="shared" si="11"/>
        <v>86.48</v>
      </c>
      <c r="DB6" s="22">
        <f t="shared" si="11"/>
        <v>84.8</v>
      </c>
      <c r="DC6" s="22">
        <f t="shared" si="11"/>
        <v>84.6</v>
      </c>
      <c r="DD6" s="22">
        <f t="shared" si="11"/>
        <v>84.24</v>
      </c>
      <c r="DE6" s="22">
        <f t="shared" si="11"/>
        <v>84.19</v>
      </c>
      <c r="DF6" s="22">
        <f t="shared" si="11"/>
        <v>83.93</v>
      </c>
      <c r="DG6" s="21" t="str">
        <f>IF(DG7="","",IF(DG7="-","【-】","【"&amp;SUBSTITUTE(TEXT(DG7,"#,##0.00"),"-","△")&amp;"】"))</f>
        <v>【89.76】</v>
      </c>
      <c r="DH6" s="22">
        <f>IF(DH7="",NA(),DH7)</f>
        <v>48.73</v>
      </c>
      <c r="DI6" s="22">
        <f t="shared" ref="DI6:DQ6" si="12">IF(DI7="",NA(),DI7)</f>
        <v>50.11</v>
      </c>
      <c r="DJ6" s="22">
        <f t="shared" si="12"/>
        <v>51.77</v>
      </c>
      <c r="DK6" s="22">
        <f t="shared" si="12"/>
        <v>53.66</v>
      </c>
      <c r="DL6" s="22">
        <f t="shared" si="12"/>
        <v>55.33</v>
      </c>
      <c r="DM6" s="22">
        <f t="shared" si="12"/>
        <v>47.66</v>
      </c>
      <c r="DN6" s="22">
        <f t="shared" si="12"/>
        <v>48.17</v>
      </c>
      <c r="DO6" s="22">
        <f t="shared" si="12"/>
        <v>48.83</v>
      </c>
      <c r="DP6" s="22">
        <f t="shared" si="12"/>
        <v>49.96</v>
      </c>
      <c r="DQ6" s="22">
        <f t="shared" si="12"/>
        <v>50.82</v>
      </c>
      <c r="DR6" s="21" t="str">
        <f>IF(DR7="","",IF(DR7="-","【-】","【"&amp;SUBSTITUTE(TEXT(DR7,"#,##0.00"),"-","△")&amp;"】"))</f>
        <v>【51.51】</v>
      </c>
      <c r="DS6" s="22">
        <f>IF(DS7="",NA(),DS7)</f>
        <v>7.98</v>
      </c>
      <c r="DT6" s="22">
        <f t="shared" ref="DT6:EB6" si="13">IF(DT7="",NA(),DT7)</f>
        <v>7.98</v>
      </c>
      <c r="DU6" s="22">
        <f t="shared" si="13"/>
        <v>7.99</v>
      </c>
      <c r="DV6" s="22">
        <f t="shared" si="13"/>
        <v>4.45</v>
      </c>
      <c r="DW6" s="22">
        <f t="shared" si="13"/>
        <v>8.89</v>
      </c>
      <c r="DX6" s="22">
        <f t="shared" si="13"/>
        <v>15.1</v>
      </c>
      <c r="DY6" s="22">
        <f t="shared" si="13"/>
        <v>17.12</v>
      </c>
      <c r="DZ6" s="22">
        <f t="shared" si="13"/>
        <v>18.18</v>
      </c>
      <c r="EA6" s="22">
        <f t="shared" si="13"/>
        <v>19.32</v>
      </c>
      <c r="EB6" s="22">
        <f t="shared" si="13"/>
        <v>21.16</v>
      </c>
      <c r="EC6" s="21" t="str">
        <f>IF(EC7="","",IF(EC7="-","【-】","【"&amp;SUBSTITUTE(TEXT(EC7,"#,##0.00"),"-","△")&amp;"】"))</f>
        <v>【23.75】</v>
      </c>
      <c r="ED6" s="22">
        <f>IF(ED7="",NA(),ED7)</f>
        <v>0.36</v>
      </c>
      <c r="EE6" s="22">
        <f t="shared" ref="EE6:EM6" si="14">IF(EE7="",NA(),EE7)</f>
        <v>7.0000000000000007E-2</v>
      </c>
      <c r="EF6" s="22">
        <f t="shared" si="14"/>
        <v>0.28000000000000003</v>
      </c>
      <c r="EG6" s="22">
        <f t="shared" si="14"/>
        <v>0.11</v>
      </c>
      <c r="EH6" s="22">
        <f t="shared" si="14"/>
        <v>0.15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242152</v>
      </c>
      <c r="D7" s="24">
        <v>46</v>
      </c>
      <c r="E7" s="24">
        <v>1</v>
      </c>
      <c r="F7" s="24">
        <v>0</v>
      </c>
      <c r="G7" s="24">
        <v>1</v>
      </c>
      <c r="H7" s="24" t="s">
        <v>93</v>
      </c>
      <c r="I7" s="24" t="s">
        <v>94</v>
      </c>
      <c r="J7" s="24" t="s">
        <v>95</v>
      </c>
      <c r="K7" s="24" t="s">
        <v>96</v>
      </c>
      <c r="L7" s="24" t="s">
        <v>97</v>
      </c>
      <c r="M7" s="24" t="s">
        <v>98</v>
      </c>
      <c r="N7" s="25" t="s">
        <v>99</v>
      </c>
      <c r="O7" s="25">
        <v>91.72</v>
      </c>
      <c r="P7" s="25">
        <v>98.58</v>
      </c>
      <c r="Q7" s="25">
        <v>4389</v>
      </c>
      <c r="R7" s="25">
        <v>46159</v>
      </c>
      <c r="S7" s="25">
        <v>178.94</v>
      </c>
      <c r="T7" s="25">
        <v>257.95999999999998</v>
      </c>
      <c r="U7" s="25">
        <v>45176</v>
      </c>
      <c r="V7" s="25">
        <v>111.6</v>
      </c>
      <c r="W7" s="25">
        <v>404.8</v>
      </c>
      <c r="X7" s="25">
        <v>125.19</v>
      </c>
      <c r="Y7" s="25">
        <v>116.82</v>
      </c>
      <c r="Z7" s="25">
        <v>103.74</v>
      </c>
      <c r="AA7" s="25">
        <v>113.73</v>
      </c>
      <c r="AB7" s="25">
        <v>116.68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457.73</v>
      </c>
      <c r="AU7" s="25">
        <v>484.16</v>
      </c>
      <c r="AV7" s="25">
        <v>598.86</v>
      </c>
      <c r="AW7" s="25">
        <v>551.91999999999996</v>
      </c>
      <c r="AX7" s="25">
        <v>643.02</v>
      </c>
      <c r="AY7" s="25">
        <v>366.03</v>
      </c>
      <c r="AZ7" s="25">
        <v>365.18</v>
      </c>
      <c r="BA7" s="25">
        <v>327.77</v>
      </c>
      <c r="BB7" s="25">
        <v>338.02</v>
      </c>
      <c r="BC7" s="25">
        <v>345.94</v>
      </c>
      <c r="BD7" s="25">
        <v>252.29</v>
      </c>
      <c r="BE7" s="25">
        <v>134.69</v>
      </c>
      <c r="BF7" s="25">
        <v>119.8</v>
      </c>
      <c r="BG7" s="25">
        <v>128.37</v>
      </c>
      <c r="BH7" s="25">
        <v>94.06</v>
      </c>
      <c r="BI7" s="25">
        <v>89.01</v>
      </c>
      <c r="BJ7" s="25">
        <v>370.12</v>
      </c>
      <c r="BK7" s="25">
        <v>371.65</v>
      </c>
      <c r="BL7" s="25">
        <v>397.1</v>
      </c>
      <c r="BM7" s="25">
        <v>379.91</v>
      </c>
      <c r="BN7" s="25">
        <v>386.61</v>
      </c>
      <c r="BO7" s="25">
        <v>268.07</v>
      </c>
      <c r="BP7" s="25">
        <v>121.94</v>
      </c>
      <c r="BQ7" s="25">
        <v>116.77</v>
      </c>
      <c r="BR7" s="25">
        <v>103.39</v>
      </c>
      <c r="BS7" s="25">
        <v>115.09</v>
      </c>
      <c r="BT7" s="25">
        <v>103.96</v>
      </c>
      <c r="BU7" s="25">
        <v>100.42</v>
      </c>
      <c r="BV7" s="25">
        <v>98.77</v>
      </c>
      <c r="BW7" s="25">
        <v>95.79</v>
      </c>
      <c r="BX7" s="25">
        <v>98.3</v>
      </c>
      <c r="BY7" s="25">
        <v>93.82</v>
      </c>
      <c r="BZ7" s="25">
        <v>97.47</v>
      </c>
      <c r="CA7" s="25">
        <v>207.77</v>
      </c>
      <c r="CB7" s="25">
        <v>217.53</v>
      </c>
      <c r="CC7" s="25">
        <v>207.64</v>
      </c>
      <c r="CD7" s="25">
        <v>220.93</v>
      </c>
      <c r="CE7" s="25">
        <v>220.02</v>
      </c>
      <c r="CF7" s="25">
        <v>171.67</v>
      </c>
      <c r="CG7" s="25">
        <v>173.67</v>
      </c>
      <c r="CH7" s="25">
        <v>171.13</v>
      </c>
      <c r="CI7" s="25">
        <v>173.7</v>
      </c>
      <c r="CJ7" s="25">
        <v>178.94</v>
      </c>
      <c r="CK7" s="25">
        <v>174.75</v>
      </c>
      <c r="CL7" s="25">
        <v>47.48</v>
      </c>
      <c r="CM7" s="25">
        <v>47.23</v>
      </c>
      <c r="CN7" s="25">
        <v>45.28</v>
      </c>
      <c r="CO7" s="25">
        <v>43.5</v>
      </c>
      <c r="CP7" s="25">
        <v>44.1</v>
      </c>
      <c r="CQ7" s="25">
        <v>59.74</v>
      </c>
      <c r="CR7" s="25">
        <v>59.67</v>
      </c>
      <c r="CS7" s="25">
        <v>60.12</v>
      </c>
      <c r="CT7" s="25">
        <v>60.34</v>
      </c>
      <c r="CU7" s="25">
        <v>59.54</v>
      </c>
      <c r="CV7" s="25">
        <v>59.97</v>
      </c>
      <c r="CW7" s="25">
        <v>84.65</v>
      </c>
      <c r="CX7" s="25">
        <v>83.74</v>
      </c>
      <c r="CY7" s="25">
        <v>84.54</v>
      </c>
      <c r="CZ7" s="25">
        <v>87.42</v>
      </c>
      <c r="DA7" s="25">
        <v>86.48</v>
      </c>
      <c r="DB7" s="25">
        <v>84.8</v>
      </c>
      <c r="DC7" s="25">
        <v>84.6</v>
      </c>
      <c r="DD7" s="25">
        <v>84.24</v>
      </c>
      <c r="DE7" s="25">
        <v>84.19</v>
      </c>
      <c r="DF7" s="25">
        <v>83.93</v>
      </c>
      <c r="DG7" s="25">
        <v>89.76</v>
      </c>
      <c r="DH7" s="25">
        <v>48.73</v>
      </c>
      <c r="DI7" s="25">
        <v>50.11</v>
      </c>
      <c r="DJ7" s="25">
        <v>51.77</v>
      </c>
      <c r="DK7" s="25">
        <v>53.66</v>
      </c>
      <c r="DL7" s="25">
        <v>55.33</v>
      </c>
      <c r="DM7" s="25">
        <v>47.66</v>
      </c>
      <c r="DN7" s="25">
        <v>48.17</v>
      </c>
      <c r="DO7" s="25">
        <v>48.83</v>
      </c>
      <c r="DP7" s="25">
        <v>49.96</v>
      </c>
      <c r="DQ7" s="25">
        <v>50.82</v>
      </c>
      <c r="DR7" s="25">
        <v>51.51</v>
      </c>
      <c r="DS7" s="25">
        <v>7.98</v>
      </c>
      <c r="DT7" s="25">
        <v>7.98</v>
      </c>
      <c r="DU7" s="25">
        <v>7.99</v>
      </c>
      <c r="DV7" s="25">
        <v>4.45</v>
      </c>
      <c r="DW7" s="25">
        <v>8.89</v>
      </c>
      <c r="DX7" s="25">
        <v>15.1</v>
      </c>
      <c r="DY7" s="25">
        <v>17.12</v>
      </c>
      <c r="DZ7" s="25">
        <v>18.18</v>
      </c>
      <c r="EA7" s="25">
        <v>19.32</v>
      </c>
      <c r="EB7" s="25">
        <v>21.16</v>
      </c>
      <c r="EC7" s="25">
        <v>23.75</v>
      </c>
      <c r="ED7" s="25">
        <v>0.36</v>
      </c>
      <c r="EE7" s="25">
        <v>7.0000000000000007E-2</v>
      </c>
      <c r="EF7" s="25">
        <v>0.28000000000000003</v>
      </c>
      <c r="EG7" s="25">
        <v>0.11</v>
      </c>
      <c r="EH7" s="25">
        <v>0.15</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