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atanabe_kenichi\Desktop\0202経営比較分析表(R4決算)\"/>
    </mc:Choice>
  </mc:AlternateContent>
  <workbookProtection workbookAlgorithmName="SHA-512" workbookHashValue="FQzgaQ8hjEtikFMWIQVzVwbao6ktKcavKpGSmjlx8QDF81dTeVTmPhL14ss8rE509E+SYcgWsUUIGoSLU6AHBA==" workbookSaltValue="2ptNRSuWu6OEL/70g9iw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<sst xmlns="http://schemas.openxmlformats.org/spreadsheetml/2006/main" count="241" uniqueCount="122">
  <si>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</si>
  <si>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</si>
  <si>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</si>
  <si>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</si>
  <si>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</si>
  <si>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</si>
  <si>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</si>
  <si>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</si>
  <si>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</si>
  <si>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</si>
  <si>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</si>
  <si>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</si>
  <si>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</si>
  <si>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</si>
  <si>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</si>
  <si>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</si>
  <si>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</si>
  <si>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</si>
  <si>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</si>
  <si>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</si>
  <si>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</si>
  <si>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</si>
  <si>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</si>
  <si>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</si>
  <si>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</si>
  <si>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</si>
  <si>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</si>
  <si>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</si>
  <si>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</si>
  <si>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</si>
  <si>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</si>
  <si>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</si>
  <si>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</si>
  <si>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</si>
  <si>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</si>
  <si>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</si>
  <si>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</si>
  <si>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</si>
  <si>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</si>
  <si>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</si>
  <si>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</si>
  <si>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</si>
  <si>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</si>
  <si>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</si>
  <si>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</si>
  <si>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</si>
  <si>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</si>
  <si>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</si>
  <si>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</si>
  <si>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</si>
  <si>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</si>
  <si>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</si>
  <si>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</si>
  <si>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</si>
  <si>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</si>
  <si>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</si>
  <si>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</si>
  <si>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</si>
  <si>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</si>
  <si>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</si>
  <si>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</si>
  <si>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</si>
  <si>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</si>
  <si>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</si>
  <si>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</si>
  <si>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</si>
  <si>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</si>
  <si>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</si>
  <si>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</si>
  <si>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</si>
  <si>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</si>
  <si>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</si>
  <si>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</si>
  <si>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</si>
  <si>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</si>
  <si>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</si>
  <si>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</si>
  <si>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</si>
  <si>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</si>
  <si>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</si>
  <si>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</si>
  <si>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</si>
  <si>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</si>
  <si>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</si>
  <si>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</si>
  <si>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</si>
  <si>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</si>
  <si>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</si>
  <si>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</si>
  <si>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</si>
  <si>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</si>
  <si>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</si>
  <si>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</si>
  <si>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</si>
  <si>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</si>
  <si>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</si>
  <si>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</si>
  <si>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</si>
  <si>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</si>
  <si>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</si>
  <si>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</si>
  <si>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</si>
  <si>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</si>
  <si>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</si>
  <si>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</si>
  <si>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</si>
  <si>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</si>
  <si>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</si>
  <si>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</si>
  <si>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</si>
  <si>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</si>
  <si>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</si>
  <si>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</si>
  <si>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</si>
  <si>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</si>
  <si>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</si>
  <si>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</si>
  <si>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</si>
  <si>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</si>
  <si>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収益的収支比率は平成29年度に料金改定（値上げ）を行ったことにより、令和元年度以降は回復傾向にあります。　　　　　　　　　　　　　　　　　　経費回収率は法適用化のため、打切り決算を行ったことや、汚水処理費の増加により、大幅に下落しましたので、法適用初年度となる令和5年度の数値を注視する必要があります。経費回収率は100％以上であることが望ましいので、適正な使用料収入の確保及び汚水処理費の抑制が求められます。
 維持管理費用の上昇や汚水処理原価が高いことから、経営改善に向けた取り組みが必要と考えます。
　また、企業債残高対事業規模比率はH28年度が最大で年々減少しておりますが、平均値を大きく上回っていることと、補助金を除く建設改良工事の財源のほぼ全てを企業債により賄っており、今後も起債借入を予定していることから、企業債への依存度が高い状況が続いていくことが考えられます。
　このようなことから、今後の更新投資に向けて、使用料水準及び地方債の起債規模が適切な水準か検討していく必要があります。</t>
    <rPh sb="9" eb="11">
      <t>ヘイセイ</t>
    </rPh>
    <rPh sb="16" eb="20">
      <t>リョウキンカイテイ</t>
    </rPh>
    <rPh sb="21" eb="23">
      <t>ネア</t>
    </rPh>
    <rPh sb="26" eb="27">
      <t>オコナ</t>
    </rPh>
    <rPh sb="35" eb="37">
      <t>レイワ</t>
    </rPh>
    <rPh sb="37" eb="38">
      <t>ガン</t>
    </rPh>
    <rPh sb="40" eb="42">
      <t>イコウ</t>
    </rPh>
    <rPh sb="77" eb="81">
      <t>ホウテキヨウカ</t>
    </rPh>
    <rPh sb="85" eb="87">
      <t>ウチキ</t>
    </rPh>
    <rPh sb="88" eb="90">
      <t>ケッサン</t>
    </rPh>
    <rPh sb="91" eb="92">
      <t>オコナ</t>
    </rPh>
    <rPh sb="98" eb="103">
      <t>オスイショリヒ</t>
    </rPh>
    <rPh sb="104" eb="106">
      <t>ゾウカ</t>
    </rPh>
    <rPh sb="110" eb="112">
      <t>オオハバ</t>
    </rPh>
    <rPh sb="113" eb="115">
      <t>ゲラク</t>
    </rPh>
    <rPh sb="122" eb="125">
      <t>ホウテキヨウ</t>
    </rPh>
    <rPh sb="125" eb="128">
      <t>ショネンド</t>
    </rPh>
    <rPh sb="131" eb="133">
      <t>レイワ</t>
    </rPh>
    <rPh sb="134" eb="136">
      <t>ネンド</t>
    </rPh>
    <rPh sb="137" eb="139">
      <t>スウチ</t>
    </rPh>
    <rPh sb="140" eb="142">
      <t>チュウシ</t>
    </rPh>
    <rPh sb="144" eb="146">
      <t>ヒツヨウ</t>
    </rPh>
    <rPh sb="162" eb="164">
      <t>イジョウ</t>
    </rPh>
    <rPh sb="170" eb="171">
      <t>ノゾ</t>
    </rPh>
    <rPh sb="177" eb="179">
      <t>テキセイ</t>
    </rPh>
    <rPh sb="180" eb="183">
      <t>シヨウリョウ</t>
    </rPh>
    <rPh sb="183" eb="185">
      <t>シュウニュウ</t>
    </rPh>
    <rPh sb="186" eb="188">
      <t>カクホ</t>
    </rPh>
    <rPh sb="188" eb="189">
      <t>オヨ</t>
    </rPh>
    <rPh sb="190" eb="195">
      <t>オスイショリヒ</t>
    </rPh>
    <rPh sb="196" eb="198">
      <t>ヨクセイ</t>
    </rPh>
    <rPh sb="199" eb="200">
      <t>モト</t>
    </rPh>
    <rPh sb="215" eb="217">
      <t>ジョウショウ</t>
    </rPh>
    <rPh sb="218" eb="222">
      <t>オスイショリ</t>
    </rPh>
    <rPh sb="222" eb="224">
      <t>ゲンカ</t>
    </rPh>
    <rPh sb="225" eb="226">
      <t>タカ</t>
    </rPh>
    <phoneticPr fontId="4"/>
  </si>
  <si>
    <t>　下水道の埋設状況は法定耐用年数を超えた管渠はないものの、古い管渠は布設から約46年が経過しており、今後老朽化が進んでいく状況であります。管渠の改善等は適切に行っていく必要があり、近い将来耐用年数を迎える管渠が増えてくるため、ストックマネジメント計画に基づき、計画的に下水道管の更新を行っていく予定です。</t>
    <rPh sb="12" eb="14">
      <t>タイヨウ</t>
    </rPh>
    <rPh sb="31" eb="33">
      <t>カンキョ</t>
    </rPh>
    <rPh sb="84" eb="86">
      <t>ヒツヨウ</t>
    </rPh>
    <rPh sb="94" eb="96">
      <t>タイヨウ</t>
    </rPh>
    <rPh sb="123" eb="125">
      <t>ケイカク</t>
    </rPh>
    <rPh sb="126" eb="127">
      <t>モト</t>
    </rPh>
    <rPh sb="147" eb="149">
      <t>ヨテイ</t>
    </rPh>
    <phoneticPr fontId="4"/>
  </si>
  <si>
    <t>　下水道整備については、ほぼ完了となっています。H29年度に料金改定（値上げ）を行いましたが、必要経費を使用料で賄うことができていない状況です。 　　　　　　　　　　　　　　　　　　　　
　また、令和2年度に経営戦略を策定し、令和5年度には法適用をして公営企業となることから、毎年度目標指数の達成状況を把握し、経営戦略における投資財政計画と実績との乖離及びその原因を分析しながら健全な運営を続けていく必要があります。　　　</t>
    <rPh sb="35" eb="37">
      <t>ネア</t>
    </rPh>
    <rPh sb="126" eb="130">
      <t>コウエイキギョウ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</si>
</sst>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0.48</c:v>
                </c:pt>
                <c:pt idx="1">
                  <c:v>0.28999999999999998</c:v>
                </c:pt>
                <c:pt idx="2">
                  <c:v>0.54</c:v>
                </c:pt>
                <c:pt idx="3" formatCode="#,##0.00;&quot;△&quot;#,##0.00">
                  <c:v>0</c:v>
                </c:pt>
                <c:pt idx="4" formatCode="#,##0.00;&quot;△&quot;#,##0.00">
                  <c:v>0</c:v>
                </c:pt>
              </c:numCache>
            </c:numRef>
          </c:val>
          <c:extLst>
            <c:ext xmlns:c16="http://schemas.microsoft.com/office/drawing/2014/chart" uri="{C3380CC4-5D6E-409C-BE32-E72D297353CC}">
              <c16:uniqueId val="{00000000-014D-4E9D-9F4A-6EBE9FF6EC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0.15</c:v>
                </c:pt>
                <c:pt idx="3">
                  <c:v>0.15</c:v>
                </c:pt>
                <c:pt idx="4">
                  <c:v>0.12</c:v>
                </c:pt>
              </c:numCache>
            </c:numRef>
          </c:val>
          <c:smooth val="0"/>
          <c:extLst>
            <c:ext xmlns:c16="http://schemas.microsoft.com/office/drawing/2014/chart" uri="{C3380CC4-5D6E-409C-BE32-E72D297353CC}">
              <c16:uniqueId val="{00000001-014D-4E9D-9F4A-6EBE9FF6EC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FD-4E07-B1AB-313D0D546B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56.72</c:v>
                </c:pt>
                <c:pt idx="3">
                  <c:v>56.43</c:v>
                </c:pt>
                <c:pt idx="4">
                  <c:v>55.82</c:v>
                </c:pt>
              </c:numCache>
            </c:numRef>
          </c:val>
          <c:smooth val="0"/>
          <c:extLst>
            <c:ext xmlns:c16="http://schemas.microsoft.com/office/drawing/2014/chart" uri="{C3380CC4-5D6E-409C-BE32-E72D297353CC}">
              <c16:uniqueId val="{00000001-1EFD-4E07-B1AB-313D0D546B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97.72</c:v>
                </c:pt>
                <c:pt idx="1">
                  <c:v>98.07</c:v>
                </c:pt>
                <c:pt idx="2">
                  <c:v>98.25</c:v>
                </c:pt>
                <c:pt idx="3">
                  <c:v>98.38</c:v>
                </c:pt>
                <c:pt idx="4">
                  <c:v>98.43</c:v>
                </c:pt>
              </c:numCache>
            </c:numRef>
          </c:val>
          <c:extLst>
            <c:ext xmlns:c16="http://schemas.microsoft.com/office/drawing/2014/chart" uri="{C3380CC4-5D6E-409C-BE32-E72D297353CC}">
              <c16:uniqueId val="{00000000-E4AA-40E0-AAED-38E0C758E0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90.72</c:v>
                </c:pt>
                <c:pt idx="3">
                  <c:v>91.07</c:v>
                </c:pt>
                <c:pt idx="4">
                  <c:v>90.67</c:v>
                </c:pt>
              </c:numCache>
            </c:numRef>
          </c:val>
          <c:smooth val="0"/>
          <c:extLst>
            <c:ext xmlns:c16="http://schemas.microsoft.com/office/drawing/2014/chart" uri="{C3380CC4-5D6E-409C-BE32-E72D297353CC}">
              <c16:uniqueId val="{00000001-E4AA-40E0-AAED-38E0C758E0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71.63</c:v>
                </c:pt>
                <c:pt idx="1">
                  <c:v>79.73</c:v>
                </c:pt>
                <c:pt idx="2">
                  <c:v>87.54</c:v>
                </c:pt>
                <c:pt idx="3">
                  <c:v>86.49</c:v>
                </c:pt>
                <c:pt idx="4">
                  <c:v>85.25</c:v>
                </c:pt>
              </c:numCache>
            </c:numRef>
          </c:val>
          <c:extLst>
            <c:ext xmlns:c16="http://schemas.microsoft.com/office/drawing/2014/chart" uri="{C3380CC4-5D6E-409C-BE32-E72D297353CC}">
              <c16:uniqueId val="{00000000-0C81-48FB-9257-72409477BD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1-48FB-9257-72409477BD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3C-4445-B891-ADBD8A72FB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C-4445-B891-ADBD8A72FB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6-488E-B9BD-5EFAD55118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6-488E-B9BD-5EFAD55118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8-4327-AD31-7DB5C7D64D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8-4327-AD31-7DB5C7D64D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2-42CD-9B95-E2ED26F838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2-42CD-9B95-E2ED26F838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1746.3</c:v>
                </c:pt>
                <c:pt idx="1">
                  <c:v>1667.62</c:v>
                </c:pt>
                <c:pt idx="2">
                  <c:v>1488.3</c:v>
                </c:pt>
                <c:pt idx="3">
                  <c:v>1420.21</c:v>
                </c:pt>
                <c:pt idx="4">
                  <c:v>1341.3</c:v>
                </c:pt>
              </c:numCache>
            </c:numRef>
          </c:val>
          <c:extLst>
            <c:ext xmlns:c16="http://schemas.microsoft.com/office/drawing/2014/chart" uri="{C3380CC4-5D6E-409C-BE32-E72D297353CC}">
              <c16:uniqueId val="{00000000-FE4D-4838-ADB8-1BB5D45185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789.08</c:v>
                </c:pt>
                <c:pt idx="3">
                  <c:v>747.84</c:v>
                </c:pt>
                <c:pt idx="4">
                  <c:v>804.98</c:v>
                </c:pt>
              </c:numCache>
            </c:numRef>
          </c:val>
          <c:smooth val="0"/>
          <c:extLst>
            <c:ext xmlns:c16="http://schemas.microsoft.com/office/drawing/2014/chart" uri="{C3380CC4-5D6E-409C-BE32-E72D297353CC}">
              <c16:uniqueId val="{00000001-FE4D-4838-ADB8-1BB5D45185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90.33</c:v>
                </c:pt>
                <c:pt idx="1">
                  <c:v>89.4</c:v>
                </c:pt>
                <c:pt idx="2">
                  <c:v>90.44</c:v>
                </c:pt>
                <c:pt idx="3">
                  <c:v>85.36</c:v>
                </c:pt>
                <c:pt idx="4">
                  <c:v>77.069999999999993</c:v>
                </c:pt>
              </c:numCache>
            </c:numRef>
          </c:val>
          <c:extLst>
            <c:ext xmlns:c16="http://schemas.microsoft.com/office/drawing/2014/chart" uri="{C3380CC4-5D6E-409C-BE32-E72D297353CC}">
              <c16:uniqueId val="{00000000-AECD-4FA0-8009-C104230206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88.25</c:v>
                </c:pt>
                <c:pt idx="3">
                  <c:v>90.17</c:v>
                </c:pt>
                <c:pt idx="4">
                  <c:v>88.71</c:v>
                </c:pt>
              </c:numCache>
            </c:numRef>
          </c:val>
          <c:smooth val="0"/>
          <c:extLst>
            <c:ext xmlns:c16="http://schemas.microsoft.com/office/drawing/2014/chart" uri="{C3380CC4-5D6E-409C-BE32-E72D297353CC}">
              <c16:uniqueId val="{00000001-AECD-4FA0-8009-C104230206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150.87</c:v>
                </c:pt>
                <c:pt idx="1">
                  <c:v>150</c:v>
                </c:pt>
                <c:pt idx="2">
                  <c:v>150.16</c:v>
                </c:pt>
                <c:pt idx="3">
                  <c:v>158.33000000000001</c:v>
                </c:pt>
                <c:pt idx="4">
                  <c:v>150</c:v>
                </c:pt>
              </c:numCache>
            </c:numRef>
          </c:val>
          <c:extLst>
            <c:ext xmlns:c16="http://schemas.microsoft.com/office/drawing/2014/chart" uri="{C3380CC4-5D6E-409C-BE32-E72D297353CC}">
              <c16:uniqueId val="{00000000-9844-453F-B584-86B4DF9BB71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176.37</c:v>
                </c:pt>
                <c:pt idx="3">
                  <c:v>173.17</c:v>
                </c:pt>
                <c:pt idx="4">
                  <c:v>174.8</c:v>
                </c:pt>
              </c:numCache>
            </c:numRef>
          </c:val>
          <c:smooth val="0"/>
          <c:extLst>
            <c:ext xmlns:c16="http://schemas.microsoft.com/office/drawing/2014/chart" uri="{C3380CC4-5D6E-409C-BE32-E72D297353CC}">
              <c16:uniqueId val="{00000001-9844-453F-B584-86B4DF9BB71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朝日町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11106</v>
      </c>
      <c r="AM8" s="42"/>
      <c r="AN8" s="42"/>
      <c r="AO8" s="42"/>
      <c r="AP8" s="42"/>
      <c r="AQ8" s="42"/>
      <c r="AR8" s="42"/>
      <c r="AS8" s="42"/>
      <c r="AT8" s="35">
        <f>データ!T6</f>
        <v>5.99</v>
      </c>
      <c r="AU8" s="35"/>
      <c r="AV8" s="35"/>
      <c r="AW8" s="35"/>
      <c r="AX8" s="35"/>
      <c r="AY8" s="35"/>
      <c r="AZ8" s="35"/>
      <c r="BA8" s="35"/>
      <c r="BB8" s="35">
        <f>データ!U6</f>
        <v>1854.09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99.18</v>
      </c>
      <c r="Q10" s="35"/>
      <c r="R10" s="35"/>
      <c r="S10" s="35"/>
      <c r="T10" s="35"/>
      <c r="U10" s="35"/>
      <c r="V10" s="35"/>
      <c r="W10" s="35">
        <f>データ!Q6</f>
        <v>86.96</v>
      </c>
      <c r="X10" s="35"/>
      <c r="Y10" s="35"/>
      <c r="Z10" s="35"/>
      <c r="AA10" s="35"/>
      <c r="AB10" s="35"/>
      <c r="AC10" s="35"/>
      <c r="AD10" s="42">
        <f>データ!R6</f>
        <v>2210</v>
      </c>
      <c r="AE10" s="42"/>
      <c r="AF10" s="42"/>
      <c r="AG10" s="42"/>
      <c r="AH10" s="42"/>
      <c r="AI10" s="42"/>
      <c r="AJ10" s="42"/>
      <c r="AK10" s="2"/>
      <c r="AL10" s="42">
        <f>データ!V6</f>
        <v>11008</v>
      </c>
      <c r="AM10" s="42"/>
      <c r="AN10" s="42"/>
      <c r="AO10" s="42"/>
      <c r="AP10" s="42"/>
      <c r="AQ10" s="42"/>
      <c r="AR10" s="42"/>
      <c r="AS10" s="42"/>
      <c r="AT10" s="35">
        <f>データ!W6</f>
        <v>2.89</v>
      </c>
      <c r="AU10" s="35"/>
      <c r="AV10" s="35"/>
      <c r="AW10" s="35"/>
      <c r="AX10" s="35"/>
      <c r="AY10" s="35"/>
      <c r="AZ10" s="35"/>
      <c r="BA10" s="35"/>
      <c r="BB10" s="35">
        <f>データ!X6</f>
        <v>3809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121</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45</v>
      </c>
      <c r="N86" s="12" t="s">
        <v>46</v>
      </c>
      <c r="O86" s="12" t="str">
        <f>データ!EO6</f>
        <v>【0.23】</v>
      </c>
    </row>
  </sheetData>
  <sheetProtection algorithmName="SHA-512" hashValue="zvdO/4z4Lq4iOohsjcdWQXQZVJerYkJxf4DgL+CfV0IoGmqSVezs9q43QOH9Non9O1zZxhO1r5a+2MF3Z0WcLg==" saltValue="KPioWOWOKPqT9eHIug2X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243434</v>
      </c>
      <c r="D6" s="19">
        <f t="shared" si="3"/>
        <v>47</v>
      </c>
      <c r="E6" s="19">
        <f t="shared" si="3"/>
        <v>17</v>
      </c>
      <c r="F6" s="19">
        <f t="shared" si="3"/>
        <v>1</v>
      </c>
      <c r="G6" s="19">
        <f t="shared" si="3"/>
        <v>0</v>
      </c>
      <c r="H6" s="19" t="str">
        <f t="shared" si="3"/>
        <v>三重県　朝日町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99.18</v>
      </c>
      <c r="Q6" s="20">
        <f t="shared" si="3"/>
        <v>86.96</v>
      </c>
      <c r="R6" s="20">
        <f t="shared" si="3"/>
        <v>2210</v>
      </c>
      <c r="S6" s="20">
        <f t="shared" si="3"/>
        <v>11106</v>
      </c>
      <c r="T6" s="20">
        <f t="shared" si="3"/>
        <v>5.99</v>
      </c>
      <c r="U6" s="20">
        <f t="shared" si="3"/>
        <v>1854.09</v>
      </c>
      <c r="V6" s="20">
        <f t="shared" si="3"/>
        <v>11008</v>
      </c>
      <c r="W6" s="20">
        <f t="shared" si="3"/>
        <v>2.89</v>
      </c>
      <c r="X6" s="20">
        <f t="shared" si="3"/>
        <v>3809</v>
      </c>
      <c r="Y6" s="21">
        <f>IF(Y7="",NA(),Y7)</f>
        <v>71.63</v>
      </c>
      <c r="Z6" s="21">
        <f t="shared" ref="Z6:AH6" si="4">IF(Z7="",NA(),Z7)</f>
        <v>79.73</v>
      </c>
      <c r="AA6" s="21">
        <f t="shared" si="4"/>
        <v>87.54</v>
      </c>
      <c r="AB6" s="21">
        <f t="shared" si="4"/>
        <v>86.49</v>
      </c>
      <c r="AC6" s="21">
        <f t="shared" si="4"/>
        <v>85.25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1746.3</v>
      </c>
      <c r="BG6" s="21">
        <f t="shared" ref="BG6:BO6" si="7">IF(BG7="",NA(),BG7)</f>
        <v>1667.62</v>
      </c>
      <c r="BH6" s="21">
        <f t="shared" si="7"/>
        <v>1488.3</v>
      </c>
      <c r="BI6" s="21">
        <f t="shared" si="7"/>
        <v>1420.21</v>
      </c>
      <c r="BJ6" s="21">
        <f t="shared" si="7"/>
        <v>1341.3</v>
      </c>
      <c r="BK6" s="21">
        <f t="shared" si="7"/>
        <v>958.81</v>
      </c>
      <c r="BL6" s="21">
        <f t="shared" si="7"/>
        <v>1001.3</v>
      </c>
      <c r="BM6" s="21">
        <f t="shared" si="7"/>
        <v>789.08</v>
      </c>
      <c r="BN6" s="21">
        <f t="shared" si="7"/>
        <v>747.84</v>
      </c>
      <c r="BO6" s="21">
        <f t="shared" si="7"/>
        <v>804.98</v>
      </c>
      <c r="BP6" s="20" t="str">
        <f>IF(BP7="","",IF(BP7="-","【-】","【"&amp;SUBSTITUTE(TEXT(BP7,"#,##0.00"),"-","△")&amp;"】"))</f>
        <v>【652.82】</v>
      </c>
      <c r="BQ6" s="21">
        <f>IF(BQ7="",NA(),BQ7)</f>
        <v>90.33</v>
      </c>
      <c r="BR6" s="21">
        <f t="shared" ref="BR6:BZ6" si="8">IF(BR7="",NA(),BR7)</f>
        <v>89.4</v>
      </c>
      <c r="BS6" s="21">
        <f t="shared" si="8"/>
        <v>90.44</v>
      </c>
      <c r="BT6" s="21">
        <f t="shared" si="8"/>
        <v>85.36</v>
      </c>
      <c r="BU6" s="21">
        <f t="shared" si="8"/>
        <v>77.069999999999993</v>
      </c>
      <c r="BV6" s="21">
        <f t="shared" si="8"/>
        <v>82.88</v>
      </c>
      <c r="BW6" s="21">
        <f t="shared" si="8"/>
        <v>81.88</v>
      </c>
      <c r="BX6" s="21">
        <f t="shared" si="8"/>
        <v>88.25</v>
      </c>
      <c r="BY6" s="21">
        <f t="shared" si="8"/>
        <v>90.17</v>
      </c>
      <c r="BZ6" s="21">
        <f t="shared" si="8"/>
        <v>88.71</v>
      </c>
      <c r="CA6" s="20" t="str">
        <f>IF(CA7="","",IF(CA7="-","【-】","【"&amp;SUBSTITUTE(TEXT(CA7,"#,##0.00"),"-","△")&amp;"】"))</f>
        <v>【97.61】</v>
      </c>
      <c r="CB6" s="21">
        <f>IF(CB7="",NA(),CB7)</f>
        <v>150.87</v>
      </c>
      <c r="CC6" s="21">
        <f t="shared" ref="CC6:CK6" si="9">IF(CC7="",NA(),CC7)</f>
        <v>150</v>
      </c>
      <c r="CD6" s="21">
        <f t="shared" si="9"/>
        <v>150.16</v>
      </c>
      <c r="CE6" s="21">
        <f t="shared" si="9"/>
        <v>158.33000000000001</v>
      </c>
      <c r="CF6" s="21">
        <f t="shared" si="9"/>
        <v>150</v>
      </c>
      <c r="CG6" s="21">
        <f t="shared" si="9"/>
        <v>190.99</v>
      </c>
      <c r="CH6" s="21">
        <f t="shared" si="9"/>
        <v>187.55</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56.72</v>
      </c>
      <c r="CU6" s="21">
        <f t="shared" si="10"/>
        <v>56.43</v>
      </c>
      <c r="CV6" s="21">
        <f t="shared" si="10"/>
        <v>55.82</v>
      </c>
      <c r="CW6" s="20" t="str">
        <f>IF(CW7="","",IF(CW7="-","【-】","【"&amp;SUBSTITUTE(TEXT(CW7,"#,##0.00"),"-","△")&amp;"】"))</f>
        <v>【59.10】</v>
      </c>
      <c r="CX6" s="21">
        <f>IF(CX7="",NA(),CX7)</f>
        <v>97.72</v>
      </c>
      <c r="CY6" s="21">
        <f t="shared" ref="CY6:DG6" si="11">IF(CY7="",NA(),CY7)</f>
        <v>98.07</v>
      </c>
      <c r="CZ6" s="21">
        <f t="shared" si="11"/>
        <v>98.25</v>
      </c>
      <c r="DA6" s="21">
        <f t="shared" si="11"/>
        <v>98.38</v>
      </c>
      <c r="DB6" s="21">
        <f t="shared" si="11"/>
        <v>98.43</v>
      </c>
      <c r="DC6" s="21">
        <f t="shared" si="11"/>
        <v>83.02</v>
      </c>
      <c r="DD6" s="21">
        <f t="shared" si="11"/>
        <v>82.55</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0.48</v>
      </c>
      <c r="EF6" s="21">
        <f t="shared" ref="EF6:EN6" si="14">IF(EF7="",NA(),EF7)</f>
        <v>0.28999999999999998</v>
      </c>
      <c r="EG6" s="21">
        <f t="shared" si="14"/>
        <v>0.54</v>
      </c>
      <c r="EH6" s="20">
        <f t="shared" si="14"/>
        <v>0</v>
      </c>
      <c r="EI6" s="20">
        <f t="shared" si="14"/>
        <v>0</v>
      </c>
      <c r="EJ6" s="21">
        <f t="shared" si="14"/>
        <v>0.13</v>
      </c>
      <c r="EK6" s="21">
        <f t="shared" si="14"/>
        <v>0.15</v>
      </c>
      <c r="EL6" s="21">
        <f t="shared" si="14"/>
        <v>0.15</v>
      </c>
      <c r="EM6" s="21">
        <f t="shared" si="14"/>
        <v>0.15</v>
      </c>
      <c r="EN6" s="21">
        <f t="shared" si="14"/>
        <v>0.12</v>
      </c>
      <c r="EO6" s="20" t="str">
        <f>IF(EO7="","",IF(EO7="-","【-】","【"&amp;SUBSTITUTE(TEXT(EO7,"#,##0.00"),"-","△")&amp;"】"))</f>
        <v>【0.23】</v>
      </c>
    </row>
    <row r="7" spans="1:145" s="22" customFormat="1" x14ac:dyDescent="0.15">
      <c r="A7" s="14"/>
      <c r="B7" s="23">
        <v>2022</v>
      </c>
      <c r="C7" s="23">
        <v>243434</v>
      </c>
      <c r="D7" s="23">
        <v>47</v>
      </c>
      <c r="E7" s="23">
        <v>17</v>
      </c>
      <c r="F7" s="23">
        <v>1</v>
      </c>
      <c r="G7" s="23">
        <v>0</v>
      </c>
      <c r="H7" s="23" t="s">
        <v>100</v>
      </c>
      <c r="I7" s="23" t="s">
        <v>101</v>
      </c>
      <c r="J7" s="23" t="s">
        <v>102</v>
      </c>
      <c r="K7" s="23" t="s">
        <v>103</v>
      </c>
      <c r="L7" s="23" t="s">
        <v>104</v>
      </c>
      <c r="M7" s="23" t="s">
        <v>105</v>
      </c>
      <c r="N7" s="24" t="s">
        <v>106</v>
      </c>
      <c r="O7" s="24" t="s">
        <v>107</v>
      </c>
      <c r="P7" s="24">
        <v>99.18</v>
      </c>
      <c r="Q7" s="24">
        <v>86.96</v>
      </c>
      <c r="R7" s="24">
        <v>2210</v>
      </c>
      <c r="S7" s="24">
        <v>11106</v>
      </c>
      <c r="T7" s="24">
        <v>5.99</v>
      </c>
      <c r="U7" s="24">
        <v>1854.09</v>
      </c>
      <c r="V7" s="24">
        <v>11008</v>
      </c>
      <c r="W7" s="24">
        <v>2.89</v>
      </c>
      <c r="X7" s="24">
        <v>3809</v>
      </c>
      <c r="Y7" s="24">
        <v>71.63</v>
      </c>
      <c r="Z7" s="24">
        <v>79.73</v>
      </c>
      <c r="AA7" s="24">
        <v>87.54</v>
      </c>
      <c r="AB7" s="24">
        <v>86.49</v>
      </c>
      <c r="AC7" s="24">
        <v>85.25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1746.3</v>
      </c>
      <c r="BG7" s="24">
        <v>1667.62</v>
      </c>
      <c r="BH7" s="24">
        <v>1488.3</v>
      </c>
      <c r="BI7" s="24">
        <v>1420.21</v>
      </c>
      <c r="BJ7" s="24">
        <v>1341.3</v>
      </c>
      <c r="BK7" s="24">
        <v>958.81</v>
      </c>
      <c r="BL7" s="24">
        <v>1001.3</v>
      </c>
      <c r="BM7" s="24">
        <v>789.08</v>
      </c>
      <c r="BN7" s="24">
        <v>747.84</v>
      </c>
      <c r="BO7" s="24">
        <v>804.98</v>
      </c>
      <c r="BP7" s="24">
        <v>652.82000000000005</v>
      </c>
      <c r="BQ7" s="24">
        <v>90.33</v>
      </c>
      <c r="BR7" s="24">
        <v>89.4</v>
      </c>
      <c r="BS7" s="24">
        <v>90.44</v>
      </c>
      <c r="BT7" s="24">
        <v>85.36</v>
      </c>
      <c r="BU7" s="24">
        <v>77.069999999999993</v>
      </c>
      <c r="BV7" s="24">
        <v>82.88</v>
      </c>
      <c r="BW7" s="24">
        <v>81.88</v>
      </c>
      <c r="BX7" s="24">
        <v>88.25</v>
      </c>
      <c r="BY7" s="24">
        <v>90.17</v>
      </c>
      <c r="BZ7" s="24">
        <v>88.71</v>
      </c>
      <c r="CA7" s="24">
        <v>97.61</v>
      </c>
      <c r="CB7" s="24">
        <v>150.87</v>
      </c>
      <c r="CC7" s="24">
        <v>150</v>
      </c>
      <c r="CD7" s="24">
        <v>150.16</v>
      </c>
      <c r="CE7" s="24">
        <v>158.33000000000001</v>
      </c>
      <c r="CF7" s="24">
        <v>150</v>
      </c>
      <c r="CG7" s="24">
        <v>190.99</v>
      </c>
      <c r="CH7" s="24">
        <v>187.55</v>
      </c>
      <c r="CI7" s="24">
        <v>176.37</v>
      </c>
      <c r="CJ7" s="24">
        <v>173.17</v>
      </c>
      <c r="CK7" s="24">
        <v>174.8</v>
      </c>
      <c r="CL7" s="24">
        <v>138.29</v>
      </c>
      <c r="CM7" s="24" t="s">
        <v>106</v>
      </c>
      <c r="CN7" s="24" t="s">
        <v>106</v>
      </c>
      <c r="CO7" s="24" t="s">
        <v>106</v>
      </c>
      <c r="CP7" s="24" t="s">
        <v>106</v>
      </c>
      <c r="CQ7" s="24" t="s">
        <v>106</v>
      </c>
      <c r="CR7" s="24">
        <v>52.58</v>
      </c>
      <c r="CS7" s="24">
        <v>50.94</v>
      </c>
      <c r="CT7" s="24">
        <v>56.72</v>
      </c>
      <c r="CU7" s="24">
        <v>56.43</v>
      </c>
      <c r="CV7" s="24">
        <v>55.82</v>
      </c>
      <c r="CW7" s="24">
        <v>59.1</v>
      </c>
      <c r="CX7" s="24">
        <v>97.72</v>
      </c>
      <c r="CY7" s="24">
        <v>98.07</v>
      </c>
      <c r="CZ7" s="24">
        <v>98.25</v>
      </c>
      <c r="DA7" s="24">
        <v>98.38</v>
      </c>
      <c r="DB7" s="24">
        <v>98.43</v>
      </c>
      <c r="DC7" s="24">
        <v>83.02</v>
      </c>
      <c r="DD7" s="24">
        <v>82.55</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0.48</v>
      </c>
      <c r="EF7" s="24">
        <v>0.28999999999999998</v>
      </c>
      <c r="EG7" s="24">
        <v>0.54</v>
      </c>
      <c r="EH7" s="24">
        <v>0</v>
      </c>
      <c r="EI7" s="24">
        <v>0</v>
      </c>
      <c r="EJ7" s="24">
        <v>0.13</v>
      </c>
      <c r="EK7" s="24">
        <v>0.15</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117</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