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200013\noudai\SENKOU\06_畜産専攻\講義）農業経営\R5\"/>
    </mc:Choice>
  </mc:AlternateContent>
  <bookViews>
    <workbookView xWindow="0" yWindow="0" windowWidth="20490" windowHeight="7650" tabRatio="717" firstSheet="9" activeTab="13"/>
  </bookViews>
  <sheets>
    <sheet name="目次" sheetId="33" r:id="rId1"/>
    <sheet name="１．あなたの農業経営" sheetId="26" r:id="rId2"/>
    <sheet name="２．必要なもの" sheetId="27" r:id="rId3"/>
    <sheet name="３．作付体型" sheetId="10" r:id="rId4"/>
    <sheet name="４．労働力" sheetId="32" r:id="rId5"/>
    <sheet name="５．生産計画(①主要作物）" sheetId="28" r:id="rId6"/>
    <sheet name="５．生産計画(②受託・③加工)" sheetId="29" r:id="rId7"/>
    <sheet name="６．農地確保" sheetId="30" r:id="rId8"/>
    <sheet name="７．施設機械(部門別)" sheetId="4" r:id="rId9"/>
    <sheet name="７．施設機械(年別)" sheetId="34" r:id="rId10"/>
    <sheet name="８．資金計画" sheetId="24" r:id="rId11"/>
    <sheet name="９．作業時間" sheetId="17" r:id="rId12"/>
    <sheet name="１０．収支計画(部門別)" sheetId="23" r:id="rId13"/>
    <sheet name="１０．収支計画(１部門)" sheetId="35" r:id="rId14"/>
    <sheet name="１１．収支内訳 10a当(部門別)" sheetId="5" r:id="rId15"/>
    <sheet name="１１．収支内訳 10a当(１部門)" sheetId="36" r:id="rId16"/>
    <sheet name="１２．資金繰り表(部門別)" sheetId="25" r:id="rId17"/>
    <sheet name="１２．資金繰り表(１部門)" sheetId="37" r:id="rId18"/>
    <sheet name="乳牛動態表（畜産だけ）" sheetId="31" r:id="rId19"/>
  </sheets>
  <definedNames>
    <definedName name="_xlnm.Print_Area" localSheetId="1">'１．あなたの農業経営'!$B$1:$K$38</definedName>
    <definedName name="_xlnm.Print_Area" localSheetId="13">'１０．収支計画(１部門)'!$B$1:$R$36</definedName>
    <definedName name="_xlnm.Print_Area" localSheetId="12">'１０．収支計画(部門別)'!$B$1:$AI$36</definedName>
    <definedName name="_xlnm.Print_Area" localSheetId="15">'１１．収支内訳 10a当(１部門)'!$B$1:$J$2</definedName>
    <definedName name="_xlnm.Print_Area" localSheetId="14">'１１．収支内訳 10a当(部門別)'!$B$1:$J$58</definedName>
    <definedName name="_xlnm.Print_Area" localSheetId="17">'１２．資金繰り表(１部門)'!$B$1:$H$23</definedName>
    <definedName name="_xlnm.Print_Area" localSheetId="16">'１２．資金繰り表(部門別)'!$B$1:$H$23</definedName>
    <definedName name="_xlnm.Print_Area" localSheetId="2">'２．必要なもの'!$B$1:$D$11</definedName>
    <definedName name="_xlnm.Print_Area" localSheetId="3">'３．作付体型'!$B$1:$AM$20</definedName>
    <definedName name="_xlnm.Print_Area" localSheetId="4">'４．労働力'!$B$1:$F$22</definedName>
    <definedName name="_xlnm.Print_Area" localSheetId="5">'５．生産計画(①主要作物）'!$B$1:$AE$21</definedName>
    <definedName name="_xlnm.Print_Area" localSheetId="6">'５．生産計画(②受託・③加工)'!$B$1:$Z$28</definedName>
    <definedName name="_xlnm.Print_Area" localSheetId="7">'６．農地確保'!$B$1:$H$10</definedName>
    <definedName name="_xlnm.Print_Area" localSheetId="9">'７．施設機械(年別)'!$B$1:$AA$66</definedName>
    <definedName name="_xlnm.Print_Area" localSheetId="8">'７．施設機械(部門別)'!$B$1:$W$66</definedName>
    <definedName name="_xlnm.Print_Area" localSheetId="10">'８．資金計画'!$C$1:$O$21</definedName>
    <definedName name="_xlnm.Print_Area" localSheetId="11">'９．作業時間'!$B$1:$AN$107</definedName>
    <definedName name="_xlnm.Print_Area" localSheetId="18">'乳牛動態表（畜産だけ）'!$B$1:$K$40</definedName>
    <definedName name="大豆単収" localSheetId="13">#REF!</definedName>
    <definedName name="大豆単収" localSheetId="12">#REF!</definedName>
    <definedName name="大豆単収" localSheetId="15">'１１．収支内訳 10a当(１部門)'!#REF!</definedName>
    <definedName name="大豆単収" localSheetId="14">'１１．収支内訳 10a当(部門別)'!#REF!</definedName>
    <definedName name="大豆単収" localSheetId="17">#REF!</definedName>
    <definedName name="大豆単収" localSheetId="9">'７．施設機械(年別)'!#REF!</definedName>
    <definedName name="大豆単収" localSheetId="8">'７．施設機械(部門別)'!#REF!</definedName>
    <definedName name="大豆単収" localSheetId="11">'９．作業時間'!#REF!</definedName>
    <definedName name="大豆単収">#REF!</definedName>
  </definedNames>
  <calcPr calcId="162913"/>
</workbook>
</file>

<file path=xl/calcChain.xml><?xml version="1.0" encoding="utf-8"?>
<calcChain xmlns="http://schemas.openxmlformats.org/spreadsheetml/2006/main">
  <c r="D79" i="35" l="1"/>
  <c r="M42" i="35"/>
  <c r="M43" i="35" s="1"/>
  <c r="L42" i="35"/>
  <c r="L43" i="35" s="1"/>
  <c r="K42" i="35"/>
  <c r="K43" i="35" s="1"/>
  <c r="J42" i="35"/>
  <c r="J43" i="35" s="1"/>
  <c r="I42" i="35"/>
  <c r="I43" i="35" s="1"/>
  <c r="H42" i="35"/>
  <c r="H43" i="35" s="1"/>
  <c r="G42" i="35"/>
  <c r="G43" i="35" s="1"/>
  <c r="F42" i="35"/>
  <c r="F43" i="35" s="1"/>
  <c r="E42" i="35"/>
  <c r="E43" i="35" s="1"/>
  <c r="D42" i="35"/>
  <c r="D43" i="35" s="1"/>
  <c r="L40" i="35"/>
  <c r="L45" i="35" s="1"/>
  <c r="H40" i="35"/>
  <c r="H45" i="35" s="1"/>
  <c r="D40" i="35"/>
  <c r="D45" i="35" s="1"/>
  <c r="M39" i="35"/>
  <c r="M40" i="35" s="1"/>
  <c r="L39" i="35"/>
  <c r="K39" i="35"/>
  <c r="K40" i="35" s="1"/>
  <c r="K45" i="35" s="1"/>
  <c r="J39" i="35"/>
  <c r="J40" i="35" s="1"/>
  <c r="J45" i="35" s="1"/>
  <c r="I39" i="35"/>
  <c r="I40" i="35" s="1"/>
  <c r="H39" i="35"/>
  <c r="G39" i="35"/>
  <c r="G40" i="35" s="1"/>
  <c r="G45" i="35" s="1"/>
  <c r="F39" i="35"/>
  <c r="F40" i="35" s="1"/>
  <c r="F45" i="35" s="1"/>
  <c r="E39" i="35"/>
  <c r="E40" i="35" s="1"/>
  <c r="D39" i="35"/>
  <c r="F77" i="23"/>
  <c r="G77" i="23"/>
  <c r="H77" i="23"/>
  <c r="I77" i="23"/>
  <c r="J77" i="23"/>
  <c r="K77" i="23"/>
  <c r="L77" i="23"/>
  <c r="M77" i="23"/>
  <c r="E77" i="23"/>
  <c r="H66" i="23"/>
  <c r="G66" i="23"/>
  <c r="F66" i="23"/>
  <c r="E66" i="23"/>
  <c r="F57" i="35" l="1"/>
  <c r="F59" i="35"/>
  <c r="J57" i="35"/>
  <c r="J59" i="35"/>
  <c r="D59" i="35"/>
  <c r="D57" i="35"/>
  <c r="G57" i="35"/>
  <c r="G59" i="35"/>
  <c r="K57" i="35"/>
  <c r="K59" i="35"/>
  <c r="H59" i="35"/>
  <c r="H57" i="35"/>
  <c r="L59" i="35"/>
  <c r="L57" i="35"/>
  <c r="E45" i="35"/>
  <c r="I45" i="35"/>
  <c r="M45" i="35"/>
  <c r="I57" i="23"/>
  <c r="J57" i="23"/>
  <c r="K57" i="23"/>
  <c r="L57" i="23"/>
  <c r="M57" i="23"/>
  <c r="I59" i="23"/>
  <c r="J66" i="23" s="1"/>
  <c r="J59" i="23"/>
  <c r="K66" i="23" s="1"/>
  <c r="K59" i="23"/>
  <c r="L66" i="23" s="1"/>
  <c r="L59" i="23"/>
  <c r="M66" i="23" s="1"/>
  <c r="M59" i="23"/>
  <c r="I79" i="23"/>
  <c r="J79" i="23"/>
  <c r="M79" i="23"/>
  <c r="L79" i="23"/>
  <c r="I39" i="23"/>
  <c r="J39" i="23"/>
  <c r="K39" i="23"/>
  <c r="L39" i="23"/>
  <c r="L40" i="23" s="1"/>
  <c r="L45" i="23" s="1"/>
  <c r="M39" i="23"/>
  <c r="I40" i="23"/>
  <c r="J40" i="23"/>
  <c r="K40" i="23"/>
  <c r="K45" i="23" s="1"/>
  <c r="M40" i="23"/>
  <c r="I42" i="23"/>
  <c r="J42" i="23"/>
  <c r="J43" i="23" s="1"/>
  <c r="J45" i="23" s="1"/>
  <c r="K42" i="23"/>
  <c r="L42" i="23"/>
  <c r="M42" i="23"/>
  <c r="I43" i="23"/>
  <c r="I45" i="23" s="1"/>
  <c r="K43" i="23"/>
  <c r="L43" i="23"/>
  <c r="M43" i="23"/>
  <c r="M45" i="23" s="1"/>
  <c r="D79" i="23"/>
  <c r="F43" i="23"/>
  <c r="H42" i="23"/>
  <c r="H43" i="23" s="1"/>
  <c r="G42" i="23"/>
  <c r="G43" i="23" s="1"/>
  <c r="F42" i="23"/>
  <c r="E42" i="23"/>
  <c r="E43" i="23" s="1"/>
  <c r="D42" i="23"/>
  <c r="D43" i="23" s="1"/>
  <c r="H40" i="23"/>
  <c r="H45" i="23" s="1"/>
  <c r="D40" i="23"/>
  <c r="H39" i="23"/>
  <c r="G39" i="23"/>
  <c r="G40" i="23" s="1"/>
  <c r="F39" i="23"/>
  <c r="F40" i="23" s="1"/>
  <c r="F45" i="23" s="1"/>
  <c r="E39" i="23"/>
  <c r="E40" i="23" s="1"/>
  <c r="D39" i="23"/>
  <c r="M59" i="35" l="1"/>
  <c r="M57" i="35"/>
  <c r="I59" i="35"/>
  <c r="I57" i="35"/>
  <c r="H66" i="35"/>
  <c r="H77" i="35"/>
  <c r="H79" i="35" s="1"/>
  <c r="K77" i="35"/>
  <c r="K79" i="35" s="1"/>
  <c r="K66" i="35"/>
  <c r="E59" i="35"/>
  <c r="E57" i="35"/>
  <c r="I77" i="35"/>
  <c r="I79" i="35" s="1"/>
  <c r="I66" i="35"/>
  <c r="L66" i="35"/>
  <c r="L77" i="35"/>
  <c r="L79" i="35" s="1"/>
  <c r="G77" i="35"/>
  <c r="G79" i="35" s="1"/>
  <c r="G66" i="35"/>
  <c r="M77" i="35"/>
  <c r="M79" i="35" s="1"/>
  <c r="M66" i="35"/>
  <c r="E77" i="35"/>
  <c r="E79" i="35" s="1"/>
  <c r="E66" i="35"/>
  <c r="K79" i="23"/>
  <c r="F59" i="23"/>
  <c r="F57" i="23"/>
  <c r="H59" i="23"/>
  <c r="I66" i="23" s="1"/>
  <c r="H57" i="23"/>
  <c r="G45" i="23"/>
  <c r="E45" i="23"/>
  <c r="D45" i="23"/>
  <c r="J4" i="37"/>
  <c r="N16" i="37"/>
  <c r="M16" i="37"/>
  <c r="L16" i="37"/>
  <c r="K16" i="37"/>
  <c r="J16" i="37"/>
  <c r="N14" i="37"/>
  <c r="M14" i="37"/>
  <c r="L14" i="37"/>
  <c r="K14" i="37"/>
  <c r="J14" i="37"/>
  <c r="N13" i="37"/>
  <c r="M13" i="37"/>
  <c r="L13" i="37"/>
  <c r="K13" i="37"/>
  <c r="J13" i="37"/>
  <c r="N12" i="37"/>
  <c r="N20" i="37" s="1"/>
  <c r="M12" i="37"/>
  <c r="M20" i="37" s="1"/>
  <c r="L12" i="37"/>
  <c r="L20" i="37" s="1"/>
  <c r="K12" i="37"/>
  <c r="K20" i="37" s="1"/>
  <c r="J12" i="37"/>
  <c r="J20" i="37" s="1"/>
  <c r="N7" i="37"/>
  <c r="M7" i="37"/>
  <c r="L7" i="37"/>
  <c r="K7" i="37"/>
  <c r="J7" i="37"/>
  <c r="N6" i="37"/>
  <c r="M6" i="37"/>
  <c r="L6" i="37"/>
  <c r="K6" i="37"/>
  <c r="J6" i="37"/>
  <c r="N5" i="37"/>
  <c r="M5" i="37"/>
  <c r="L5" i="37"/>
  <c r="K5" i="37"/>
  <c r="J5" i="37"/>
  <c r="J4" i="25"/>
  <c r="N16" i="25"/>
  <c r="M16" i="25"/>
  <c r="L16" i="25"/>
  <c r="K16" i="25"/>
  <c r="J16" i="25"/>
  <c r="N14" i="25"/>
  <c r="M14" i="25"/>
  <c r="L14" i="25"/>
  <c r="K14" i="25"/>
  <c r="J14" i="25"/>
  <c r="N13" i="25"/>
  <c r="M13" i="25"/>
  <c r="L13" i="25"/>
  <c r="K13" i="25"/>
  <c r="J13" i="25"/>
  <c r="N12" i="25"/>
  <c r="N20" i="25" s="1"/>
  <c r="M12" i="25"/>
  <c r="M20" i="25" s="1"/>
  <c r="L12" i="25"/>
  <c r="L20" i="25" s="1"/>
  <c r="K12" i="25"/>
  <c r="K20" i="25" s="1"/>
  <c r="J12" i="25"/>
  <c r="J20" i="25" s="1"/>
  <c r="N7" i="25"/>
  <c r="M7" i="25"/>
  <c r="L7" i="25"/>
  <c r="K7" i="25"/>
  <c r="J7" i="25"/>
  <c r="N6" i="25"/>
  <c r="M6" i="25"/>
  <c r="L6" i="25"/>
  <c r="K6" i="25"/>
  <c r="J6" i="25"/>
  <c r="N5" i="25"/>
  <c r="M5" i="25"/>
  <c r="L5" i="25"/>
  <c r="K5" i="25"/>
  <c r="J5" i="25"/>
  <c r="J11" i="25" s="1"/>
  <c r="L33" i="35"/>
  <c r="L36" i="35" s="1"/>
  <c r="M32" i="35"/>
  <c r="L32" i="35"/>
  <c r="K32" i="35"/>
  <c r="J32" i="35"/>
  <c r="I32" i="35"/>
  <c r="M14" i="35"/>
  <c r="M33" i="35" s="1"/>
  <c r="L14" i="35"/>
  <c r="K14" i="35"/>
  <c r="K33" i="35" s="1"/>
  <c r="J14" i="35"/>
  <c r="J33" i="35" s="1"/>
  <c r="I14" i="35"/>
  <c r="I33" i="35" s="1"/>
  <c r="I9" i="23"/>
  <c r="E5" i="23"/>
  <c r="F5" i="23"/>
  <c r="G5" i="23"/>
  <c r="H5" i="23"/>
  <c r="I5" i="23"/>
  <c r="J5" i="23"/>
  <c r="K5" i="23"/>
  <c r="L5" i="23"/>
  <c r="M5" i="23"/>
  <c r="E6" i="23"/>
  <c r="F6" i="23"/>
  <c r="G6" i="23"/>
  <c r="H6" i="23"/>
  <c r="I6" i="23"/>
  <c r="J6" i="23"/>
  <c r="K6" i="23"/>
  <c r="L6" i="23"/>
  <c r="M6" i="23"/>
  <c r="E8" i="23"/>
  <c r="F8" i="23"/>
  <c r="G8" i="23"/>
  <c r="H8" i="23"/>
  <c r="I8" i="23"/>
  <c r="J8" i="23"/>
  <c r="K8" i="23"/>
  <c r="L8" i="23"/>
  <c r="M8" i="23"/>
  <c r="E9" i="23"/>
  <c r="E14" i="23" s="1"/>
  <c r="E33" i="23" s="1"/>
  <c r="F9" i="23"/>
  <c r="G9" i="23"/>
  <c r="H9" i="23"/>
  <c r="I14" i="23"/>
  <c r="I33" i="23" s="1"/>
  <c r="J9" i="23"/>
  <c r="K9" i="23"/>
  <c r="L9" i="23"/>
  <c r="M9" i="23"/>
  <c r="M14" i="23" s="1"/>
  <c r="M33" i="23" s="1"/>
  <c r="E12" i="23"/>
  <c r="F12" i="23"/>
  <c r="G12" i="23"/>
  <c r="H12" i="23"/>
  <c r="H14" i="23" s="1"/>
  <c r="H33" i="23" s="1"/>
  <c r="I12" i="23"/>
  <c r="J12" i="23"/>
  <c r="K12" i="23"/>
  <c r="L12" i="23"/>
  <c r="L14" i="23" s="1"/>
  <c r="L33" i="23" s="1"/>
  <c r="M12" i="23"/>
  <c r="E13" i="23"/>
  <c r="F13" i="23"/>
  <c r="G13" i="23"/>
  <c r="G14" i="23" s="1"/>
  <c r="G33" i="23" s="1"/>
  <c r="H13" i="23"/>
  <c r="I13" i="23"/>
  <c r="J13" i="23"/>
  <c r="K13" i="23"/>
  <c r="K14" i="23" s="1"/>
  <c r="K33" i="23" s="1"/>
  <c r="L13" i="23"/>
  <c r="M13" i="23"/>
  <c r="F14" i="23"/>
  <c r="J14" i="23"/>
  <c r="J33" i="23" s="1"/>
  <c r="E15" i="23"/>
  <c r="E32" i="23" s="1"/>
  <c r="F15" i="23"/>
  <c r="G15" i="23"/>
  <c r="H15" i="23"/>
  <c r="I15" i="23"/>
  <c r="I32" i="23" s="1"/>
  <c r="J15" i="23"/>
  <c r="K15" i="23"/>
  <c r="L15" i="23"/>
  <c r="M15" i="23"/>
  <c r="M32" i="23" s="1"/>
  <c r="E16" i="23"/>
  <c r="F16" i="23"/>
  <c r="G16" i="23"/>
  <c r="H16" i="23"/>
  <c r="I16" i="23"/>
  <c r="J16" i="23"/>
  <c r="K16" i="23"/>
  <c r="L16" i="23"/>
  <c r="M16" i="23"/>
  <c r="E17" i="23"/>
  <c r="F17" i="23"/>
  <c r="G17" i="23"/>
  <c r="G32" i="23" s="1"/>
  <c r="H17" i="23"/>
  <c r="I17" i="23"/>
  <c r="J17" i="23"/>
  <c r="K17" i="23"/>
  <c r="K32" i="23" s="1"/>
  <c r="L17" i="23"/>
  <c r="M17" i="23"/>
  <c r="E18" i="23"/>
  <c r="F18" i="23"/>
  <c r="F32" i="23" s="1"/>
  <c r="G18" i="23"/>
  <c r="H18" i="23"/>
  <c r="I18" i="23"/>
  <c r="J18" i="23"/>
  <c r="J32" i="23" s="1"/>
  <c r="K18" i="23"/>
  <c r="L18" i="23"/>
  <c r="M18" i="23"/>
  <c r="E19" i="23"/>
  <c r="F19" i="23"/>
  <c r="G19" i="23"/>
  <c r="H19" i="23"/>
  <c r="I19" i="23"/>
  <c r="J19" i="23"/>
  <c r="K19" i="23"/>
  <c r="L19" i="23"/>
  <c r="M19" i="23"/>
  <c r="E20" i="23"/>
  <c r="F20" i="23"/>
  <c r="G20" i="23"/>
  <c r="H20" i="23"/>
  <c r="I20" i="23"/>
  <c r="J20" i="23"/>
  <c r="K20" i="23"/>
  <c r="L20" i="23"/>
  <c r="M20" i="23"/>
  <c r="E21" i="23"/>
  <c r="F21" i="23"/>
  <c r="G21" i="23"/>
  <c r="H21" i="23"/>
  <c r="I21" i="23"/>
  <c r="J21" i="23"/>
  <c r="K21" i="23"/>
  <c r="L21" i="23"/>
  <c r="M21" i="23"/>
  <c r="E22" i="23"/>
  <c r="F22" i="23"/>
  <c r="G22" i="23"/>
  <c r="H22" i="23"/>
  <c r="I22" i="23"/>
  <c r="J22" i="23"/>
  <c r="K22" i="23"/>
  <c r="L22" i="23"/>
  <c r="M22" i="23"/>
  <c r="E23" i="23"/>
  <c r="F23" i="23"/>
  <c r="G23" i="23"/>
  <c r="H23" i="23"/>
  <c r="I23" i="23"/>
  <c r="J23" i="23"/>
  <c r="K23" i="23"/>
  <c r="L23" i="23"/>
  <c r="M23" i="23"/>
  <c r="E24" i="23"/>
  <c r="F24" i="23"/>
  <c r="G24" i="23"/>
  <c r="H24" i="23"/>
  <c r="I24" i="23"/>
  <c r="J24" i="23"/>
  <c r="K24" i="23"/>
  <c r="L24" i="23"/>
  <c r="M24" i="23"/>
  <c r="E25" i="23"/>
  <c r="F25" i="23"/>
  <c r="G25" i="23"/>
  <c r="H25" i="23"/>
  <c r="I25" i="23"/>
  <c r="J25" i="23"/>
  <c r="K25" i="23"/>
  <c r="L25" i="23"/>
  <c r="M25" i="23"/>
  <c r="E26" i="23"/>
  <c r="F26" i="23"/>
  <c r="G26" i="23"/>
  <c r="H26" i="23"/>
  <c r="I26" i="23"/>
  <c r="J26" i="23"/>
  <c r="K26" i="23"/>
  <c r="L26" i="23"/>
  <c r="M26" i="23"/>
  <c r="E27" i="23"/>
  <c r="F27" i="23"/>
  <c r="G27" i="23"/>
  <c r="H27" i="23"/>
  <c r="I27" i="23"/>
  <c r="J27" i="23"/>
  <c r="K27" i="23"/>
  <c r="L27" i="23"/>
  <c r="M27" i="23"/>
  <c r="E28" i="23"/>
  <c r="F28" i="23"/>
  <c r="G28" i="23"/>
  <c r="H28" i="23"/>
  <c r="H32" i="23" s="1"/>
  <c r="I28" i="23"/>
  <c r="J28" i="23"/>
  <c r="K28" i="23"/>
  <c r="L28" i="23"/>
  <c r="M28" i="23"/>
  <c r="E29" i="23"/>
  <c r="F29" i="23"/>
  <c r="G29" i="23"/>
  <c r="H29" i="23"/>
  <c r="I29" i="23"/>
  <c r="J29" i="23"/>
  <c r="K29" i="23"/>
  <c r="L29" i="23"/>
  <c r="M29" i="23"/>
  <c r="E30" i="23"/>
  <c r="F30" i="23"/>
  <c r="G30" i="23"/>
  <c r="H30" i="23"/>
  <c r="I30" i="23"/>
  <c r="J30" i="23"/>
  <c r="K30" i="23"/>
  <c r="L30" i="23"/>
  <c r="M30" i="23"/>
  <c r="E31" i="23"/>
  <c r="F31" i="23"/>
  <c r="G31" i="23"/>
  <c r="H31" i="23"/>
  <c r="I31" i="23"/>
  <c r="J31" i="23"/>
  <c r="K31" i="23"/>
  <c r="L31" i="23"/>
  <c r="M31" i="23"/>
  <c r="L32" i="23"/>
  <c r="E35" i="23"/>
  <c r="F35" i="23"/>
  <c r="G35" i="23"/>
  <c r="H35" i="23"/>
  <c r="I35" i="23"/>
  <c r="J35" i="23"/>
  <c r="K35" i="23"/>
  <c r="L35" i="23"/>
  <c r="M35" i="23"/>
  <c r="D35" i="23"/>
  <c r="D31" i="23"/>
  <c r="D30" i="23"/>
  <c r="D29" i="23"/>
  <c r="D28" i="23"/>
  <c r="D27" i="23"/>
  <c r="D26" i="23"/>
  <c r="D25" i="23"/>
  <c r="D24" i="23"/>
  <c r="D23" i="23"/>
  <c r="D22" i="23"/>
  <c r="D21" i="23"/>
  <c r="D20" i="23"/>
  <c r="D19" i="23"/>
  <c r="D18" i="23"/>
  <c r="D17" i="23"/>
  <c r="D16" i="23"/>
  <c r="D15" i="23"/>
  <c r="D13" i="23"/>
  <c r="D12" i="23"/>
  <c r="J77" i="35" l="1"/>
  <c r="J79" i="35" s="1"/>
  <c r="J66" i="35"/>
  <c r="F77" i="35"/>
  <c r="F79" i="35" s="1"/>
  <c r="F66" i="35"/>
  <c r="D57" i="23"/>
  <c r="D59" i="23"/>
  <c r="H79" i="23"/>
  <c r="E59" i="23"/>
  <c r="E57" i="23"/>
  <c r="G57" i="23"/>
  <c r="G59" i="23"/>
  <c r="F79" i="23"/>
  <c r="J11" i="37"/>
  <c r="J21" i="37"/>
  <c r="K4" i="37" s="1"/>
  <c r="K11" i="37" s="1"/>
  <c r="K21" i="37" s="1"/>
  <c r="L4" i="37" s="1"/>
  <c r="L11" i="37" s="1"/>
  <c r="L21" i="37" s="1"/>
  <c r="M4" i="37" s="1"/>
  <c r="M11" i="37" s="1"/>
  <c r="M21" i="37" s="1"/>
  <c r="N4" i="37" s="1"/>
  <c r="N11" i="37" s="1"/>
  <c r="N21" i="37" s="1"/>
  <c r="J21" i="25"/>
  <c r="K4" i="25" s="1"/>
  <c r="K11" i="25" s="1"/>
  <c r="K21" i="25" s="1"/>
  <c r="L4" i="25" s="1"/>
  <c r="L11" i="25" s="1"/>
  <c r="L21" i="25" s="1"/>
  <c r="M4" i="25" s="1"/>
  <c r="M11" i="25" s="1"/>
  <c r="M21" i="25" s="1"/>
  <c r="N4" i="25" s="1"/>
  <c r="N11" i="25" s="1"/>
  <c r="N21" i="25" s="1"/>
  <c r="J34" i="35"/>
  <c r="J36" i="35"/>
  <c r="K34" i="35"/>
  <c r="K36" i="35"/>
  <c r="I36" i="35"/>
  <c r="I34" i="35"/>
  <c r="M36" i="35"/>
  <c r="M34" i="35"/>
  <c r="L34" i="35"/>
  <c r="J34" i="23"/>
  <c r="J36" i="23"/>
  <c r="G34" i="23"/>
  <c r="G36" i="23"/>
  <c r="M36" i="23"/>
  <c r="M34" i="23"/>
  <c r="E36" i="23"/>
  <c r="E34" i="23"/>
  <c r="F33" i="23"/>
  <c r="K34" i="23"/>
  <c r="K36" i="23"/>
  <c r="L36" i="23"/>
  <c r="L34" i="23"/>
  <c r="I36" i="23"/>
  <c r="I34" i="23"/>
  <c r="H36" i="23"/>
  <c r="H34" i="23"/>
  <c r="G79" i="23" l="1"/>
  <c r="E79" i="23"/>
  <c r="F34" i="23"/>
  <c r="F36" i="23"/>
  <c r="AM32" i="23" l="1"/>
  <c r="AL32" i="23"/>
  <c r="AK32" i="23"/>
  <c r="AJ32" i="23"/>
  <c r="AI32" i="23"/>
  <c r="AH32" i="23"/>
  <c r="AM14" i="23"/>
  <c r="AM33" i="23" s="1"/>
  <c r="AL14" i="23"/>
  <c r="AL33" i="23" s="1"/>
  <c r="AK14" i="23"/>
  <c r="AK33" i="23" s="1"/>
  <c r="AJ14" i="23"/>
  <c r="AJ33" i="23" s="1"/>
  <c r="AI14" i="23"/>
  <c r="AI33" i="23" s="1"/>
  <c r="AH14" i="23"/>
  <c r="AH33" i="23" s="1"/>
  <c r="D6" i="23"/>
  <c r="D5" i="23"/>
  <c r="Y32" i="23"/>
  <c r="X32" i="23"/>
  <c r="Y14" i="23"/>
  <c r="Y33" i="23" s="1"/>
  <c r="X14" i="23"/>
  <c r="X33" i="23" s="1"/>
  <c r="W32" i="23"/>
  <c r="V32" i="23"/>
  <c r="U32" i="23"/>
  <c r="W14" i="23"/>
  <c r="W33" i="23" s="1"/>
  <c r="V14" i="23"/>
  <c r="V33" i="23" s="1"/>
  <c r="V34" i="23" s="1"/>
  <c r="U14" i="23"/>
  <c r="U33" i="23" s="1"/>
  <c r="AF66" i="34"/>
  <c r="AE66" i="34"/>
  <c r="AF57" i="34"/>
  <c r="AF67" i="34" s="1"/>
  <c r="AE57" i="34"/>
  <c r="AE67" i="34" s="1"/>
  <c r="AF37" i="34"/>
  <c r="AE37" i="34"/>
  <c r="AF16" i="34"/>
  <c r="AF45" i="34" s="1"/>
  <c r="AE16" i="34"/>
  <c r="AE45" i="34" s="1"/>
  <c r="AD66" i="34"/>
  <c r="AC66" i="34"/>
  <c r="AB66" i="34"/>
  <c r="AD57" i="34"/>
  <c r="AD67" i="34" s="1"/>
  <c r="AC57" i="34"/>
  <c r="AB57" i="34"/>
  <c r="AB67" i="34" s="1"/>
  <c r="AD37" i="34"/>
  <c r="AC37" i="34"/>
  <c r="AB37" i="34"/>
  <c r="AD16" i="34"/>
  <c r="AC16" i="34"/>
  <c r="AC45" i="34" s="1"/>
  <c r="AB16" i="34"/>
  <c r="AB45" i="34" s="1"/>
  <c r="V66" i="34"/>
  <c r="U66" i="34"/>
  <c r="V57" i="34"/>
  <c r="U57" i="34"/>
  <c r="U67" i="34" s="1"/>
  <c r="V44" i="34"/>
  <c r="U44" i="34"/>
  <c r="V37" i="34"/>
  <c r="U37" i="34"/>
  <c r="V16" i="34"/>
  <c r="U16" i="34"/>
  <c r="U45" i="34" s="1"/>
  <c r="T66" i="34"/>
  <c r="S66" i="34"/>
  <c r="R66" i="34"/>
  <c r="T57" i="34"/>
  <c r="T67" i="34" s="1"/>
  <c r="S57" i="34"/>
  <c r="S67" i="34" s="1"/>
  <c r="R57" i="34"/>
  <c r="T44" i="34"/>
  <c r="S44" i="34"/>
  <c r="R44" i="34"/>
  <c r="T37" i="34"/>
  <c r="S37" i="34"/>
  <c r="R37" i="34"/>
  <c r="T16" i="34"/>
  <c r="S16" i="34"/>
  <c r="R16" i="34"/>
  <c r="AI36" i="23" l="1"/>
  <c r="AI34" i="23"/>
  <c r="AM36" i="23"/>
  <c r="AM34" i="23"/>
  <c r="AH36" i="23"/>
  <c r="AH34" i="23"/>
  <c r="AJ34" i="23"/>
  <c r="AJ36" i="23"/>
  <c r="AL36" i="23"/>
  <c r="AL34" i="23"/>
  <c r="AK34" i="23"/>
  <c r="AK36" i="23"/>
  <c r="X36" i="23"/>
  <c r="X34" i="23"/>
  <c r="Y36" i="23"/>
  <c r="Y34" i="23"/>
  <c r="U34" i="23"/>
  <c r="U36" i="23"/>
  <c r="W36" i="23"/>
  <c r="W34" i="23"/>
  <c r="V36" i="23"/>
  <c r="R67" i="34"/>
  <c r="AC67" i="34"/>
  <c r="V67" i="34"/>
  <c r="AD45" i="34"/>
  <c r="V45" i="34"/>
  <c r="T45" i="34"/>
  <c r="R45" i="34"/>
  <c r="S45" i="34"/>
  <c r="F14" i="37" l="1"/>
  <c r="G14" i="37"/>
  <c r="H14" i="37"/>
  <c r="I14" i="37"/>
  <c r="E14" i="37"/>
  <c r="F13" i="37"/>
  <c r="G13" i="37"/>
  <c r="H13" i="37"/>
  <c r="I13" i="37"/>
  <c r="E13" i="37"/>
  <c r="F12" i="37"/>
  <c r="G12" i="37"/>
  <c r="H12" i="37"/>
  <c r="I12" i="37"/>
  <c r="E12" i="37"/>
  <c r="F7" i="37"/>
  <c r="G7" i="37"/>
  <c r="H7" i="37"/>
  <c r="I7" i="37"/>
  <c r="E7" i="37"/>
  <c r="F6" i="37"/>
  <c r="G6" i="37"/>
  <c r="H6" i="37"/>
  <c r="I6" i="37"/>
  <c r="E6" i="37"/>
  <c r="F5" i="37"/>
  <c r="G5" i="37"/>
  <c r="H5" i="37"/>
  <c r="I5" i="37"/>
  <c r="E5" i="37"/>
  <c r="I49" i="36"/>
  <c r="I48" i="36"/>
  <c r="D48" i="36" s="1"/>
  <c r="I46" i="36"/>
  <c r="D45" i="36"/>
  <c r="I39" i="36"/>
  <c r="I37" i="36"/>
  <c r="D37" i="36" s="1"/>
  <c r="I35" i="36"/>
  <c r="I34" i="36"/>
  <c r="I33" i="36"/>
  <c r="I32" i="36"/>
  <c r="I31" i="36"/>
  <c r="D31" i="36"/>
  <c r="I29" i="36"/>
  <c r="I28" i="36"/>
  <c r="I27" i="36"/>
  <c r="D27" i="36" s="1"/>
  <c r="I25" i="36"/>
  <c r="D25" i="36" s="1"/>
  <c r="D57" i="36" s="1"/>
  <c r="I17" i="36"/>
  <c r="I16" i="36"/>
  <c r="I15" i="36"/>
  <c r="I14" i="36"/>
  <c r="I13" i="36"/>
  <c r="I12" i="36"/>
  <c r="I11" i="36"/>
  <c r="I10" i="36"/>
  <c r="I9" i="36"/>
  <c r="I8" i="36"/>
  <c r="I7" i="36"/>
  <c r="I6" i="36"/>
  <c r="D6" i="36" s="1"/>
  <c r="D23" i="36" s="1"/>
  <c r="D58" i="36" s="1"/>
  <c r="F58" i="36" s="1"/>
  <c r="I6" i="5"/>
  <c r="D6" i="5" s="1"/>
  <c r="D23" i="5" s="1"/>
  <c r="I7" i="5"/>
  <c r="I8" i="5"/>
  <c r="I9" i="5"/>
  <c r="I10" i="5"/>
  <c r="I11" i="5"/>
  <c r="I12" i="5"/>
  <c r="I13" i="5"/>
  <c r="I14" i="5"/>
  <c r="I15" i="5"/>
  <c r="I16" i="5"/>
  <c r="I17" i="5"/>
  <c r="I25" i="5"/>
  <c r="D25" i="5" s="1"/>
  <c r="I27" i="5"/>
  <c r="D27" i="5" s="1"/>
  <c r="I28" i="5"/>
  <c r="I29" i="5"/>
  <c r="I31" i="5"/>
  <c r="D31" i="5" s="1"/>
  <c r="I32" i="5"/>
  <c r="I33" i="5"/>
  <c r="I34" i="5"/>
  <c r="I35" i="5"/>
  <c r="I37" i="5"/>
  <c r="D37" i="5" s="1"/>
  <c r="I39" i="5"/>
  <c r="D39" i="5" s="1"/>
  <c r="I45" i="5"/>
  <c r="D45" i="5" s="1"/>
  <c r="I46" i="5"/>
  <c r="I48" i="5"/>
  <c r="D48" i="5" s="1"/>
  <c r="I49" i="5"/>
  <c r="N25" i="5"/>
  <c r="S25" i="5"/>
  <c r="S31" i="5"/>
  <c r="H32" i="35"/>
  <c r="G32" i="35"/>
  <c r="F32" i="35"/>
  <c r="E32" i="35"/>
  <c r="D32" i="35"/>
  <c r="H14" i="35"/>
  <c r="H33" i="35" s="1"/>
  <c r="G14" i="35"/>
  <c r="G33" i="35" s="1"/>
  <c r="G36" i="35" s="1"/>
  <c r="F14" i="35"/>
  <c r="E14" i="35"/>
  <c r="E33" i="35" s="1"/>
  <c r="E34" i="35" s="1"/>
  <c r="D14" i="35"/>
  <c r="D33" i="35" s="1"/>
  <c r="E11" i="37" l="1"/>
  <c r="D57" i="5"/>
  <c r="D58" i="5"/>
  <c r="F58" i="5" s="1"/>
  <c r="F33" i="35"/>
  <c r="H34" i="35"/>
  <c r="H36" i="35"/>
  <c r="F36" i="35"/>
  <c r="F34" i="35"/>
  <c r="D34" i="35"/>
  <c r="D36" i="35"/>
  <c r="G34" i="35"/>
  <c r="E36" i="35"/>
  <c r="D9" i="23" l="1"/>
  <c r="D8" i="23"/>
  <c r="X24" i="4"/>
  <c r="T24" i="4"/>
  <c r="X23" i="4"/>
  <c r="T23" i="4"/>
  <c r="X22" i="4"/>
  <c r="T22" i="4"/>
  <c r="S22" i="4"/>
  <c r="R22" i="4"/>
  <c r="X21" i="4"/>
  <c r="T21" i="4"/>
  <c r="X20" i="4"/>
  <c r="W20" i="4"/>
  <c r="T20" i="4"/>
  <c r="X19" i="4"/>
  <c r="T19" i="4"/>
  <c r="S19" i="4"/>
  <c r="R19" i="4"/>
  <c r="X18" i="4"/>
  <c r="T18" i="4"/>
  <c r="S18" i="4"/>
  <c r="L21" i="4"/>
  <c r="W21" i="4" s="1"/>
  <c r="L20" i="4"/>
  <c r="V20" i="4" s="1"/>
  <c r="G18" i="4"/>
  <c r="J18" i="4" s="1"/>
  <c r="R18" i="4" s="1"/>
  <c r="G19" i="4"/>
  <c r="J19" i="4" s="1"/>
  <c r="Q19" i="4" s="1"/>
  <c r="G20" i="4"/>
  <c r="J20" i="4"/>
  <c r="S20" i="4" s="1"/>
  <c r="G21" i="4"/>
  <c r="J21" i="4" s="1"/>
  <c r="G22" i="4"/>
  <c r="J22" i="4" s="1"/>
  <c r="Q22" i="4" s="1"/>
  <c r="G23" i="4"/>
  <c r="J23" i="4" s="1"/>
  <c r="S23" i="4" s="1"/>
  <c r="G24" i="4"/>
  <c r="L24" i="4" s="1"/>
  <c r="U19" i="24"/>
  <c r="V19" i="24"/>
  <c r="W19" i="24"/>
  <c r="X19" i="24"/>
  <c r="Y19" i="24"/>
  <c r="Z19" i="24"/>
  <c r="AA19" i="24"/>
  <c r="U20" i="24"/>
  <c r="V20" i="24"/>
  <c r="W20" i="24"/>
  <c r="X20" i="24"/>
  <c r="Y20" i="24"/>
  <c r="Z20" i="24"/>
  <c r="AA20" i="24"/>
  <c r="U21" i="24"/>
  <c r="V21" i="24"/>
  <c r="W21" i="24"/>
  <c r="X21" i="24"/>
  <c r="Y21" i="24"/>
  <c r="Z21" i="24"/>
  <c r="AA21" i="24"/>
  <c r="AB21" i="24"/>
  <c r="T21" i="24"/>
  <c r="S21" i="24"/>
  <c r="R21" i="24"/>
  <c r="Q21" i="24"/>
  <c r="P21" i="24"/>
  <c r="O21" i="24"/>
  <c r="N21" i="24"/>
  <c r="M21" i="24"/>
  <c r="AB20" i="24"/>
  <c r="T20" i="24"/>
  <c r="S20" i="24"/>
  <c r="R20" i="24"/>
  <c r="Q20" i="24"/>
  <c r="P20" i="24"/>
  <c r="O20" i="24"/>
  <c r="N20" i="24"/>
  <c r="M20" i="24"/>
  <c r="F16" i="37" s="1"/>
  <c r="F20" i="37" s="1"/>
  <c r="AB19" i="24"/>
  <c r="T19" i="24"/>
  <c r="S19" i="24"/>
  <c r="R19" i="24"/>
  <c r="Q19" i="24"/>
  <c r="P19" i="24"/>
  <c r="O19" i="24"/>
  <c r="N19" i="24"/>
  <c r="M19" i="24"/>
  <c r="L21" i="24"/>
  <c r="L20" i="24"/>
  <c r="L19" i="24"/>
  <c r="K43" i="34"/>
  <c r="K42" i="34"/>
  <c r="K41" i="34"/>
  <c r="K40" i="34"/>
  <c r="K39" i="34"/>
  <c r="K38" i="34"/>
  <c r="K36" i="34"/>
  <c r="K35" i="34"/>
  <c r="K34" i="34"/>
  <c r="K33" i="34"/>
  <c r="K32" i="34"/>
  <c r="K31" i="34"/>
  <c r="K30" i="34"/>
  <c r="K29" i="34"/>
  <c r="K28" i="34"/>
  <c r="K27" i="34"/>
  <c r="K26" i="34"/>
  <c r="K25" i="34"/>
  <c r="K24" i="34"/>
  <c r="K23" i="34"/>
  <c r="K22" i="34"/>
  <c r="K21" i="34"/>
  <c r="K20" i="34"/>
  <c r="K19" i="34"/>
  <c r="K18" i="34"/>
  <c r="K17" i="34"/>
  <c r="K15" i="34"/>
  <c r="K14" i="34"/>
  <c r="K13" i="34"/>
  <c r="K12" i="34"/>
  <c r="K11" i="34"/>
  <c r="H20" i="34"/>
  <c r="M20" i="34" s="1"/>
  <c r="H21" i="34"/>
  <c r="H22" i="34"/>
  <c r="M22" i="34" s="1"/>
  <c r="H23" i="34"/>
  <c r="M23" i="34" s="1"/>
  <c r="H24" i="34"/>
  <c r="M24" i="34" s="1"/>
  <c r="H25" i="34"/>
  <c r="H26" i="34"/>
  <c r="M26" i="34" s="1"/>
  <c r="H27" i="34"/>
  <c r="M27" i="34" s="1"/>
  <c r="H28" i="34"/>
  <c r="M28" i="34" s="1"/>
  <c r="H29" i="34"/>
  <c r="H30" i="34"/>
  <c r="M30" i="34" s="1"/>
  <c r="H31" i="34"/>
  <c r="M31" i="34" s="1"/>
  <c r="H32" i="34"/>
  <c r="M32" i="34" s="1"/>
  <c r="H33" i="34"/>
  <c r="H34" i="34"/>
  <c r="M34" i="34" s="1"/>
  <c r="H16" i="25" l="1"/>
  <c r="H16" i="37"/>
  <c r="H20" i="37" s="1"/>
  <c r="I16" i="25"/>
  <c r="I16" i="37"/>
  <c r="I20" i="37" s="1"/>
  <c r="E16" i="25"/>
  <c r="E16" i="37"/>
  <c r="E20" i="37" s="1"/>
  <c r="E21" i="37" s="1"/>
  <c r="F4" i="37" s="1"/>
  <c r="F11" i="37" s="1"/>
  <c r="F21" i="37" s="1"/>
  <c r="G4" i="37" s="1"/>
  <c r="G11" i="37" s="1"/>
  <c r="G16" i="25"/>
  <c r="G16" i="37"/>
  <c r="G20" i="37" s="1"/>
  <c r="F16" i="25"/>
  <c r="W24" i="4"/>
  <c r="V24" i="4"/>
  <c r="U24" i="4"/>
  <c r="S21" i="4"/>
  <c r="R21" i="4"/>
  <c r="Q21" i="4"/>
  <c r="L18" i="4"/>
  <c r="L22" i="4"/>
  <c r="J24" i="4"/>
  <c r="L19" i="4"/>
  <c r="L23" i="4"/>
  <c r="Q18" i="4"/>
  <c r="Q20" i="4"/>
  <c r="U20" i="4"/>
  <c r="U21" i="4"/>
  <c r="Q23" i="4"/>
  <c r="R20" i="4"/>
  <c r="V21" i="4"/>
  <c r="R23" i="4"/>
  <c r="M33" i="34"/>
  <c r="M29" i="34"/>
  <c r="M25" i="34"/>
  <c r="M21" i="34"/>
  <c r="X17" i="4"/>
  <c r="T17" i="4"/>
  <c r="G17" i="4"/>
  <c r="X9" i="4"/>
  <c r="T9" i="4"/>
  <c r="G9" i="4"/>
  <c r="G21" i="37" l="1"/>
  <c r="H4" i="37" s="1"/>
  <c r="H11" i="37" s="1"/>
  <c r="H21" i="37" s="1"/>
  <c r="I4" i="37" s="1"/>
  <c r="I11" i="37" s="1"/>
  <c r="I21" i="37" s="1"/>
  <c r="J9" i="4"/>
  <c r="L9" i="4"/>
  <c r="W9" i="4" s="1"/>
  <c r="W18" i="4"/>
  <c r="V18" i="4"/>
  <c r="U18" i="4"/>
  <c r="W19" i="4"/>
  <c r="V19" i="4"/>
  <c r="U19" i="4"/>
  <c r="S24" i="4"/>
  <c r="R24" i="4"/>
  <c r="Q24" i="4"/>
  <c r="J17" i="4"/>
  <c r="Q17" i="4" s="1"/>
  <c r="L17" i="4"/>
  <c r="W17" i="4" s="1"/>
  <c r="W23" i="4"/>
  <c r="V23" i="4"/>
  <c r="U23" i="4"/>
  <c r="W22" i="4"/>
  <c r="V22" i="4"/>
  <c r="U22" i="4"/>
  <c r="S17" i="4"/>
  <c r="V17" i="4"/>
  <c r="U17" i="4"/>
  <c r="S9" i="4"/>
  <c r="Q9" i="4"/>
  <c r="R9" i="4"/>
  <c r="V9" i="4"/>
  <c r="U9" i="4"/>
  <c r="AW49" i="5"/>
  <c r="AW48" i="5"/>
  <c r="AW46" i="5"/>
  <c r="AR45" i="5" s="1"/>
  <c r="AW39" i="5"/>
  <c r="AW37" i="5"/>
  <c r="AR37" i="5" s="1"/>
  <c r="AW35" i="5"/>
  <c r="AW34" i="5"/>
  <c r="AW33" i="5"/>
  <c r="AW32" i="5"/>
  <c r="AW31" i="5"/>
  <c r="AR31" i="5" s="1"/>
  <c r="AW29" i="5"/>
  <c r="AW28" i="5"/>
  <c r="AW27" i="5"/>
  <c r="AW25" i="5"/>
  <c r="AR25" i="5" s="1"/>
  <c r="AR57" i="5" s="1"/>
  <c r="AW17" i="5"/>
  <c r="AW16" i="5"/>
  <c r="AW15" i="5"/>
  <c r="AW14" i="5"/>
  <c r="AW13" i="5"/>
  <c r="AW12" i="5"/>
  <c r="AW11" i="5"/>
  <c r="AW10" i="5"/>
  <c r="AW9" i="5"/>
  <c r="AW8" i="5"/>
  <c r="AW7" i="5"/>
  <c r="AW6" i="5"/>
  <c r="AC30" i="23"/>
  <c r="AC29" i="23"/>
  <c r="AC28" i="23"/>
  <c r="AC27" i="23"/>
  <c r="AC26" i="23"/>
  <c r="AC25" i="23"/>
  <c r="AC24" i="23"/>
  <c r="AC23" i="23"/>
  <c r="AC22" i="23"/>
  <c r="AC21" i="23"/>
  <c r="AC20" i="23"/>
  <c r="AC19" i="23"/>
  <c r="AC18" i="23"/>
  <c r="AC17" i="23"/>
  <c r="AC16" i="23"/>
  <c r="AC15" i="23"/>
  <c r="P30" i="23"/>
  <c r="P29" i="23"/>
  <c r="P28" i="23"/>
  <c r="P27" i="23"/>
  <c r="P26" i="23"/>
  <c r="P25" i="23"/>
  <c r="P24" i="23"/>
  <c r="P23" i="23"/>
  <c r="P22" i="23"/>
  <c r="P21" i="23"/>
  <c r="P20" i="23"/>
  <c r="P19" i="23"/>
  <c r="P18" i="23"/>
  <c r="P17" i="23"/>
  <c r="P16" i="23"/>
  <c r="P15" i="23"/>
  <c r="AC11" i="23"/>
  <c r="AC10" i="23"/>
  <c r="E7" i="25"/>
  <c r="P10" i="23"/>
  <c r="P7" i="23"/>
  <c r="P6" i="23"/>
  <c r="AC7" i="23"/>
  <c r="AC6" i="23"/>
  <c r="AC5" i="23"/>
  <c r="P5" i="23"/>
  <c r="I13" i="25"/>
  <c r="H13" i="25"/>
  <c r="G13" i="25"/>
  <c r="F13" i="25"/>
  <c r="E13" i="25"/>
  <c r="I7" i="25"/>
  <c r="H7" i="25"/>
  <c r="G7" i="25"/>
  <c r="F7" i="25"/>
  <c r="I6" i="25"/>
  <c r="H6" i="25"/>
  <c r="G6" i="25"/>
  <c r="F6" i="25"/>
  <c r="E6" i="25"/>
  <c r="H5" i="25"/>
  <c r="G5" i="25"/>
  <c r="C9" i="23"/>
  <c r="C8" i="23"/>
  <c r="AG32" i="23"/>
  <c r="AF32" i="23"/>
  <c r="AE32" i="23"/>
  <c r="AD32" i="23"/>
  <c r="AG14" i="23"/>
  <c r="AF14" i="23"/>
  <c r="AE14" i="23"/>
  <c r="AD14" i="23"/>
  <c r="Z32" i="23"/>
  <c r="T32" i="23"/>
  <c r="S32" i="23"/>
  <c r="R32" i="23"/>
  <c r="Q32" i="23"/>
  <c r="Z14" i="23"/>
  <c r="T14" i="23"/>
  <c r="S14" i="23"/>
  <c r="R14" i="23"/>
  <c r="Q14" i="23"/>
  <c r="N57" i="34"/>
  <c r="O57" i="34"/>
  <c r="P57" i="34"/>
  <c r="Q57" i="34"/>
  <c r="W57" i="34"/>
  <c r="X57" i="34"/>
  <c r="Y57" i="34"/>
  <c r="Z57" i="34"/>
  <c r="AA57" i="34"/>
  <c r="P66" i="34"/>
  <c r="Q66" i="34"/>
  <c r="W66" i="34"/>
  <c r="X66" i="34"/>
  <c r="Y66" i="34"/>
  <c r="Z66" i="34"/>
  <c r="AA66" i="34"/>
  <c r="AG66" i="34"/>
  <c r="AG57" i="34"/>
  <c r="W44" i="34"/>
  <c r="Q44" i="34"/>
  <c r="P44" i="34"/>
  <c r="Q37" i="34"/>
  <c r="W37" i="34"/>
  <c r="X37" i="34"/>
  <c r="Y37" i="34"/>
  <c r="Z37" i="34"/>
  <c r="AA37" i="34"/>
  <c r="AG37" i="34"/>
  <c r="H17" i="34"/>
  <c r="M17" i="34" s="1"/>
  <c r="H18" i="34"/>
  <c r="H9" i="34"/>
  <c r="P67" i="34" l="1"/>
  <c r="Z67" i="34"/>
  <c r="AR48" i="5"/>
  <c r="E5" i="25"/>
  <c r="D14" i="23"/>
  <c r="R17" i="4"/>
  <c r="X67" i="34"/>
  <c r="AR6" i="5"/>
  <c r="AR23" i="5" s="1"/>
  <c r="AR58" i="5" s="1"/>
  <c r="AT58" i="5" s="1"/>
  <c r="AR27" i="5"/>
  <c r="M9" i="34"/>
  <c r="K9" i="34"/>
  <c r="AG67" i="34"/>
  <c r="AG33" i="23"/>
  <c r="T33" i="23"/>
  <c r="T36" i="23" s="1"/>
  <c r="AE33" i="23"/>
  <c r="Q33" i="23"/>
  <c r="Q36" i="23" s="1"/>
  <c r="Z33" i="23"/>
  <c r="Z34" i="23" s="1"/>
  <c r="G14" i="25"/>
  <c r="S33" i="23"/>
  <c r="S36" i="23" s="1"/>
  <c r="AD33" i="23"/>
  <c r="AD36" i="23" s="1"/>
  <c r="F5" i="25"/>
  <c r="H14" i="25"/>
  <c r="AF33" i="23"/>
  <c r="AF36" i="23" s="1"/>
  <c r="I14" i="25"/>
  <c r="R33" i="23"/>
  <c r="F14" i="25"/>
  <c r="E14" i="25"/>
  <c r="G12" i="25"/>
  <c r="H12" i="25"/>
  <c r="E12" i="25"/>
  <c r="I12" i="25"/>
  <c r="I5" i="25"/>
  <c r="F12" i="25"/>
  <c r="AA67" i="34"/>
  <c r="W67" i="34"/>
  <c r="M18" i="34"/>
  <c r="Q67" i="34"/>
  <c r="Y67" i="34"/>
  <c r="AE36" i="23"/>
  <c r="AE34" i="23"/>
  <c r="AG34" i="23"/>
  <c r="AG36" i="23"/>
  <c r="S34" i="23"/>
  <c r="W16" i="34"/>
  <c r="W45" i="34" s="1"/>
  <c r="AG16" i="34"/>
  <c r="AF34" i="23" l="1"/>
  <c r="Z36" i="23"/>
  <c r="I20" i="25"/>
  <c r="T34" i="23"/>
  <c r="Q34" i="23"/>
  <c r="AD34" i="23"/>
  <c r="R36" i="23"/>
  <c r="R34" i="23"/>
  <c r="AG45" i="34"/>
  <c r="X65" i="4" l="1"/>
  <c r="X64" i="4"/>
  <c r="X63" i="4"/>
  <c r="X62" i="4"/>
  <c r="X61" i="4"/>
  <c r="X60" i="4"/>
  <c r="X59" i="4"/>
  <c r="X58" i="4"/>
  <c r="X56" i="4"/>
  <c r="X55" i="4"/>
  <c r="X54" i="4"/>
  <c r="X53" i="4"/>
  <c r="X52" i="4"/>
  <c r="X51" i="4"/>
  <c r="X50" i="4"/>
  <c r="T65" i="4"/>
  <c r="T64" i="4"/>
  <c r="T63" i="4"/>
  <c r="T62" i="4"/>
  <c r="T61" i="4"/>
  <c r="T60" i="4"/>
  <c r="T59" i="4"/>
  <c r="T58" i="4"/>
  <c r="T56" i="4"/>
  <c r="T55" i="4"/>
  <c r="T54" i="4"/>
  <c r="T53" i="4"/>
  <c r="T52" i="4"/>
  <c r="T51" i="4"/>
  <c r="T50" i="4"/>
  <c r="T43" i="4"/>
  <c r="T42" i="4"/>
  <c r="T41" i="4"/>
  <c r="T40" i="4"/>
  <c r="T39" i="4"/>
  <c r="T38" i="4"/>
  <c r="X36" i="4"/>
  <c r="X35" i="4"/>
  <c r="X34" i="4"/>
  <c r="X33" i="4"/>
  <c r="X32" i="4"/>
  <c r="X31" i="4"/>
  <c r="X30" i="4"/>
  <c r="X29" i="4"/>
  <c r="X28" i="4"/>
  <c r="X27" i="4"/>
  <c r="X26" i="4"/>
  <c r="X25" i="4"/>
  <c r="T36" i="4"/>
  <c r="T35" i="4"/>
  <c r="T34" i="4"/>
  <c r="T33" i="4"/>
  <c r="T32" i="4"/>
  <c r="T31" i="4"/>
  <c r="T30" i="4"/>
  <c r="T29" i="4"/>
  <c r="T28" i="4"/>
  <c r="T27" i="4"/>
  <c r="T26" i="4"/>
  <c r="T25" i="4"/>
  <c r="X15" i="4"/>
  <c r="X14" i="4"/>
  <c r="X13" i="4"/>
  <c r="X12" i="4"/>
  <c r="X11" i="4"/>
  <c r="X10" i="4"/>
  <c r="T15" i="4"/>
  <c r="T14" i="4"/>
  <c r="T13" i="4"/>
  <c r="T12" i="4"/>
  <c r="T11" i="4"/>
  <c r="T10" i="4"/>
  <c r="AM39" i="5"/>
  <c r="AM49" i="5"/>
  <c r="AM48" i="5"/>
  <c r="AM37" i="5"/>
  <c r="AH37" i="5" s="1"/>
  <c r="AM46" i="5"/>
  <c r="AH45" i="5" s="1"/>
  <c r="AM35" i="5"/>
  <c r="AM34" i="5"/>
  <c r="AM33" i="5"/>
  <c r="AM32" i="5"/>
  <c r="AM31" i="5"/>
  <c r="AH31" i="5" s="1"/>
  <c r="AM29" i="5"/>
  <c r="AM28" i="5"/>
  <c r="AM27" i="5"/>
  <c r="AM25" i="5"/>
  <c r="AH25" i="5" s="1"/>
  <c r="AH57" i="5" s="1"/>
  <c r="AM17" i="5"/>
  <c r="AM16" i="5"/>
  <c r="AM15" i="5"/>
  <c r="AM14" i="5"/>
  <c r="AM13" i="5"/>
  <c r="AM12" i="5"/>
  <c r="AM11" i="5"/>
  <c r="AM10" i="5"/>
  <c r="AM9" i="5"/>
  <c r="AM8" i="5"/>
  <c r="AM7" i="5"/>
  <c r="AM6" i="5"/>
  <c r="AC39" i="5"/>
  <c r="AC49" i="5"/>
  <c r="AC48" i="5"/>
  <c r="AC37" i="5"/>
  <c r="X37" i="5" s="1"/>
  <c r="AC46" i="5"/>
  <c r="X45" i="5" s="1"/>
  <c r="AC35" i="5"/>
  <c r="AC34" i="5"/>
  <c r="AC33" i="5"/>
  <c r="AC32" i="5"/>
  <c r="AC31" i="5"/>
  <c r="X31" i="5" s="1"/>
  <c r="AC29" i="5"/>
  <c r="AC28" i="5"/>
  <c r="AC27" i="5"/>
  <c r="AC25" i="5"/>
  <c r="X25" i="5" s="1"/>
  <c r="X57" i="5" s="1"/>
  <c r="AC17" i="5"/>
  <c r="AC16" i="5"/>
  <c r="AC15" i="5"/>
  <c r="AC14" i="5"/>
  <c r="AC13" i="5"/>
  <c r="AC12" i="5"/>
  <c r="AC11" i="5"/>
  <c r="AC10" i="5"/>
  <c r="AC9" i="5"/>
  <c r="AC8" i="5"/>
  <c r="AC7" i="5"/>
  <c r="AC6" i="5"/>
  <c r="S39" i="5"/>
  <c r="S49" i="5"/>
  <c r="S48" i="5"/>
  <c r="S37" i="5"/>
  <c r="N37" i="5" s="1"/>
  <c r="S46" i="5"/>
  <c r="N45" i="5" s="1"/>
  <c r="S35" i="5"/>
  <c r="S34" i="5"/>
  <c r="S33" i="5"/>
  <c r="S32" i="5"/>
  <c r="S29" i="5"/>
  <c r="S28" i="5"/>
  <c r="S27" i="5"/>
  <c r="N57" i="5"/>
  <c r="S17" i="5"/>
  <c r="S16" i="5"/>
  <c r="S15" i="5"/>
  <c r="S14" i="5"/>
  <c r="S13" i="5"/>
  <c r="S12" i="5"/>
  <c r="S11" i="5"/>
  <c r="S10" i="5"/>
  <c r="S9" i="5"/>
  <c r="S8" i="5"/>
  <c r="S7" i="5"/>
  <c r="S6" i="5"/>
  <c r="T16" i="4" l="1"/>
  <c r="T66" i="4"/>
  <c r="T57" i="4"/>
  <c r="T67" i="4" s="1"/>
  <c r="X66" i="4"/>
  <c r="X16" i="4"/>
  <c r="X57" i="4"/>
  <c r="T37" i="4"/>
  <c r="X37" i="4"/>
  <c r="T44" i="4"/>
  <c r="AH48" i="5"/>
  <c r="N48" i="5"/>
  <c r="AH6" i="5"/>
  <c r="AH23" i="5" s="1"/>
  <c r="AH58" i="5" s="1"/>
  <c r="AJ58" i="5" s="1"/>
  <c r="X48" i="5"/>
  <c r="AH27" i="5"/>
  <c r="X6" i="5"/>
  <c r="X23" i="5" s="1"/>
  <c r="X58" i="5" s="1"/>
  <c r="Z58" i="5" s="1"/>
  <c r="X27" i="5"/>
  <c r="N31" i="5"/>
  <c r="N27" i="5"/>
  <c r="N6" i="5"/>
  <c r="N23" i="5" s="1"/>
  <c r="AP64" i="17"/>
  <c r="AM82" i="17"/>
  <c r="AL82" i="17"/>
  <c r="AK82" i="17"/>
  <c r="AJ82" i="17"/>
  <c r="AI82" i="17"/>
  <c r="AH82" i="17"/>
  <c r="AG82" i="17"/>
  <c r="AF82" i="17"/>
  <c r="AE82" i="17"/>
  <c r="AD82" i="17"/>
  <c r="AC82" i="17"/>
  <c r="AB82" i="17"/>
  <c r="AA82" i="17"/>
  <c r="Z82" i="17"/>
  <c r="Y82" i="17"/>
  <c r="X82" i="17"/>
  <c r="W82" i="17"/>
  <c r="V82" i="17"/>
  <c r="U82" i="17"/>
  <c r="T82" i="17"/>
  <c r="S82" i="17"/>
  <c r="R82" i="17"/>
  <c r="Q82" i="17"/>
  <c r="P82" i="17"/>
  <c r="O82" i="17"/>
  <c r="N82" i="17"/>
  <c r="M82" i="17"/>
  <c r="L82" i="17"/>
  <c r="K82" i="17"/>
  <c r="J82" i="17"/>
  <c r="I82" i="17"/>
  <c r="H82" i="17"/>
  <c r="G82" i="17"/>
  <c r="F82" i="17"/>
  <c r="E82" i="17"/>
  <c r="D82" i="17"/>
  <c r="CA81" i="17"/>
  <c r="BZ81" i="17"/>
  <c r="BY81" i="17"/>
  <c r="BX81" i="17"/>
  <c r="BW81" i="17"/>
  <c r="BV81" i="17"/>
  <c r="BU81" i="17"/>
  <c r="BT81" i="17"/>
  <c r="BS81" i="17"/>
  <c r="BR81" i="17"/>
  <c r="BQ81" i="17"/>
  <c r="BP81" i="17"/>
  <c r="BO81" i="17"/>
  <c r="BN81" i="17"/>
  <c r="BM81" i="17"/>
  <c r="BL81" i="17"/>
  <c r="BK81" i="17"/>
  <c r="BJ81" i="17"/>
  <c r="BI81" i="17"/>
  <c r="BH81" i="17"/>
  <c r="BG81" i="17"/>
  <c r="BF81" i="17"/>
  <c r="BE81" i="17"/>
  <c r="BD81" i="17"/>
  <c r="BC81" i="17"/>
  <c r="BB81" i="17"/>
  <c r="BA81" i="17"/>
  <c r="AZ81" i="17"/>
  <c r="AY81" i="17"/>
  <c r="AX81" i="17"/>
  <c r="AW81" i="17"/>
  <c r="AV81" i="17"/>
  <c r="AU81" i="17"/>
  <c r="AT81" i="17"/>
  <c r="AS81" i="17"/>
  <c r="AR81" i="17"/>
  <c r="AQ81" i="17"/>
  <c r="AP81" i="17"/>
  <c r="AN81" i="17"/>
  <c r="CB81" i="17" s="1"/>
  <c r="CA80" i="17"/>
  <c r="BZ80" i="17"/>
  <c r="BY80" i="17"/>
  <c r="BX80" i="17"/>
  <c r="BW80" i="17"/>
  <c r="BV80" i="17"/>
  <c r="BU80" i="17"/>
  <c r="BT80" i="17"/>
  <c r="BS80" i="17"/>
  <c r="BR80" i="17"/>
  <c r="BQ80" i="17"/>
  <c r="BP80" i="17"/>
  <c r="BO80" i="17"/>
  <c r="BN80" i="17"/>
  <c r="BM80" i="17"/>
  <c r="BL80" i="17"/>
  <c r="BK80" i="17"/>
  <c r="BJ80" i="17"/>
  <c r="BI80" i="17"/>
  <c r="BH80" i="17"/>
  <c r="BG80" i="17"/>
  <c r="BF80" i="17"/>
  <c r="BE80" i="17"/>
  <c r="BD80" i="17"/>
  <c r="BC80" i="17"/>
  <c r="BB80" i="17"/>
  <c r="BA80" i="17"/>
  <c r="AZ80" i="17"/>
  <c r="AY80" i="17"/>
  <c r="AX80" i="17"/>
  <c r="AW80" i="17"/>
  <c r="AV80" i="17"/>
  <c r="AU80" i="17"/>
  <c r="AT80" i="17"/>
  <c r="AS80" i="17"/>
  <c r="AR80" i="17"/>
  <c r="AQ80" i="17"/>
  <c r="AP80" i="17"/>
  <c r="AN80" i="17"/>
  <c r="CB80" i="17" s="1"/>
  <c r="CA79" i="17"/>
  <c r="BZ79" i="17"/>
  <c r="BY79" i="17"/>
  <c r="BX79" i="17"/>
  <c r="BW79" i="17"/>
  <c r="BV79" i="17"/>
  <c r="BU79" i="17"/>
  <c r="BT79" i="17"/>
  <c r="BS79" i="17"/>
  <c r="BR79" i="17"/>
  <c r="BQ79" i="17"/>
  <c r="BP79" i="17"/>
  <c r="BO79" i="17"/>
  <c r="BN79" i="17"/>
  <c r="BM79" i="17"/>
  <c r="BL79" i="17"/>
  <c r="BK79" i="17"/>
  <c r="BJ79" i="17"/>
  <c r="BI79" i="17"/>
  <c r="BH79" i="17"/>
  <c r="BG79" i="17"/>
  <c r="BF79" i="17"/>
  <c r="BE79" i="17"/>
  <c r="BD79" i="17"/>
  <c r="BC79" i="17"/>
  <c r="BB79" i="17"/>
  <c r="BA79" i="17"/>
  <c r="AZ79" i="17"/>
  <c r="AY79" i="17"/>
  <c r="AX79" i="17"/>
  <c r="AW79" i="17"/>
  <c r="AV79" i="17"/>
  <c r="AU79" i="17"/>
  <c r="AT79" i="17"/>
  <c r="AS79" i="17"/>
  <c r="AR79" i="17"/>
  <c r="AQ79" i="17"/>
  <c r="AP79" i="17"/>
  <c r="AN79" i="17"/>
  <c r="CB79" i="17" s="1"/>
  <c r="CA78" i="17"/>
  <c r="BZ78" i="17"/>
  <c r="BY78" i="17"/>
  <c r="BX78" i="17"/>
  <c r="BW78" i="17"/>
  <c r="BV78" i="17"/>
  <c r="BU78" i="17"/>
  <c r="BT78" i="17"/>
  <c r="BS78" i="17"/>
  <c r="BR78" i="17"/>
  <c r="BQ78" i="17"/>
  <c r="BP78" i="17"/>
  <c r="BO78" i="17"/>
  <c r="BN78" i="17"/>
  <c r="BM78" i="17"/>
  <c r="BL78" i="17"/>
  <c r="BK78" i="17"/>
  <c r="BJ78" i="17"/>
  <c r="BI78" i="17"/>
  <c r="BH78" i="17"/>
  <c r="BG78" i="17"/>
  <c r="BF78" i="17"/>
  <c r="BE78" i="17"/>
  <c r="BD78" i="17"/>
  <c r="BC78" i="17"/>
  <c r="BB78" i="17"/>
  <c r="BA78" i="17"/>
  <c r="AZ78" i="17"/>
  <c r="AY78" i="17"/>
  <c r="AX78" i="17"/>
  <c r="AW78" i="17"/>
  <c r="AV78" i="17"/>
  <c r="AU78" i="17"/>
  <c r="AT78" i="17"/>
  <c r="AS78" i="17"/>
  <c r="AR78" i="17"/>
  <c r="AQ78" i="17"/>
  <c r="AP78" i="17"/>
  <c r="AN78" i="17"/>
  <c r="CB78" i="17" s="1"/>
  <c r="CA77" i="17"/>
  <c r="BZ77" i="17"/>
  <c r="BY77" i="17"/>
  <c r="BX77" i="17"/>
  <c r="BW77" i="17"/>
  <c r="BV77" i="17"/>
  <c r="BU77" i="17"/>
  <c r="BT77" i="17"/>
  <c r="BS77" i="17"/>
  <c r="BR77" i="17"/>
  <c r="BQ77" i="17"/>
  <c r="BP77" i="17"/>
  <c r="BO77" i="17"/>
  <c r="BN77" i="17"/>
  <c r="BM77" i="17"/>
  <c r="BL77" i="17"/>
  <c r="BK77" i="17"/>
  <c r="BJ77" i="17"/>
  <c r="BI77" i="17"/>
  <c r="BH77" i="17"/>
  <c r="BG77" i="17"/>
  <c r="BF77" i="17"/>
  <c r="BE77" i="17"/>
  <c r="BD77" i="17"/>
  <c r="BC77" i="17"/>
  <c r="BB77" i="17"/>
  <c r="BA77" i="17"/>
  <c r="AZ77" i="17"/>
  <c r="AY77" i="17"/>
  <c r="AX77" i="17"/>
  <c r="AW77" i="17"/>
  <c r="AV77" i="17"/>
  <c r="AU77" i="17"/>
  <c r="AT77" i="17"/>
  <c r="AS77" i="17"/>
  <c r="AR77" i="17"/>
  <c r="AQ77" i="17"/>
  <c r="AP77" i="17"/>
  <c r="AN77" i="17"/>
  <c r="CB77" i="17" s="1"/>
  <c r="CA76" i="17"/>
  <c r="BZ76" i="17"/>
  <c r="BY76" i="17"/>
  <c r="BX76" i="17"/>
  <c r="BW76" i="17"/>
  <c r="BV76" i="17"/>
  <c r="BU76" i="17"/>
  <c r="BT76" i="17"/>
  <c r="BS76" i="17"/>
  <c r="BR76" i="17"/>
  <c r="BQ76" i="17"/>
  <c r="BP76" i="17"/>
  <c r="BO76" i="17"/>
  <c r="BN76" i="17"/>
  <c r="BM76" i="17"/>
  <c r="BL76" i="17"/>
  <c r="BK76" i="17"/>
  <c r="BJ76" i="17"/>
  <c r="BI76" i="17"/>
  <c r="BH76" i="17"/>
  <c r="BG76" i="17"/>
  <c r="BF76" i="17"/>
  <c r="BE76" i="17"/>
  <c r="BD76" i="17"/>
  <c r="BC76" i="17"/>
  <c r="BB76" i="17"/>
  <c r="BA76" i="17"/>
  <c r="AZ76" i="17"/>
  <c r="AY76" i="17"/>
  <c r="AX76" i="17"/>
  <c r="AW76" i="17"/>
  <c r="AV76" i="17"/>
  <c r="AU76" i="17"/>
  <c r="AT76" i="17"/>
  <c r="AS76" i="17"/>
  <c r="AR76" i="17"/>
  <c r="AQ76" i="17"/>
  <c r="AP76" i="17"/>
  <c r="AN76" i="17"/>
  <c r="CB76" i="17" s="1"/>
  <c r="CA75" i="17"/>
  <c r="BZ75" i="17"/>
  <c r="BY75" i="17"/>
  <c r="BX75" i="17"/>
  <c r="BW75" i="17"/>
  <c r="BV75" i="17"/>
  <c r="BU75" i="17"/>
  <c r="BT75" i="17"/>
  <c r="BS75" i="17"/>
  <c r="BR75" i="17"/>
  <c r="BQ75" i="17"/>
  <c r="BP75" i="17"/>
  <c r="BO75" i="17"/>
  <c r="BN75" i="17"/>
  <c r="BM75" i="17"/>
  <c r="BL75" i="17"/>
  <c r="BK75" i="17"/>
  <c r="BJ75" i="17"/>
  <c r="BI75" i="17"/>
  <c r="BH75" i="17"/>
  <c r="BG75" i="17"/>
  <c r="BF75" i="17"/>
  <c r="BE75" i="17"/>
  <c r="BD75" i="17"/>
  <c r="BC75" i="17"/>
  <c r="BB75" i="17"/>
  <c r="BA75" i="17"/>
  <c r="AZ75" i="17"/>
  <c r="AY75" i="17"/>
  <c r="AX75" i="17"/>
  <c r="AW75" i="17"/>
  <c r="AV75" i="17"/>
  <c r="AU75" i="17"/>
  <c r="AT75" i="17"/>
  <c r="AS75" i="17"/>
  <c r="AR75" i="17"/>
  <c r="AQ75" i="17"/>
  <c r="AP75" i="17"/>
  <c r="AN75" i="17"/>
  <c r="CB75" i="17" s="1"/>
  <c r="CA74" i="17"/>
  <c r="BZ74" i="17"/>
  <c r="BY74" i="17"/>
  <c r="BX74" i="17"/>
  <c r="BW74" i="17"/>
  <c r="BV74" i="17"/>
  <c r="BU74" i="17"/>
  <c r="BT74" i="17"/>
  <c r="BS74" i="17"/>
  <c r="BR74" i="17"/>
  <c r="BQ74" i="17"/>
  <c r="BP74" i="17"/>
  <c r="BO74" i="17"/>
  <c r="BN74" i="17"/>
  <c r="BM74" i="17"/>
  <c r="BL74" i="17"/>
  <c r="BK74" i="17"/>
  <c r="BJ74" i="17"/>
  <c r="BI74" i="17"/>
  <c r="BH74" i="17"/>
  <c r="BG74" i="17"/>
  <c r="BF74" i="17"/>
  <c r="BE74" i="17"/>
  <c r="BD74" i="17"/>
  <c r="BC74" i="17"/>
  <c r="BB74" i="17"/>
  <c r="BA74" i="17"/>
  <c r="AZ74" i="17"/>
  <c r="AY74" i="17"/>
  <c r="AX74" i="17"/>
  <c r="AW74" i="17"/>
  <c r="AV74" i="17"/>
  <c r="AU74" i="17"/>
  <c r="AT74" i="17"/>
  <c r="AS74" i="17"/>
  <c r="AR74" i="17"/>
  <c r="AQ74" i="17"/>
  <c r="AP74" i="17"/>
  <c r="AN74" i="17"/>
  <c r="CB74" i="17" s="1"/>
  <c r="CA73" i="17"/>
  <c r="BZ73" i="17"/>
  <c r="BY73" i="17"/>
  <c r="BX73" i="17"/>
  <c r="BW73" i="17"/>
  <c r="BV73" i="17"/>
  <c r="BU73" i="17"/>
  <c r="BT73" i="17"/>
  <c r="BS73" i="17"/>
  <c r="BR73" i="17"/>
  <c r="BQ73" i="17"/>
  <c r="BP73" i="17"/>
  <c r="BO73" i="17"/>
  <c r="BN73" i="17"/>
  <c r="BM73" i="17"/>
  <c r="BL73" i="17"/>
  <c r="BK73" i="17"/>
  <c r="BJ73" i="17"/>
  <c r="BI73" i="17"/>
  <c r="BH73" i="17"/>
  <c r="BG73" i="17"/>
  <c r="BF73" i="17"/>
  <c r="BE73" i="17"/>
  <c r="BD73" i="17"/>
  <c r="BC73" i="17"/>
  <c r="BB73" i="17"/>
  <c r="BA73" i="17"/>
  <c r="AZ73" i="17"/>
  <c r="AY73" i="17"/>
  <c r="AX73" i="17"/>
  <c r="AW73" i="17"/>
  <c r="AV73" i="17"/>
  <c r="AU73" i="17"/>
  <c r="AT73" i="17"/>
  <c r="AS73" i="17"/>
  <c r="AR73" i="17"/>
  <c r="AQ73" i="17"/>
  <c r="AP73" i="17"/>
  <c r="AN73" i="17"/>
  <c r="CB73" i="17" s="1"/>
  <c r="CA72" i="17"/>
  <c r="BZ72" i="17"/>
  <c r="BY72" i="17"/>
  <c r="BX72" i="17"/>
  <c r="BW72" i="17"/>
  <c r="BV72" i="17"/>
  <c r="BU72" i="17"/>
  <c r="BT72" i="17"/>
  <c r="BS72" i="17"/>
  <c r="BR72" i="17"/>
  <c r="BQ72" i="17"/>
  <c r="BP72" i="17"/>
  <c r="BO72" i="17"/>
  <c r="BN72" i="17"/>
  <c r="BM72" i="17"/>
  <c r="BL72" i="17"/>
  <c r="BK72" i="17"/>
  <c r="BJ72" i="17"/>
  <c r="BI72" i="17"/>
  <c r="BH72" i="17"/>
  <c r="BG72" i="17"/>
  <c r="BF72" i="17"/>
  <c r="BE72" i="17"/>
  <c r="BD72" i="17"/>
  <c r="BC72" i="17"/>
  <c r="BB72" i="17"/>
  <c r="BA72" i="17"/>
  <c r="AZ72" i="17"/>
  <c r="AY72" i="17"/>
  <c r="AX72" i="17"/>
  <c r="AW72" i="17"/>
  <c r="AV72" i="17"/>
  <c r="AU72" i="17"/>
  <c r="AT72" i="17"/>
  <c r="AS72" i="17"/>
  <c r="AR72" i="17"/>
  <c r="AQ72" i="17"/>
  <c r="AP72" i="17"/>
  <c r="AN72" i="17"/>
  <c r="CB72" i="17" s="1"/>
  <c r="CA71" i="17"/>
  <c r="BZ71" i="17"/>
  <c r="BY71" i="17"/>
  <c r="BX71" i="17"/>
  <c r="BW71" i="17"/>
  <c r="BV71" i="17"/>
  <c r="BU71" i="17"/>
  <c r="BT71" i="17"/>
  <c r="BS71" i="17"/>
  <c r="BR71" i="17"/>
  <c r="BQ71" i="17"/>
  <c r="BP71" i="17"/>
  <c r="BO71" i="17"/>
  <c r="BN71" i="17"/>
  <c r="BM71" i="17"/>
  <c r="BL71" i="17"/>
  <c r="BK71" i="17"/>
  <c r="BJ71" i="17"/>
  <c r="BI71" i="17"/>
  <c r="BH71" i="17"/>
  <c r="BG71" i="17"/>
  <c r="BF71" i="17"/>
  <c r="BE71" i="17"/>
  <c r="BD71" i="17"/>
  <c r="BC71" i="17"/>
  <c r="BB71" i="17"/>
  <c r="BA71" i="17"/>
  <c r="AZ71" i="17"/>
  <c r="AY71" i="17"/>
  <c r="AX71" i="17"/>
  <c r="AW71" i="17"/>
  <c r="AV71" i="17"/>
  <c r="AU71" i="17"/>
  <c r="AT71" i="17"/>
  <c r="AS71" i="17"/>
  <c r="AR71" i="17"/>
  <c r="AQ71" i="17"/>
  <c r="AP71" i="17"/>
  <c r="AN71" i="17"/>
  <c r="CB71" i="17" s="1"/>
  <c r="CA70" i="17"/>
  <c r="BZ70" i="17"/>
  <c r="BY70" i="17"/>
  <c r="BX70" i="17"/>
  <c r="BW70" i="17"/>
  <c r="BV70" i="17"/>
  <c r="BU70" i="17"/>
  <c r="BT70" i="17"/>
  <c r="BS70" i="17"/>
  <c r="BR70" i="17"/>
  <c r="BQ70" i="17"/>
  <c r="BP70" i="17"/>
  <c r="BO70" i="17"/>
  <c r="BN70" i="17"/>
  <c r="BM70" i="17"/>
  <c r="BL70" i="17"/>
  <c r="BK70" i="17"/>
  <c r="BJ70" i="17"/>
  <c r="BI70" i="17"/>
  <c r="BH70" i="17"/>
  <c r="BG70" i="17"/>
  <c r="BF70" i="17"/>
  <c r="BE70" i="17"/>
  <c r="BD70" i="17"/>
  <c r="BC70" i="17"/>
  <c r="BB70" i="17"/>
  <c r="BA70" i="17"/>
  <c r="AZ70" i="17"/>
  <c r="AY70" i="17"/>
  <c r="AX70" i="17"/>
  <c r="AW70" i="17"/>
  <c r="AV70" i="17"/>
  <c r="AU70" i="17"/>
  <c r="AT70" i="17"/>
  <c r="AS70" i="17"/>
  <c r="AR70" i="17"/>
  <c r="AQ70" i="17"/>
  <c r="AP70" i="17"/>
  <c r="AN70" i="17"/>
  <c r="CB70" i="17" s="1"/>
  <c r="CA69" i="17"/>
  <c r="BZ69" i="17"/>
  <c r="BY69" i="17"/>
  <c r="BX69" i="17"/>
  <c r="BW69" i="17"/>
  <c r="BV69" i="17"/>
  <c r="BU69" i="17"/>
  <c r="BT69" i="17"/>
  <c r="BS69" i="17"/>
  <c r="BR69" i="17"/>
  <c r="BQ69" i="17"/>
  <c r="BP69" i="17"/>
  <c r="BO69" i="17"/>
  <c r="BN69" i="17"/>
  <c r="BM69" i="17"/>
  <c r="BL69" i="17"/>
  <c r="BK69" i="17"/>
  <c r="BJ69" i="17"/>
  <c r="BI69" i="17"/>
  <c r="BH69" i="17"/>
  <c r="BG69" i="17"/>
  <c r="BF69" i="17"/>
  <c r="BE69" i="17"/>
  <c r="BD69" i="17"/>
  <c r="BC69" i="17"/>
  <c r="BB69" i="17"/>
  <c r="BA69" i="17"/>
  <c r="AZ69" i="17"/>
  <c r="AY69" i="17"/>
  <c r="AX69" i="17"/>
  <c r="AW69" i="17"/>
  <c r="AV69" i="17"/>
  <c r="AU69" i="17"/>
  <c r="AT69" i="17"/>
  <c r="AS69" i="17"/>
  <c r="AR69" i="17"/>
  <c r="AQ69" i="17"/>
  <c r="AP69" i="17"/>
  <c r="AN69" i="17"/>
  <c r="CB69" i="17" s="1"/>
  <c r="CA68" i="17"/>
  <c r="BZ68" i="17"/>
  <c r="BY68" i="17"/>
  <c r="BX68" i="17"/>
  <c r="BW68" i="17"/>
  <c r="BV68" i="17"/>
  <c r="BU68" i="17"/>
  <c r="BT68" i="17"/>
  <c r="BS68" i="17"/>
  <c r="BR68" i="17"/>
  <c r="BQ68" i="17"/>
  <c r="BP68" i="17"/>
  <c r="BO68" i="17"/>
  <c r="BN68" i="17"/>
  <c r="BM68" i="17"/>
  <c r="BL68" i="17"/>
  <c r="BK68" i="17"/>
  <c r="BJ68" i="17"/>
  <c r="BI68" i="17"/>
  <c r="BH68" i="17"/>
  <c r="BG68" i="17"/>
  <c r="BF68" i="17"/>
  <c r="BE68" i="17"/>
  <c r="BD68" i="17"/>
  <c r="BC68" i="17"/>
  <c r="BB68" i="17"/>
  <c r="BA68" i="17"/>
  <c r="AZ68" i="17"/>
  <c r="AY68" i="17"/>
  <c r="AX68" i="17"/>
  <c r="AW68" i="17"/>
  <c r="AV68" i="17"/>
  <c r="AU68" i="17"/>
  <c r="AT68" i="17"/>
  <c r="AS68" i="17"/>
  <c r="AR68" i="17"/>
  <c r="AQ68" i="17"/>
  <c r="AP68" i="17"/>
  <c r="AN68" i="17"/>
  <c r="CB68" i="17" s="1"/>
  <c r="CA67" i="17"/>
  <c r="BZ67" i="17"/>
  <c r="BY67" i="17"/>
  <c r="BX67" i="17"/>
  <c r="BW67" i="17"/>
  <c r="BV67" i="17"/>
  <c r="BU67" i="17"/>
  <c r="BT67" i="17"/>
  <c r="BS67" i="17"/>
  <c r="BR67" i="17"/>
  <c r="BQ67" i="17"/>
  <c r="BP67" i="17"/>
  <c r="BO67" i="17"/>
  <c r="BN67" i="17"/>
  <c r="BM67" i="17"/>
  <c r="BL67" i="17"/>
  <c r="BK67" i="17"/>
  <c r="BJ67" i="17"/>
  <c r="BI67" i="17"/>
  <c r="BH67" i="17"/>
  <c r="BG67" i="17"/>
  <c r="BF67" i="17"/>
  <c r="BE67" i="17"/>
  <c r="BD67" i="17"/>
  <c r="BC67" i="17"/>
  <c r="BB67" i="17"/>
  <c r="BA67" i="17"/>
  <c r="AZ67" i="17"/>
  <c r="AY67" i="17"/>
  <c r="AX67" i="17"/>
  <c r="AW67" i="17"/>
  <c r="AV67" i="17"/>
  <c r="AU67" i="17"/>
  <c r="AT67" i="17"/>
  <c r="AS67" i="17"/>
  <c r="AR67" i="17"/>
  <c r="AQ67" i="17"/>
  <c r="AP67" i="17"/>
  <c r="AN67" i="17"/>
  <c r="AO87" i="17"/>
  <c r="AM62" i="17"/>
  <c r="AL62" i="17"/>
  <c r="AK62" i="17"/>
  <c r="AJ62" i="17"/>
  <c r="AI62" i="17"/>
  <c r="AH62" i="17"/>
  <c r="AG62" i="17"/>
  <c r="AF62" i="17"/>
  <c r="AE62" i="17"/>
  <c r="AD62" i="17"/>
  <c r="AC62" i="17"/>
  <c r="AB62" i="17"/>
  <c r="AA62" i="17"/>
  <c r="Z62" i="17"/>
  <c r="Y62" i="17"/>
  <c r="X62" i="17"/>
  <c r="W62" i="17"/>
  <c r="V62" i="17"/>
  <c r="U62" i="17"/>
  <c r="T62" i="17"/>
  <c r="S62" i="17"/>
  <c r="R62" i="17"/>
  <c r="Q62" i="17"/>
  <c r="P62" i="17"/>
  <c r="O62" i="17"/>
  <c r="N62" i="17"/>
  <c r="M62" i="17"/>
  <c r="L62" i="17"/>
  <c r="K62" i="17"/>
  <c r="J62" i="17"/>
  <c r="I62" i="17"/>
  <c r="H62" i="17"/>
  <c r="G62" i="17"/>
  <c r="F62" i="17"/>
  <c r="E62" i="17"/>
  <c r="D62" i="17"/>
  <c r="CA61" i="17"/>
  <c r="BZ61" i="17"/>
  <c r="BY61" i="17"/>
  <c r="BX61" i="17"/>
  <c r="BW61" i="17"/>
  <c r="BV61" i="17"/>
  <c r="BU61" i="17"/>
  <c r="BT61" i="17"/>
  <c r="BS61" i="17"/>
  <c r="BR61" i="17"/>
  <c r="BQ61" i="17"/>
  <c r="BP61" i="17"/>
  <c r="BO61" i="17"/>
  <c r="BN61" i="17"/>
  <c r="BM61" i="17"/>
  <c r="BL61" i="17"/>
  <c r="BK61" i="17"/>
  <c r="BJ61" i="17"/>
  <c r="BI61" i="17"/>
  <c r="BH61" i="17"/>
  <c r="BG61" i="17"/>
  <c r="BF61" i="17"/>
  <c r="BE61" i="17"/>
  <c r="BD61" i="17"/>
  <c r="BC61" i="17"/>
  <c r="BB61" i="17"/>
  <c r="BA61" i="17"/>
  <c r="AZ61" i="17"/>
  <c r="AY61" i="17"/>
  <c r="AX61" i="17"/>
  <c r="AW61" i="17"/>
  <c r="AV61" i="17"/>
  <c r="AU61" i="17"/>
  <c r="AT61" i="17"/>
  <c r="AS61" i="17"/>
  <c r="AR61" i="17"/>
  <c r="AQ61" i="17"/>
  <c r="AP61" i="17"/>
  <c r="AN61" i="17"/>
  <c r="CB61" i="17" s="1"/>
  <c r="CA60" i="17"/>
  <c r="BZ60" i="17"/>
  <c r="BY60" i="17"/>
  <c r="BX60" i="17"/>
  <c r="BW60" i="17"/>
  <c r="BV60" i="17"/>
  <c r="BU60" i="17"/>
  <c r="BT60" i="17"/>
  <c r="BS60" i="17"/>
  <c r="BR60" i="17"/>
  <c r="BQ60" i="17"/>
  <c r="BP60" i="17"/>
  <c r="BO60" i="17"/>
  <c r="BN60" i="17"/>
  <c r="BM60" i="17"/>
  <c r="BL60" i="17"/>
  <c r="BK60" i="17"/>
  <c r="BJ60" i="17"/>
  <c r="BI60" i="17"/>
  <c r="BH60" i="17"/>
  <c r="BG60" i="17"/>
  <c r="BF60" i="17"/>
  <c r="BE60" i="17"/>
  <c r="BD60" i="17"/>
  <c r="BC60" i="17"/>
  <c r="BB60" i="17"/>
  <c r="BA60" i="17"/>
  <c r="AZ60" i="17"/>
  <c r="AY60" i="17"/>
  <c r="AX60" i="17"/>
  <c r="AW60" i="17"/>
  <c r="AV60" i="17"/>
  <c r="AU60" i="17"/>
  <c r="AT60" i="17"/>
  <c r="AS60" i="17"/>
  <c r="AR60" i="17"/>
  <c r="AQ60" i="17"/>
  <c r="AP60" i="17"/>
  <c r="AN60" i="17"/>
  <c r="CB60" i="17" s="1"/>
  <c r="CA59" i="17"/>
  <c r="BZ59" i="17"/>
  <c r="BY59" i="17"/>
  <c r="BX59" i="17"/>
  <c r="BW59" i="17"/>
  <c r="BV59" i="17"/>
  <c r="BU59" i="17"/>
  <c r="BT59" i="17"/>
  <c r="BS59" i="17"/>
  <c r="BR59" i="17"/>
  <c r="BQ59" i="17"/>
  <c r="BP59" i="17"/>
  <c r="BO59" i="17"/>
  <c r="BN59" i="17"/>
  <c r="BM59" i="17"/>
  <c r="BL59" i="17"/>
  <c r="BK59" i="17"/>
  <c r="BJ59" i="17"/>
  <c r="BI59" i="17"/>
  <c r="BH59" i="17"/>
  <c r="BG59" i="17"/>
  <c r="BF59" i="17"/>
  <c r="BE59" i="17"/>
  <c r="BD59" i="17"/>
  <c r="BC59" i="17"/>
  <c r="BB59" i="17"/>
  <c r="BA59" i="17"/>
  <c r="AZ59" i="17"/>
  <c r="AY59" i="17"/>
  <c r="AX59" i="17"/>
  <c r="AW59" i="17"/>
  <c r="AV59" i="17"/>
  <c r="AU59" i="17"/>
  <c r="AT59" i="17"/>
  <c r="AS59" i="17"/>
  <c r="AR59" i="17"/>
  <c r="AQ59" i="17"/>
  <c r="AP59" i="17"/>
  <c r="AN59" i="17"/>
  <c r="CB59" i="17" s="1"/>
  <c r="CA58" i="17"/>
  <c r="BZ58" i="17"/>
  <c r="BY58" i="17"/>
  <c r="BX58" i="17"/>
  <c r="BW58" i="17"/>
  <c r="BV58" i="17"/>
  <c r="BU58" i="17"/>
  <c r="BT58" i="17"/>
  <c r="BS58" i="17"/>
  <c r="BR58" i="17"/>
  <c r="BQ58" i="17"/>
  <c r="BP58" i="17"/>
  <c r="BO58" i="17"/>
  <c r="BN58" i="17"/>
  <c r="BM58" i="17"/>
  <c r="BL58" i="17"/>
  <c r="BK58" i="17"/>
  <c r="BJ58" i="17"/>
  <c r="BI58" i="17"/>
  <c r="BH58" i="17"/>
  <c r="BG58" i="17"/>
  <c r="BF58" i="17"/>
  <c r="BE58" i="17"/>
  <c r="BD58" i="17"/>
  <c r="BC58" i="17"/>
  <c r="BB58" i="17"/>
  <c r="BA58" i="17"/>
  <c r="AZ58" i="17"/>
  <c r="AY58" i="17"/>
  <c r="AX58" i="17"/>
  <c r="AW58" i="17"/>
  <c r="AV58" i="17"/>
  <c r="AU58" i="17"/>
  <c r="AT58" i="17"/>
  <c r="AS58" i="17"/>
  <c r="AR58" i="17"/>
  <c r="AQ58" i="17"/>
  <c r="AP58" i="17"/>
  <c r="AN58" i="17"/>
  <c r="CB58" i="17" s="1"/>
  <c r="CA57" i="17"/>
  <c r="BZ57" i="17"/>
  <c r="BY57" i="17"/>
  <c r="BX57" i="17"/>
  <c r="BW57" i="17"/>
  <c r="BV57" i="17"/>
  <c r="BU57" i="17"/>
  <c r="BT57" i="17"/>
  <c r="BS57" i="17"/>
  <c r="BR57" i="17"/>
  <c r="BQ57" i="17"/>
  <c r="BP57" i="17"/>
  <c r="BO57" i="17"/>
  <c r="BN57" i="17"/>
  <c r="BM57" i="17"/>
  <c r="BL57" i="17"/>
  <c r="BK57" i="17"/>
  <c r="BJ57" i="17"/>
  <c r="BI57" i="17"/>
  <c r="BH57" i="17"/>
  <c r="BG57" i="17"/>
  <c r="BF57" i="17"/>
  <c r="BE57" i="17"/>
  <c r="BD57" i="17"/>
  <c r="BC57" i="17"/>
  <c r="BB57" i="17"/>
  <c r="BA57" i="17"/>
  <c r="AZ57" i="17"/>
  <c r="AY57" i="17"/>
  <c r="AX57" i="17"/>
  <c r="AW57" i="17"/>
  <c r="AV57" i="17"/>
  <c r="AU57" i="17"/>
  <c r="AT57" i="17"/>
  <c r="AS57" i="17"/>
  <c r="AR57" i="17"/>
  <c r="AQ57" i="17"/>
  <c r="AP57" i="17"/>
  <c r="AN57" i="17"/>
  <c r="CB57" i="17" s="1"/>
  <c r="CA56" i="17"/>
  <c r="BZ56" i="17"/>
  <c r="BY56" i="17"/>
  <c r="BX56" i="17"/>
  <c r="BW56" i="17"/>
  <c r="BV56" i="17"/>
  <c r="BU56" i="17"/>
  <c r="BT56" i="17"/>
  <c r="BS56" i="17"/>
  <c r="BR56" i="17"/>
  <c r="BQ56" i="17"/>
  <c r="BP56" i="17"/>
  <c r="BO56" i="17"/>
  <c r="BN56" i="17"/>
  <c r="BM56" i="17"/>
  <c r="BL56" i="17"/>
  <c r="BK56" i="17"/>
  <c r="BJ56" i="17"/>
  <c r="BI56" i="17"/>
  <c r="BH56" i="17"/>
  <c r="BG56" i="17"/>
  <c r="BF56" i="17"/>
  <c r="BE56" i="17"/>
  <c r="BD56" i="17"/>
  <c r="BC56" i="17"/>
  <c r="BB56" i="17"/>
  <c r="BA56" i="17"/>
  <c r="AZ56" i="17"/>
  <c r="AY56" i="17"/>
  <c r="AX56" i="17"/>
  <c r="AW56" i="17"/>
  <c r="AV56" i="17"/>
  <c r="AU56" i="17"/>
  <c r="AT56" i="17"/>
  <c r="AS56" i="17"/>
  <c r="AR56" i="17"/>
  <c r="AQ56" i="17"/>
  <c r="AP56" i="17"/>
  <c r="AN56" i="17"/>
  <c r="CB56" i="17" s="1"/>
  <c r="CA55" i="17"/>
  <c r="BZ55" i="17"/>
  <c r="BY55" i="17"/>
  <c r="BX55" i="17"/>
  <c r="BW55" i="17"/>
  <c r="BV55" i="17"/>
  <c r="BU55" i="17"/>
  <c r="BT55" i="17"/>
  <c r="BS55" i="17"/>
  <c r="BR55" i="17"/>
  <c r="BQ55" i="17"/>
  <c r="BP55" i="17"/>
  <c r="BO55" i="17"/>
  <c r="BN55" i="17"/>
  <c r="BM55" i="17"/>
  <c r="BL55" i="17"/>
  <c r="BK55" i="17"/>
  <c r="BJ55" i="17"/>
  <c r="BI55" i="17"/>
  <c r="BH55" i="17"/>
  <c r="BG55" i="17"/>
  <c r="BF55" i="17"/>
  <c r="BE55" i="17"/>
  <c r="BD55" i="17"/>
  <c r="BC55" i="17"/>
  <c r="BB55" i="17"/>
  <c r="BA55" i="17"/>
  <c r="AZ55" i="17"/>
  <c r="AY55" i="17"/>
  <c r="AX55" i="17"/>
  <c r="AW55" i="17"/>
  <c r="AV55" i="17"/>
  <c r="AU55" i="17"/>
  <c r="AT55" i="17"/>
  <c r="AS55" i="17"/>
  <c r="AR55" i="17"/>
  <c r="AQ55" i="17"/>
  <c r="AP55" i="17"/>
  <c r="AN55" i="17"/>
  <c r="CB55" i="17" s="1"/>
  <c r="CA54" i="17"/>
  <c r="BZ54" i="17"/>
  <c r="BY54" i="17"/>
  <c r="BX54" i="17"/>
  <c r="BW54" i="17"/>
  <c r="BV54" i="17"/>
  <c r="BU54" i="17"/>
  <c r="BT54" i="17"/>
  <c r="BS54" i="17"/>
  <c r="BR54" i="17"/>
  <c r="BQ54" i="17"/>
  <c r="BP54" i="17"/>
  <c r="BO54" i="17"/>
  <c r="BN54" i="17"/>
  <c r="BM54" i="17"/>
  <c r="BL54" i="17"/>
  <c r="BK54" i="17"/>
  <c r="BJ54" i="17"/>
  <c r="BI54" i="17"/>
  <c r="BH54" i="17"/>
  <c r="BG54" i="17"/>
  <c r="BF54" i="17"/>
  <c r="BE54" i="17"/>
  <c r="BD54" i="17"/>
  <c r="BC54" i="17"/>
  <c r="BB54" i="17"/>
  <c r="BA54" i="17"/>
  <c r="AZ54" i="17"/>
  <c r="AY54" i="17"/>
  <c r="AX54" i="17"/>
  <c r="AW54" i="17"/>
  <c r="AV54" i="17"/>
  <c r="AU54" i="17"/>
  <c r="AT54" i="17"/>
  <c r="AS54" i="17"/>
  <c r="AR54" i="17"/>
  <c r="AQ54" i="17"/>
  <c r="AP54" i="17"/>
  <c r="AN54" i="17"/>
  <c r="CB54" i="17" s="1"/>
  <c r="CA53" i="17"/>
  <c r="BZ53" i="17"/>
  <c r="BY53" i="17"/>
  <c r="BX53" i="17"/>
  <c r="BW53" i="17"/>
  <c r="BV53" i="17"/>
  <c r="BU53" i="17"/>
  <c r="BT53" i="17"/>
  <c r="BS53" i="17"/>
  <c r="BR53" i="17"/>
  <c r="BQ53" i="17"/>
  <c r="BP53" i="17"/>
  <c r="BO53" i="17"/>
  <c r="BN53" i="17"/>
  <c r="BM53" i="17"/>
  <c r="BL53" i="17"/>
  <c r="BK53" i="17"/>
  <c r="BJ53" i="17"/>
  <c r="BI53" i="17"/>
  <c r="BH53" i="17"/>
  <c r="BG53" i="17"/>
  <c r="BF53" i="17"/>
  <c r="BE53" i="17"/>
  <c r="BD53" i="17"/>
  <c r="BC53" i="17"/>
  <c r="BB53" i="17"/>
  <c r="BA53" i="17"/>
  <c r="AZ53" i="17"/>
  <c r="AY53" i="17"/>
  <c r="AX53" i="17"/>
  <c r="AW53" i="17"/>
  <c r="AV53" i="17"/>
  <c r="AU53" i="17"/>
  <c r="AT53" i="17"/>
  <c r="AS53" i="17"/>
  <c r="AR53" i="17"/>
  <c r="AQ53" i="17"/>
  <c r="AP53" i="17"/>
  <c r="AN53" i="17"/>
  <c r="CB53" i="17" s="1"/>
  <c r="CA52" i="17"/>
  <c r="BZ52" i="17"/>
  <c r="BY52" i="17"/>
  <c r="BX52" i="17"/>
  <c r="BW52" i="17"/>
  <c r="BV52" i="17"/>
  <c r="BU52" i="17"/>
  <c r="BT52" i="17"/>
  <c r="BS52" i="17"/>
  <c r="BR52" i="17"/>
  <c r="BQ52" i="17"/>
  <c r="BP52" i="17"/>
  <c r="BO52" i="17"/>
  <c r="BN52" i="17"/>
  <c r="BM52" i="17"/>
  <c r="BL52" i="17"/>
  <c r="BK52" i="17"/>
  <c r="BJ52" i="17"/>
  <c r="BI52" i="17"/>
  <c r="BH52" i="17"/>
  <c r="BG52" i="17"/>
  <c r="BF52" i="17"/>
  <c r="BE52" i="17"/>
  <c r="BD52" i="17"/>
  <c r="BC52" i="17"/>
  <c r="BB52" i="17"/>
  <c r="BA52" i="17"/>
  <c r="AZ52" i="17"/>
  <c r="AY52" i="17"/>
  <c r="AX52" i="17"/>
  <c r="AW52" i="17"/>
  <c r="AV52" i="17"/>
  <c r="AU52" i="17"/>
  <c r="AT52" i="17"/>
  <c r="AS52" i="17"/>
  <c r="AR52" i="17"/>
  <c r="AQ52" i="17"/>
  <c r="AP52" i="17"/>
  <c r="AN52" i="17"/>
  <c r="CB52" i="17" s="1"/>
  <c r="CA51" i="17"/>
  <c r="BZ51" i="17"/>
  <c r="BY51" i="17"/>
  <c r="BX51" i="17"/>
  <c r="BW51" i="17"/>
  <c r="BV51" i="17"/>
  <c r="BU51" i="17"/>
  <c r="BT51" i="17"/>
  <c r="BS51" i="17"/>
  <c r="BR51" i="17"/>
  <c r="BQ51" i="17"/>
  <c r="BP51" i="17"/>
  <c r="BO51" i="17"/>
  <c r="BN51" i="17"/>
  <c r="BM51" i="17"/>
  <c r="BL51" i="17"/>
  <c r="BK51" i="17"/>
  <c r="BJ51" i="17"/>
  <c r="BI51" i="17"/>
  <c r="BH51" i="17"/>
  <c r="BG51" i="17"/>
  <c r="BF51" i="17"/>
  <c r="BE51" i="17"/>
  <c r="BD51" i="17"/>
  <c r="BC51" i="17"/>
  <c r="BB51" i="17"/>
  <c r="BA51" i="17"/>
  <c r="AZ51" i="17"/>
  <c r="AY51" i="17"/>
  <c r="AX51" i="17"/>
  <c r="AW51" i="17"/>
  <c r="AV51" i="17"/>
  <c r="AU51" i="17"/>
  <c r="AT51" i="17"/>
  <c r="AS51" i="17"/>
  <c r="AR51" i="17"/>
  <c r="AQ51" i="17"/>
  <c r="AP51" i="17"/>
  <c r="AN51" i="17"/>
  <c r="CB51" i="17" s="1"/>
  <c r="CA50" i="17"/>
  <c r="BZ50" i="17"/>
  <c r="BY50" i="17"/>
  <c r="BX50" i="17"/>
  <c r="BW50" i="17"/>
  <c r="BV50" i="17"/>
  <c r="BU50" i="17"/>
  <c r="BT50" i="17"/>
  <c r="BS50" i="17"/>
  <c r="BR50" i="17"/>
  <c r="BQ50" i="17"/>
  <c r="BP50" i="17"/>
  <c r="BO50" i="17"/>
  <c r="BN50" i="17"/>
  <c r="BM50" i="17"/>
  <c r="BL50" i="17"/>
  <c r="BK50" i="17"/>
  <c r="BJ50" i="17"/>
  <c r="BI50" i="17"/>
  <c r="BH50" i="17"/>
  <c r="BG50" i="17"/>
  <c r="BF50" i="17"/>
  <c r="BE50" i="17"/>
  <c r="BD50" i="17"/>
  <c r="BC50" i="17"/>
  <c r="BB50" i="17"/>
  <c r="BA50" i="17"/>
  <c r="AZ50" i="17"/>
  <c r="AY50" i="17"/>
  <c r="AX50" i="17"/>
  <c r="AW50" i="17"/>
  <c r="AV50" i="17"/>
  <c r="AU50" i="17"/>
  <c r="AT50" i="17"/>
  <c r="AS50" i="17"/>
  <c r="AR50" i="17"/>
  <c r="AQ50" i="17"/>
  <c r="AP50" i="17"/>
  <c r="AN50" i="17"/>
  <c r="CB50" i="17" s="1"/>
  <c r="CA49" i="17"/>
  <c r="BZ49" i="17"/>
  <c r="BY49" i="17"/>
  <c r="BX49" i="17"/>
  <c r="BW49" i="17"/>
  <c r="BV49" i="17"/>
  <c r="BU49" i="17"/>
  <c r="BT49" i="17"/>
  <c r="BS49" i="17"/>
  <c r="BR49" i="17"/>
  <c r="BQ49" i="17"/>
  <c r="BP49" i="17"/>
  <c r="BO49" i="17"/>
  <c r="BN49" i="17"/>
  <c r="BM49" i="17"/>
  <c r="BL49" i="17"/>
  <c r="BK49" i="17"/>
  <c r="BJ49" i="17"/>
  <c r="BI49" i="17"/>
  <c r="BH49" i="17"/>
  <c r="BG49" i="17"/>
  <c r="BF49" i="17"/>
  <c r="BE49" i="17"/>
  <c r="BD49" i="17"/>
  <c r="BC49" i="17"/>
  <c r="BB49" i="17"/>
  <c r="BA49" i="17"/>
  <c r="AZ49" i="17"/>
  <c r="AY49" i="17"/>
  <c r="AX49" i="17"/>
  <c r="AW49" i="17"/>
  <c r="AV49" i="17"/>
  <c r="AU49" i="17"/>
  <c r="AT49" i="17"/>
  <c r="AS49" i="17"/>
  <c r="AR49" i="17"/>
  <c r="AQ49" i="17"/>
  <c r="AP49" i="17"/>
  <c r="AN49" i="17"/>
  <c r="CB49" i="17" s="1"/>
  <c r="CA48" i="17"/>
  <c r="BZ48" i="17"/>
  <c r="BY48" i="17"/>
  <c r="BX48" i="17"/>
  <c r="BW48" i="17"/>
  <c r="BV48" i="17"/>
  <c r="BU48" i="17"/>
  <c r="BT48" i="17"/>
  <c r="BS48" i="17"/>
  <c r="BR48" i="17"/>
  <c r="BQ48" i="17"/>
  <c r="BP48" i="17"/>
  <c r="BO48" i="17"/>
  <c r="BN48" i="17"/>
  <c r="BM48" i="17"/>
  <c r="BL48" i="17"/>
  <c r="BK48" i="17"/>
  <c r="BJ48" i="17"/>
  <c r="BI48" i="17"/>
  <c r="BH48" i="17"/>
  <c r="BG48" i="17"/>
  <c r="BF48" i="17"/>
  <c r="BE48" i="17"/>
  <c r="BD48" i="17"/>
  <c r="BC48" i="17"/>
  <c r="BB48" i="17"/>
  <c r="BA48" i="17"/>
  <c r="AZ48" i="17"/>
  <c r="AY48" i="17"/>
  <c r="AX48" i="17"/>
  <c r="AW48" i="17"/>
  <c r="AV48" i="17"/>
  <c r="AU48" i="17"/>
  <c r="AT48" i="17"/>
  <c r="AS48" i="17"/>
  <c r="AR48" i="17"/>
  <c r="AQ48" i="17"/>
  <c r="AP48" i="17"/>
  <c r="AN48" i="17"/>
  <c r="CB48" i="17" s="1"/>
  <c r="CA47" i="17"/>
  <c r="BZ47" i="17"/>
  <c r="BY47" i="17"/>
  <c r="BX47" i="17"/>
  <c r="BW47" i="17"/>
  <c r="BV47" i="17"/>
  <c r="BU47" i="17"/>
  <c r="BT47" i="17"/>
  <c r="BS47" i="17"/>
  <c r="BR47" i="17"/>
  <c r="BQ47" i="17"/>
  <c r="BP47" i="17"/>
  <c r="BO47" i="17"/>
  <c r="BN47" i="17"/>
  <c r="BM47" i="17"/>
  <c r="BL47" i="17"/>
  <c r="BK47" i="17"/>
  <c r="BJ47" i="17"/>
  <c r="BI47" i="17"/>
  <c r="BH47" i="17"/>
  <c r="BG47" i="17"/>
  <c r="BF47" i="17"/>
  <c r="BE47" i="17"/>
  <c r="BD47" i="17"/>
  <c r="BC47" i="17"/>
  <c r="BB47" i="17"/>
  <c r="BA47" i="17"/>
  <c r="AZ47" i="17"/>
  <c r="AY47" i="17"/>
  <c r="AX47" i="17"/>
  <c r="AW47" i="17"/>
  <c r="AV47" i="17"/>
  <c r="AU47" i="17"/>
  <c r="AT47" i="17"/>
  <c r="AS47" i="17"/>
  <c r="AR47" i="17"/>
  <c r="AQ47" i="17"/>
  <c r="AP47" i="17"/>
  <c r="AN47" i="17"/>
  <c r="AP44" i="17"/>
  <c r="AM42" i="17"/>
  <c r="AL42" i="17"/>
  <c r="AK42" i="17"/>
  <c r="AJ42" i="17"/>
  <c r="AI42" i="17"/>
  <c r="AH42" i="17"/>
  <c r="AG42" i="17"/>
  <c r="AF42" i="17"/>
  <c r="AE42" i="17"/>
  <c r="AD42" i="17"/>
  <c r="AC42" i="17"/>
  <c r="AB42" i="17"/>
  <c r="AA42" i="17"/>
  <c r="Z42" i="17"/>
  <c r="Y42" i="17"/>
  <c r="X42" i="17"/>
  <c r="W42" i="17"/>
  <c r="V42" i="17"/>
  <c r="U42" i="17"/>
  <c r="T42" i="17"/>
  <c r="S42" i="17"/>
  <c r="R42" i="17"/>
  <c r="Q42" i="17"/>
  <c r="P42" i="17"/>
  <c r="O42" i="17"/>
  <c r="N42" i="17"/>
  <c r="M42" i="17"/>
  <c r="L42" i="17"/>
  <c r="K42" i="17"/>
  <c r="J42" i="17"/>
  <c r="I42" i="17"/>
  <c r="H42" i="17"/>
  <c r="G42" i="17"/>
  <c r="F42" i="17"/>
  <c r="E42" i="17"/>
  <c r="D42" i="17"/>
  <c r="CA41" i="17"/>
  <c r="BZ41" i="17"/>
  <c r="BY41" i="17"/>
  <c r="BX41" i="17"/>
  <c r="BW41" i="17"/>
  <c r="BV41" i="17"/>
  <c r="BU41" i="17"/>
  <c r="BT41" i="17"/>
  <c r="BS41" i="17"/>
  <c r="BR41" i="17"/>
  <c r="BQ41" i="17"/>
  <c r="BP41" i="17"/>
  <c r="BO41" i="17"/>
  <c r="BN41" i="17"/>
  <c r="BM41" i="17"/>
  <c r="BL41" i="17"/>
  <c r="BK41" i="17"/>
  <c r="BJ41" i="17"/>
  <c r="BI41" i="17"/>
  <c r="BH41" i="17"/>
  <c r="BG41" i="17"/>
  <c r="BF41" i="17"/>
  <c r="BE41" i="17"/>
  <c r="BD41" i="17"/>
  <c r="BC41" i="17"/>
  <c r="BB41" i="17"/>
  <c r="BA41" i="17"/>
  <c r="AZ41" i="17"/>
  <c r="AY41" i="17"/>
  <c r="AX41" i="17"/>
  <c r="AW41" i="17"/>
  <c r="AV41" i="17"/>
  <c r="AU41" i="17"/>
  <c r="AT41" i="17"/>
  <c r="AS41" i="17"/>
  <c r="AR41" i="17"/>
  <c r="AQ41" i="17"/>
  <c r="AP41" i="17"/>
  <c r="AN41" i="17"/>
  <c r="CB41" i="17" s="1"/>
  <c r="CA40" i="17"/>
  <c r="BZ40" i="17"/>
  <c r="BY40" i="17"/>
  <c r="BX40" i="17"/>
  <c r="BW40" i="17"/>
  <c r="BV40" i="17"/>
  <c r="BU40" i="17"/>
  <c r="BT40" i="17"/>
  <c r="BS40" i="17"/>
  <c r="BR40" i="17"/>
  <c r="BQ40" i="17"/>
  <c r="BP40" i="17"/>
  <c r="BO40" i="17"/>
  <c r="BN40" i="17"/>
  <c r="BM40" i="17"/>
  <c r="BL40" i="17"/>
  <c r="BK40" i="17"/>
  <c r="BJ40" i="17"/>
  <c r="BI40" i="17"/>
  <c r="BH40" i="17"/>
  <c r="BG40" i="17"/>
  <c r="BF40" i="17"/>
  <c r="BE40" i="17"/>
  <c r="BD40" i="17"/>
  <c r="BC40" i="17"/>
  <c r="BB40" i="17"/>
  <c r="BA40" i="17"/>
  <c r="AZ40" i="17"/>
  <c r="AY40" i="17"/>
  <c r="AX40" i="17"/>
  <c r="AW40" i="17"/>
  <c r="AV40" i="17"/>
  <c r="AU40" i="17"/>
  <c r="AT40" i="17"/>
  <c r="AS40" i="17"/>
  <c r="AR40" i="17"/>
  <c r="AQ40" i="17"/>
  <c r="AP40" i="17"/>
  <c r="AN40" i="17"/>
  <c r="CB40" i="17" s="1"/>
  <c r="CA39" i="17"/>
  <c r="BZ39" i="17"/>
  <c r="BY39" i="17"/>
  <c r="BX39" i="17"/>
  <c r="BW39" i="17"/>
  <c r="BV39" i="17"/>
  <c r="BU39" i="17"/>
  <c r="BT39" i="17"/>
  <c r="BS39" i="17"/>
  <c r="BR39" i="17"/>
  <c r="BQ39" i="17"/>
  <c r="BP39" i="17"/>
  <c r="BO39" i="17"/>
  <c r="BN39" i="17"/>
  <c r="BM39" i="17"/>
  <c r="BL39" i="17"/>
  <c r="BK39" i="17"/>
  <c r="BJ39" i="17"/>
  <c r="BI39" i="17"/>
  <c r="BH39" i="17"/>
  <c r="BG39" i="17"/>
  <c r="BF39" i="17"/>
  <c r="BE39" i="17"/>
  <c r="BD39" i="17"/>
  <c r="BC39" i="17"/>
  <c r="BB39" i="17"/>
  <c r="BA39" i="17"/>
  <c r="AZ39" i="17"/>
  <c r="AY39" i="17"/>
  <c r="AX39" i="17"/>
  <c r="AW39" i="17"/>
  <c r="AV39" i="17"/>
  <c r="AU39" i="17"/>
  <c r="AT39" i="17"/>
  <c r="AS39" i="17"/>
  <c r="AR39" i="17"/>
  <c r="AQ39" i="17"/>
  <c r="AP39" i="17"/>
  <c r="AN39" i="17"/>
  <c r="CB39" i="17" s="1"/>
  <c r="CA38" i="17"/>
  <c r="BZ38" i="17"/>
  <c r="BY38" i="17"/>
  <c r="BX38" i="17"/>
  <c r="BW38" i="17"/>
  <c r="BV38" i="17"/>
  <c r="BU38" i="17"/>
  <c r="BT38" i="17"/>
  <c r="BS38" i="17"/>
  <c r="BR38" i="17"/>
  <c r="BQ38" i="17"/>
  <c r="BP38" i="17"/>
  <c r="BO38" i="17"/>
  <c r="BN38" i="17"/>
  <c r="BM38" i="17"/>
  <c r="BL38" i="17"/>
  <c r="BK38" i="17"/>
  <c r="BJ38" i="17"/>
  <c r="BI38" i="17"/>
  <c r="BH38" i="17"/>
  <c r="BG38" i="17"/>
  <c r="BF38" i="17"/>
  <c r="BE38" i="17"/>
  <c r="BD38" i="17"/>
  <c r="BC38" i="17"/>
  <c r="BB38" i="17"/>
  <c r="BA38" i="17"/>
  <c r="AZ38" i="17"/>
  <c r="AY38" i="17"/>
  <c r="AX38" i="17"/>
  <c r="AW38" i="17"/>
  <c r="AV38" i="17"/>
  <c r="AU38" i="17"/>
  <c r="AT38" i="17"/>
  <c r="AS38" i="17"/>
  <c r="AR38" i="17"/>
  <c r="AQ38" i="17"/>
  <c r="AP38" i="17"/>
  <c r="AN38" i="17"/>
  <c r="CB38" i="17" s="1"/>
  <c r="CA37" i="17"/>
  <c r="BZ37" i="17"/>
  <c r="BY37" i="17"/>
  <c r="BX37" i="17"/>
  <c r="BW37" i="17"/>
  <c r="BV37" i="17"/>
  <c r="BU37" i="17"/>
  <c r="BT37" i="17"/>
  <c r="BS37" i="17"/>
  <c r="BR37" i="17"/>
  <c r="BQ37" i="17"/>
  <c r="BP37" i="17"/>
  <c r="BO37" i="17"/>
  <c r="BN37" i="17"/>
  <c r="BM37" i="17"/>
  <c r="BL37" i="17"/>
  <c r="BK37" i="17"/>
  <c r="BJ37" i="17"/>
  <c r="BI37" i="17"/>
  <c r="BH37" i="17"/>
  <c r="BG37" i="17"/>
  <c r="BF37" i="17"/>
  <c r="BE37" i="17"/>
  <c r="BD37" i="17"/>
  <c r="BC37" i="17"/>
  <c r="BB37" i="17"/>
  <c r="BA37" i="17"/>
  <c r="AZ37" i="17"/>
  <c r="AY37" i="17"/>
  <c r="AX37" i="17"/>
  <c r="AW37" i="17"/>
  <c r="AV37" i="17"/>
  <c r="AU37" i="17"/>
  <c r="AT37" i="17"/>
  <c r="AS37" i="17"/>
  <c r="AR37" i="17"/>
  <c r="AQ37" i="17"/>
  <c r="AP37" i="17"/>
  <c r="AN37" i="17"/>
  <c r="CB37" i="17" s="1"/>
  <c r="CA36" i="17"/>
  <c r="BZ36" i="17"/>
  <c r="BY36" i="17"/>
  <c r="BX36" i="17"/>
  <c r="BW36" i="17"/>
  <c r="BV36" i="17"/>
  <c r="BU36" i="17"/>
  <c r="BT36" i="17"/>
  <c r="BS36" i="17"/>
  <c r="BR36" i="17"/>
  <c r="BQ36" i="17"/>
  <c r="BP36" i="17"/>
  <c r="BO36" i="17"/>
  <c r="BN36" i="17"/>
  <c r="BM36" i="17"/>
  <c r="BL36" i="17"/>
  <c r="BK36" i="17"/>
  <c r="BJ36" i="17"/>
  <c r="BI36" i="17"/>
  <c r="BH36" i="17"/>
  <c r="BG36" i="17"/>
  <c r="BF36" i="17"/>
  <c r="BE36" i="17"/>
  <c r="BD36" i="17"/>
  <c r="BC36" i="17"/>
  <c r="BB36" i="17"/>
  <c r="BA36" i="17"/>
  <c r="AZ36" i="17"/>
  <c r="AY36" i="17"/>
  <c r="AX36" i="17"/>
  <c r="AW36" i="17"/>
  <c r="AV36" i="17"/>
  <c r="AU36" i="17"/>
  <c r="AT36" i="17"/>
  <c r="AS36" i="17"/>
  <c r="AR36" i="17"/>
  <c r="AQ36" i="17"/>
  <c r="AP36" i="17"/>
  <c r="AN36" i="17"/>
  <c r="CB36" i="17" s="1"/>
  <c r="CA35" i="17"/>
  <c r="BZ35" i="17"/>
  <c r="BY35" i="17"/>
  <c r="BX35" i="17"/>
  <c r="BW35" i="17"/>
  <c r="BV35" i="17"/>
  <c r="BU35" i="17"/>
  <c r="BT35" i="17"/>
  <c r="BS35" i="17"/>
  <c r="BR35" i="17"/>
  <c r="BQ35" i="17"/>
  <c r="BP35" i="17"/>
  <c r="BO35" i="17"/>
  <c r="BN35" i="17"/>
  <c r="BM35" i="17"/>
  <c r="BL35" i="17"/>
  <c r="BK35" i="17"/>
  <c r="BJ35" i="17"/>
  <c r="BI35" i="17"/>
  <c r="BH35" i="17"/>
  <c r="BG35" i="17"/>
  <c r="BF35" i="17"/>
  <c r="BE35" i="17"/>
  <c r="BD35" i="17"/>
  <c r="BC35" i="17"/>
  <c r="BB35" i="17"/>
  <c r="BA35" i="17"/>
  <c r="AZ35" i="17"/>
  <c r="AY35" i="17"/>
  <c r="AX35" i="17"/>
  <c r="AW35" i="17"/>
  <c r="AV35" i="17"/>
  <c r="AU35" i="17"/>
  <c r="AT35" i="17"/>
  <c r="AS35" i="17"/>
  <c r="AR35" i="17"/>
  <c r="AQ35" i="17"/>
  <c r="AP35" i="17"/>
  <c r="AN35" i="17"/>
  <c r="CB35" i="17" s="1"/>
  <c r="CA34" i="17"/>
  <c r="BZ34" i="17"/>
  <c r="BY34" i="17"/>
  <c r="BX34" i="17"/>
  <c r="BW34" i="17"/>
  <c r="BV34" i="17"/>
  <c r="BU34" i="17"/>
  <c r="BT34" i="17"/>
  <c r="BS34" i="17"/>
  <c r="BR34" i="17"/>
  <c r="BQ34" i="17"/>
  <c r="BP34" i="17"/>
  <c r="BO34" i="17"/>
  <c r="BN34" i="17"/>
  <c r="BM34" i="17"/>
  <c r="BL34" i="17"/>
  <c r="BK34" i="17"/>
  <c r="BJ34" i="17"/>
  <c r="BI34" i="17"/>
  <c r="BH34" i="17"/>
  <c r="BG34" i="17"/>
  <c r="BF34" i="17"/>
  <c r="BE34" i="17"/>
  <c r="BD34" i="17"/>
  <c r="BC34" i="17"/>
  <c r="BB34" i="17"/>
  <c r="BA34" i="17"/>
  <c r="AZ34" i="17"/>
  <c r="AY34" i="17"/>
  <c r="AX34" i="17"/>
  <c r="AW34" i="17"/>
  <c r="AV34" i="17"/>
  <c r="AU34" i="17"/>
  <c r="AT34" i="17"/>
  <c r="AS34" i="17"/>
  <c r="AR34" i="17"/>
  <c r="AQ34" i="17"/>
  <c r="AP34" i="17"/>
  <c r="AN34" i="17"/>
  <c r="CB34" i="17" s="1"/>
  <c r="CA33" i="17"/>
  <c r="BZ33" i="17"/>
  <c r="BY33" i="17"/>
  <c r="BX33" i="17"/>
  <c r="BW33" i="17"/>
  <c r="BV33" i="17"/>
  <c r="BU33" i="17"/>
  <c r="BT33" i="17"/>
  <c r="BS33" i="17"/>
  <c r="BR33" i="17"/>
  <c r="BQ33" i="17"/>
  <c r="BP33" i="17"/>
  <c r="BO33" i="17"/>
  <c r="BN33" i="17"/>
  <c r="BM33" i="17"/>
  <c r="BL33" i="17"/>
  <c r="BK33" i="17"/>
  <c r="BJ33" i="17"/>
  <c r="BI33" i="17"/>
  <c r="BH33" i="17"/>
  <c r="BG33" i="17"/>
  <c r="BF33" i="17"/>
  <c r="BE33" i="17"/>
  <c r="BD33" i="17"/>
  <c r="BC33" i="17"/>
  <c r="BB33" i="17"/>
  <c r="BA33" i="17"/>
  <c r="AZ33" i="17"/>
  <c r="AY33" i="17"/>
  <c r="AX33" i="17"/>
  <c r="AW33" i="17"/>
  <c r="AV33" i="17"/>
  <c r="AU33" i="17"/>
  <c r="AT33" i="17"/>
  <c r="AS33" i="17"/>
  <c r="AR33" i="17"/>
  <c r="AQ33" i="17"/>
  <c r="AP33" i="17"/>
  <c r="AN33" i="17"/>
  <c r="CB33" i="17" s="1"/>
  <c r="CA32" i="17"/>
  <c r="BZ32" i="17"/>
  <c r="BY32" i="17"/>
  <c r="BX32" i="17"/>
  <c r="BW32" i="17"/>
  <c r="BV32" i="17"/>
  <c r="BU32" i="17"/>
  <c r="BT32" i="17"/>
  <c r="BS32" i="17"/>
  <c r="BR32" i="17"/>
  <c r="BQ32" i="17"/>
  <c r="BP32" i="17"/>
  <c r="BO32" i="17"/>
  <c r="BN32" i="17"/>
  <c r="BM32" i="17"/>
  <c r="BL32" i="17"/>
  <c r="BK32" i="17"/>
  <c r="BJ32" i="17"/>
  <c r="BI32" i="17"/>
  <c r="BH32" i="17"/>
  <c r="BG32" i="17"/>
  <c r="BF32" i="17"/>
  <c r="BE32" i="17"/>
  <c r="BD32" i="17"/>
  <c r="BC32" i="17"/>
  <c r="BB32" i="17"/>
  <c r="BA32" i="17"/>
  <c r="AZ32" i="17"/>
  <c r="AY32" i="17"/>
  <c r="AX32" i="17"/>
  <c r="AW32" i="17"/>
  <c r="AV32" i="17"/>
  <c r="AU32" i="17"/>
  <c r="AT32" i="17"/>
  <c r="AS32" i="17"/>
  <c r="AR32" i="17"/>
  <c r="AQ32" i="17"/>
  <c r="AP32" i="17"/>
  <c r="AN32" i="17"/>
  <c r="CB32" i="17" s="1"/>
  <c r="CA31" i="17"/>
  <c r="BZ31" i="17"/>
  <c r="BY31" i="17"/>
  <c r="BX31" i="17"/>
  <c r="BW31" i="17"/>
  <c r="BV31" i="17"/>
  <c r="BU31" i="17"/>
  <c r="BT31" i="17"/>
  <c r="BS31" i="17"/>
  <c r="BR31" i="17"/>
  <c r="BQ31" i="17"/>
  <c r="BP31" i="17"/>
  <c r="BO31" i="17"/>
  <c r="BN31" i="17"/>
  <c r="BM31" i="17"/>
  <c r="BL31" i="17"/>
  <c r="BK31" i="17"/>
  <c r="BJ31" i="17"/>
  <c r="BI31" i="17"/>
  <c r="BH31" i="17"/>
  <c r="BG31" i="17"/>
  <c r="BF31" i="17"/>
  <c r="BE31" i="17"/>
  <c r="BD31" i="17"/>
  <c r="BC31" i="17"/>
  <c r="BB31" i="17"/>
  <c r="BA31" i="17"/>
  <c r="AZ31" i="17"/>
  <c r="AY31" i="17"/>
  <c r="AX31" i="17"/>
  <c r="AW31" i="17"/>
  <c r="AV31" i="17"/>
  <c r="AU31" i="17"/>
  <c r="AT31" i="17"/>
  <c r="AS31" i="17"/>
  <c r="AR31" i="17"/>
  <c r="AQ31" i="17"/>
  <c r="AP31" i="17"/>
  <c r="AN31" i="17"/>
  <c r="CB31" i="17" s="1"/>
  <c r="CA30" i="17"/>
  <c r="BZ30" i="17"/>
  <c r="BY30" i="17"/>
  <c r="BX30" i="17"/>
  <c r="BW30" i="17"/>
  <c r="BV30" i="17"/>
  <c r="BU30" i="17"/>
  <c r="BT30" i="17"/>
  <c r="BS30" i="17"/>
  <c r="BR30" i="17"/>
  <c r="BQ30" i="17"/>
  <c r="BP30" i="17"/>
  <c r="BO30" i="17"/>
  <c r="BN30" i="17"/>
  <c r="BM30" i="17"/>
  <c r="BL30" i="17"/>
  <c r="BK30" i="17"/>
  <c r="BJ30" i="17"/>
  <c r="BI30" i="17"/>
  <c r="BH30" i="17"/>
  <c r="BG30" i="17"/>
  <c r="BF30" i="17"/>
  <c r="BE30" i="17"/>
  <c r="BD30" i="17"/>
  <c r="BC30" i="17"/>
  <c r="BB30" i="17"/>
  <c r="BA30" i="17"/>
  <c r="AZ30" i="17"/>
  <c r="AY30" i="17"/>
  <c r="AX30" i="17"/>
  <c r="AW30" i="17"/>
  <c r="AV30" i="17"/>
  <c r="AU30" i="17"/>
  <c r="AT30" i="17"/>
  <c r="AS30" i="17"/>
  <c r="AR30" i="17"/>
  <c r="AQ30" i="17"/>
  <c r="AP30" i="17"/>
  <c r="AN30" i="17"/>
  <c r="CB30" i="17" s="1"/>
  <c r="CA29" i="17"/>
  <c r="BZ29" i="17"/>
  <c r="BY29" i="17"/>
  <c r="BX29" i="17"/>
  <c r="BW29" i="17"/>
  <c r="BV29" i="17"/>
  <c r="BU29" i="17"/>
  <c r="BT29" i="17"/>
  <c r="BS29" i="17"/>
  <c r="BR29" i="17"/>
  <c r="BQ29" i="17"/>
  <c r="BP29" i="17"/>
  <c r="BO29" i="17"/>
  <c r="BN29" i="17"/>
  <c r="BM29" i="17"/>
  <c r="BL29" i="17"/>
  <c r="BK29" i="17"/>
  <c r="BJ29" i="17"/>
  <c r="BI29" i="17"/>
  <c r="BH29" i="17"/>
  <c r="BG29" i="17"/>
  <c r="BF29" i="17"/>
  <c r="BE29" i="17"/>
  <c r="BD29" i="17"/>
  <c r="BC29" i="17"/>
  <c r="BB29" i="17"/>
  <c r="BA29" i="17"/>
  <c r="AZ29" i="17"/>
  <c r="AY29" i="17"/>
  <c r="AX29" i="17"/>
  <c r="AW29" i="17"/>
  <c r="AV29" i="17"/>
  <c r="AU29" i="17"/>
  <c r="AT29" i="17"/>
  <c r="AS29" i="17"/>
  <c r="AR29" i="17"/>
  <c r="AQ29" i="17"/>
  <c r="AP29" i="17"/>
  <c r="AN29" i="17"/>
  <c r="CB29" i="17" s="1"/>
  <c r="CA28" i="17"/>
  <c r="BZ28" i="17"/>
  <c r="BY28" i="17"/>
  <c r="BX28" i="17"/>
  <c r="BW28" i="17"/>
  <c r="BV28" i="17"/>
  <c r="BU28" i="17"/>
  <c r="BT28" i="17"/>
  <c r="BS28" i="17"/>
  <c r="BR28" i="17"/>
  <c r="BQ28" i="17"/>
  <c r="BP28" i="17"/>
  <c r="BO28" i="17"/>
  <c r="BN28" i="17"/>
  <c r="BM28" i="17"/>
  <c r="BL28" i="17"/>
  <c r="BK28" i="17"/>
  <c r="BJ28" i="17"/>
  <c r="BI28" i="17"/>
  <c r="BH28" i="17"/>
  <c r="BG28" i="17"/>
  <c r="BF28" i="17"/>
  <c r="BE28" i="17"/>
  <c r="BD28" i="17"/>
  <c r="BC28" i="17"/>
  <c r="BB28" i="17"/>
  <c r="BA28" i="17"/>
  <c r="AZ28" i="17"/>
  <c r="AY28" i="17"/>
  <c r="AX28" i="17"/>
  <c r="AW28" i="17"/>
  <c r="AV28" i="17"/>
  <c r="AU28" i="17"/>
  <c r="AT28" i="17"/>
  <c r="AS28" i="17"/>
  <c r="AR28" i="17"/>
  <c r="AQ28" i="17"/>
  <c r="AP28" i="17"/>
  <c r="AN28" i="17"/>
  <c r="CB28" i="17" s="1"/>
  <c r="CA27" i="17"/>
  <c r="BZ27" i="17"/>
  <c r="BY27" i="17"/>
  <c r="BX27" i="17"/>
  <c r="BW27" i="17"/>
  <c r="BV27" i="17"/>
  <c r="BU27" i="17"/>
  <c r="BT27" i="17"/>
  <c r="BS27" i="17"/>
  <c r="BR27" i="17"/>
  <c r="BQ27" i="17"/>
  <c r="BP27" i="17"/>
  <c r="BO27" i="17"/>
  <c r="BN27" i="17"/>
  <c r="BM27" i="17"/>
  <c r="BL27" i="17"/>
  <c r="BK27" i="17"/>
  <c r="BJ27" i="17"/>
  <c r="BI27" i="17"/>
  <c r="BH27" i="17"/>
  <c r="BG27" i="17"/>
  <c r="BF27" i="17"/>
  <c r="BE27" i="17"/>
  <c r="BD27" i="17"/>
  <c r="BC27" i="17"/>
  <c r="BB27" i="17"/>
  <c r="BA27" i="17"/>
  <c r="AZ27" i="17"/>
  <c r="AY27" i="17"/>
  <c r="AX27" i="17"/>
  <c r="AW27" i="17"/>
  <c r="AV27" i="17"/>
  <c r="AU27" i="17"/>
  <c r="AT27" i="17"/>
  <c r="AS27" i="17"/>
  <c r="AR27" i="17"/>
  <c r="AQ27" i="17"/>
  <c r="AP27" i="17"/>
  <c r="AN27" i="17"/>
  <c r="AP24"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AR14" i="17"/>
  <c r="AS14" i="17"/>
  <c r="AT14" i="17"/>
  <c r="AU14" i="17"/>
  <c r="AV14" i="17"/>
  <c r="AW14" i="17"/>
  <c r="AX14" i="17"/>
  <c r="AY14" i="17"/>
  <c r="AZ14" i="17"/>
  <c r="BA14" i="17"/>
  <c r="BB14" i="17"/>
  <c r="BC14" i="17"/>
  <c r="BD14" i="17"/>
  <c r="BE14" i="17"/>
  <c r="BF14" i="17"/>
  <c r="BG14" i="17"/>
  <c r="BH14" i="17"/>
  <c r="BI14" i="17"/>
  <c r="BJ14" i="17"/>
  <c r="BK14" i="17"/>
  <c r="BL14" i="17"/>
  <c r="BM14" i="17"/>
  <c r="BN14" i="17"/>
  <c r="BO14" i="17"/>
  <c r="BP14" i="17"/>
  <c r="BQ14" i="17"/>
  <c r="BR14" i="17"/>
  <c r="BS14" i="17"/>
  <c r="BT14" i="17"/>
  <c r="BU14" i="17"/>
  <c r="BV14" i="17"/>
  <c r="BW14" i="17"/>
  <c r="BX14" i="17"/>
  <c r="BY14" i="17"/>
  <c r="BZ14" i="17"/>
  <c r="CA14" i="17"/>
  <c r="AR15" i="17"/>
  <c r="AS15" i="17"/>
  <c r="AT15" i="17"/>
  <c r="AU15" i="17"/>
  <c r="AV15" i="17"/>
  <c r="AW15" i="17"/>
  <c r="AX15" i="17"/>
  <c r="AY15" i="17"/>
  <c r="AZ15" i="17"/>
  <c r="BA15" i="17"/>
  <c r="BB15" i="17"/>
  <c r="BC15" i="17"/>
  <c r="BD15" i="17"/>
  <c r="BE15" i="17"/>
  <c r="BF15" i="17"/>
  <c r="BG15" i="17"/>
  <c r="BH15" i="17"/>
  <c r="BI15" i="17"/>
  <c r="BJ15" i="17"/>
  <c r="BK15" i="17"/>
  <c r="BL15" i="17"/>
  <c r="BM15" i="17"/>
  <c r="BN15" i="17"/>
  <c r="BO15" i="17"/>
  <c r="BP15" i="17"/>
  <c r="BQ15" i="17"/>
  <c r="BR15" i="17"/>
  <c r="BS15" i="17"/>
  <c r="BT15" i="17"/>
  <c r="BU15" i="17"/>
  <c r="BV15" i="17"/>
  <c r="BW15" i="17"/>
  <c r="BX15" i="17"/>
  <c r="BY15" i="17"/>
  <c r="BZ15" i="17"/>
  <c r="CA15" i="17"/>
  <c r="AR16" i="17"/>
  <c r="AS16" i="17"/>
  <c r="AT16" i="17"/>
  <c r="AU16" i="17"/>
  <c r="AV16" i="17"/>
  <c r="AW16" i="17"/>
  <c r="AX16" i="17"/>
  <c r="AY16" i="17"/>
  <c r="AZ16" i="17"/>
  <c r="BA16" i="17"/>
  <c r="BB16" i="17"/>
  <c r="BC16" i="17"/>
  <c r="BD16" i="17"/>
  <c r="BE16" i="17"/>
  <c r="BF16" i="17"/>
  <c r="BG16" i="17"/>
  <c r="BH16" i="17"/>
  <c r="BI16" i="17"/>
  <c r="BJ16" i="17"/>
  <c r="BK16" i="17"/>
  <c r="BL16" i="17"/>
  <c r="BM16" i="17"/>
  <c r="BN16" i="17"/>
  <c r="BO16" i="17"/>
  <c r="BP16" i="17"/>
  <c r="BQ16" i="17"/>
  <c r="BR16" i="17"/>
  <c r="BS16" i="17"/>
  <c r="BT16" i="17"/>
  <c r="BU16" i="17"/>
  <c r="BV16" i="17"/>
  <c r="BW16" i="17"/>
  <c r="BX16" i="17"/>
  <c r="BY16" i="17"/>
  <c r="BZ16" i="17"/>
  <c r="CA16" i="17"/>
  <c r="AR17" i="17"/>
  <c r="AS17" i="17"/>
  <c r="AT17" i="17"/>
  <c r="AU17" i="17"/>
  <c r="AV17" i="17"/>
  <c r="AW17" i="17"/>
  <c r="AX17" i="17"/>
  <c r="AY17" i="17"/>
  <c r="AZ17" i="17"/>
  <c r="BA17" i="17"/>
  <c r="BB17" i="17"/>
  <c r="BC17" i="17"/>
  <c r="BD17" i="17"/>
  <c r="BE17" i="17"/>
  <c r="BF17" i="17"/>
  <c r="BG17" i="17"/>
  <c r="BH17" i="17"/>
  <c r="BI17" i="17"/>
  <c r="BJ17" i="17"/>
  <c r="BK17" i="17"/>
  <c r="BL17" i="17"/>
  <c r="BM17" i="17"/>
  <c r="BN17" i="17"/>
  <c r="BO17" i="17"/>
  <c r="BP17" i="17"/>
  <c r="BQ17" i="17"/>
  <c r="BR17" i="17"/>
  <c r="BS17" i="17"/>
  <c r="BT17" i="17"/>
  <c r="BU17" i="17"/>
  <c r="BV17" i="17"/>
  <c r="BW17" i="17"/>
  <c r="BX17" i="17"/>
  <c r="BY17" i="17"/>
  <c r="BZ17" i="17"/>
  <c r="CA17" i="17"/>
  <c r="AR18" i="17"/>
  <c r="AS18" i="17"/>
  <c r="AT18" i="17"/>
  <c r="AU18" i="17"/>
  <c r="AV18" i="17"/>
  <c r="AW18" i="17"/>
  <c r="AX18" i="17"/>
  <c r="AY18" i="17"/>
  <c r="AZ18" i="17"/>
  <c r="BA18" i="17"/>
  <c r="BB18" i="17"/>
  <c r="BC18" i="17"/>
  <c r="BD18" i="17"/>
  <c r="BE18" i="17"/>
  <c r="BF18" i="17"/>
  <c r="BG18" i="17"/>
  <c r="BH18" i="17"/>
  <c r="BI18" i="17"/>
  <c r="BJ18" i="17"/>
  <c r="BK18" i="17"/>
  <c r="BL18" i="17"/>
  <c r="BM18" i="17"/>
  <c r="BN18" i="17"/>
  <c r="BO18" i="17"/>
  <c r="BP18" i="17"/>
  <c r="BQ18" i="17"/>
  <c r="BR18" i="17"/>
  <c r="BS18" i="17"/>
  <c r="BT18" i="17"/>
  <c r="BU18" i="17"/>
  <c r="BV18" i="17"/>
  <c r="BW18" i="17"/>
  <c r="BX18" i="17"/>
  <c r="BY18" i="17"/>
  <c r="BZ18" i="17"/>
  <c r="CA18" i="17"/>
  <c r="AR19" i="17"/>
  <c r="AS19" i="17"/>
  <c r="AT19" i="17"/>
  <c r="AU19" i="17"/>
  <c r="AV19" i="17"/>
  <c r="AW19" i="17"/>
  <c r="AX19" i="17"/>
  <c r="AY19" i="17"/>
  <c r="AZ19" i="17"/>
  <c r="BA19" i="17"/>
  <c r="BB19" i="17"/>
  <c r="BC19" i="17"/>
  <c r="BD19" i="17"/>
  <c r="BE19" i="17"/>
  <c r="BF19" i="17"/>
  <c r="BG19" i="17"/>
  <c r="BH19" i="17"/>
  <c r="BI19" i="17"/>
  <c r="BJ19" i="17"/>
  <c r="BK19" i="17"/>
  <c r="BL19" i="17"/>
  <c r="BM19" i="17"/>
  <c r="BN19" i="17"/>
  <c r="BO19" i="17"/>
  <c r="BP19" i="17"/>
  <c r="BQ19" i="17"/>
  <c r="BR19" i="17"/>
  <c r="BS19" i="17"/>
  <c r="BT19" i="17"/>
  <c r="BU19" i="17"/>
  <c r="BV19" i="17"/>
  <c r="BW19" i="17"/>
  <c r="BX19" i="17"/>
  <c r="BY19" i="17"/>
  <c r="BZ19" i="17"/>
  <c r="CA19" i="17"/>
  <c r="AR20" i="17"/>
  <c r="AS20" i="17"/>
  <c r="AT20" i="17"/>
  <c r="AU20" i="17"/>
  <c r="AV20" i="17"/>
  <c r="AW20" i="17"/>
  <c r="AX20" i="17"/>
  <c r="AY20" i="17"/>
  <c r="AZ20" i="17"/>
  <c r="BA20" i="17"/>
  <c r="BB20" i="17"/>
  <c r="BC20" i="17"/>
  <c r="BD20" i="17"/>
  <c r="BE20" i="17"/>
  <c r="BF20" i="17"/>
  <c r="BG20" i="17"/>
  <c r="BH20" i="17"/>
  <c r="BI20" i="17"/>
  <c r="BJ20" i="17"/>
  <c r="BK20" i="17"/>
  <c r="BL20" i="17"/>
  <c r="BM20" i="17"/>
  <c r="BN20" i="17"/>
  <c r="BO20" i="17"/>
  <c r="BP20" i="17"/>
  <c r="BQ20" i="17"/>
  <c r="BR20" i="17"/>
  <c r="BS20" i="17"/>
  <c r="BT20" i="17"/>
  <c r="BU20" i="17"/>
  <c r="BV20" i="17"/>
  <c r="BW20" i="17"/>
  <c r="BX20" i="17"/>
  <c r="BY20" i="17"/>
  <c r="BZ20" i="17"/>
  <c r="CA20" i="17"/>
  <c r="AR21" i="17"/>
  <c r="AS21" i="17"/>
  <c r="AT21" i="17"/>
  <c r="AU21" i="17"/>
  <c r="AV21" i="17"/>
  <c r="AW21" i="17"/>
  <c r="AX21" i="17"/>
  <c r="AY21" i="17"/>
  <c r="AZ21" i="17"/>
  <c r="BA21" i="17"/>
  <c r="BB21" i="17"/>
  <c r="BC21" i="17"/>
  <c r="BD21" i="17"/>
  <c r="BE21" i="17"/>
  <c r="BF21" i="17"/>
  <c r="BG21" i="17"/>
  <c r="BH21" i="17"/>
  <c r="BI21" i="17"/>
  <c r="BJ21" i="17"/>
  <c r="BK21" i="17"/>
  <c r="BL21" i="17"/>
  <c r="BM21" i="17"/>
  <c r="BN21" i="17"/>
  <c r="BO21" i="17"/>
  <c r="BP21" i="17"/>
  <c r="BQ21" i="17"/>
  <c r="BR21" i="17"/>
  <c r="BS21" i="17"/>
  <c r="BT21" i="17"/>
  <c r="BU21" i="17"/>
  <c r="BV21" i="17"/>
  <c r="BW21" i="17"/>
  <c r="BX21" i="17"/>
  <c r="BY21" i="17"/>
  <c r="BZ21" i="17"/>
  <c r="CA21"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AR7" i="17"/>
  <c r="AP4" i="17"/>
  <c r="AP8" i="17"/>
  <c r="AQ8" i="17"/>
  <c r="AP9" i="17"/>
  <c r="AQ9" i="17"/>
  <c r="AP10" i="17"/>
  <c r="AQ10" i="17"/>
  <c r="AP11" i="17"/>
  <c r="AQ11" i="17"/>
  <c r="AP12" i="17"/>
  <c r="AQ12" i="17"/>
  <c r="AP13" i="17"/>
  <c r="AQ13" i="17"/>
  <c r="AP14" i="17"/>
  <c r="AQ14" i="17"/>
  <c r="AP15" i="17"/>
  <c r="AQ15" i="17"/>
  <c r="AP16" i="17"/>
  <c r="AQ16" i="17"/>
  <c r="AP17" i="17"/>
  <c r="AQ17" i="17"/>
  <c r="AP18" i="17"/>
  <c r="AQ18" i="17"/>
  <c r="AP19" i="17"/>
  <c r="AQ19" i="17"/>
  <c r="AP20" i="17"/>
  <c r="AQ20" i="17"/>
  <c r="AP21" i="17"/>
  <c r="AQ21" i="17"/>
  <c r="AQ7" i="17"/>
  <c r="AP7" i="17"/>
  <c r="AM22" i="17"/>
  <c r="AN8" i="17"/>
  <c r="CB8" i="17" s="1"/>
  <c r="AN9" i="17"/>
  <c r="CB9" i="17" s="1"/>
  <c r="AN10" i="17"/>
  <c r="CB10" i="17" s="1"/>
  <c r="AN11" i="17"/>
  <c r="CB11" i="17" s="1"/>
  <c r="AN12" i="17"/>
  <c r="CB12" i="17" s="1"/>
  <c r="AN13" i="17"/>
  <c r="CB13" i="17" s="1"/>
  <c r="AN14" i="17"/>
  <c r="CB14" i="17" s="1"/>
  <c r="AN15" i="17"/>
  <c r="CB15" i="17" s="1"/>
  <c r="AN16" i="17"/>
  <c r="CB16" i="17" s="1"/>
  <c r="AN17" i="17"/>
  <c r="CB17" i="17" s="1"/>
  <c r="AN18" i="17"/>
  <c r="CB18" i="17" s="1"/>
  <c r="AN19" i="17"/>
  <c r="CB19" i="17" s="1"/>
  <c r="AN20" i="17"/>
  <c r="CB20" i="17" s="1"/>
  <c r="AN21" i="17"/>
  <c r="CB21" i="17" s="1"/>
  <c r="D22" i="17"/>
  <c r="X45" i="4" l="1"/>
  <c r="X67" i="4"/>
  <c r="T45" i="4"/>
  <c r="BW22" i="17"/>
  <c r="BO22" i="17"/>
  <c r="BG22" i="17"/>
  <c r="AY22" i="17"/>
  <c r="AN82" i="17"/>
  <c r="AW82" i="17"/>
  <c r="BE82" i="17"/>
  <c r="BQ82" i="17"/>
  <c r="BY82" i="17"/>
  <c r="CA22" i="17"/>
  <c r="BS22" i="17"/>
  <c r="BK22" i="17"/>
  <c r="BK88" i="17" s="1"/>
  <c r="BC22" i="17"/>
  <c r="AU22" i="17"/>
  <c r="AS82" i="17"/>
  <c r="BA82" i="17"/>
  <c r="BI82" i="17"/>
  <c r="BM82" i="17"/>
  <c r="BU82" i="17"/>
  <c r="AT82" i="17"/>
  <c r="BB82" i="17"/>
  <c r="BJ82" i="17"/>
  <c r="BR82" i="17"/>
  <c r="BZ82" i="17"/>
  <c r="BY22" i="17"/>
  <c r="BU22" i="17"/>
  <c r="BQ22" i="17"/>
  <c r="BM22" i="17"/>
  <c r="BI22" i="17"/>
  <c r="BE22" i="17"/>
  <c r="BA22" i="17"/>
  <c r="AW22" i="17"/>
  <c r="AW88" i="17" s="1"/>
  <c r="AS22" i="17"/>
  <c r="AU82" i="17"/>
  <c r="AY82" i="17"/>
  <c r="BC82" i="17"/>
  <c r="BG82" i="17"/>
  <c r="BK82" i="17"/>
  <c r="BO82" i="17"/>
  <c r="BS82" i="17"/>
  <c r="BW82" i="17"/>
  <c r="CA82" i="17"/>
  <c r="AX82" i="17"/>
  <c r="BF82" i="17"/>
  <c r="BN82" i="17"/>
  <c r="BV82" i="17"/>
  <c r="AR22" i="17"/>
  <c r="AR82" i="17"/>
  <c r="AV82" i="17"/>
  <c r="AZ82" i="17"/>
  <c r="BD82" i="17"/>
  <c r="BH82" i="17"/>
  <c r="BL82" i="17"/>
  <c r="BP82" i="17"/>
  <c r="BT82" i="17"/>
  <c r="BX82" i="17"/>
  <c r="N58" i="5"/>
  <c r="P58" i="5" s="1"/>
  <c r="D32" i="23"/>
  <c r="D33" i="23" s="1"/>
  <c r="D34" i="23" s="1"/>
  <c r="CB67" i="17"/>
  <c r="CB82" i="17" s="1"/>
  <c r="BZ22" i="17"/>
  <c r="BV22" i="17"/>
  <c r="BR22" i="17"/>
  <c r="BN22" i="17"/>
  <c r="BJ22" i="17"/>
  <c r="BF22" i="17"/>
  <c r="BB22" i="17"/>
  <c r="AX22" i="17"/>
  <c r="AT22" i="17"/>
  <c r="AT42" i="17"/>
  <c r="AX42" i="17"/>
  <c r="BB42" i="17"/>
  <c r="BF42" i="17"/>
  <c r="BJ42" i="17"/>
  <c r="BN42" i="17"/>
  <c r="BR42" i="17"/>
  <c r="BV42" i="17"/>
  <c r="BZ42" i="17"/>
  <c r="AR62" i="17"/>
  <c r="AV62" i="17"/>
  <c r="AZ62" i="17"/>
  <c r="BD62" i="17"/>
  <c r="BH62" i="17"/>
  <c r="BL62" i="17"/>
  <c r="BP62" i="17"/>
  <c r="BT62" i="17"/>
  <c r="BX62" i="17"/>
  <c r="BA62" i="17"/>
  <c r="BQ62" i="17"/>
  <c r="BL22" i="17"/>
  <c r="AV22" i="17"/>
  <c r="AS62" i="17"/>
  <c r="AW62" i="17"/>
  <c r="BE62" i="17"/>
  <c r="BI62" i="17"/>
  <c r="BM62" i="17"/>
  <c r="BU62" i="17"/>
  <c r="BY62" i="17"/>
  <c r="BX22" i="17"/>
  <c r="BT22" i="17"/>
  <c r="BT88" i="17" s="1"/>
  <c r="BP22" i="17"/>
  <c r="BH22" i="17"/>
  <c r="BD22" i="17"/>
  <c r="AZ22" i="17"/>
  <c r="AN62" i="17"/>
  <c r="AT62" i="17"/>
  <c r="AX62" i="17"/>
  <c r="BB62" i="17"/>
  <c r="BF62" i="17"/>
  <c r="BJ62" i="17"/>
  <c r="BN62" i="17"/>
  <c r="BR62" i="17"/>
  <c r="BV62" i="17"/>
  <c r="BZ62" i="17"/>
  <c r="AU62" i="17"/>
  <c r="AY62" i="17"/>
  <c r="BC62" i="17"/>
  <c r="BG62" i="17"/>
  <c r="BK62" i="17"/>
  <c r="BO62" i="17"/>
  <c r="BS62" i="17"/>
  <c r="BW62" i="17"/>
  <c r="CA62" i="17"/>
  <c r="CB47" i="17"/>
  <c r="CB62" i="17" s="1"/>
  <c r="AU42" i="17"/>
  <c r="AY42" i="17"/>
  <c r="BC42" i="17"/>
  <c r="BG42" i="17"/>
  <c r="BK42" i="17"/>
  <c r="BO42" i="17"/>
  <c r="BS42" i="17"/>
  <c r="BW42" i="17"/>
  <c r="CA42" i="17"/>
  <c r="AR42" i="17"/>
  <c r="AV42" i="17"/>
  <c r="AZ42" i="17"/>
  <c r="BD42" i="17"/>
  <c r="BH42" i="17"/>
  <c r="BL42" i="17"/>
  <c r="BP42" i="17"/>
  <c r="BT42" i="17"/>
  <c r="BX42" i="17"/>
  <c r="AN42" i="17"/>
  <c r="AS42" i="17"/>
  <c r="AW42" i="17"/>
  <c r="BA42" i="17"/>
  <c r="BE42" i="17"/>
  <c r="BI42" i="17"/>
  <c r="BM42" i="17"/>
  <c r="BQ42" i="17"/>
  <c r="BU42" i="17"/>
  <c r="BY42" i="17"/>
  <c r="CB27" i="17"/>
  <c r="CB42" i="17" s="1"/>
  <c r="H65" i="34"/>
  <c r="H64" i="34"/>
  <c r="M64" i="34" s="1"/>
  <c r="H63" i="34"/>
  <c r="M63" i="34" s="1"/>
  <c r="H62" i="34"/>
  <c r="M62" i="34" s="1"/>
  <c r="H61" i="34"/>
  <c r="H60" i="34"/>
  <c r="M60" i="34" s="1"/>
  <c r="H59" i="34"/>
  <c r="M59" i="34" s="1"/>
  <c r="H58" i="34"/>
  <c r="M58" i="34" s="1"/>
  <c r="H56" i="34"/>
  <c r="H55" i="34"/>
  <c r="M55" i="34" s="1"/>
  <c r="H54" i="34"/>
  <c r="M54" i="34" s="1"/>
  <c r="H53" i="34"/>
  <c r="M53" i="34" s="1"/>
  <c r="H52" i="34"/>
  <c r="H51" i="34"/>
  <c r="M51" i="34" s="1"/>
  <c r="H50" i="34"/>
  <c r="M44" i="34"/>
  <c r="H43" i="34"/>
  <c r="H42" i="34"/>
  <c r="H41" i="34"/>
  <c r="H40" i="34"/>
  <c r="H39" i="34"/>
  <c r="H38" i="34"/>
  <c r="H36" i="34"/>
  <c r="M36" i="34" s="1"/>
  <c r="H35" i="34"/>
  <c r="M35" i="34" s="1"/>
  <c r="H19" i="34"/>
  <c r="M19" i="34" s="1"/>
  <c r="H15" i="34"/>
  <c r="M15" i="34" s="1"/>
  <c r="H14" i="34"/>
  <c r="H13" i="34"/>
  <c r="M13" i="34" s="1"/>
  <c r="H12" i="34"/>
  <c r="M12" i="34" s="1"/>
  <c r="H11" i="34"/>
  <c r="M11" i="34" s="1"/>
  <c r="H10" i="34"/>
  <c r="G15" i="4"/>
  <c r="G14" i="4"/>
  <c r="G13" i="4"/>
  <c r="G12" i="4"/>
  <c r="L12" i="4" s="1"/>
  <c r="G11" i="4"/>
  <c r="L11" i="4" s="1"/>
  <c r="G10" i="4"/>
  <c r="G56" i="4"/>
  <c r="G55" i="4"/>
  <c r="G54" i="4"/>
  <c r="L54" i="4" s="1"/>
  <c r="G53" i="4"/>
  <c r="L53" i="4" s="1"/>
  <c r="G52" i="4"/>
  <c r="G51" i="4"/>
  <c r="G50" i="4"/>
  <c r="G60" i="4"/>
  <c r="G61" i="4"/>
  <c r="L61" i="4" s="1"/>
  <c r="G62" i="4"/>
  <c r="G63" i="4"/>
  <c r="L63" i="4" s="1"/>
  <c r="G64" i="4"/>
  <c r="G65" i="4"/>
  <c r="L65" i="4" s="1"/>
  <c r="G59" i="4"/>
  <c r="L59" i="4" s="1"/>
  <c r="G58" i="4"/>
  <c r="G43" i="4"/>
  <c r="J43" i="4" s="1"/>
  <c r="R43" i="4" s="1"/>
  <c r="G42" i="4"/>
  <c r="J42" i="4" s="1"/>
  <c r="S42" i="4" s="1"/>
  <c r="G41" i="4"/>
  <c r="J41" i="4" s="1"/>
  <c r="G40" i="4"/>
  <c r="G39" i="4"/>
  <c r="J39" i="4" s="1"/>
  <c r="R39" i="4" s="1"/>
  <c r="G38" i="4"/>
  <c r="J38" i="4" s="1"/>
  <c r="S38" i="4" s="1"/>
  <c r="G36" i="4"/>
  <c r="G35" i="4"/>
  <c r="L35" i="4" s="1"/>
  <c r="G34" i="4"/>
  <c r="L34" i="4" s="1"/>
  <c r="G33" i="4"/>
  <c r="L33" i="4" s="1"/>
  <c r="G32" i="4"/>
  <c r="L32" i="4" s="1"/>
  <c r="G31" i="4"/>
  <c r="L31" i="4" s="1"/>
  <c r="G30" i="4"/>
  <c r="G29" i="4"/>
  <c r="L29" i="4" s="1"/>
  <c r="J28" i="4"/>
  <c r="R28" i="4" s="1"/>
  <c r="G28" i="4"/>
  <c r="L28" i="4" s="1"/>
  <c r="G27" i="4"/>
  <c r="L27" i="4" s="1"/>
  <c r="G26" i="4"/>
  <c r="G25" i="4"/>
  <c r="L25" i="4" s="1"/>
  <c r="BN88" i="17" l="1"/>
  <c r="BN89" i="17" s="1"/>
  <c r="BN90" i="17" s="1"/>
  <c r="L51" i="4"/>
  <c r="J51" i="4"/>
  <c r="S51" i="4" s="1"/>
  <c r="AZ88" i="17"/>
  <c r="J26" i="4"/>
  <c r="L26" i="4"/>
  <c r="L52" i="4"/>
  <c r="W52" i="4" s="1"/>
  <c r="L56" i="4"/>
  <c r="W56" i="4" s="1"/>
  <c r="J13" i="4"/>
  <c r="S13" i="4" s="1"/>
  <c r="L13" i="4"/>
  <c r="BD88" i="17"/>
  <c r="BX88" i="17"/>
  <c r="AV88" i="17"/>
  <c r="BB88" i="17"/>
  <c r="BR88" i="17"/>
  <c r="AR88" i="17"/>
  <c r="BA88" i="17"/>
  <c r="BQ88" i="17"/>
  <c r="BS88" i="17"/>
  <c r="BG88" i="17"/>
  <c r="BG89" i="17" s="1"/>
  <c r="J55" i="4"/>
  <c r="L55" i="4"/>
  <c r="AY88" i="17"/>
  <c r="J30" i="4"/>
  <c r="L30" i="4"/>
  <c r="J64" i="4"/>
  <c r="R64" i="4" s="1"/>
  <c r="L64" i="4"/>
  <c r="J60" i="4"/>
  <c r="R60" i="4" s="1"/>
  <c r="L60" i="4"/>
  <c r="J10" i="4"/>
  <c r="L10" i="4"/>
  <c r="J14" i="4"/>
  <c r="R14" i="4" s="1"/>
  <c r="L14" i="4"/>
  <c r="K52" i="34"/>
  <c r="M52" i="34"/>
  <c r="K56" i="34"/>
  <c r="M56" i="34"/>
  <c r="K61" i="34"/>
  <c r="M61" i="34"/>
  <c r="K65" i="34"/>
  <c r="M65" i="34"/>
  <c r="BH88" i="17"/>
  <c r="BL88" i="17"/>
  <c r="BF88" i="17"/>
  <c r="BV88" i="17"/>
  <c r="CA88" i="17"/>
  <c r="BE88" i="17"/>
  <c r="BU88" i="17"/>
  <c r="AU88" i="17"/>
  <c r="BO88" i="17"/>
  <c r="J36" i="4"/>
  <c r="R36" i="4" s="1"/>
  <c r="L36" i="4"/>
  <c r="J62" i="4"/>
  <c r="R62" i="4" s="1"/>
  <c r="L62" i="4"/>
  <c r="M50" i="34"/>
  <c r="K50" i="34"/>
  <c r="AX88" i="17"/>
  <c r="AX89" i="17" s="1"/>
  <c r="AX90" i="17" s="1"/>
  <c r="BM88" i="17"/>
  <c r="J58" i="4"/>
  <c r="R58" i="4" s="1"/>
  <c r="L58" i="4"/>
  <c r="L50" i="4"/>
  <c r="J50" i="4"/>
  <c r="J15" i="4"/>
  <c r="L15" i="4"/>
  <c r="BP88" i="17"/>
  <c r="AT88" i="17"/>
  <c r="BJ88" i="17"/>
  <c r="BZ88" i="17"/>
  <c r="AS88" i="17"/>
  <c r="BI88" i="17"/>
  <c r="BY88" i="17"/>
  <c r="BC88" i="17"/>
  <c r="BW88" i="17"/>
  <c r="BW89" i="17" s="1"/>
  <c r="BW90" i="17" s="1"/>
  <c r="M10" i="34"/>
  <c r="K10" i="34"/>
  <c r="M14" i="34"/>
  <c r="K63" i="34"/>
  <c r="J52" i="4"/>
  <c r="R52" i="4" s="1"/>
  <c r="J34" i="4"/>
  <c r="S34" i="4" s="1"/>
  <c r="V10" i="4"/>
  <c r="J56" i="4"/>
  <c r="R56" i="4" s="1"/>
  <c r="J32" i="4"/>
  <c r="R32" i="4" s="1"/>
  <c r="J63" i="4"/>
  <c r="R63" i="4" s="1"/>
  <c r="U14" i="4"/>
  <c r="R10" i="4"/>
  <c r="S10" i="4"/>
  <c r="S55" i="4"/>
  <c r="Q55" i="4"/>
  <c r="G44" i="4"/>
  <c r="J27" i="4"/>
  <c r="S27" i="4" s="1"/>
  <c r="J35" i="4"/>
  <c r="S35" i="4" s="1"/>
  <c r="W60" i="4"/>
  <c r="W65" i="4"/>
  <c r="W61" i="4"/>
  <c r="U51" i="4"/>
  <c r="W13" i="4"/>
  <c r="W27" i="4"/>
  <c r="W31" i="4"/>
  <c r="W64" i="4"/>
  <c r="Q51" i="4"/>
  <c r="W35" i="4"/>
  <c r="W59" i="4"/>
  <c r="W63" i="4"/>
  <c r="E11" i="25"/>
  <c r="BS89" i="17"/>
  <c r="BS90" i="17" s="1"/>
  <c r="BA89" i="17"/>
  <c r="BA90" i="17" s="1"/>
  <c r="BO89" i="17"/>
  <c r="BO90" i="17" s="1"/>
  <c r="BE89" i="17"/>
  <c r="BE90" i="17" s="1"/>
  <c r="AY89" i="17"/>
  <c r="AY90" i="17" s="1"/>
  <c r="CA89" i="17"/>
  <c r="CA90" i="17" s="1"/>
  <c r="BK89" i="17"/>
  <c r="BK90" i="17" s="1"/>
  <c r="AU89" i="17"/>
  <c r="AU90" i="17" s="1"/>
  <c r="BC89" i="17"/>
  <c r="BC90" i="17" s="1"/>
  <c r="BP89" i="17"/>
  <c r="BP90" i="17" s="1"/>
  <c r="AT89" i="17"/>
  <c r="AT90" i="17" s="1"/>
  <c r="BJ89" i="17"/>
  <c r="BZ89" i="17"/>
  <c r="BZ90" i="17" s="1"/>
  <c r="BT89" i="17"/>
  <c r="BT90" i="17" s="1"/>
  <c r="BU89" i="17"/>
  <c r="BU90" i="17" s="1"/>
  <c r="BD89" i="17"/>
  <c r="BX89" i="17"/>
  <c r="BX90" i="17" s="1"/>
  <c r="AV89" i="17"/>
  <c r="AV90" i="17" s="1"/>
  <c r="BB89" i="17"/>
  <c r="AS97" i="17" s="1"/>
  <c r="BR89" i="17"/>
  <c r="BR90" i="17" s="1"/>
  <c r="AS89" i="17"/>
  <c r="AS90" i="17" s="1"/>
  <c r="BI89" i="17"/>
  <c r="BI90" i="17" s="1"/>
  <c r="BY89" i="17"/>
  <c r="BQ89" i="17"/>
  <c r="BQ90" i="17" s="1"/>
  <c r="AZ89" i="17"/>
  <c r="AZ90" i="17" s="1"/>
  <c r="BH89" i="17"/>
  <c r="BH90" i="17" s="1"/>
  <c r="BL89" i="17"/>
  <c r="BL90" i="17" s="1"/>
  <c r="BF89" i="17"/>
  <c r="BF90" i="17" s="1"/>
  <c r="BV89" i="17"/>
  <c r="AR89" i="17"/>
  <c r="AR90" i="17" s="1"/>
  <c r="AW89" i="17"/>
  <c r="AW90" i="17" s="1"/>
  <c r="BM89" i="17"/>
  <c r="K58" i="34"/>
  <c r="K53" i="34"/>
  <c r="K59" i="34"/>
  <c r="K62" i="34"/>
  <c r="H44" i="34"/>
  <c r="K55" i="34"/>
  <c r="H16" i="34"/>
  <c r="K51" i="34"/>
  <c r="H37" i="34"/>
  <c r="K54" i="34"/>
  <c r="K60" i="34"/>
  <c r="K64" i="34"/>
  <c r="Q13" i="4"/>
  <c r="V11" i="4"/>
  <c r="W11" i="4"/>
  <c r="U11" i="4"/>
  <c r="U12" i="4"/>
  <c r="W12" i="4"/>
  <c r="V12" i="4"/>
  <c r="Q15" i="4"/>
  <c r="S15" i="4"/>
  <c r="R15" i="4"/>
  <c r="U13" i="4"/>
  <c r="S14" i="4"/>
  <c r="J11" i="4"/>
  <c r="V13" i="4"/>
  <c r="Q10" i="4"/>
  <c r="J12" i="4"/>
  <c r="R13" i="4"/>
  <c r="Q14" i="4"/>
  <c r="U54" i="4"/>
  <c r="W54" i="4"/>
  <c r="V54" i="4"/>
  <c r="U50" i="4"/>
  <c r="L57" i="4"/>
  <c r="W50" i="4"/>
  <c r="V50" i="4"/>
  <c r="V53" i="4"/>
  <c r="W53" i="4"/>
  <c r="U53" i="4"/>
  <c r="U55" i="4"/>
  <c r="S56" i="4"/>
  <c r="V51" i="4"/>
  <c r="U52" i="4"/>
  <c r="J53" i="4"/>
  <c r="V55" i="4"/>
  <c r="U56" i="4"/>
  <c r="R51" i="4"/>
  <c r="W51" i="4"/>
  <c r="Q52" i="4"/>
  <c r="V52" i="4"/>
  <c r="J54" i="4"/>
  <c r="R55" i="4"/>
  <c r="V56" i="4"/>
  <c r="S41" i="4"/>
  <c r="Q41" i="4"/>
  <c r="V34" i="4"/>
  <c r="U34" i="4"/>
  <c r="J31" i="4"/>
  <c r="S31" i="4" s="1"/>
  <c r="U62" i="4"/>
  <c r="J61" i="4"/>
  <c r="R61" i="4" s="1"/>
  <c r="J65" i="4"/>
  <c r="R65" i="4" s="1"/>
  <c r="W30" i="4"/>
  <c r="W26" i="4"/>
  <c r="J59" i="4"/>
  <c r="R59" i="4" s="1"/>
  <c r="U58" i="4"/>
  <c r="S64" i="4"/>
  <c r="U59" i="4"/>
  <c r="U60" i="4"/>
  <c r="U61" i="4"/>
  <c r="U63" i="4"/>
  <c r="U64" i="4"/>
  <c r="U65" i="4"/>
  <c r="S60" i="4"/>
  <c r="V59" i="4"/>
  <c r="Q60" i="4"/>
  <c r="V60" i="4"/>
  <c r="V61" i="4"/>
  <c r="Q62" i="4"/>
  <c r="V63" i="4"/>
  <c r="Q64" i="4"/>
  <c r="V64" i="4"/>
  <c r="V65" i="4"/>
  <c r="S62" i="4"/>
  <c r="S63" i="4"/>
  <c r="Q58" i="4"/>
  <c r="S58" i="4"/>
  <c r="S39" i="4"/>
  <c r="S43" i="4"/>
  <c r="Q38" i="4"/>
  <c r="J40" i="4"/>
  <c r="J44" i="4" s="1"/>
  <c r="R41" i="4"/>
  <c r="Q42" i="4"/>
  <c r="L44" i="4"/>
  <c r="R38" i="4"/>
  <c r="Q39" i="4"/>
  <c r="R42" i="4"/>
  <c r="Q43" i="4"/>
  <c r="S26" i="4"/>
  <c r="Q26" i="4"/>
  <c r="R26" i="4"/>
  <c r="V29" i="4"/>
  <c r="U29" i="4"/>
  <c r="W29" i="4"/>
  <c r="V33" i="4"/>
  <c r="U33" i="4"/>
  <c r="W33" i="4"/>
  <c r="W28" i="4"/>
  <c r="V28" i="4"/>
  <c r="U28" i="4"/>
  <c r="W36" i="4"/>
  <c r="V36" i="4"/>
  <c r="U36" i="4"/>
  <c r="S30" i="4"/>
  <c r="R30" i="4"/>
  <c r="Q30" i="4"/>
  <c r="V25" i="4"/>
  <c r="U25" i="4"/>
  <c r="W25" i="4"/>
  <c r="W32" i="4"/>
  <c r="V32" i="4"/>
  <c r="U32" i="4"/>
  <c r="S32" i="4"/>
  <c r="U35" i="4"/>
  <c r="S36" i="4"/>
  <c r="J25" i="4"/>
  <c r="V27" i="4"/>
  <c r="J29" i="4"/>
  <c r="V31" i="4"/>
  <c r="J33" i="4"/>
  <c r="R34" i="4"/>
  <c r="W34" i="4"/>
  <c r="Q35" i="4"/>
  <c r="V35" i="4"/>
  <c r="U27" i="4"/>
  <c r="U31" i="4"/>
  <c r="Q28" i="4"/>
  <c r="Q32" i="4"/>
  <c r="R35" i="4"/>
  <c r="Q36" i="4"/>
  <c r="S28" i="4"/>
  <c r="G37" i="4"/>
  <c r="G16" i="4"/>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G22" i="17"/>
  <c r="F22" i="17"/>
  <c r="E22" i="17"/>
  <c r="AN7" i="17"/>
  <c r="AN22" i="17" s="1"/>
  <c r="K38" i="31"/>
  <c r="K40" i="31"/>
  <c r="J38" i="31"/>
  <c r="J40" i="31"/>
  <c r="I38" i="31"/>
  <c r="I40" i="31"/>
  <c r="H38" i="31"/>
  <c r="H40" i="31"/>
  <c r="G38" i="31"/>
  <c r="G40" i="31"/>
  <c r="K37" i="31"/>
  <c r="J37" i="31"/>
  <c r="I37" i="31"/>
  <c r="H37" i="31"/>
  <c r="G37" i="31"/>
  <c r="K34" i="31"/>
  <c r="J34" i="31"/>
  <c r="I34" i="31"/>
  <c r="H34" i="31"/>
  <c r="G34" i="31"/>
  <c r="K31" i="31"/>
  <c r="J31" i="31"/>
  <c r="I31" i="31"/>
  <c r="H31" i="31"/>
  <c r="G31" i="31"/>
  <c r="K18" i="31"/>
  <c r="J18" i="31"/>
  <c r="I18" i="31"/>
  <c r="H18" i="31"/>
  <c r="G18" i="31"/>
  <c r="G16" i="31"/>
  <c r="H10" i="31" s="1"/>
  <c r="K6" i="31"/>
  <c r="J6" i="31"/>
  <c r="I6" i="31"/>
  <c r="H6" i="31"/>
  <c r="G6" i="31"/>
  <c r="G8" i="31" s="1"/>
  <c r="H20" i="25"/>
  <c r="G20" i="25"/>
  <c r="F20" i="25"/>
  <c r="E20" i="25"/>
  <c r="G17" i="31"/>
  <c r="BG90" i="17" l="1"/>
  <c r="AS99" i="17"/>
  <c r="G9" i="31"/>
  <c r="H4" i="31"/>
  <c r="H16" i="31"/>
  <c r="I10" i="31" s="1"/>
  <c r="H17" i="31"/>
  <c r="Q56" i="4"/>
  <c r="J16" i="4"/>
  <c r="W10" i="4"/>
  <c r="U10" i="4"/>
  <c r="V14" i="4"/>
  <c r="E21" i="25"/>
  <c r="F4" i="25" s="1"/>
  <c r="F11" i="25" s="1"/>
  <c r="F21" i="25" s="1"/>
  <c r="G4" i="25" s="1"/>
  <c r="G11" i="25" s="1"/>
  <c r="G21" i="25" s="1"/>
  <c r="H4" i="25" s="1"/>
  <c r="H11" i="25" s="1"/>
  <c r="H21" i="25" s="1"/>
  <c r="I4" i="25" s="1"/>
  <c r="D36" i="23"/>
  <c r="AA16" i="34"/>
  <c r="AA45" i="34" s="1"/>
  <c r="Z16" i="34"/>
  <c r="P16" i="34"/>
  <c r="K44" i="34"/>
  <c r="L37" i="4"/>
  <c r="Q63" i="4"/>
  <c r="Q31" i="4"/>
  <c r="V62" i="4"/>
  <c r="R66" i="4"/>
  <c r="S52" i="4"/>
  <c r="Q34" i="4"/>
  <c r="W14" i="4"/>
  <c r="R27" i="4"/>
  <c r="Q61" i="4"/>
  <c r="S61" i="4"/>
  <c r="W62" i="4"/>
  <c r="Q27" i="4"/>
  <c r="J66" i="4"/>
  <c r="W55" i="4"/>
  <c r="W57" i="4" s="1"/>
  <c r="W58" i="4"/>
  <c r="AS94" i="17"/>
  <c r="CB88" i="17"/>
  <c r="AT95" i="17"/>
  <c r="BJ90" i="17"/>
  <c r="AT100" i="17" s="1"/>
  <c r="BM90" i="17"/>
  <c r="AT101" i="17" s="1"/>
  <c r="AS101" i="17"/>
  <c r="AT99" i="17"/>
  <c r="AU99" i="17" s="1"/>
  <c r="CB89" i="17"/>
  <c r="AT96" i="17"/>
  <c r="BB90" i="17"/>
  <c r="AT97" i="17" s="1"/>
  <c r="AU97" i="17" s="1"/>
  <c r="AS102" i="17"/>
  <c r="AS100" i="17"/>
  <c r="AS103" i="17"/>
  <c r="BV90" i="17"/>
  <c r="AT104" i="17" s="1"/>
  <c r="AS104" i="17"/>
  <c r="BY90" i="17"/>
  <c r="AT105" i="17" s="1"/>
  <c r="AS105" i="17"/>
  <c r="AS96" i="17"/>
  <c r="AS95" i="17"/>
  <c r="AU95" i="17" s="1"/>
  <c r="AT102" i="17"/>
  <c r="BD90" i="17"/>
  <c r="AT98" i="17" s="1"/>
  <c r="AS98" i="17"/>
  <c r="AT103" i="17"/>
  <c r="AT94" i="17"/>
  <c r="CB7" i="17"/>
  <c r="CB22" i="17" s="1"/>
  <c r="K37" i="34"/>
  <c r="K57" i="34"/>
  <c r="M37" i="34"/>
  <c r="M66" i="34"/>
  <c r="H45" i="34"/>
  <c r="O44" i="34"/>
  <c r="N44" i="34"/>
  <c r="M16" i="34"/>
  <c r="K66" i="34"/>
  <c r="M57" i="34"/>
  <c r="K16" i="34"/>
  <c r="V15" i="4"/>
  <c r="W15" i="4"/>
  <c r="U15" i="4"/>
  <c r="U16" i="4" s="1"/>
  <c r="S12" i="4"/>
  <c r="R12" i="4"/>
  <c r="Q12" i="4"/>
  <c r="Q11" i="4"/>
  <c r="S11" i="4"/>
  <c r="S16" i="4" s="1"/>
  <c r="R11" i="4"/>
  <c r="V58" i="4"/>
  <c r="V66" i="4" s="1"/>
  <c r="S54" i="4"/>
  <c r="R54" i="4"/>
  <c r="Q54" i="4"/>
  <c r="S50" i="4"/>
  <c r="J57" i="4"/>
  <c r="R50" i="4"/>
  <c r="Q50" i="4"/>
  <c r="Q53" i="4"/>
  <c r="S53" i="4"/>
  <c r="R53" i="4"/>
  <c r="U57" i="4"/>
  <c r="V57" i="4"/>
  <c r="G45" i="4"/>
  <c r="R31" i="4"/>
  <c r="Q65" i="4"/>
  <c r="Q59" i="4"/>
  <c r="Q66" i="4" s="1"/>
  <c r="L66" i="4"/>
  <c r="L67" i="4" s="1"/>
  <c r="V26" i="4"/>
  <c r="U26" i="4"/>
  <c r="J37" i="4"/>
  <c r="J45" i="4" s="1"/>
  <c r="S59" i="4"/>
  <c r="V30" i="4"/>
  <c r="U30" i="4"/>
  <c r="S65" i="4"/>
  <c r="U66" i="4"/>
  <c r="Q40" i="4"/>
  <c r="R40" i="4"/>
  <c r="R44" i="4" s="1"/>
  <c r="S40" i="4"/>
  <c r="S44" i="4" s="1"/>
  <c r="Q44" i="4"/>
  <c r="Q29" i="4"/>
  <c r="S29" i="4"/>
  <c r="R29" i="4"/>
  <c r="Q33" i="4"/>
  <c r="S33" i="4"/>
  <c r="R33" i="4"/>
  <c r="Q25" i="4"/>
  <c r="R25" i="4"/>
  <c r="S25" i="4"/>
  <c r="R16" i="4"/>
  <c r="L16" i="4"/>
  <c r="U37" i="4"/>
  <c r="W37" i="4"/>
  <c r="H8" i="31" l="1"/>
  <c r="I4" i="31" s="1"/>
  <c r="V16" i="4"/>
  <c r="AU103" i="17"/>
  <c r="I17" i="31"/>
  <c r="I16" i="31"/>
  <c r="J10" i="31" s="1"/>
  <c r="J67" i="4"/>
  <c r="V37" i="4"/>
  <c r="I11" i="25"/>
  <c r="I21" i="25" s="1"/>
  <c r="M45" i="34"/>
  <c r="N66" i="34"/>
  <c r="O66" i="34"/>
  <c r="P37" i="34"/>
  <c r="P45" i="34" s="1"/>
  <c r="N37" i="34"/>
  <c r="O16" i="34"/>
  <c r="Z45" i="34"/>
  <c r="Q16" i="34"/>
  <c r="Y16" i="34"/>
  <c r="Y45" i="34" s="1"/>
  <c r="M67" i="34"/>
  <c r="O37" i="34"/>
  <c r="X16" i="34"/>
  <c r="X45" i="34" s="1"/>
  <c r="N16" i="34"/>
  <c r="CB90" i="17"/>
  <c r="L45" i="4"/>
  <c r="V67" i="4"/>
  <c r="Q16" i="4"/>
  <c r="S66" i="4"/>
  <c r="W66" i="4"/>
  <c r="W67" i="4" s="1"/>
  <c r="S37" i="4"/>
  <c r="S45" i="4" s="1"/>
  <c r="W16" i="4"/>
  <c r="R37" i="4"/>
  <c r="R45" i="4" s="1"/>
  <c r="Q37" i="4"/>
  <c r="AU105" i="17"/>
  <c r="AU98" i="17"/>
  <c r="AU96" i="17"/>
  <c r="AU101" i="17"/>
  <c r="AS106" i="17"/>
  <c r="AU100" i="17"/>
  <c r="AT106" i="17"/>
  <c r="AU104" i="17"/>
  <c r="AU102" i="17"/>
  <c r="AU94" i="17"/>
  <c r="K45" i="34"/>
  <c r="K67" i="34"/>
  <c r="Q57" i="4"/>
  <c r="Q67" i="4" s="1"/>
  <c r="U67" i="4"/>
  <c r="R57" i="4"/>
  <c r="R67" i="4" s="1"/>
  <c r="S57" i="4"/>
  <c r="V45" i="4"/>
  <c r="W45" i="4"/>
  <c r="U45" i="4"/>
  <c r="J16" i="31" l="1"/>
  <c r="K10" i="31" s="1"/>
  <c r="H9" i="31"/>
  <c r="I8" i="31"/>
  <c r="J4" i="31" s="1"/>
  <c r="O45" i="34"/>
  <c r="Q45" i="4"/>
  <c r="N45" i="34"/>
  <c r="O67" i="34"/>
  <c r="N67" i="34"/>
  <c r="Q45" i="34"/>
  <c r="S67" i="4"/>
  <c r="AU106" i="17"/>
  <c r="J9" i="31" l="1"/>
  <c r="J8" i="31"/>
  <c r="K4" i="31" s="1"/>
  <c r="J17" i="31"/>
  <c r="I9" i="31"/>
  <c r="K16" i="31"/>
  <c r="K17" i="31" s="1"/>
  <c r="K8" i="31" l="1"/>
  <c r="K9" i="31" s="1"/>
</calcChain>
</file>

<file path=xl/comments1.xml><?xml version="1.0" encoding="utf-8"?>
<comments xmlns="http://schemas.openxmlformats.org/spreadsheetml/2006/main">
  <authors>
    <author>Setup</author>
  </authors>
  <commentList>
    <comment ref="F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R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B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L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V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P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Q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Z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A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J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K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T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AU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List>
</comments>
</file>

<file path=xl/comments2.xml><?xml version="1.0" encoding="utf-8"?>
<comments xmlns="http://schemas.openxmlformats.org/spreadsheetml/2006/main">
  <authors>
    <author>Setup</author>
  </authors>
  <commentList>
    <comment ref="F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H1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2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3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1"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2"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3"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4"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5"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6"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7"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8"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49"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F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 ref="G50" authorId="0" shapeId="0">
      <text>
        <r>
          <rPr>
            <b/>
            <sz val="11"/>
            <color indexed="81"/>
            <rFont val="ＭＳ Ｐゴシック"/>
            <family val="3"/>
            <charset val="128"/>
          </rPr>
          <t>数字のみ入力する！
単位変換は、
右クリック
→「セルの書式設定」
　→「表示形式」
　　→「ユーザー定義」
で変更してください。</t>
        </r>
      </text>
    </comment>
  </commentList>
</comments>
</file>

<file path=xl/sharedStrings.xml><?xml version="1.0" encoding="utf-8"?>
<sst xmlns="http://schemas.openxmlformats.org/spreadsheetml/2006/main" count="2379" uniqueCount="582">
  <si>
    <t>□</t>
    <phoneticPr fontId="2"/>
  </si>
  <si>
    <t>１２月</t>
    <rPh sb="2" eb="3">
      <t>ガツ</t>
    </rPh>
    <phoneticPr fontId="2"/>
  </si>
  <si>
    <t>３月</t>
    <rPh sb="1" eb="2">
      <t>ガツ</t>
    </rPh>
    <phoneticPr fontId="2"/>
  </si>
  <si>
    <t>４月</t>
    <rPh sb="1" eb="2">
      <t>ガツ</t>
    </rPh>
    <phoneticPr fontId="2"/>
  </si>
  <si>
    <t>２月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</si>
  <si>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</si>
  <si>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</si>
  <si>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</si>
  <si>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</si>
  <si>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</si>
  <si>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</si>
  <si>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</si>
  <si>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上</t>
    <rPh sb="0" eb="1">
      <t>ジョウ</t>
    </rPh>
    <phoneticPr fontId="2"/>
  </si>
  <si>
    <t>中</t>
    <rPh sb="0" eb="1">
      <t>チュウ</t>
    </rPh>
    <phoneticPr fontId="2"/>
  </si>
  <si>
    <t>下</t>
    <rPh sb="0" eb="1">
      <t>ゲ</t>
    </rPh>
    <phoneticPr fontId="2"/>
  </si>
  <si>
    <t>上</t>
    <rPh sb="0" eb="1">
      <t>ジョウ</t>
    </rPh>
    <phoneticPr fontId="2"/>
  </si>
  <si>
    <t>中</t>
    <rPh sb="0" eb="1">
      <t>チュウ</t>
    </rPh>
    <phoneticPr fontId="2"/>
  </si>
  <si>
    <t>１月</t>
    <rPh sb="1" eb="2">
      <t>ガツ</t>
    </rPh>
    <phoneticPr fontId="2"/>
  </si>
  <si>
    <t>４月</t>
  </si>
  <si>
    <t>５月</t>
  </si>
  <si>
    <t>６月</t>
  </si>
  <si>
    <t>７月</t>
  </si>
  <si>
    <t>８月</t>
  </si>
  <si>
    <t>９月</t>
  </si>
  <si>
    <t>１０月</t>
  </si>
  <si>
    <t>１１月</t>
  </si>
  <si>
    <t>１２月</t>
  </si>
  <si>
    <t>２月</t>
  </si>
  <si>
    <t>３月</t>
  </si>
  <si>
    <t>数量</t>
    <rPh sb="0" eb="2">
      <t>スウリョウ</t>
    </rPh>
    <phoneticPr fontId="2"/>
  </si>
  <si>
    <t>単価</t>
    <rPh sb="0" eb="2">
      <t>タンカ</t>
    </rPh>
    <phoneticPr fontId="2"/>
  </si>
  <si>
    <t>金額</t>
    <rPh sb="0" eb="2">
      <t>キンガク</t>
    </rPh>
    <phoneticPr fontId="2"/>
  </si>
  <si>
    <t>(単価（円）)</t>
    <rPh sb="1" eb="3">
      <t>タンカ</t>
    </rPh>
    <rPh sb="4" eb="5">
      <t>エン</t>
    </rPh>
    <phoneticPr fontId="2"/>
  </si>
  <si>
    <t>売上</t>
    <rPh sb="0" eb="2">
      <t>ウリアゲ</t>
    </rPh>
    <phoneticPr fontId="2"/>
  </si>
  <si>
    <t>経　　　　　営　　　　　　費</t>
    <rPh sb="0" eb="14">
      <t>ケイエイヒ</t>
    </rPh>
    <phoneticPr fontId="2"/>
  </si>
  <si>
    <t>種苗費</t>
    <rPh sb="0" eb="2">
      <t>シュビョウ</t>
    </rPh>
    <rPh sb="2" eb="3">
      <t>ヒ</t>
    </rPh>
    <phoneticPr fontId="2"/>
  </si>
  <si>
    <t>肥料費</t>
    <rPh sb="0" eb="3">
      <t>ヒリョウヒ</t>
    </rPh>
    <phoneticPr fontId="2"/>
  </si>
  <si>
    <t>農薬費</t>
    <rPh sb="0" eb="2">
      <t>ノウヤク</t>
    </rPh>
    <rPh sb="2" eb="3">
      <t>ヒ</t>
    </rPh>
    <phoneticPr fontId="2"/>
  </si>
  <si>
    <t>動力光熱費</t>
    <rPh sb="0" eb="2">
      <t>ドウリョク</t>
    </rPh>
    <rPh sb="2" eb="5">
      <t>コウネツヒ</t>
    </rPh>
    <phoneticPr fontId="2"/>
  </si>
  <si>
    <t>諸材料費</t>
    <rPh sb="0" eb="1">
      <t>ショ</t>
    </rPh>
    <rPh sb="1" eb="2">
      <t>ザイ</t>
    </rPh>
    <rPh sb="2" eb="3">
      <t>リョウ</t>
    </rPh>
    <rPh sb="3" eb="4">
      <t>ヒ</t>
    </rPh>
    <phoneticPr fontId="2"/>
  </si>
  <si>
    <t>小農具費</t>
    <rPh sb="0" eb="1">
      <t>ショウ</t>
    </rPh>
    <rPh sb="1" eb="3">
      <t>ノウグ</t>
    </rPh>
    <rPh sb="3" eb="4">
      <t>ヒ</t>
    </rPh>
    <phoneticPr fontId="2"/>
  </si>
  <si>
    <t>支払地代</t>
    <rPh sb="0" eb="2">
      <t>シハライ</t>
    </rPh>
    <rPh sb="2" eb="4">
      <t>チダイ</t>
    </rPh>
    <phoneticPr fontId="2"/>
  </si>
  <si>
    <t>減価償却費</t>
    <rPh sb="0" eb="2">
      <t>ゲンカ</t>
    </rPh>
    <rPh sb="2" eb="5">
      <t>ショウキャクヒ</t>
    </rPh>
    <phoneticPr fontId="2"/>
  </si>
  <si>
    <t>修繕費</t>
    <rPh sb="0" eb="3">
      <t>シュウゼンヒ</t>
    </rPh>
    <phoneticPr fontId="2"/>
  </si>
  <si>
    <t>共済掛金</t>
    <rPh sb="0" eb="2">
      <t>キョウサイ</t>
    </rPh>
    <rPh sb="2" eb="4">
      <t>カケキン</t>
    </rPh>
    <phoneticPr fontId="2"/>
  </si>
  <si>
    <t>雇用労賃</t>
    <rPh sb="0" eb="2">
      <t>コヨウ</t>
    </rPh>
    <rPh sb="2" eb="4">
      <t>ロウチン</t>
    </rPh>
    <phoneticPr fontId="2"/>
  </si>
  <si>
    <t>農業所得</t>
    <rPh sb="0" eb="2">
      <t>ノウギョウ</t>
    </rPh>
    <rPh sb="2" eb="4">
      <t>ショトク</t>
    </rPh>
    <phoneticPr fontId="2"/>
  </si>
  <si>
    <t>時期</t>
    <rPh sb="0" eb="2">
      <t>ジキ</t>
    </rPh>
    <phoneticPr fontId="2"/>
  </si>
  <si>
    <t>家族</t>
    <rPh sb="0" eb="2">
      <t>カゾク</t>
    </rPh>
    <phoneticPr fontId="2"/>
  </si>
  <si>
    <t>区分</t>
    <rPh sb="0" eb="2">
      <t>クブン</t>
    </rPh>
    <phoneticPr fontId="2"/>
  </si>
  <si>
    <t>合計</t>
    <rPh sb="0" eb="2">
      <t>ゴウケイ</t>
    </rPh>
    <phoneticPr fontId="2"/>
  </si>
  <si>
    <t>計</t>
    <rPh sb="0" eb="1">
      <t>ケイ</t>
    </rPh>
    <phoneticPr fontId="2"/>
  </si>
  <si>
    <t>月</t>
    <rPh sb="0" eb="1">
      <t>ツキ</t>
    </rPh>
    <phoneticPr fontId="2"/>
  </si>
  <si>
    <t>雇用</t>
    <rPh sb="0" eb="2">
      <t>コヨウ</t>
    </rPh>
    <phoneticPr fontId="2"/>
  </si>
  <si>
    <t>１月</t>
    <rPh sb="1" eb="2">
      <t>ガツ</t>
    </rPh>
    <phoneticPr fontId="2"/>
  </si>
  <si>
    <t>諸材料費</t>
    <rPh sb="0" eb="1">
      <t>ショ</t>
    </rPh>
    <rPh sb="1" eb="4">
      <t>ザイリョウヒ</t>
    </rPh>
    <phoneticPr fontId="2"/>
  </si>
  <si>
    <t>賃借料</t>
    <rPh sb="0" eb="3">
      <t>チンシャクリョウ</t>
    </rPh>
    <phoneticPr fontId="2"/>
  </si>
  <si>
    <t>支払利息</t>
    <rPh sb="0" eb="2">
      <t>シハライ</t>
    </rPh>
    <rPh sb="2" eb="4">
      <t>リソク</t>
    </rPh>
    <phoneticPr fontId="2"/>
  </si>
  <si>
    <t>ａ</t>
    <phoneticPr fontId="2"/>
  </si>
  <si>
    <t>形式・能力</t>
    <rPh sb="0" eb="2">
      <t>ケイシキ</t>
    </rPh>
    <rPh sb="3" eb="5">
      <t>ノウリョク</t>
    </rPh>
    <phoneticPr fontId="2"/>
  </si>
  <si>
    <t>耐用年数</t>
    <rPh sb="0" eb="2">
      <t>タイヨウ</t>
    </rPh>
    <rPh sb="2" eb="4">
      <t>ネンスウ</t>
    </rPh>
    <phoneticPr fontId="2"/>
  </si>
  <si>
    <t>年減価償却費</t>
    <rPh sb="0" eb="1">
      <t>ネン</t>
    </rPh>
    <rPh sb="1" eb="3">
      <t>ゲンカ</t>
    </rPh>
    <rPh sb="3" eb="6">
      <t>ショウキャクヒ</t>
    </rPh>
    <phoneticPr fontId="2"/>
  </si>
  <si>
    <t>年修理費</t>
    <rPh sb="0" eb="1">
      <t>ネン</t>
    </rPh>
    <rPh sb="1" eb="4">
      <t>シュウリヒ</t>
    </rPh>
    <phoneticPr fontId="2"/>
  </si>
  <si>
    <t>部門別負担修繕費</t>
    <rPh sb="0" eb="3">
      <t>ブモンベツ</t>
    </rPh>
    <rPh sb="3" eb="5">
      <t>フタン</t>
    </rPh>
    <rPh sb="5" eb="8">
      <t>シュウゼンヒ</t>
    </rPh>
    <phoneticPr fontId="2"/>
  </si>
  <si>
    <t>作業名</t>
    <rPh sb="0" eb="2">
      <t>サギョウ</t>
    </rPh>
    <rPh sb="2" eb="3">
      <t>メイ</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</si>
  <si>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</si>
  <si>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</si>
  <si>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</si>
  <si>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</si>
  <si>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</si>
  <si>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</si>
  <si>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</si>
  <si>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</si>
  <si>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</si>
  <si>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</si>
  <si>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</si>
  <si>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上</t>
    <rPh sb="0" eb="1">
      <t>ジョウ</t>
    </rPh>
    <phoneticPr fontId="2"/>
  </si>
  <si>
    <t>中</t>
    <rPh sb="0" eb="1">
      <t>チュウ</t>
    </rPh>
    <phoneticPr fontId="2"/>
  </si>
  <si>
    <t>下</t>
    <rPh sb="0" eb="1">
      <t>ゲ</t>
    </rPh>
    <phoneticPr fontId="2"/>
  </si>
  <si>
    <t>（１０ａ当たり）</t>
    <rPh sb="4" eb="5">
      <t>ア</t>
    </rPh>
    <phoneticPr fontId="2"/>
  </si>
  <si>
    <t>　算出基礎</t>
    <rPh sb="1" eb="3">
      <t>サンシュツ</t>
    </rPh>
    <rPh sb="3" eb="5">
      <t>キソ</t>
    </rPh>
    <phoneticPr fontId="2"/>
  </si>
  <si>
    <t>（単収）</t>
    <rPh sb="1" eb="3">
      <t>タンシュウ</t>
    </rPh>
    <phoneticPr fontId="2"/>
  </si>
  <si>
    <t>（単価）</t>
    <rPh sb="1" eb="3">
      <t>タンカ</t>
    </rPh>
    <phoneticPr fontId="2"/>
  </si>
  <si>
    <t>(販売単位)</t>
    <rPh sb="1" eb="3">
      <t>ハンバイ</t>
    </rPh>
    <rPh sb="3" eb="5">
      <t>タンイ</t>
    </rPh>
    <phoneticPr fontId="2"/>
  </si>
  <si>
    <t>(10a当金額（税込）)</t>
    <rPh sb="4" eb="5">
      <t>ア</t>
    </rPh>
    <rPh sb="5" eb="7">
      <t>キンガク</t>
    </rPh>
    <rPh sb="8" eb="10">
      <t>ゼイコミ</t>
    </rPh>
    <phoneticPr fontId="2"/>
  </si>
  <si>
    <t>別紙</t>
    <rPh sb="0" eb="2">
      <t>ベッシ</t>
    </rPh>
    <phoneticPr fontId="2"/>
  </si>
  <si>
    <t>所得率（％）</t>
    <rPh sb="0" eb="2">
      <t>ショトク</t>
    </rPh>
    <rPh sb="2" eb="3">
      <t>リツ</t>
    </rPh>
    <phoneticPr fontId="2"/>
  </si>
  <si>
    <t>(必要量)</t>
    <rPh sb="1" eb="4">
      <t>ヒツヨウリョウ</t>
    </rPh>
    <phoneticPr fontId="2"/>
  </si>
  <si>
    <t>粗　　　　収　　　　入</t>
    <rPh sb="0" eb="1">
      <t>ソ</t>
    </rPh>
    <rPh sb="5" eb="11">
      <t>シュウニュウ</t>
    </rPh>
    <phoneticPr fontId="2"/>
  </si>
  <si>
    <t>種類</t>
    <rPh sb="0" eb="2">
      <t>シュルイ</t>
    </rPh>
    <phoneticPr fontId="2"/>
  </si>
  <si>
    <t>科目</t>
    <rPh sb="0" eb="2">
      <t>カモク</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</si>
  <si>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</si>
  <si>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</si>
  <si>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</si>
  <si>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</si>
  <si>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経営規模</t>
    <rPh sb="0" eb="2">
      <t>ケイエイ</t>
    </rPh>
    <rPh sb="2" eb="4">
      <t>キボ</t>
    </rPh>
    <phoneticPr fontId="2"/>
  </si>
  <si>
    <t>その他（                ）</t>
    <rPh sb="0" eb="3">
      <t>ソノタ</t>
    </rPh>
    <phoneticPr fontId="2"/>
  </si>
  <si>
    <t>減価償却費</t>
    <rPh sb="0" eb="2">
      <t>ゲンカ</t>
    </rPh>
    <rPh sb="2" eb="4">
      <t>ショウキャク</t>
    </rPh>
    <rPh sb="4" eb="5">
      <t>ヒ</t>
    </rPh>
    <phoneticPr fontId="2"/>
  </si>
  <si>
    <t>生産物収量（ｋｇ）</t>
    <rPh sb="0" eb="3">
      <t>セイサンブツ</t>
    </rPh>
    <rPh sb="3" eb="5">
      <t>シュウリョウ</t>
    </rPh>
    <phoneticPr fontId="2"/>
  </si>
  <si>
    <t>交付金</t>
    <rPh sb="0" eb="3">
      <t>コウフキン</t>
    </rPh>
    <phoneticPr fontId="2"/>
  </si>
  <si>
    <t>売上高（主産物）</t>
    <rPh sb="0" eb="3">
      <t>ウリアゲダカ</t>
    </rPh>
    <rPh sb="4" eb="7">
      <t>シュサンブツ</t>
    </rPh>
    <phoneticPr fontId="2"/>
  </si>
  <si>
    <t>売上高（副産物）</t>
    <rPh sb="0" eb="2">
      <t>ウリアゲ</t>
    </rPh>
    <rPh sb="2" eb="3">
      <t>ダカ</t>
    </rPh>
    <rPh sb="4" eb="7">
      <t>フクサンブツ</t>
    </rPh>
    <phoneticPr fontId="2"/>
  </si>
  <si>
    <t>種苗費</t>
    <rPh sb="0" eb="1">
      <t>タネ</t>
    </rPh>
    <rPh sb="1" eb="2">
      <t>ナエ</t>
    </rPh>
    <rPh sb="2" eb="3">
      <t>ヒ</t>
    </rPh>
    <phoneticPr fontId="2"/>
  </si>
  <si>
    <t>肥料費</t>
    <rPh sb="0" eb="2">
      <t>ヒリョウ</t>
    </rPh>
    <rPh sb="2" eb="3">
      <t>ヒ</t>
    </rPh>
    <phoneticPr fontId="2"/>
  </si>
  <si>
    <t>動力光熱費</t>
    <rPh sb="0" eb="2">
      <t>ドウリョク</t>
    </rPh>
    <rPh sb="2" eb="4">
      <t>コウネツ</t>
    </rPh>
    <rPh sb="4" eb="5">
      <t>ヒ</t>
    </rPh>
    <phoneticPr fontId="2"/>
  </si>
  <si>
    <t>共済掛金</t>
    <rPh sb="0" eb="2">
      <t>キョウサイ</t>
    </rPh>
    <rPh sb="2" eb="3">
      <t>カ</t>
    </rPh>
    <rPh sb="3" eb="4">
      <t>キン</t>
    </rPh>
    <phoneticPr fontId="2"/>
  </si>
  <si>
    <t>荷造運賃手数料</t>
    <rPh sb="0" eb="2">
      <t>ニヅク</t>
    </rPh>
    <rPh sb="2" eb="4">
      <t>ウンチン</t>
    </rPh>
    <rPh sb="4" eb="7">
      <t>テスウリョウ</t>
    </rPh>
    <phoneticPr fontId="2"/>
  </si>
  <si>
    <t>土地改良水利費</t>
    <rPh sb="0" eb="2">
      <t>トチ</t>
    </rPh>
    <rPh sb="2" eb="4">
      <t>カイリョウ</t>
    </rPh>
    <rPh sb="4" eb="6">
      <t>スイリ</t>
    </rPh>
    <rPh sb="6" eb="7">
      <t>ヒ</t>
    </rPh>
    <phoneticPr fontId="2"/>
  </si>
  <si>
    <t>経</t>
    <rPh sb="0" eb="1">
      <t>キョウ</t>
    </rPh>
    <phoneticPr fontId="2"/>
  </si>
  <si>
    <t>営</t>
    <rPh sb="0" eb="1">
      <t>エイ</t>
    </rPh>
    <phoneticPr fontId="2"/>
  </si>
  <si>
    <t>収</t>
    <rPh sb="0" eb="1">
      <t>オサム</t>
    </rPh>
    <phoneticPr fontId="2"/>
  </si>
  <si>
    <t>入</t>
    <rPh sb="0" eb="1">
      <t>ニュウ</t>
    </rPh>
    <phoneticPr fontId="2"/>
  </si>
  <si>
    <t>　農　業　所　得</t>
    <rPh sb="1" eb="2">
      <t>ノウ</t>
    </rPh>
    <rPh sb="3" eb="4">
      <t>ギョウ</t>
    </rPh>
    <rPh sb="5" eb="6">
      <t>ショ</t>
    </rPh>
    <rPh sb="7" eb="8">
      <t>トク</t>
    </rPh>
    <phoneticPr fontId="2"/>
  </si>
  <si>
    <t>合　　計</t>
    <rPh sb="0" eb="1">
      <t>ア</t>
    </rPh>
    <rPh sb="3" eb="4">
      <t>ケイ</t>
    </rPh>
    <phoneticPr fontId="2"/>
  </si>
  <si>
    <t>合　　計</t>
    <rPh sb="0" eb="1">
      <t>ゴウ</t>
    </rPh>
    <rPh sb="3" eb="4">
      <t>ケイ</t>
    </rPh>
    <phoneticPr fontId="2"/>
  </si>
  <si>
    <t>項　　目</t>
    <rPh sb="0" eb="1">
      <t>コウ</t>
    </rPh>
    <rPh sb="3" eb="4">
      <t>メ</t>
    </rPh>
    <phoneticPr fontId="2"/>
  </si>
  <si>
    <t>資金名</t>
    <rPh sb="0" eb="2">
      <t>シキン</t>
    </rPh>
    <rPh sb="2" eb="3">
      <t>メイ</t>
    </rPh>
    <phoneticPr fontId="2"/>
  </si>
  <si>
    <t>借入先</t>
    <rPh sb="0" eb="2">
      <t>カリイレ</t>
    </rPh>
    <rPh sb="2" eb="3">
      <t>サキ</t>
    </rPh>
    <phoneticPr fontId="2"/>
  </si>
  <si>
    <t>1年目</t>
  </si>
  <si>
    <t>2年目</t>
  </si>
  <si>
    <t>3年目</t>
  </si>
  <si>
    <t>4年目</t>
  </si>
  <si>
    <t>調
達</t>
    <phoneticPr fontId="11"/>
  </si>
  <si>
    <t>運
用</t>
    <phoneticPr fontId="11"/>
  </si>
  <si>
    <t>財
務
支
出</t>
    <phoneticPr fontId="11"/>
  </si>
  <si>
    <t>家
計
支
出</t>
    <phoneticPr fontId="11"/>
  </si>
  <si>
    <t>家計費</t>
  </si>
  <si>
    <t>税金</t>
  </si>
  <si>
    <t>合計労働時間</t>
    <rPh sb="0" eb="2">
      <t>ゴウケイ</t>
    </rPh>
    <rPh sb="2" eb="4">
      <t>ロウドウ</t>
    </rPh>
    <rPh sb="4" eb="6">
      <t>ジカン</t>
    </rPh>
    <phoneticPr fontId="2"/>
  </si>
  <si>
    <t>月別労働時間</t>
    <rPh sb="0" eb="1">
      <t>ツキ</t>
    </rPh>
    <rPh sb="1" eb="2">
      <t>ベツ</t>
    </rPh>
    <rPh sb="2" eb="4">
      <t>ロウドウ</t>
    </rPh>
    <rPh sb="4" eb="6">
      <t>ジカン</t>
    </rPh>
    <phoneticPr fontId="2"/>
  </si>
  <si>
    <t>～</t>
    <phoneticPr fontId="2"/>
  </si>
  <si>
    <t>　１時間あたり農業所得</t>
    <rPh sb="2" eb="4">
      <t>ジカン</t>
    </rPh>
    <rPh sb="7" eb="8">
      <t>ノウ</t>
    </rPh>
    <rPh sb="8" eb="9">
      <t>ギョウ</t>
    </rPh>
    <rPh sb="9" eb="10">
      <t>ショ</t>
    </rPh>
    <rPh sb="10" eb="11">
      <t>トク</t>
    </rPh>
    <phoneticPr fontId="2"/>
  </si>
  <si>
    <t>　農業所得率（％）</t>
    <rPh sb="1" eb="2">
      <t>ノウ</t>
    </rPh>
    <rPh sb="2" eb="3">
      <t>ギョウ</t>
    </rPh>
    <rPh sb="3" eb="4">
      <t>ショ</t>
    </rPh>
    <rPh sb="4" eb="5">
      <t>トク</t>
    </rPh>
    <rPh sb="5" eb="6">
      <t>リツ</t>
    </rPh>
    <phoneticPr fontId="2"/>
  </si>
  <si>
    <t>１．あなたの農業経営</t>
    <rPh sb="6" eb="8">
      <t>ノウギョウ</t>
    </rPh>
    <rPh sb="8" eb="10">
      <t>ケイエイ</t>
    </rPh>
    <phoneticPr fontId="2"/>
  </si>
  <si>
    <t>農作物名</t>
    <rPh sb="0" eb="3">
      <t>ノウサクモツ</t>
    </rPh>
    <rPh sb="3" eb="4">
      <t>メイ</t>
    </rPh>
    <phoneticPr fontId="2"/>
  </si>
  <si>
    <t>（１）農業部門（作目）と経営規模</t>
    <rPh sb="3" eb="5">
      <t>ノウギョウ</t>
    </rPh>
    <rPh sb="5" eb="7">
      <t>ブモン</t>
    </rPh>
    <rPh sb="8" eb="10">
      <t>サクモク</t>
    </rPh>
    <rPh sb="12" eb="14">
      <t>ケイエイ</t>
    </rPh>
    <rPh sb="14" eb="16">
      <t>キボ</t>
    </rPh>
    <phoneticPr fontId="2"/>
  </si>
  <si>
    <t>２．農業経営に必要なもの</t>
    <rPh sb="2" eb="4">
      <t>ノウギョウ</t>
    </rPh>
    <rPh sb="4" eb="6">
      <t>ケイエイ</t>
    </rPh>
    <rPh sb="7" eb="9">
      <t>ヒツヨウ</t>
    </rPh>
    <phoneticPr fontId="2"/>
  </si>
  <si>
    <t>　このうち、すでに取得済み、
　確保済みのもの</t>
    <rPh sb="9" eb="11">
      <t>シュトク</t>
    </rPh>
    <rPh sb="11" eb="12">
      <t>スミ</t>
    </rPh>
    <rPh sb="16" eb="18">
      <t>カクホ</t>
    </rPh>
    <rPh sb="18" eb="19">
      <t>スミ</t>
    </rPh>
    <phoneticPr fontId="2"/>
  </si>
  <si>
    <t>労働力</t>
    <rPh sb="0" eb="3">
      <t>ロウドウリョク</t>
    </rPh>
    <phoneticPr fontId="2"/>
  </si>
  <si>
    <t>土地</t>
    <rPh sb="0" eb="2">
      <t>トチ</t>
    </rPh>
    <phoneticPr fontId="2"/>
  </si>
  <si>
    <t>施設</t>
    <rPh sb="0" eb="2">
      <t>シセツ</t>
    </rPh>
    <phoneticPr fontId="2"/>
  </si>
  <si>
    <t>ハウス、作業場、井戸など</t>
    <rPh sb="4" eb="6">
      <t>サギョウ</t>
    </rPh>
    <rPh sb="6" eb="7">
      <t>バ</t>
    </rPh>
    <rPh sb="8" eb="10">
      <t>イド</t>
    </rPh>
    <phoneticPr fontId="2"/>
  </si>
  <si>
    <t>機械</t>
    <rPh sb="0" eb="2">
      <t>キカイ</t>
    </rPh>
    <phoneticPr fontId="2"/>
  </si>
  <si>
    <t>資材</t>
    <rPh sb="0" eb="2">
      <t>シザイ</t>
    </rPh>
    <phoneticPr fontId="2"/>
  </si>
  <si>
    <t>肥料、農薬、出荷箱など</t>
    <rPh sb="0" eb="2">
      <t>ヒリョウ</t>
    </rPh>
    <rPh sb="3" eb="5">
      <t>ノウヤク</t>
    </rPh>
    <rPh sb="6" eb="8">
      <t>シュッカ</t>
    </rPh>
    <rPh sb="8" eb="9">
      <t>ハコ</t>
    </rPh>
    <phoneticPr fontId="2"/>
  </si>
  <si>
    <t>トラクター、軽トラック、動力噴霧器など</t>
    <rPh sb="6" eb="7">
      <t>ケイ</t>
    </rPh>
    <rPh sb="12" eb="14">
      <t>ドウリョク</t>
    </rPh>
    <rPh sb="14" eb="17">
      <t>フンムキ</t>
    </rPh>
    <phoneticPr fontId="2"/>
  </si>
  <si>
    <t>資金</t>
    <rPh sb="0" eb="2">
      <t>シキン</t>
    </rPh>
    <phoneticPr fontId="2"/>
  </si>
  <si>
    <t>その他</t>
    <rPh sb="2" eb="3">
      <t>タ</t>
    </rPh>
    <phoneticPr fontId="2"/>
  </si>
  <si>
    <t>一番忙しい時期の必要人数は</t>
    <rPh sb="0" eb="2">
      <t>イチバン</t>
    </rPh>
    <rPh sb="2" eb="3">
      <t>イソガ</t>
    </rPh>
    <rPh sb="5" eb="7">
      <t>ジキ</t>
    </rPh>
    <rPh sb="8" eb="10">
      <t>ヒツヨウ</t>
    </rPh>
    <rPh sb="10" eb="12">
      <t>ニンズウ</t>
    </rPh>
    <phoneticPr fontId="2"/>
  </si>
  <si>
    <t>農地のほか、作業場や農機具庫等の施設用地</t>
    <rPh sb="0" eb="2">
      <t>ノウチ</t>
    </rPh>
    <rPh sb="6" eb="8">
      <t>サギョウ</t>
    </rPh>
    <rPh sb="8" eb="9">
      <t>ジョウ</t>
    </rPh>
    <rPh sb="10" eb="13">
      <t>ノウキグ</t>
    </rPh>
    <rPh sb="13" eb="14">
      <t>コ</t>
    </rPh>
    <rPh sb="14" eb="15">
      <t>トウ</t>
    </rPh>
    <rPh sb="16" eb="18">
      <t>シセツ</t>
    </rPh>
    <rPh sb="18" eb="20">
      <t>ヨウチ</t>
    </rPh>
    <phoneticPr fontId="2"/>
  </si>
  <si>
    <t>　農業経営に必要なもの</t>
    <rPh sb="1" eb="3">
      <t>ノウギョウ</t>
    </rPh>
    <rPh sb="3" eb="5">
      <t>ケイエイ</t>
    </rPh>
    <rPh sb="6" eb="8">
      <t>ヒツヨウ</t>
    </rPh>
    <phoneticPr fontId="2"/>
  </si>
  <si>
    <t>栽培の特徴</t>
    <rPh sb="0" eb="2">
      <t>サイバイ</t>
    </rPh>
    <rPh sb="3" eb="5">
      <t>トクチョウ</t>
    </rPh>
    <phoneticPr fontId="2"/>
  </si>
  <si>
    <t>作　目</t>
    <rPh sb="0" eb="1">
      <t>サク</t>
    </rPh>
    <rPh sb="2" eb="3">
      <t>メ</t>
    </rPh>
    <phoneticPr fontId="2"/>
  </si>
  <si>
    <t>生産目標</t>
    <rPh sb="0" eb="2">
      <t>セイサン</t>
    </rPh>
    <rPh sb="2" eb="4">
      <t>モクヒョウ</t>
    </rPh>
    <phoneticPr fontId="2"/>
  </si>
  <si>
    <t>就農１年目</t>
  </si>
  <si>
    <t>就農１年目</t>
    <rPh sb="0" eb="2">
      <t>シュウノウ</t>
    </rPh>
    <rPh sb="3" eb="5">
      <t>ネンメ</t>
    </rPh>
    <phoneticPr fontId="2"/>
  </si>
  <si>
    <t>５年後</t>
    <rPh sb="1" eb="3">
      <t>ネンゴ</t>
    </rPh>
    <phoneticPr fontId="2"/>
  </si>
  <si>
    <t>主な販売先</t>
    <rPh sb="0" eb="1">
      <t>オモ</t>
    </rPh>
    <rPh sb="2" eb="4">
      <t>ハンバイ</t>
    </rPh>
    <rPh sb="4" eb="5">
      <t>サキ</t>
    </rPh>
    <phoneticPr fontId="2"/>
  </si>
  <si>
    <t>※</t>
    <phoneticPr fontId="2"/>
  </si>
  <si>
    <t>・・・</t>
  </si>
  <si>
    <t>・・・</t>
    <phoneticPr fontId="2"/>
  </si>
  <si>
    <t>▽</t>
    <phoneticPr fontId="2"/>
  </si>
  <si>
    <t>▼</t>
    <phoneticPr fontId="2"/>
  </si>
  <si>
    <t>○</t>
    <phoneticPr fontId="2"/>
  </si>
  <si>
    <t>　　凡例：○播種、△仮植、◎定植、□収穫、▽基肥、▼追肥、※土づくり</t>
    <rPh sb="2" eb="4">
      <t>ハンレイ</t>
    </rPh>
    <rPh sb="6" eb="8">
      <t>ハシュ</t>
    </rPh>
    <rPh sb="10" eb="11">
      <t>カリ</t>
    </rPh>
    <rPh sb="11" eb="12">
      <t>ウ</t>
    </rPh>
    <rPh sb="14" eb="16">
      <t>テイショク</t>
    </rPh>
    <rPh sb="18" eb="20">
      <t>シュウカク</t>
    </rPh>
    <rPh sb="22" eb="24">
      <t>モトゴエ</t>
    </rPh>
    <rPh sb="26" eb="28">
      <t>ツイヒ</t>
    </rPh>
    <rPh sb="30" eb="31">
      <t>ツチ</t>
    </rPh>
    <phoneticPr fontId="2"/>
  </si>
  <si>
    <r>
      <rPr>
        <sz val="8"/>
        <rFont val="ＭＳ Ｐゴシック"/>
        <family val="3"/>
        <charset val="128"/>
      </rPr>
      <t>記入例　</t>
    </r>
    <r>
      <rPr>
        <sz val="12"/>
        <rFont val="ＭＳ Ｐゴシック"/>
        <family val="3"/>
        <charset val="128"/>
      </rPr>
      <t>大　豆</t>
    </r>
    <rPh sb="0" eb="2">
      <t>キニュウ</t>
    </rPh>
    <rPh sb="2" eb="3">
      <t>レイ</t>
    </rPh>
    <rPh sb="4" eb="5">
      <t>ダイ</t>
    </rPh>
    <rPh sb="6" eb="7">
      <t>マメ</t>
    </rPh>
    <phoneticPr fontId="2"/>
  </si>
  <si>
    <t>面積</t>
  </si>
  <si>
    <t>面積</t>
    <rPh sb="0" eb="2">
      <t>メンセキ</t>
    </rPh>
    <phoneticPr fontId="2"/>
  </si>
  <si>
    <t>３０ａ</t>
    <phoneticPr fontId="2"/>
  </si>
  <si>
    <t>作物名</t>
    <rPh sb="0" eb="2">
      <t>サクモツ</t>
    </rPh>
    <rPh sb="2" eb="3">
      <t>メイ</t>
    </rPh>
    <phoneticPr fontId="2"/>
  </si>
  <si>
    <t>a</t>
  </si>
  <si>
    <t>単価</t>
  </si>
  <si>
    <t>円</t>
  </si>
  <si>
    <t>収入</t>
  </si>
  <si>
    <t>万円</t>
  </si>
  <si>
    <t>作業項目</t>
    <rPh sb="0" eb="2">
      <t>サギョウ</t>
    </rPh>
    <rPh sb="2" eb="4">
      <t>コウモク</t>
    </rPh>
    <phoneticPr fontId="2"/>
  </si>
  <si>
    <t>事業名</t>
    <rPh sb="0" eb="2">
      <t>ジギョウ</t>
    </rPh>
    <rPh sb="2" eb="3">
      <t>メイ</t>
    </rPh>
    <phoneticPr fontId="2"/>
  </si>
  <si>
    <t>事業内容</t>
    <rPh sb="0" eb="2">
      <t>ジギョウ</t>
    </rPh>
    <rPh sb="2" eb="4">
      <t>ナイヨウ</t>
    </rPh>
    <phoneticPr fontId="2"/>
  </si>
  <si>
    <t>生産量・販売金額等</t>
    <rPh sb="0" eb="2">
      <t>セイサン</t>
    </rPh>
    <rPh sb="2" eb="3">
      <t>リョウ</t>
    </rPh>
    <rPh sb="4" eb="6">
      <t>ハンバイ</t>
    </rPh>
    <rPh sb="6" eb="8">
      <t>キンガク</t>
    </rPh>
    <rPh sb="8" eb="9">
      <t>トウ</t>
    </rPh>
    <phoneticPr fontId="2"/>
  </si>
  <si>
    <t>※ジャム加工、漬物製造など具体的に</t>
    <rPh sb="4" eb="6">
      <t>カコウ</t>
    </rPh>
    <rPh sb="7" eb="9">
      <t>ツケモノ</t>
    </rPh>
    <rPh sb="9" eb="11">
      <t>セイゾウ</t>
    </rPh>
    <rPh sb="13" eb="16">
      <t>グタイテキ</t>
    </rPh>
    <phoneticPr fontId="2"/>
  </si>
  <si>
    <t>地目</t>
  </si>
  <si>
    <t>所有地</t>
  </si>
  <si>
    <t>田</t>
  </si>
  <si>
    <t>畑</t>
  </si>
  <si>
    <t>借入地</t>
  </si>
  <si>
    <t>農業に必要なものの購入費、経営が成り立つまでの生活費など</t>
    <rPh sb="0" eb="2">
      <t>ノウギョウ</t>
    </rPh>
    <rPh sb="3" eb="5">
      <t>ヒツヨウ</t>
    </rPh>
    <rPh sb="9" eb="11">
      <t>コウニュウ</t>
    </rPh>
    <rPh sb="11" eb="12">
      <t>ヒ</t>
    </rPh>
    <rPh sb="13" eb="15">
      <t>ケイエイ</t>
    </rPh>
    <rPh sb="16" eb="17">
      <t>ナ</t>
    </rPh>
    <rPh sb="18" eb="19">
      <t>タ</t>
    </rPh>
    <rPh sb="23" eb="26">
      <t>セイカツヒ</t>
    </rPh>
    <phoneticPr fontId="2"/>
  </si>
  <si>
    <t>建
物
・
構
築
物</t>
    <rPh sb="0" eb="1">
      <t>ケン</t>
    </rPh>
    <rPh sb="2" eb="3">
      <t>ブツ</t>
    </rPh>
    <rPh sb="6" eb="7">
      <t>ガマエル</t>
    </rPh>
    <rPh sb="8" eb="9">
      <t>ツ</t>
    </rPh>
    <rPh sb="10" eb="11">
      <t>ブツ</t>
    </rPh>
    <phoneticPr fontId="2"/>
  </si>
  <si>
    <t>農
機
具
・
車
両</t>
    <rPh sb="0" eb="1">
      <t>ノウ</t>
    </rPh>
    <rPh sb="2" eb="3">
      <t>バタ</t>
    </rPh>
    <rPh sb="4" eb="5">
      <t>ソナエル</t>
    </rPh>
    <rPh sb="8" eb="9">
      <t>シャ</t>
    </rPh>
    <rPh sb="10" eb="11">
      <t>リョウ</t>
    </rPh>
    <phoneticPr fontId="2"/>
  </si>
  <si>
    <t>小計</t>
    <rPh sb="0" eb="1">
      <t>ショウ</t>
    </rPh>
    <rPh sb="1" eb="2">
      <t>ケイ</t>
    </rPh>
    <phoneticPr fontId="2"/>
  </si>
  <si>
    <t>部門別負担割合（％）</t>
    <rPh sb="0" eb="3">
      <t>ブモンベツ</t>
    </rPh>
    <rPh sb="3" eb="5">
      <t>フタン</t>
    </rPh>
    <rPh sb="5" eb="7">
      <t>ワリアイ</t>
    </rPh>
    <phoneticPr fontId="2"/>
  </si>
  <si>
    <t>動
物
・
植
物</t>
    <rPh sb="0" eb="1">
      <t>ドウ</t>
    </rPh>
    <rPh sb="2" eb="3">
      <t>ブツ</t>
    </rPh>
    <rPh sb="6" eb="7">
      <t>ウワル</t>
    </rPh>
    <rPh sb="8" eb="9">
      <t>ブツ</t>
    </rPh>
    <phoneticPr fontId="2"/>
  </si>
  <si>
    <t>１．資本装備（購入）</t>
    <rPh sb="2" eb="4">
      <t>シホン</t>
    </rPh>
    <rPh sb="4" eb="6">
      <t>ソウビ</t>
    </rPh>
    <rPh sb="7" eb="9">
      <t>コウニュウ</t>
    </rPh>
    <phoneticPr fontId="2"/>
  </si>
  <si>
    <t>名　　称</t>
    <rPh sb="0" eb="1">
      <t>メイ</t>
    </rPh>
    <rPh sb="3" eb="4">
      <t>ショウ</t>
    </rPh>
    <phoneticPr fontId="2"/>
  </si>
  <si>
    <t>２．資本装備（リース）</t>
    <rPh sb="2" eb="4">
      <t>シホン</t>
    </rPh>
    <rPh sb="4" eb="6">
      <t>ソウビ</t>
    </rPh>
    <phoneticPr fontId="2"/>
  </si>
  <si>
    <t>年間リース料</t>
    <rPh sb="0" eb="1">
      <t>ネン</t>
    </rPh>
    <rPh sb="1" eb="2">
      <t>カン</t>
    </rPh>
    <rPh sb="5" eb="6">
      <t>リョウ</t>
    </rPh>
    <phoneticPr fontId="2"/>
  </si>
  <si>
    <t>①主要作物</t>
    <rPh sb="1" eb="3">
      <t>シュヨウ</t>
    </rPh>
    <rPh sb="3" eb="5">
      <t>サクモツ</t>
    </rPh>
    <phoneticPr fontId="2"/>
  </si>
  <si>
    <t>１年目</t>
    <rPh sb="1" eb="2">
      <t>ネン</t>
    </rPh>
    <rPh sb="2" eb="3">
      <t>メ</t>
    </rPh>
    <phoneticPr fontId="2"/>
  </si>
  <si>
    <t>２年目</t>
    <rPh sb="1" eb="2">
      <t>ネン</t>
    </rPh>
    <rPh sb="2" eb="3">
      <t>メ</t>
    </rPh>
    <phoneticPr fontId="2"/>
  </si>
  <si>
    <t>３年目</t>
    <rPh sb="1" eb="2">
      <t>ネン</t>
    </rPh>
    <rPh sb="2" eb="3">
      <t>メ</t>
    </rPh>
    <phoneticPr fontId="2"/>
  </si>
  <si>
    <t>４年目</t>
    <rPh sb="1" eb="2">
      <t>ネン</t>
    </rPh>
    <rPh sb="2" eb="3">
      <t>メ</t>
    </rPh>
    <phoneticPr fontId="2"/>
  </si>
  <si>
    <t>目標（５年目）</t>
    <rPh sb="0" eb="2">
      <t>モクヒョウ</t>
    </rPh>
    <rPh sb="4" eb="5">
      <t>ネン</t>
    </rPh>
    <rPh sb="5" eb="6">
      <t>メ</t>
    </rPh>
    <phoneticPr fontId="2"/>
  </si>
  <si>
    <t>経　　産　　牛</t>
    <rPh sb="0" eb="1">
      <t>キョウ</t>
    </rPh>
    <rPh sb="3" eb="4">
      <t>サン</t>
    </rPh>
    <rPh sb="6" eb="7">
      <t>ウシ</t>
    </rPh>
    <phoneticPr fontId="2"/>
  </si>
  <si>
    <t>①期首飼養頭数</t>
    <rPh sb="1" eb="3">
      <t>キシュ</t>
    </rPh>
    <rPh sb="3" eb="5">
      <t>シヨウ</t>
    </rPh>
    <rPh sb="5" eb="7">
      <t>トウスウ</t>
    </rPh>
    <phoneticPr fontId="2"/>
  </si>
  <si>
    <t>期中</t>
    <rPh sb="0" eb="2">
      <t>キチュウ</t>
    </rPh>
    <phoneticPr fontId="2"/>
  </si>
  <si>
    <t>②廃用・事故</t>
    <rPh sb="1" eb="3">
      <t>ハイヨウ</t>
    </rPh>
    <rPh sb="4" eb="6">
      <t>ジコ</t>
    </rPh>
    <phoneticPr fontId="2"/>
  </si>
  <si>
    <t>③育成牛から繰入</t>
    <rPh sb="1" eb="3">
      <t>イクセイ</t>
    </rPh>
    <rPh sb="3" eb="4">
      <t>ギュウ</t>
    </rPh>
    <rPh sb="6" eb="8">
      <t>クリイレ</t>
    </rPh>
    <phoneticPr fontId="2"/>
  </si>
  <si>
    <t>④外部から導入</t>
    <rPh sb="1" eb="3">
      <t>ガイブ</t>
    </rPh>
    <rPh sb="5" eb="7">
      <t>ドウニュウ</t>
    </rPh>
    <phoneticPr fontId="2"/>
  </si>
  <si>
    <t>⑤期末飼養頭数
（＝①-②+③+④）</t>
    <rPh sb="1" eb="3">
      <t>キマツ</t>
    </rPh>
    <rPh sb="3" eb="5">
      <t>シヨウ</t>
    </rPh>
    <rPh sb="5" eb="7">
      <t>トウスウ</t>
    </rPh>
    <phoneticPr fontId="2"/>
  </si>
  <si>
    <t>⑥期中の平均飼養頭数</t>
    <rPh sb="1" eb="3">
      <t>キチュウ</t>
    </rPh>
    <rPh sb="4" eb="6">
      <t>ヘイキン</t>
    </rPh>
    <rPh sb="6" eb="8">
      <t>シヨウ</t>
    </rPh>
    <rPh sb="8" eb="10">
      <t>トウスウ</t>
    </rPh>
    <phoneticPr fontId="2"/>
  </si>
  <si>
    <t>育　　成　　牛</t>
    <rPh sb="0" eb="1">
      <t>イク</t>
    </rPh>
    <rPh sb="3" eb="4">
      <t>シゲル</t>
    </rPh>
    <rPh sb="6" eb="7">
      <t>ウシ</t>
    </rPh>
    <phoneticPr fontId="2"/>
  </si>
  <si>
    <t>⑦期首飼養頭数</t>
    <rPh sb="1" eb="3">
      <t>キシュ</t>
    </rPh>
    <rPh sb="3" eb="5">
      <t>シヨウ</t>
    </rPh>
    <rPh sb="5" eb="7">
      <t>トウスウ</t>
    </rPh>
    <phoneticPr fontId="2"/>
  </si>
  <si>
    <t>⑧子牛から繰入</t>
    <rPh sb="1" eb="3">
      <t>コウシ</t>
    </rPh>
    <rPh sb="5" eb="7">
      <t>クリイレ</t>
    </rPh>
    <phoneticPr fontId="2"/>
  </si>
  <si>
    <t>⑨外部から購入</t>
    <rPh sb="1" eb="3">
      <t>ガイブ</t>
    </rPh>
    <rPh sb="5" eb="7">
      <t>コウニュウ</t>
    </rPh>
    <phoneticPr fontId="2"/>
  </si>
  <si>
    <t>⑩外部へ販売</t>
    <rPh sb="1" eb="3">
      <t>ガイブ</t>
    </rPh>
    <rPh sb="4" eb="6">
      <t>ハンバイ</t>
    </rPh>
    <phoneticPr fontId="2"/>
  </si>
  <si>
    <t>⑪経産牛へ繰入</t>
    <rPh sb="1" eb="4">
      <t>ケイサンギュウ</t>
    </rPh>
    <rPh sb="5" eb="7">
      <t>クリイレ</t>
    </rPh>
    <phoneticPr fontId="2"/>
  </si>
  <si>
    <t>⑫淘汰・へい死</t>
    <rPh sb="1" eb="3">
      <t>トウタ</t>
    </rPh>
    <rPh sb="6" eb="7">
      <t>シ</t>
    </rPh>
    <phoneticPr fontId="2"/>
  </si>
  <si>
    <t>⑬期末飼養頭数
（＝⑦＋⑧＋⑨-⑩-⑪-⑫）</t>
    <rPh sb="1" eb="3">
      <t>キマツ</t>
    </rPh>
    <rPh sb="3" eb="5">
      <t>シヨウ</t>
    </rPh>
    <rPh sb="5" eb="7">
      <t>トウスウ</t>
    </rPh>
    <phoneticPr fontId="2"/>
  </si>
  <si>
    <t>⑭期中の平均飼養頭数
　（＝（⑦+⑬）/2）</t>
    <rPh sb="1" eb="3">
      <t>キチュウ</t>
    </rPh>
    <rPh sb="4" eb="6">
      <t>ヘイキン</t>
    </rPh>
    <rPh sb="6" eb="8">
      <t>シヨウ</t>
    </rPh>
    <rPh sb="8" eb="10">
      <t>トウスウ</t>
    </rPh>
    <phoneticPr fontId="2"/>
  </si>
  <si>
    <t>初　　生　　子　　牛</t>
    <rPh sb="0" eb="1">
      <t>ショ</t>
    </rPh>
    <rPh sb="3" eb="4">
      <t>セイ</t>
    </rPh>
    <rPh sb="6" eb="7">
      <t>コ</t>
    </rPh>
    <rPh sb="9" eb="10">
      <t>ウシ</t>
    </rPh>
    <phoneticPr fontId="2"/>
  </si>
  <si>
    <t>⑮出生</t>
    <rPh sb="1" eb="3">
      <t>シュッセイ</t>
    </rPh>
    <phoneticPr fontId="2"/>
  </si>
  <si>
    <t>♂　オス</t>
    <phoneticPr fontId="2"/>
  </si>
  <si>
    <t>♀　メス</t>
    <phoneticPr fontId="2"/>
  </si>
  <si>
    <t>⑯保留</t>
    <rPh sb="1" eb="3">
      <t>ホリュウ</t>
    </rPh>
    <phoneticPr fontId="2"/>
  </si>
  <si>
    <t>⑰廃用・事故</t>
    <rPh sb="1" eb="3">
      <t>ハイヨウ</t>
    </rPh>
    <rPh sb="4" eb="6">
      <t>ジコ</t>
    </rPh>
    <phoneticPr fontId="2"/>
  </si>
  <si>
    <t>⑱外部へ販売</t>
    <rPh sb="1" eb="3">
      <t>ガイブ</t>
    </rPh>
    <rPh sb="4" eb="6">
      <t>ハンバイ</t>
    </rPh>
    <phoneticPr fontId="2"/>
  </si>
  <si>
    <t>技　術　指　標</t>
    <rPh sb="0" eb="1">
      <t>ワザ</t>
    </rPh>
    <rPh sb="2" eb="3">
      <t>ジュツ</t>
    </rPh>
    <rPh sb="4" eb="5">
      <t>ユビ</t>
    </rPh>
    <rPh sb="6" eb="7">
      <t>ヒョウ</t>
    </rPh>
    <phoneticPr fontId="2"/>
  </si>
  <si>
    <t>分娩間隔</t>
    <rPh sb="0" eb="1">
      <t>ブン</t>
    </rPh>
    <rPh sb="1" eb="2">
      <t>ベン</t>
    </rPh>
    <rPh sb="2" eb="3">
      <t>カン</t>
    </rPh>
    <rPh sb="3" eb="4">
      <t>ヘダ</t>
    </rPh>
    <phoneticPr fontId="2"/>
  </si>
  <si>
    <t>（月）</t>
    <rPh sb="1" eb="2">
      <t>ツキ</t>
    </rPh>
    <phoneticPr fontId="2"/>
  </si>
  <si>
    <t>平均更新年数</t>
    <rPh sb="0" eb="1">
      <t>ヒラ</t>
    </rPh>
    <rPh sb="1" eb="2">
      <t>タモツ</t>
    </rPh>
    <rPh sb="2" eb="4">
      <t>コウシン</t>
    </rPh>
    <rPh sb="4" eb="6">
      <t>ネンスウ</t>
    </rPh>
    <phoneticPr fontId="2"/>
  </si>
  <si>
    <t>（年）</t>
    <rPh sb="1" eb="2">
      <t>ネン</t>
    </rPh>
    <phoneticPr fontId="2"/>
  </si>
  <si>
    <t>b</t>
    <phoneticPr fontId="2"/>
  </si>
  <si>
    <t>平均産次</t>
    <rPh sb="0" eb="2">
      <t>ヘイキン</t>
    </rPh>
    <rPh sb="2" eb="3">
      <t>サン</t>
    </rPh>
    <rPh sb="3" eb="4">
      <t>ジ</t>
    </rPh>
    <phoneticPr fontId="2"/>
  </si>
  <si>
    <t>（産）</t>
    <rPh sb="1" eb="2">
      <t>サン</t>
    </rPh>
    <phoneticPr fontId="2"/>
  </si>
  <si>
    <t>c</t>
    <phoneticPr fontId="2"/>
  </si>
  <si>
    <t>１頭当り乳量</t>
    <rPh sb="1" eb="2">
      <t>トウ</t>
    </rPh>
    <rPh sb="2" eb="3">
      <t>アタ</t>
    </rPh>
    <rPh sb="4" eb="5">
      <t>チチ</t>
    </rPh>
    <rPh sb="5" eb="6">
      <t>リョウ</t>
    </rPh>
    <phoneticPr fontId="2"/>
  </si>
  <si>
    <t>（ｋｇ）</t>
    <phoneticPr fontId="2"/>
  </si>
  <si>
    <t>d</t>
    <phoneticPr fontId="2"/>
  </si>
  <si>
    <t>e/⑥</t>
    <phoneticPr fontId="2"/>
  </si>
  <si>
    <t>生乳生産量</t>
    <rPh sb="0" eb="1">
      <t>ナマ</t>
    </rPh>
    <rPh sb="1" eb="2">
      <t>チチ</t>
    </rPh>
    <rPh sb="2" eb="4">
      <t>セイサン</t>
    </rPh>
    <rPh sb="4" eb="5">
      <t>リョウ</t>
    </rPh>
    <phoneticPr fontId="2"/>
  </si>
  <si>
    <t>e</t>
    <phoneticPr fontId="2"/>
  </si>
  <si>
    <t>乳価</t>
    <rPh sb="0" eb="1">
      <t>チチ</t>
    </rPh>
    <rPh sb="1" eb="2">
      <t>アタイ</t>
    </rPh>
    <phoneticPr fontId="2"/>
  </si>
  <si>
    <t>（円）</t>
    <rPh sb="1" eb="2">
      <t>エン</t>
    </rPh>
    <phoneticPr fontId="2"/>
  </si>
  <si>
    <t>f</t>
    <phoneticPr fontId="2"/>
  </si>
  <si>
    <t>生乳売上</t>
    <rPh sb="0" eb="2">
      <t>セイニュウ</t>
    </rPh>
    <rPh sb="2" eb="4">
      <t>ウリアゲ</t>
    </rPh>
    <phoneticPr fontId="2"/>
  </si>
  <si>
    <t>（千円）</t>
    <rPh sb="1" eb="2">
      <t>セン</t>
    </rPh>
    <rPh sb="2" eb="3">
      <t>エン</t>
    </rPh>
    <phoneticPr fontId="2"/>
  </si>
  <si>
    <t>g</t>
    <phoneticPr fontId="2"/>
  </si>
  <si>
    <t>廃用牛</t>
    <rPh sb="0" eb="1">
      <t>ハイ</t>
    </rPh>
    <rPh sb="1" eb="2">
      <t>ヨウ</t>
    </rPh>
    <rPh sb="2" eb="3">
      <t>ウシ</t>
    </rPh>
    <phoneticPr fontId="2"/>
  </si>
  <si>
    <t>頭数</t>
    <rPh sb="0" eb="2">
      <t>トウスウ</t>
    </rPh>
    <phoneticPr fontId="2"/>
  </si>
  <si>
    <t>（頭）</t>
    <rPh sb="1" eb="2">
      <t>トウ</t>
    </rPh>
    <phoneticPr fontId="2"/>
  </si>
  <si>
    <t>個</t>
    <rPh sb="0" eb="1">
      <t>コ</t>
    </rPh>
    <phoneticPr fontId="2"/>
  </si>
  <si>
    <t>（千円）</t>
    <rPh sb="1" eb="3">
      <t>センエン</t>
    </rPh>
    <phoneticPr fontId="2"/>
  </si>
  <si>
    <t>頭数×単価</t>
    <rPh sb="0" eb="2">
      <t>トウスウ</t>
    </rPh>
    <rPh sb="3" eb="5">
      <t>タンカ</t>
    </rPh>
    <phoneticPr fontId="2"/>
  </si>
  <si>
    <t>体</t>
    <rPh sb="0" eb="1">
      <t>タイ</t>
    </rPh>
    <phoneticPr fontId="2"/>
  </si>
  <si>
    <t>初妊牛</t>
    <rPh sb="0" eb="1">
      <t>ショ</t>
    </rPh>
    <rPh sb="1" eb="2">
      <t>ニン</t>
    </rPh>
    <rPh sb="2" eb="3">
      <t>ウシ</t>
    </rPh>
    <phoneticPr fontId="2"/>
  </si>
  <si>
    <t>販</t>
    <rPh sb="0" eb="1">
      <t>ハン</t>
    </rPh>
    <phoneticPr fontId="2"/>
  </si>
  <si>
    <t>初生子牛</t>
    <rPh sb="0" eb="1">
      <t>ハツ</t>
    </rPh>
    <rPh sb="1" eb="2">
      <t>ウ</t>
    </rPh>
    <rPh sb="2" eb="4">
      <t>コウシ</t>
    </rPh>
    <phoneticPr fontId="2"/>
  </si>
  <si>
    <t>売</t>
    <rPh sb="0" eb="1">
      <t>バイ</t>
    </rPh>
    <phoneticPr fontId="2"/>
  </si>
  <si>
    <t>５．生産計画</t>
    <rPh sb="2" eb="4">
      <t>セイサン</t>
    </rPh>
    <rPh sb="4" eb="6">
      <t>ケイカク</t>
    </rPh>
    <phoneticPr fontId="2"/>
  </si>
  <si>
    <t>６．農地確保</t>
    <rPh sb="2" eb="4">
      <t>ノウチ</t>
    </rPh>
    <rPh sb="4" eb="6">
      <t>カクホ</t>
    </rPh>
    <phoneticPr fontId="2"/>
  </si>
  <si>
    <t>５年目</t>
    <rPh sb="1" eb="3">
      <t>ネンメ</t>
    </rPh>
    <phoneticPr fontId="2"/>
  </si>
  <si>
    <t>②作業受託計画</t>
    <rPh sb="1" eb="3">
      <t>サギョウ</t>
    </rPh>
    <rPh sb="3" eb="5">
      <t>ジュタク</t>
    </rPh>
    <rPh sb="5" eb="7">
      <t>ケイカク</t>
    </rPh>
    <phoneticPr fontId="2"/>
  </si>
  <si>
    <t>③農産物加工</t>
    <rPh sb="1" eb="3">
      <t>ノウサン</t>
    </rPh>
    <rPh sb="3" eb="4">
      <t>ブツ</t>
    </rPh>
    <rPh sb="4" eb="6">
      <t>カコウ</t>
    </rPh>
    <phoneticPr fontId="2"/>
  </si>
  <si>
    <t>７．施設・機械等の導入</t>
    <rPh sb="2" eb="4">
      <t>シセツ</t>
    </rPh>
    <rPh sb="5" eb="7">
      <t>キカイ</t>
    </rPh>
    <rPh sb="7" eb="8">
      <t>トウ</t>
    </rPh>
    <rPh sb="9" eb="11">
      <t>ドウニュウ</t>
    </rPh>
    <phoneticPr fontId="2"/>
  </si>
  <si>
    <t>露地　・　施設</t>
    <rPh sb="0" eb="2">
      <t>ロジ</t>
    </rPh>
    <rPh sb="5" eb="7">
      <t>シセツ</t>
    </rPh>
    <phoneticPr fontId="2"/>
  </si>
  <si>
    <t>　　</t>
  </si>
  <si>
    <t>作　目</t>
  </si>
  <si>
    <t>　　　　労働力が不足
　　　　する時期　</t>
    <rPh sb="17" eb="19">
      <t>ジキ</t>
    </rPh>
    <phoneticPr fontId="18"/>
  </si>
  <si>
    <t>労働力の確保方法</t>
  </si>
  <si>
    <t>常時雇用</t>
  </si>
  <si>
    <t>就農１年目</t>
    <rPh sb="0" eb="2">
      <t>シュウノウ</t>
    </rPh>
    <rPh sb="3" eb="5">
      <t>ネンメ</t>
    </rPh>
    <phoneticPr fontId="18"/>
  </si>
  <si>
    <t>　　　　　　月～　　月</t>
    <phoneticPr fontId="18"/>
  </si>
  <si>
    <t>　　　　　　月～　　月</t>
    <phoneticPr fontId="18"/>
  </si>
  <si>
    <t>３．作付体系</t>
    <rPh sb="2" eb="3">
      <t>サク</t>
    </rPh>
    <rPh sb="3" eb="4">
      <t>ヅ</t>
    </rPh>
    <rPh sb="4" eb="6">
      <t>タイケイ</t>
    </rPh>
    <phoneticPr fontId="2"/>
  </si>
  <si>
    <t>４．労働力</t>
    <rPh sb="2" eb="5">
      <t>ロウドウリョク</t>
    </rPh>
    <phoneticPr fontId="2"/>
  </si>
  <si>
    <t>（１）家族労働力</t>
    <rPh sb="3" eb="5">
      <t>カゾク</t>
    </rPh>
    <rPh sb="5" eb="8">
      <t>ロウドウリョク</t>
    </rPh>
    <phoneticPr fontId="2"/>
  </si>
  <si>
    <t>　　　あなたとあなたの家族の働き方を考えてみましょう。</t>
    <rPh sb="11" eb="13">
      <t>カゾク</t>
    </rPh>
    <rPh sb="14" eb="15">
      <t>ハタラ</t>
    </rPh>
    <rPh sb="16" eb="17">
      <t>カタ</t>
    </rPh>
    <rPh sb="18" eb="19">
      <t>カンガ</t>
    </rPh>
    <phoneticPr fontId="2"/>
  </si>
  <si>
    <t>（２）雇用労働力</t>
    <rPh sb="3" eb="5">
      <t>コヨウ</t>
    </rPh>
    <rPh sb="5" eb="8">
      <t>ロウドウリョク</t>
    </rPh>
    <phoneticPr fontId="2"/>
  </si>
  <si>
    <t>　　　収穫や出荷、定植などの時期に人手が足りなくなる場合、雇用者の受け入れを考えておきましょう。</t>
    <rPh sb="3" eb="5">
      <t>シュウカク</t>
    </rPh>
    <rPh sb="6" eb="8">
      <t>シュッカ</t>
    </rPh>
    <rPh sb="9" eb="11">
      <t>テイショク</t>
    </rPh>
    <rPh sb="14" eb="16">
      <t>ジキ</t>
    </rPh>
    <rPh sb="17" eb="19">
      <t>ヒトデ</t>
    </rPh>
    <rPh sb="20" eb="21">
      <t>タ</t>
    </rPh>
    <rPh sb="26" eb="28">
      <t>バアイ</t>
    </rPh>
    <rPh sb="29" eb="32">
      <t>コヨウシャ</t>
    </rPh>
    <rPh sb="33" eb="34">
      <t>ウ</t>
    </rPh>
    <rPh sb="35" eb="36">
      <t>イ</t>
    </rPh>
    <rPh sb="38" eb="39">
      <t>カンガ</t>
    </rPh>
    <phoneticPr fontId="2"/>
  </si>
  <si>
    <t>　導入する施設・機械等のうち、購入のために資金が必要となるものを整理し、年間の返済計画を立てましょう。</t>
    <rPh sb="1" eb="3">
      <t>ドウニュウ</t>
    </rPh>
    <rPh sb="5" eb="7">
      <t>シセツ</t>
    </rPh>
    <rPh sb="8" eb="10">
      <t>キカイ</t>
    </rPh>
    <rPh sb="10" eb="11">
      <t>トウ</t>
    </rPh>
    <rPh sb="15" eb="17">
      <t>コウニュウ</t>
    </rPh>
    <rPh sb="21" eb="23">
      <t>シキン</t>
    </rPh>
    <rPh sb="24" eb="26">
      <t>ヒツヨウ</t>
    </rPh>
    <rPh sb="32" eb="34">
      <t>セイリ</t>
    </rPh>
    <rPh sb="36" eb="38">
      <t>ネンカン</t>
    </rPh>
    <rPh sb="39" eb="41">
      <t>ヘンサイ</t>
    </rPh>
    <rPh sb="41" eb="43">
      <t>ケイカク</t>
    </rPh>
    <rPh sb="44" eb="45">
      <t>タ</t>
    </rPh>
    <phoneticPr fontId="2"/>
  </si>
  <si>
    <t>９．作業時間</t>
    <rPh sb="2" eb="4">
      <t>サギョウ</t>
    </rPh>
    <rPh sb="4" eb="6">
      <t>ジカン</t>
    </rPh>
    <phoneticPr fontId="2"/>
  </si>
  <si>
    <t>高額な機械については、中古品の購入やリース等についても検討してみましょう。</t>
    <rPh sb="0" eb="2">
      <t>コウガク</t>
    </rPh>
    <rPh sb="3" eb="5">
      <t>キカイ</t>
    </rPh>
    <rPh sb="11" eb="13">
      <t>チュウコ</t>
    </rPh>
    <rPh sb="13" eb="14">
      <t>ヒン</t>
    </rPh>
    <rPh sb="15" eb="17">
      <t>コウニュウ</t>
    </rPh>
    <rPh sb="21" eb="22">
      <t>トウ</t>
    </rPh>
    <rPh sb="27" eb="29">
      <t>ケントウ</t>
    </rPh>
    <phoneticPr fontId="2"/>
  </si>
  <si>
    <t>×</t>
    <phoneticPr fontId="2"/>
  </si>
  <si>
    <t>　</t>
    <phoneticPr fontId="2"/>
  </si>
  <si>
    <t>種子</t>
    <rPh sb="0" eb="2">
      <t>シュシ</t>
    </rPh>
    <phoneticPr fontId="2"/>
  </si>
  <si>
    <t>　</t>
    <phoneticPr fontId="2"/>
  </si>
  <si>
    <t>みのり堆肥VS</t>
    <rPh sb="3" eb="5">
      <t>タイヒ</t>
    </rPh>
    <phoneticPr fontId="2"/>
  </si>
  <si>
    <t>リン硝安カリS604</t>
    <rPh sb="2" eb="4">
      <t>ショウアン</t>
    </rPh>
    <rPh sb="3" eb="4">
      <t>アン</t>
    </rPh>
    <phoneticPr fontId="2"/>
  </si>
  <si>
    <t>苦土石灰</t>
    <rPh sb="0" eb="2">
      <t>クド</t>
    </rPh>
    <rPh sb="2" eb="4">
      <t>セッカイ</t>
    </rPh>
    <phoneticPr fontId="2"/>
  </si>
  <si>
    <t>フォース粒剤</t>
    <rPh sb="4" eb="6">
      <t>リュウザイ</t>
    </rPh>
    <phoneticPr fontId="2"/>
  </si>
  <si>
    <t>モスピラン水溶剤</t>
    <rPh sb="5" eb="8">
      <t>スイヨウザイ</t>
    </rPh>
    <phoneticPr fontId="2"/>
  </si>
  <si>
    <t>フェニックス顆粒水和剤</t>
    <rPh sb="6" eb="8">
      <t>カリュウ</t>
    </rPh>
    <rPh sb="8" eb="10">
      <t>スイワ</t>
    </rPh>
    <rPh sb="10" eb="11">
      <t>ザイ</t>
    </rPh>
    <phoneticPr fontId="2"/>
  </si>
  <si>
    <t>ランマンフロアブル</t>
    <phoneticPr fontId="2"/>
  </si>
  <si>
    <t>アファーム乳剤</t>
    <rPh sb="5" eb="7">
      <t>ニュウザイ</t>
    </rPh>
    <phoneticPr fontId="2"/>
  </si>
  <si>
    <t>軽油</t>
    <rPh sb="0" eb="2">
      <t>ケイユ</t>
    </rPh>
    <phoneticPr fontId="2"/>
  </si>
  <si>
    <t>ガソリン</t>
    <phoneticPr fontId="2"/>
  </si>
  <si>
    <t>被覆ビニール</t>
    <rPh sb="0" eb="2">
      <t>ヒフク</t>
    </rPh>
    <phoneticPr fontId="2"/>
  </si>
  <si>
    <t>FG袋</t>
    <rPh sb="2" eb="3">
      <t>フクロ</t>
    </rPh>
    <phoneticPr fontId="2"/>
  </si>
  <si>
    <t>手数料</t>
    <rPh sb="0" eb="3">
      <t>テスウリョウ</t>
    </rPh>
    <phoneticPr fontId="2"/>
  </si>
  <si>
    <t>　①農業部門</t>
    <rPh sb="2" eb="4">
      <t>ノウギョウ</t>
    </rPh>
    <rPh sb="4" eb="6">
      <t>ブモン</t>
    </rPh>
    <phoneticPr fontId="2"/>
  </si>
  <si>
    <t>ａ</t>
  </si>
  <si>
    <t>　</t>
    <phoneticPr fontId="2"/>
  </si>
  <si>
    <t>　　　　当てはまるものチェックを入れる。当てはまるものがない場合は「その他」に記入</t>
    <phoneticPr fontId="2"/>
  </si>
  <si>
    <t>経営規模　年次別計画</t>
    <rPh sb="0" eb="2">
      <t>ケイエイ</t>
    </rPh>
    <rPh sb="2" eb="4">
      <t>キボ</t>
    </rPh>
    <rPh sb="5" eb="8">
      <t>ネンジベツ</t>
    </rPh>
    <rPh sb="8" eb="10">
      <t>ケイカク</t>
    </rPh>
    <phoneticPr fontId="2"/>
  </si>
  <si>
    <r>
      <rPr>
        <sz val="16"/>
        <rFont val="ＭＳ Ｐゴシック"/>
        <family val="3"/>
        <charset val="128"/>
      </rPr>
      <t>休日
　</t>
    </r>
    <r>
      <rPr>
        <sz val="10"/>
        <rFont val="ＭＳ Ｐゴシック"/>
        <family val="3"/>
        <charset val="128"/>
      </rPr>
      <t>週休○日など</t>
    </r>
    <phoneticPr fontId="2"/>
  </si>
  <si>
    <r>
      <rPr>
        <sz val="16"/>
        <rFont val="ＭＳ Ｐゴシック"/>
        <family val="3"/>
        <charset val="128"/>
      </rPr>
      <t>労働時間
　</t>
    </r>
    <r>
      <rPr>
        <sz val="10"/>
        <rFont val="ＭＳ Ｐゴシック"/>
        <family val="3"/>
        <charset val="128"/>
      </rPr>
      <t>○時～○時（繁忙期除く）など</t>
    </r>
    <phoneticPr fontId="2"/>
  </si>
  <si>
    <r>
      <rPr>
        <sz val="16"/>
        <rFont val="ＭＳ Ｐゴシック"/>
        <family val="3"/>
        <charset val="128"/>
      </rPr>
      <t>役割分担</t>
    </r>
    <r>
      <rPr>
        <sz val="12"/>
        <rFont val="ＭＳ Ｐゴシック"/>
        <family val="3"/>
        <charset val="128"/>
      </rPr>
      <t xml:space="preserve">
　</t>
    </r>
    <r>
      <rPr>
        <sz val="10"/>
        <rFont val="ＭＳ Ｐゴシック"/>
        <family val="3"/>
        <charset val="128"/>
      </rPr>
      <t>具体的な仕事の分担を記入</t>
    </r>
    <phoneticPr fontId="2"/>
  </si>
  <si>
    <t>区　分</t>
    <rPh sb="0" eb="1">
      <t>ク</t>
    </rPh>
    <rPh sb="2" eb="3">
      <t>ブン</t>
    </rPh>
    <phoneticPr fontId="2"/>
  </si>
  <si>
    <t>2年目</t>
    <rPh sb="1" eb="3">
      <t>ネンメ</t>
    </rPh>
    <phoneticPr fontId="2"/>
  </si>
  <si>
    <t>3年目</t>
    <rPh sb="1" eb="3">
      <t>ネンメ</t>
    </rPh>
    <phoneticPr fontId="2"/>
  </si>
  <si>
    <t>4年目</t>
    <rPh sb="1" eb="3">
      <t>ネンメ</t>
    </rPh>
    <phoneticPr fontId="2"/>
  </si>
  <si>
    <t>農
業
収
入</t>
    <phoneticPr fontId="11"/>
  </si>
  <si>
    <t>営
農
支
出</t>
    <phoneticPr fontId="11"/>
  </si>
  <si>
    <t>次年繰越（Ａ－Ｂ）</t>
    <phoneticPr fontId="2"/>
  </si>
  <si>
    <t>　計（Ａ）</t>
    <phoneticPr fontId="2"/>
  </si>
  <si>
    <t>　計（Ｂ）</t>
    <phoneticPr fontId="2"/>
  </si>
  <si>
    <t>ａ</t>
    <phoneticPr fontId="2"/>
  </si>
  <si>
    <t>※営農支出は減価償却費を含めないこと</t>
    <rPh sb="1" eb="3">
      <t>エイノウ</t>
    </rPh>
    <rPh sb="3" eb="5">
      <t>シシュツ</t>
    </rPh>
    <rPh sb="6" eb="8">
      <t>ゲンカ</t>
    </rPh>
    <rPh sb="8" eb="10">
      <t>ショウキャク</t>
    </rPh>
    <rPh sb="10" eb="11">
      <t>ヒ</t>
    </rPh>
    <rPh sb="12" eb="13">
      <t>フク</t>
    </rPh>
    <phoneticPr fontId="2"/>
  </si>
  <si>
    <t>購入費</t>
    <rPh sb="0" eb="2">
      <t>コウニュウ</t>
    </rPh>
    <rPh sb="2" eb="3">
      <t>ヒ</t>
    </rPh>
    <phoneticPr fontId="2"/>
  </si>
  <si>
    <t>支払
地代</t>
    <rPh sb="0" eb="2">
      <t>シハライ</t>
    </rPh>
    <rPh sb="3" eb="5">
      <t>チダイ</t>
    </rPh>
    <phoneticPr fontId="2"/>
  </si>
  <si>
    <t>８．資金借入計画</t>
    <rPh sb="2" eb="4">
      <t>シキン</t>
    </rPh>
    <rPh sb="4" eb="6">
      <t>カリイレ</t>
    </rPh>
    <rPh sb="6" eb="8">
      <t>ケイカク</t>
    </rPh>
    <phoneticPr fontId="2"/>
  </si>
  <si>
    <t>10．収支計画</t>
    <rPh sb="3" eb="5">
      <t>シュウシ</t>
    </rPh>
    <rPh sb="5" eb="7">
      <t>ケイカク</t>
    </rPh>
    <phoneticPr fontId="2"/>
  </si>
  <si>
    <t>部門別負担リース料</t>
    <rPh sb="0" eb="3">
      <t>ブモンベツ</t>
    </rPh>
    <rPh sb="3" eb="5">
      <t>フタン</t>
    </rPh>
    <rPh sb="8" eb="9">
      <t>リョウ</t>
    </rPh>
    <phoneticPr fontId="2"/>
  </si>
  <si>
    <t>　農業を始めるために必要なものを書き出してみましょう。</t>
    <rPh sb="1" eb="3">
      <t>ノウギョウ</t>
    </rPh>
    <rPh sb="4" eb="5">
      <t>ハジ</t>
    </rPh>
    <rPh sb="10" eb="12">
      <t>ヒツヨウ</t>
    </rPh>
    <rPh sb="16" eb="17">
      <t>カ</t>
    </rPh>
    <rPh sb="18" eb="19">
      <t>ダ</t>
    </rPh>
    <phoneticPr fontId="2"/>
  </si>
  <si>
    <t>　経営する農地に作付けする作物、面積、年間の作業内容等を整理し、記入してみましょう。</t>
    <rPh sb="5" eb="6">
      <t>ノウ</t>
    </rPh>
    <rPh sb="6" eb="7">
      <t>チ</t>
    </rPh>
    <rPh sb="8" eb="9">
      <t>サク</t>
    </rPh>
    <rPh sb="9" eb="10">
      <t>ヅ</t>
    </rPh>
    <rPh sb="13" eb="15">
      <t>サクモツ</t>
    </rPh>
    <rPh sb="16" eb="18">
      <t>メンセキ</t>
    </rPh>
    <rPh sb="19" eb="21">
      <t>ネンカン</t>
    </rPh>
    <rPh sb="22" eb="24">
      <t>サギョウ</t>
    </rPh>
    <rPh sb="24" eb="26">
      <t>ナイヨウ</t>
    </rPh>
    <rPh sb="26" eb="27">
      <t>トウ</t>
    </rPh>
    <rPh sb="28" eb="30">
      <t>セイリ</t>
    </rPh>
    <rPh sb="32" eb="34">
      <t>キニュウ</t>
    </rPh>
    <phoneticPr fontId="2"/>
  </si>
  <si>
    <t>就農1年目から5年後までの経営規模、売上高等の計画を立てましょう。</t>
    <rPh sb="0" eb="2">
      <t>シュウノウ</t>
    </rPh>
    <rPh sb="3" eb="5">
      <t>ネンメ</t>
    </rPh>
    <rPh sb="8" eb="10">
      <t>ネンゴ</t>
    </rPh>
    <rPh sb="13" eb="15">
      <t>ケイエイ</t>
    </rPh>
    <rPh sb="15" eb="17">
      <t>キボ</t>
    </rPh>
    <rPh sb="18" eb="20">
      <t>ウリアゲ</t>
    </rPh>
    <rPh sb="20" eb="21">
      <t>ダカ</t>
    </rPh>
    <rPh sb="21" eb="22">
      <t>トウ</t>
    </rPh>
    <rPh sb="23" eb="25">
      <t>ケイカク</t>
    </rPh>
    <rPh sb="26" eb="27">
      <t>タ</t>
    </rPh>
    <phoneticPr fontId="2"/>
  </si>
  <si>
    <t>　　水田経営は、農作業の受託についても考えてみましょう。</t>
    <rPh sb="2" eb="4">
      <t>スイデン</t>
    </rPh>
    <rPh sb="4" eb="6">
      <t>ケイエイ</t>
    </rPh>
    <rPh sb="8" eb="11">
      <t>ノウサギョウ</t>
    </rPh>
    <rPh sb="12" eb="14">
      <t>ジュタク</t>
    </rPh>
    <rPh sb="19" eb="20">
      <t>カンガ</t>
    </rPh>
    <phoneticPr fontId="2"/>
  </si>
  <si>
    <t>　　農産物の加工などに取り組む予定はありますか。</t>
    <rPh sb="2" eb="5">
      <t>ノウサンブツ</t>
    </rPh>
    <rPh sb="6" eb="8">
      <t>カコウ</t>
    </rPh>
    <rPh sb="11" eb="12">
      <t>ト</t>
    </rPh>
    <rPh sb="13" eb="14">
      <t>ク</t>
    </rPh>
    <rPh sb="15" eb="17">
      <t>ヨテイ</t>
    </rPh>
    <phoneticPr fontId="2"/>
  </si>
  <si>
    <t>　目標とする農業を行うためには、どれくらいの農地が必要になりますか。</t>
    <rPh sb="1" eb="3">
      <t>モクヒョウ</t>
    </rPh>
    <rPh sb="6" eb="8">
      <t>ノウギョウ</t>
    </rPh>
    <rPh sb="9" eb="10">
      <t>オコナ</t>
    </rPh>
    <rPh sb="22" eb="24">
      <t>ノウチ</t>
    </rPh>
    <rPh sb="25" eb="27">
      <t>ヒツヨウ</t>
    </rPh>
    <phoneticPr fontId="2"/>
  </si>
  <si>
    <t>ａ</t>
    <phoneticPr fontId="2"/>
  </si>
  <si>
    <t>取得価額</t>
    <rPh sb="0" eb="2">
      <t>シュトク</t>
    </rPh>
    <rPh sb="2" eb="4">
      <t>カガク</t>
    </rPh>
    <phoneticPr fontId="2"/>
  </si>
  <si>
    <t>　　　　野菜や果樹、花き、畜産については、具体的な農作物名を記入</t>
    <rPh sb="4" eb="6">
      <t>ヤサイ</t>
    </rPh>
    <rPh sb="7" eb="9">
      <t>カジュ</t>
    </rPh>
    <rPh sb="10" eb="11">
      <t>カ</t>
    </rPh>
    <rPh sb="13" eb="15">
      <t>チクサン</t>
    </rPh>
    <rPh sb="21" eb="24">
      <t>グタイテキ</t>
    </rPh>
    <rPh sb="25" eb="28">
      <t>ノウサクモツ</t>
    </rPh>
    <rPh sb="28" eb="29">
      <t>メイ</t>
    </rPh>
    <rPh sb="30" eb="32">
      <t>キニュウ</t>
    </rPh>
    <phoneticPr fontId="2"/>
  </si>
  <si>
    <r>
      <rPr>
        <sz val="16"/>
        <rFont val="ＭＳ Ｐゴシック"/>
        <family val="3"/>
        <charset val="128"/>
      </rPr>
      <t>その他</t>
    </r>
    <r>
      <rPr>
        <sz val="12"/>
        <rFont val="ＭＳ Ｐゴシック"/>
        <family val="3"/>
        <charset val="128"/>
      </rPr>
      <t xml:space="preserve">
　</t>
    </r>
    <r>
      <rPr>
        <sz val="10"/>
        <rFont val="ＭＳ Ｐゴシック"/>
        <family val="3"/>
        <charset val="128"/>
      </rPr>
      <t>ヘルパーの活用等</t>
    </r>
    <rPh sb="12" eb="13">
      <t>トウ</t>
    </rPh>
    <phoneticPr fontId="2"/>
  </si>
  <si>
    <t>臨時雇用（パート等）</t>
    <rPh sb="8" eb="9">
      <t>トウ</t>
    </rPh>
    <phoneticPr fontId="18"/>
  </si>
  <si>
    <t>　　　　　　円</t>
    <phoneticPr fontId="2"/>
  </si>
  <si>
    <t>　　　　　　円</t>
    <phoneticPr fontId="2"/>
  </si>
  <si>
    <t>　　　給料・賃金 （年間）　　　　　　　　</t>
    <rPh sb="10" eb="12">
      <t>ネンカン</t>
    </rPh>
    <phoneticPr fontId="2"/>
  </si>
  <si>
    <t>償却率</t>
    <rPh sb="0" eb="2">
      <t>ショウキャク</t>
    </rPh>
    <rPh sb="2" eb="3">
      <t>リツ</t>
    </rPh>
    <phoneticPr fontId="2"/>
  </si>
  <si>
    <t>本体価額</t>
    <rPh sb="0" eb="2">
      <t>ホンタイ</t>
    </rPh>
    <rPh sb="2" eb="4">
      <t>カガク</t>
    </rPh>
    <phoneticPr fontId="2"/>
  </si>
  <si>
    <t>本体単価</t>
    <rPh sb="0" eb="2">
      <t>ホンタイ</t>
    </rPh>
    <rPh sb="2" eb="4">
      <t>タンカ</t>
    </rPh>
    <phoneticPr fontId="2"/>
  </si>
  <si>
    <t>リース利率</t>
    <rPh sb="3" eb="5">
      <t>リリツ</t>
    </rPh>
    <phoneticPr fontId="2"/>
  </si>
  <si>
    <t>リース年数</t>
    <rPh sb="3" eb="5">
      <t>ネンスウ</t>
    </rPh>
    <phoneticPr fontId="2"/>
  </si>
  <si>
    <t>導入年</t>
    <rPh sb="0" eb="2">
      <t>ドウニュウ</t>
    </rPh>
    <rPh sb="2" eb="3">
      <t>ネン</t>
    </rPh>
    <phoneticPr fontId="2"/>
  </si>
  <si>
    <t>年修繕費</t>
    <rPh sb="0" eb="1">
      <t>ネン</t>
    </rPh>
    <rPh sb="1" eb="4">
      <t>シュウゼンヒ</t>
    </rPh>
    <phoneticPr fontId="2"/>
  </si>
  <si>
    <t>ａあたり時間数</t>
    <rPh sb="4" eb="7">
      <t>ジカンスウ</t>
    </rPh>
    <phoneticPr fontId="2"/>
  </si>
  <si>
    <t>ａあたり 時間数</t>
    <rPh sb="5" eb="8">
      <t>ジカンスウ</t>
    </rPh>
    <phoneticPr fontId="2"/>
  </si>
  <si>
    <t>作業体系・必要時間 （10aあたり）</t>
    <rPh sb="0" eb="2">
      <t>サギョウ</t>
    </rPh>
    <rPh sb="2" eb="4">
      <t>タイケイ</t>
    </rPh>
    <rPh sb="5" eb="7">
      <t>ヒツヨウ</t>
    </rPh>
    <rPh sb="7" eb="9">
      <t>ジカン</t>
    </rPh>
    <phoneticPr fontId="2"/>
  </si>
  <si>
    <t>作業体系・必要時間（経営面積あたり）</t>
    <rPh sb="0" eb="2">
      <t>サギョウ</t>
    </rPh>
    <rPh sb="2" eb="4">
      <t>タイケイ</t>
    </rPh>
    <rPh sb="5" eb="7">
      <t>ヒツヨウ</t>
    </rPh>
    <rPh sb="7" eb="9">
      <t>ジカン</t>
    </rPh>
    <rPh sb="10" eb="12">
      <t>ケイエイ</t>
    </rPh>
    <rPh sb="12" eb="14">
      <t>メンセキ</t>
    </rPh>
    <phoneticPr fontId="2"/>
  </si>
  <si>
    <t>旬別労働時間</t>
    <rPh sb="0" eb="1">
      <t>ジュン</t>
    </rPh>
    <rPh sb="1" eb="2">
      <t>ベツ</t>
    </rPh>
    <rPh sb="2" eb="4">
      <t>ロウドウ</t>
    </rPh>
    <rPh sb="4" eb="6">
      <t>ジカン</t>
    </rPh>
    <phoneticPr fontId="2"/>
  </si>
  <si>
    <t>　うち家族労働時間</t>
    <rPh sb="3" eb="5">
      <t>カゾク</t>
    </rPh>
    <rPh sb="5" eb="7">
      <t>ロウドウ</t>
    </rPh>
    <rPh sb="7" eb="9">
      <t>ジカン</t>
    </rPh>
    <phoneticPr fontId="2"/>
  </si>
  <si>
    <t>労働時間上限</t>
    <rPh sb="0" eb="2">
      <t>ロウドウ</t>
    </rPh>
    <rPh sb="2" eb="4">
      <t>ジカン</t>
    </rPh>
    <rPh sb="4" eb="6">
      <t>ジョウゲン</t>
    </rPh>
    <phoneticPr fontId="2"/>
  </si>
  <si>
    <t>－</t>
    <phoneticPr fontId="2"/>
  </si>
  <si>
    <t>－</t>
    <phoneticPr fontId="2"/>
  </si>
  <si>
    <t>労働区分</t>
    <rPh sb="0" eb="2">
      <t>ロウドウ</t>
    </rPh>
    <rPh sb="2" eb="4">
      <t>クブン</t>
    </rPh>
    <phoneticPr fontId="2"/>
  </si>
  <si>
    <t>２年目</t>
    <rPh sb="1" eb="3">
      <t>ネンメ</t>
    </rPh>
    <phoneticPr fontId="2"/>
  </si>
  <si>
    <t>３年目</t>
    <rPh sb="1" eb="3">
      <t>ネンメ</t>
    </rPh>
    <phoneticPr fontId="2"/>
  </si>
  <si>
    <t>４年目</t>
    <rPh sb="1" eb="3">
      <t>ネンメ</t>
    </rPh>
    <phoneticPr fontId="2"/>
  </si>
  <si>
    <t>経営全体</t>
    <rPh sb="0" eb="2">
      <t>ケイエイ</t>
    </rPh>
    <rPh sb="2" eb="4">
      <t>ゼンタイ</t>
    </rPh>
    <phoneticPr fontId="2"/>
  </si>
  <si>
    <t>　作業時間 （時間）</t>
    <rPh sb="1" eb="3">
      <t>サギョウ</t>
    </rPh>
    <rPh sb="3" eb="4">
      <t>トキ</t>
    </rPh>
    <rPh sb="4" eb="5">
      <t>アイダ</t>
    </rPh>
    <rPh sb="7" eb="9">
      <t>ジカン</t>
    </rPh>
    <phoneticPr fontId="2"/>
  </si>
  <si>
    <t>〇〇部門</t>
    <rPh sb="2" eb="4">
      <t>ブモン</t>
    </rPh>
    <phoneticPr fontId="2"/>
  </si>
  <si>
    <t>（記入例）ハウスコマツナ部門</t>
    <rPh sb="12" eb="14">
      <t>ブモン</t>
    </rPh>
    <phoneticPr fontId="2"/>
  </si>
  <si>
    <t>〇〇部門</t>
    <rPh sb="2" eb="4">
      <t>ブモン</t>
    </rPh>
    <phoneticPr fontId="2"/>
  </si>
  <si>
    <t>経営費　計</t>
    <rPh sb="0" eb="2">
      <t>ケイエイ</t>
    </rPh>
    <rPh sb="2" eb="3">
      <t>ヒ</t>
    </rPh>
    <rPh sb="4" eb="5">
      <t>ケイ</t>
    </rPh>
    <phoneticPr fontId="2"/>
  </si>
  <si>
    <t>粗収入　計</t>
    <rPh sb="0" eb="1">
      <t>ソ</t>
    </rPh>
    <rPh sb="1" eb="3">
      <t>シュウニュウ</t>
    </rPh>
    <rPh sb="4" eb="5">
      <t>ケイ</t>
    </rPh>
    <phoneticPr fontId="2"/>
  </si>
  <si>
    <t>(使用期間）</t>
    <rPh sb="1" eb="3">
      <t>シヨウ</t>
    </rPh>
    <rPh sb="3" eb="5">
      <t>キカン</t>
    </rPh>
    <phoneticPr fontId="2"/>
  </si>
  <si>
    <t>〇回転</t>
    <rPh sb="1" eb="3">
      <t>カイテン</t>
    </rPh>
    <phoneticPr fontId="2"/>
  </si>
  <si>
    <t>８回転</t>
    <rPh sb="1" eb="3">
      <t>カイテン</t>
    </rPh>
    <phoneticPr fontId="2"/>
  </si>
  <si>
    <t>１２．資金繰り表</t>
    <rPh sb="3" eb="5">
      <t>シキン</t>
    </rPh>
    <rPh sb="5" eb="6">
      <t>グ</t>
    </rPh>
    <rPh sb="7" eb="8">
      <t>ヒョウ</t>
    </rPh>
    <phoneticPr fontId="2"/>
  </si>
  <si>
    <t>11．収支内訳</t>
    <rPh sb="3" eb="5">
      <t>シュウシ</t>
    </rPh>
    <rPh sb="5" eb="7">
      <t>ウチワケ</t>
    </rPh>
    <phoneticPr fontId="2"/>
  </si>
  <si>
    <t>12．資金繰り表</t>
    <rPh sb="3" eb="5">
      <t>シキン</t>
    </rPh>
    <rPh sb="5" eb="6">
      <t>グ</t>
    </rPh>
    <rPh sb="7" eb="8">
      <t>ヒョウ</t>
    </rPh>
    <phoneticPr fontId="2"/>
  </si>
  <si>
    <t>参考：乳牛動態表</t>
    <rPh sb="0" eb="2">
      <t>サンコウ</t>
    </rPh>
    <rPh sb="3" eb="5">
      <t>ニュウギュウ</t>
    </rPh>
    <rPh sb="5" eb="7">
      <t>ドウタイ</t>
    </rPh>
    <rPh sb="7" eb="8">
      <t>ヒョウ</t>
    </rPh>
    <phoneticPr fontId="2"/>
  </si>
  <si>
    <t>課程・学年：</t>
    <rPh sb="0" eb="2">
      <t>カテイ</t>
    </rPh>
    <rPh sb="3" eb="5">
      <t>ガクネン</t>
    </rPh>
    <phoneticPr fontId="2"/>
  </si>
  <si>
    <t>借入利率
（％）</t>
    <rPh sb="0" eb="2">
      <t>カリイレ</t>
    </rPh>
    <rPh sb="2" eb="4">
      <t>リリツ</t>
    </rPh>
    <phoneticPr fontId="2"/>
  </si>
  <si>
    <r>
      <t xml:space="preserve">償還年数
</t>
    </r>
    <r>
      <rPr>
        <sz val="10"/>
        <rFont val="ＭＳ Ｐゴシック"/>
        <family val="3"/>
        <charset val="128"/>
      </rPr>
      <t>（うち据置期間）</t>
    </r>
    <rPh sb="0" eb="2">
      <t>ショウカン</t>
    </rPh>
    <rPh sb="2" eb="4">
      <t>ネンスウ</t>
    </rPh>
    <rPh sb="8" eb="9">
      <t>ス</t>
    </rPh>
    <rPh sb="9" eb="10">
      <t>オ</t>
    </rPh>
    <rPh sb="10" eb="12">
      <t>キカン</t>
    </rPh>
    <phoneticPr fontId="2"/>
  </si>
  <si>
    <t>平均単価（円/kg ）</t>
    <rPh sb="0" eb="2">
      <t>ヘイキン</t>
    </rPh>
    <rPh sb="2" eb="4">
      <t>タンカ</t>
    </rPh>
    <rPh sb="5" eb="6">
      <t>エン</t>
    </rPh>
    <phoneticPr fontId="2"/>
  </si>
  <si>
    <t>　前年繰越</t>
    <phoneticPr fontId="11"/>
  </si>
  <si>
    <t>作業受託収入</t>
  </si>
  <si>
    <t>作業受託収入</t>
    <rPh sb="0" eb="2">
      <t>サギョウ</t>
    </rPh>
    <rPh sb="2" eb="4">
      <t>ジュタク</t>
    </rPh>
    <rPh sb="4" eb="6">
      <t>シュウニュウ</t>
    </rPh>
    <phoneticPr fontId="2"/>
  </si>
  <si>
    <t>交付金・その他</t>
    <rPh sb="0" eb="3">
      <t>コウフキン</t>
    </rPh>
    <rPh sb="6" eb="7">
      <t>タ</t>
    </rPh>
    <phoneticPr fontId="2"/>
  </si>
  <si>
    <t>その他</t>
    <rPh sb="0" eb="3">
      <t>ソノタ</t>
    </rPh>
    <phoneticPr fontId="2"/>
  </si>
  <si>
    <t>材料費</t>
    <rPh sb="0" eb="3">
      <t>ザイリョウヒ</t>
    </rPh>
    <phoneticPr fontId="2"/>
  </si>
  <si>
    <t>労務費</t>
    <rPh sb="0" eb="3">
      <t>ロウムヒ</t>
    </rPh>
    <phoneticPr fontId="2"/>
  </si>
  <si>
    <t>その他経費</t>
    <rPh sb="2" eb="3">
      <t>タ</t>
    </rPh>
    <rPh sb="3" eb="5">
      <t>ケイヒ</t>
    </rPh>
    <phoneticPr fontId="2"/>
  </si>
  <si>
    <t>租税公課</t>
    <rPh sb="0" eb="2">
      <t>ソゼイ</t>
    </rPh>
    <rPh sb="2" eb="4">
      <t>コウカ</t>
    </rPh>
    <phoneticPr fontId="2"/>
  </si>
  <si>
    <t>施設機械投資</t>
    <rPh sb="0" eb="2">
      <t>シセツ</t>
    </rPh>
    <rPh sb="2" eb="4">
      <t>キカイ</t>
    </rPh>
    <rPh sb="4" eb="6">
      <t>トウシ</t>
    </rPh>
    <phoneticPr fontId="2"/>
  </si>
  <si>
    <t>交付金・その他</t>
    <rPh sb="6" eb="7">
      <t>タ</t>
    </rPh>
    <phoneticPr fontId="2"/>
  </si>
  <si>
    <t>農
外
収
入</t>
    <rPh sb="0" eb="1">
      <t>ノウ</t>
    </rPh>
    <rPh sb="2" eb="3">
      <t>ガイ</t>
    </rPh>
    <phoneticPr fontId="11"/>
  </si>
  <si>
    <t>農外収入</t>
    <rPh sb="0" eb="1">
      <t>ノウ</t>
    </rPh>
    <rPh sb="1" eb="2">
      <t>ガイ</t>
    </rPh>
    <phoneticPr fontId="2"/>
  </si>
  <si>
    <t>その他収入</t>
    <rPh sb="2" eb="3">
      <t>タ</t>
    </rPh>
    <phoneticPr fontId="2"/>
  </si>
  <si>
    <t>売上高</t>
    <rPh sb="0" eb="2">
      <t>ウリアゲ</t>
    </rPh>
    <phoneticPr fontId="2"/>
  </si>
  <si>
    <t>その他支出</t>
    <rPh sb="3" eb="5">
      <t>シシュツ</t>
    </rPh>
    <phoneticPr fontId="2"/>
  </si>
  <si>
    <t>租税公課</t>
    <rPh sb="0" eb="2">
      <t>ソゼイ</t>
    </rPh>
    <rPh sb="2" eb="4">
      <t>コウカ</t>
    </rPh>
    <phoneticPr fontId="2"/>
  </si>
  <si>
    <t>氏       名：</t>
    <rPh sb="0" eb="1">
      <t>シ</t>
    </rPh>
    <rPh sb="8" eb="9">
      <t>メイ</t>
    </rPh>
    <phoneticPr fontId="2"/>
  </si>
  <si>
    <t>耕
起</t>
    <rPh sb="0" eb="1">
      <t>コウ</t>
    </rPh>
    <rPh sb="2" eb="3">
      <t>キ</t>
    </rPh>
    <phoneticPr fontId="2"/>
  </si>
  <si>
    <t>代
か
き</t>
    <phoneticPr fontId="2"/>
  </si>
  <si>
    <t>田
植
え</t>
    <phoneticPr fontId="2"/>
  </si>
  <si>
    <t>収
穫</t>
    <phoneticPr fontId="2"/>
  </si>
  <si>
    <t>そ
の
他</t>
    <phoneticPr fontId="2"/>
  </si>
  <si>
    <t>合
計</t>
    <rPh sb="0" eb="1">
      <t>ゴウ</t>
    </rPh>
    <rPh sb="2" eb="3">
      <t>ケイ</t>
    </rPh>
    <phoneticPr fontId="2"/>
  </si>
  <si>
    <t>７．施設・機械等の導入　（年別様式）</t>
    <rPh sb="2" eb="4">
      <t>シセツ</t>
    </rPh>
    <rPh sb="5" eb="7">
      <t>キカイ</t>
    </rPh>
    <rPh sb="7" eb="8">
      <t>トウ</t>
    </rPh>
    <rPh sb="9" eb="11">
      <t>ドウニュウ</t>
    </rPh>
    <rPh sb="13" eb="14">
      <t>ネン</t>
    </rPh>
    <rPh sb="14" eb="15">
      <t>ベツ</t>
    </rPh>
    <rPh sb="15" eb="17">
      <t>ヨウシキ</t>
    </rPh>
    <phoneticPr fontId="2"/>
  </si>
  <si>
    <t>７．施設・機械等の導入　（部門別様式）</t>
    <rPh sb="2" eb="4">
      <t>シセツ</t>
    </rPh>
    <rPh sb="5" eb="7">
      <t>キカイ</t>
    </rPh>
    <rPh sb="7" eb="8">
      <t>トウ</t>
    </rPh>
    <rPh sb="9" eb="11">
      <t>ドウニュウ</t>
    </rPh>
    <rPh sb="13" eb="15">
      <t>ブモン</t>
    </rPh>
    <rPh sb="15" eb="16">
      <t>ベツ</t>
    </rPh>
    <rPh sb="16" eb="18">
      <t>ヨウシキ</t>
    </rPh>
    <phoneticPr fontId="2"/>
  </si>
  <si>
    <t>　 〃 雇用労働時間</t>
    <rPh sb="4" eb="6">
      <t>コヨウ</t>
    </rPh>
    <rPh sb="6" eb="8">
      <t>ロウドウ</t>
    </rPh>
    <rPh sb="8" eb="10">
      <t>ジカン</t>
    </rPh>
    <phoneticPr fontId="2"/>
  </si>
  <si>
    <t>費</t>
    <rPh sb="0" eb="1">
      <t>ヒ</t>
    </rPh>
    <phoneticPr fontId="2"/>
  </si>
  <si>
    <t>×</t>
    <phoneticPr fontId="2"/>
  </si>
  <si>
    <t>　</t>
    <phoneticPr fontId="2"/>
  </si>
  <si>
    <t>　</t>
    <phoneticPr fontId="2"/>
  </si>
  <si>
    <t>ガソリン</t>
    <phoneticPr fontId="2"/>
  </si>
  <si>
    <t>×</t>
    <phoneticPr fontId="2"/>
  </si>
  <si>
    <t>ガソリン</t>
    <phoneticPr fontId="2"/>
  </si>
  <si>
    <t>農業経営計画</t>
    <rPh sb="0" eb="2">
      <t>ノウギョウ</t>
    </rPh>
    <rPh sb="2" eb="4">
      <t>ケイエイ</t>
    </rPh>
    <rPh sb="4" eb="6">
      <t>ケイカク</t>
    </rPh>
    <phoneticPr fontId="2"/>
  </si>
  <si>
    <t>売上高（主産物）</t>
  </si>
  <si>
    <t>売上高（副産物）</t>
  </si>
  <si>
    <t>その他（                ）</t>
  </si>
  <si>
    <t>5年目</t>
    <rPh sb="1" eb="3">
      <t>ネンメ</t>
    </rPh>
    <phoneticPr fontId="2"/>
  </si>
  <si>
    <t>就農
１年目</t>
    <phoneticPr fontId="2"/>
  </si>
  <si>
    <t>年修繕費</t>
    <rPh sb="0" eb="1">
      <t>ネン</t>
    </rPh>
    <rPh sb="1" eb="3">
      <t>シュウゼン</t>
    </rPh>
    <rPh sb="3" eb="4">
      <t>ヒ</t>
    </rPh>
    <phoneticPr fontId="2"/>
  </si>
  <si>
    <r>
      <rPr>
        <u/>
        <sz val="11"/>
        <rFont val="ＭＳ Ｐゴシック"/>
        <family val="3"/>
        <charset val="128"/>
        <scheme val="minor"/>
      </rPr>
      <t>年修繕費</t>
    </r>
    <r>
      <rPr>
        <sz val="11"/>
        <rFont val="ＭＳ Ｐゴシック"/>
        <family val="3"/>
        <charset val="128"/>
        <scheme val="minor"/>
      </rPr>
      <t xml:space="preserve">
取得価額</t>
    </r>
    <rPh sb="0" eb="1">
      <t>ネン</t>
    </rPh>
    <rPh sb="1" eb="3">
      <t>シュウゼン</t>
    </rPh>
    <rPh sb="3" eb="4">
      <t>ヒ</t>
    </rPh>
    <rPh sb="5" eb="7">
      <t>シュトク</t>
    </rPh>
    <rPh sb="7" eb="9">
      <t>カガク</t>
    </rPh>
    <phoneticPr fontId="2"/>
  </si>
  <si>
    <t>年別 修繕費</t>
    <rPh sb="0" eb="1">
      <t>ネン</t>
    </rPh>
    <rPh sb="1" eb="2">
      <t>ベツ</t>
    </rPh>
    <rPh sb="3" eb="6">
      <t>シュウゼンヒ</t>
    </rPh>
    <phoneticPr fontId="2"/>
  </si>
  <si>
    <t>年別　減価償却費</t>
    <rPh sb="0" eb="1">
      <t>ネン</t>
    </rPh>
    <rPh sb="1" eb="2">
      <t>ベツ</t>
    </rPh>
    <rPh sb="3" eb="5">
      <t>ゲンカ</t>
    </rPh>
    <rPh sb="5" eb="7">
      <t>ショウキャク</t>
    </rPh>
    <rPh sb="7" eb="8">
      <t>ヒ</t>
    </rPh>
    <phoneticPr fontId="2"/>
  </si>
  <si>
    <t>年別　リース料</t>
    <rPh sb="0" eb="1">
      <t>トシ</t>
    </rPh>
    <rPh sb="1" eb="2">
      <t>ベツ</t>
    </rPh>
    <rPh sb="6" eb="7">
      <t>リョウ</t>
    </rPh>
    <phoneticPr fontId="2"/>
  </si>
  <si>
    <r>
      <rPr>
        <u/>
        <sz val="11"/>
        <rFont val="ＭＳ Ｐゴシック"/>
        <family val="3"/>
        <charset val="128"/>
        <scheme val="minor"/>
      </rPr>
      <t>年修繕費</t>
    </r>
    <r>
      <rPr>
        <sz val="11"/>
        <rFont val="ＭＳ Ｐゴシック"/>
        <family val="3"/>
        <charset val="128"/>
        <scheme val="minor"/>
      </rPr>
      <t xml:space="preserve">
取得価額</t>
    </r>
    <rPh sb="0" eb="1">
      <t>ネン</t>
    </rPh>
    <rPh sb="1" eb="3">
      <t>シュウゼン</t>
    </rPh>
    <rPh sb="3" eb="4">
      <t>ヒ</t>
    </rPh>
    <rPh sb="5" eb="7">
      <t>シュトク</t>
    </rPh>
    <rPh sb="7" eb="9">
      <t>カガク</t>
    </rPh>
    <phoneticPr fontId="2"/>
  </si>
  <si>
    <t>借入年</t>
    <rPh sb="0" eb="2">
      <t>カリイレ</t>
    </rPh>
    <rPh sb="2" eb="3">
      <t>ネン</t>
    </rPh>
    <phoneticPr fontId="2"/>
  </si>
  <si>
    <t>資金の使いみち</t>
    <rPh sb="0" eb="2">
      <t>シキン</t>
    </rPh>
    <rPh sb="3" eb="4">
      <t>ツカ</t>
    </rPh>
    <phoneticPr fontId="2"/>
  </si>
  <si>
    <t>資金借入</t>
    <rPh sb="0" eb="2">
      <t>シキン</t>
    </rPh>
    <rPh sb="2" eb="4">
      <t>カリイレ</t>
    </rPh>
    <phoneticPr fontId="2"/>
  </si>
  <si>
    <t>資金返済</t>
    <rPh sb="0" eb="2">
      <t>シキン</t>
    </rPh>
    <phoneticPr fontId="2"/>
  </si>
  <si>
    <t>□□部門</t>
    <rPh sb="2" eb="4">
      <t>ブモン</t>
    </rPh>
    <phoneticPr fontId="2"/>
  </si>
  <si>
    <t>△△部門</t>
    <rPh sb="2" eb="4">
      <t>ブモン</t>
    </rPh>
    <phoneticPr fontId="2"/>
  </si>
  <si>
    <t>▽▽部門</t>
    <rPh sb="2" eb="4">
      <t>ブモン</t>
    </rPh>
    <phoneticPr fontId="2"/>
  </si>
  <si>
    <t>８．資金借入・返済計画</t>
    <rPh sb="2" eb="3">
      <t>シ</t>
    </rPh>
    <rPh sb="3" eb="4">
      <t>キン</t>
    </rPh>
    <rPh sb="4" eb="5">
      <t>シャク</t>
    </rPh>
    <rPh sb="5" eb="6">
      <t>ニュウ</t>
    </rPh>
    <rPh sb="7" eb="9">
      <t>ヘンサイ</t>
    </rPh>
    <rPh sb="9" eb="10">
      <t>ケイ</t>
    </rPh>
    <rPh sb="10" eb="11">
      <t>ガ</t>
    </rPh>
    <phoneticPr fontId="2"/>
  </si>
  <si>
    <t>（時間/10日あたり）</t>
    <rPh sb="1" eb="3">
      <t>ジカン</t>
    </rPh>
    <rPh sb="6" eb="7">
      <t>ニチ</t>
    </rPh>
    <phoneticPr fontId="2"/>
  </si>
  <si>
    <t>経営規模（ａ）</t>
    <rPh sb="0" eb="2">
      <t>ケイエイ</t>
    </rPh>
    <rPh sb="2" eb="4">
      <t>キボ</t>
    </rPh>
    <phoneticPr fontId="2"/>
  </si>
  <si>
    <t>年別　修繕費</t>
    <rPh sb="0" eb="1">
      <t>ネン</t>
    </rPh>
    <rPh sb="1" eb="2">
      <t>ベツ</t>
    </rPh>
    <rPh sb="3" eb="6">
      <t>シュウゼンヒ</t>
    </rPh>
    <phoneticPr fontId="2"/>
  </si>
  <si>
    <t>リース
年数</t>
    <rPh sb="4" eb="6">
      <t>ネンスウ</t>
    </rPh>
    <phoneticPr fontId="2"/>
  </si>
  <si>
    <t>リース
利率</t>
    <rPh sb="4" eb="6">
      <t>リリツ</t>
    </rPh>
    <phoneticPr fontId="2"/>
  </si>
  <si>
    <t>年間
リース料</t>
    <rPh sb="0" eb="1">
      <t>ネン</t>
    </rPh>
    <rPh sb="1" eb="2">
      <t>カン</t>
    </rPh>
    <rPh sb="6" eb="7">
      <t>リョウ</t>
    </rPh>
    <phoneticPr fontId="2"/>
  </si>
  <si>
    <t>　　あなたの農業経営の基幹となる「経営理念」は何ですか？　経営の目指す目標（将来ビジョン）は？</t>
    <rPh sb="6" eb="8">
      <t>ノウギョウ</t>
    </rPh>
    <rPh sb="8" eb="10">
      <t>ケイエイ</t>
    </rPh>
    <rPh sb="11" eb="13">
      <t>キカン</t>
    </rPh>
    <rPh sb="17" eb="19">
      <t>ケイエイ</t>
    </rPh>
    <rPh sb="19" eb="21">
      <t>リネン</t>
    </rPh>
    <rPh sb="23" eb="24">
      <t>ナニ</t>
    </rPh>
    <rPh sb="29" eb="31">
      <t>ケイエイ</t>
    </rPh>
    <rPh sb="32" eb="34">
      <t>メザ</t>
    </rPh>
    <rPh sb="35" eb="37">
      <t>モクヒョウ</t>
    </rPh>
    <rPh sb="38" eb="40">
      <t>ショウライ</t>
    </rPh>
    <phoneticPr fontId="2"/>
  </si>
  <si>
    <t>　　　目標とする経営面積・頭羽数は？ 労働力は何人？（雇用の有無・人数は？）</t>
    <rPh sb="3" eb="5">
      <t>モクヒョウ</t>
    </rPh>
    <rPh sb="8" eb="10">
      <t>ケイエイ</t>
    </rPh>
    <rPh sb="10" eb="12">
      <t>メンセキ</t>
    </rPh>
    <rPh sb="13" eb="14">
      <t>トウ</t>
    </rPh>
    <rPh sb="14" eb="15">
      <t>ハ</t>
    </rPh>
    <rPh sb="15" eb="16">
      <t>スウ</t>
    </rPh>
    <rPh sb="19" eb="22">
      <t>ロウドウリョク</t>
    </rPh>
    <rPh sb="23" eb="25">
      <t>ナンニン</t>
    </rPh>
    <rPh sb="27" eb="29">
      <t>コヨウ</t>
    </rPh>
    <rPh sb="30" eb="32">
      <t>ウム</t>
    </rPh>
    <rPh sb="33" eb="35">
      <t>ニンズウ</t>
    </rPh>
    <phoneticPr fontId="2"/>
  </si>
  <si>
    <r>
      <t>目標とする経営規模：　　　　　
経営形態：</t>
    </r>
    <r>
      <rPr>
        <sz val="11"/>
        <rFont val="ＭＳ Ｐ明朝"/>
        <family val="1"/>
        <charset val="128"/>
      </rPr>
      <t xml:space="preserve">　家族経営　・　法人経営　・　本人のみ　・　その他
</t>
    </r>
    <r>
      <rPr>
        <sz val="11"/>
        <rFont val="ＭＳ Ｐゴシック"/>
        <family val="3"/>
        <charset val="128"/>
      </rPr>
      <t xml:space="preserve">
労働力・雇用：</t>
    </r>
    <rPh sb="0" eb="2">
      <t>モクヒョウ</t>
    </rPh>
    <rPh sb="5" eb="7">
      <t>ケイエイ</t>
    </rPh>
    <rPh sb="7" eb="9">
      <t>キボ</t>
    </rPh>
    <rPh sb="17" eb="19">
      <t>ケイエイ</t>
    </rPh>
    <rPh sb="19" eb="21">
      <t>ケイタイ</t>
    </rPh>
    <rPh sb="23" eb="25">
      <t>カゾク</t>
    </rPh>
    <rPh sb="25" eb="27">
      <t>ケイエイ</t>
    </rPh>
    <rPh sb="30" eb="32">
      <t>ホウジン</t>
    </rPh>
    <rPh sb="32" eb="34">
      <t>ケイエイ</t>
    </rPh>
    <rPh sb="37" eb="39">
      <t>ホンニン</t>
    </rPh>
    <rPh sb="46" eb="47">
      <t>タ</t>
    </rPh>
    <rPh sb="49" eb="52">
      <t>ロウドウリョク</t>
    </rPh>
    <rPh sb="53" eb="55">
      <t>コヨウ</t>
    </rPh>
    <phoneticPr fontId="2"/>
  </si>
  <si>
    <t>　②目標とする経営規模・経営形態</t>
    <rPh sb="2" eb="4">
      <t>モクヒョウ</t>
    </rPh>
    <rPh sb="7" eb="9">
      <t>ケイエイ</t>
    </rPh>
    <rPh sb="9" eb="11">
      <t>キボ</t>
    </rPh>
    <rPh sb="12" eb="14">
      <t>ケイエイ</t>
    </rPh>
    <rPh sb="14" eb="16">
      <t>ケイタイ</t>
    </rPh>
    <phoneticPr fontId="2"/>
  </si>
  <si>
    <t>（</t>
    <phoneticPr fontId="2"/>
  </si>
  <si>
    <t>（２）農業経営の目指す姿</t>
    <rPh sb="3" eb="5">
      <t>ノウギョウ</t>
    </rPh>
    <rPh sb="5" eb="7">
      <t>ケイエイ</t>
    </rPh>
    <rPh sb="8" eb="10">
      <t>メザ</t>
    </rPh>
    <rPh sb="11" eb="12">
      <t>スガタ</t>
    </rPh>
    <phoneticPr fontId="2"/>
  </si>
  <si>
    <t>乳牛動態表</t>
    <rPh sb="0" eb="2">
      <t>ニュウギュウ</t>
    </rPh>
    <rPh sb="2" eb="4">
      <t>ドウタイ</t>
    </rPh>
    <rPh sb="4" eb="5">
      <t>ヒョウ</t>
    </rPh>
    <phoneticPr fontId="2"/>
  </si>
  <si>
    <t>前年の「次年繰越」より</t>
    <rPh sb="0" eb="2">
      <t>ゼンネン</t>
    </rPh>
    <rPh sb="4" eb="5">
      <t>ツギ</t>
    </rPh>
    <rPh sb="5" eb="6">
      <t>ネン</t>
    </rPh>
    <rPh sb="6" eb="8">
      <t>クリコシ</t>
    </rPh>
    <phoneticPr fontId="2"/>
  </si>
  <si>
    <t>施設・機械・土地等の購入費用を記入</t>
    <rPh sb="0" eb="2">
      <t>シセツ</t>
    </rPh>
    <rPh sb="3" eb="5">
      <t>キカイ</t>
    </rPh>
    <rPh sb="6" eb="8">
      <t>トチ</t>
    </rPh>
    <rPh sb="8" eb="9">
      <t>トウ</t>
    </rPh>
    <rPh sb="10" eb="12">
      <t>コウニュウ</t>
    </rPh>
    <rPh sb="12" eb="14">
      <t>ヒヨウ</t>
    </rPh>
    <rPh sb="15" eb="17">
      <t>キニュウ</t>
    </rPh>
    <phoneticPr fontId="2"/>
  </si>
  <si>
    <t>年間いくら必要かを考慮して記入</t>
    <rPh sb="0" eb="2">
      <t>ネンカン</t>
    </rPh>
    <rPh sb="5" eb="7">
      <t>ヒツヨウ</t>
    </rPh>
    <rPh sb="9" eb="11">
      <t>コウリョ</t>
    </rPh>
    <rPh sb="13" eb="15">
      <t>キニュウ</t>
    </rPh>
    <phoneticPr fontId="2"/>
  </si>
  <si>
    <t>所得税・法人税・住民税を見積もって記入</t>
    <rPh sb="0" eb="3">
      <t>ショトクゼイ</t>
    </rPh>
    <rPh sb="4" eb="7">
      <t>ホウジンゼイ</t>
    </rPh>
    <rPh sb="8" eb="11">
      <t>ジュウミンゼイ</t>
    </rPh>
    <rPh sb="12" eb="14">
      <t>ミツ</t>
    </rPh>
    <rPh sb="17" eb="19">
      <t>キニュウ</t>
    </rPh>
    <phoneticPr fontId="2"/>
  </si>
  <si>
    <t>その他支出があれば記入</t>
    <rPh sb="2" eb="3">
      <t>タ</t>
    </rPh>
    <rPh sb="3" eb="5">
      <t>シシュツ</t>
    </rPh>
    <rPh sb="9" eb="11">
      <t>キニュウ</t>
    </rPh>
    <phoneticPr fontId="2"/>
  </si>
  <si>
    <t>毎年の繰越額がマイナスにならない（資金の余裕をもって翌年を迎える）ように組んでいく。</t>
    <rPh sb="0" eb="2">
      <t>マイトシ</t>
    </rPh>
    <rPh sb="3" eb="5">
      <t>クリコシ</t>
    </rPh>
    <rPh sb="5" eb="6">
      <t>ガク</t>
    </rPh>
    <rPh sb="17" eb="19">
      <t>シキン</t>
    </rPh>
    <rPh sb="20" eb="22">
      <t>ヨユウ</t>
    </rPh>
    <rPh sb="26" eb="28">
      <t>ヨクネン</t>
    </rPh>
    <rPh sb="29" eb="30">
      <t>ムカ</t>
    </rPh>
    <rPh sb="36" eb="37">
      <t>ク</t>
    </rPh>
    <phoneticPr fontId="2"/>
  </si>
  <si>
    <t>※「１０．収支計画」「８．資金計画」シートと連動させています。</t>
    <rPh sb="5" eb="7">
      <t>シュウシ</t>
    </rPh>
    <rPh sb="7" eb="9">
      <t>ケイカク</t>
    </rPh>
    <rPh sb="13" eb="15">
      <t>シキン</t>
    </rPh>
    <rPh sb="15" eb="17">
      <t>ケイカク</t>
    </rPh>
    <rPh sb="22" eb="24">
      <t>レンドウ</t>
    </rPh>
    <phoneticPr fontId="2"/>
  </si>
  <si>
    <t>10_「売上高」の合計額と連動</t>
    <rPh sb="4" eb="6">
      <t>ウリアゲ</t>
    </rPh>
    <rPh sb="6" eb="7">
      <t>ダカ</t>
    </rPh>
    <rPh sb="9" eb="11">
      <t>ゴウケイ</t>
    </rPh>
    <rPh sb="11" eb="12">
      <t>ガク</t>
    </rPh>
    <rPh sb="13" eb="15">
      <t>レンドウ</t>
    </rPh>
    <phoneticPr fontId="2"/>
  </si>
  <si>
    <t>10_「作業委託費」と連動</t>
    <rPh sb="4" eb="6">
      <t>サギョウ</t>
    </rPh>
    <rPh sb="6" eb="8">
      <t>イタク</t>
    </rPh>
    <rPh sb="8" eb="9">
      <t>ヒ</t>
    </rPh>
    <rPh sb="11" eb="13">
      <t>レンドウ</t>
    </rPh>
    <phoneticPr fontId="2"/>
  </si>
  <si>
    <t>10_「交付金・その他」と連動</t>
    <rPh sb="4" eb="7">
      <t>コウフキン</t>
    </rPh>
    <rPh sb="10" eb="11">
      <t>タ</t>
    </rPh>
    <rPh sb="13" eb="15">
      <t>レンドウ</t>
    </rPh>
    <phoneticPr fontId="2"/>
  </si>
  <si>
    <t>10_「種苗費＋肥料費＋農薬費＋諸材料費」と連動</t>
    <rPh sb="4" eb="6">
      <t>シュビョウ</t>
    </rPh>
    <rPh sb="6" eb="7">
      <t>ヒ</t>
    </rPh>
    <rPh sb="8" eb="10">
      <t>ヒリョウ</t>
    </rPh>
    <rPh sb="10" eb="11">
      <t>ヒ</t>
    </rPh>
    <rPh sb="12" eb="14">
      <t>ノウヤク</t>
    </rPh>
    <rPh sb="14" eb="15">
      <t>ヒ</t>
    </rPh>
    <rPh sb="16" eb="17">
      <t>ショ</t>
    </rPh>
    <rPh sb="17" eb="20">
      <t>ザイリョウヒ</t>
    </rPh>
    <rPh sb="22" eb="24">
      <t>レンドウ</t>
    </rPh>
    <phoneticPr fontId="2"/>
  </si>
  <si>
    <t>10_「雇用労賃」と連動</t>
    <rPh sb="4" eb="6">
      <t>コヨウ</t>
    </rPh>
    <rPh sb="6" eb="8">
      <t>ロウチン</t>
    </rPh>
    <rPh sb="10" eb="12">
      <t>レンドウ</t>
    </rPh>
    <phoneticPr fontId="2"/>
  </si>
  <si>
    <t>10_「動力光熱費＋小農具費＋修繕費＋賃借料＋荷造運賃手数料＋共済掛金＋土地改良水利費＋支払地代＋支払利息＋租税公課＋その他」と連動</t>
    <rPh sb="4" eb="6">
      <t>ドウリョク</t>
    </rPh>
    <rPh sb="6" eb="9">
      <t>コウネツヒ</t>
    </rPh>
    <rPh sb="10" eb="13">
      <t>ショウノウグ</t>
    </rPh>
    <rPh sb="13" eb="14">
      <t>ヒ</t>
    </rPh>
    <rPh sb="15" eb="18">
      <t>シュウゼンヒ</t>
    </rPh>
    <rPh sb="19" eb="22">
      <t>チンシャクリョウ</t>
    </rPh>
    <rPh sb="23" eb="25">
      <t>ニヅク</t>
    </rPh>
    <rPh sb="25" eb="27">
      <t>ウンチン</t>
    </rPh>
    <rPh sb="27" eb="30">
      <t>テスウリョウ</t>
    </rPh>
    <rPh sb="31" eb="33">
      <t>キョウサイ</t>
    </rPh>
    <rPh sb="33" eb="35">
      <t>カケキン</t>
    </rPh>
    <rPh sb="36" eb="38">
      <t>トチ</t>
    </rPh>
    <rPh sb="38" eb="40">
      <t>カイリョウ</t>
    </rPh>
    <rPh sb="40" eb="42">
      <t>スイリ</t>
    </rPh>
    <rPh sb="42" eb="43">
      <t>ヒ</t>
    </rPh>
    <rPh sb="44" eb="46">
      <t>シハラ</t>
    </rPh>
    <rPh sb="46" eb="48">
      <t>チダイ</t>
    </rPh>
    <rPh sb="49" eb="51">
      <t>シハライ</t>
    </rPh>
    <rPh sb="51" eb="53">
      <t>リソク</t>
    </rPh>
    <rPh sb="54" eb="56">
      <t>ソゼイ</t>
    </rPh>
    <rPh sb="56" eb="58">
      <t>コウカ</t>
    </rPh>
    <rPh sb="61" eb="62">
      <t>タ</t>
    </rPh>
    <rPh sb="64" eb="66">
      <t>レンドウ</t>
    </rPh>
    <phoneticPr fontId="2"/>
  </si>
  <si>
    <t>8_「資金返済　合計」と連動</t>
    <rPh sb="3" eb="5">
      <t>シキン</t>
    </rPh>
    <rPh sb="5" eb="7">
      <t>ヘンサイ</t>
    </rPh>
    <rPh sb="8" eb="10">
      <t>ゴウケイ</t>
    </rPh>
    <rPh sb="12" eb="14">
      <t>レンドウ</t>
    </rPh>
    <phoneticPr fontId="2"/>
  </si>
  <si>
    <t>　②具体的な農作物名</t>
    <rPh sb="2" eb="5">
      <t>グタイテキ</t>
    </rPh>
    <rPh sb="6" eb="9">
      <t>ノウサクモツ</t>
    </rPh>
    <rPh sb="9" eb="10">
      <t>メイ</t>
    </rPh>
    <phoneticPr fontId="2"/>
  </si>
  <si>
    <t>※不要な行は「非表示」とし、削除しないこと。</t>
    <rPh sb="1" eb="3">
      <t>フヨウ</t>
    </rPh>
    <rPh sb="4" eb="5">
      <t>ギョウ</t>
    </rPh>
    <rPh sb="7" eb="10">
      <t>ヒヒョウジ</t>
    </rPh>
    <rPh sb="14" eb="16">
      <t>サクジョ</t>
    </rPh>
    <phoneticPr fontId="2"/>
  </si>
  <si>
    <t>就農から５年間に必要となる施設・機械等の固定資産について、書き出してみましょう。また、年間の減価償却費や修繕費を産出してみましょう。</t>
    <rPh sb="0" eb="2">
      <t>シュウノウ</t>
    </rPh>
    <rPh sb="5" eb="7">
      <t>ネンカン</t>
    </rPh>
    <rPh sb="8" eb="10">
      <t>ヒツヨウ</t>
    </rPh>
    <rPh sb="13" eb="15">
      <t>シセツ</t>
    </rPh>
    <rPh sb="16" eb="18">
      <t>キカイ</t>
    </rPh>
    <rPh sb="18" eb="19">
      <t>トウ</t>
    </rPh>
    <rPh sb="20" eb="22">
      <t>コテイ</t>
    </rPh>
    <rPh sb="22" eb="24">
      <t>シサン</t>
    </rPh>
    <rPh sb="29" eb="30">
      <t>カ</t>
    </rPh>
    <rPh sb="31" eb="32">
      <t>ダ</t>
    </rPh>
    <rPh sb="43" eb="45">
      <t>ネンカン</t>
    </rPh>
    <rPh sb="46" eb="48">
      <t>ゲンカ</t>
    </rPh>
    <rPh sb="48" eb="50">
      <t>ショウキャク</t>
    </rPh>
    <rPh sb="50" eb="51">
      <t>ヒ</t>
    </rPh>
    <rPh sb="52" eb="55">
      <t>シュウゼンヒ</t>
    </rPh>
    <rPh sb="56" eb="58">
      <t>サンシュツ</t>
    </rPh>
    <phoneticPr fontId="2"/>
  </si>
  <si>
    <t>5年目</t>
    <phoneticPr fontId="2"/>
  </si>
  <si>
    <t xml:space="preserve"> 　　　人×　　　日×　　　円/日
　　　　　　　　＝　　　　　　　円</t>
    <rPh sb="14" eb="15">
      <t>エン</t>
    </rPh>
    <rPh sb="16" eb="17">
      <t>ニチ</t>
    </rPh>
    <rPh sb="34" eb="35">
      <t>エン</t>
    </rPh>
    <phoneticPr fontId="2"/>
  </si>
  <si>
    <t xml:space="preserve"> 　　　　時間×　　　　円/時間
　　　　　　　　＝　　　　　　　円</t>
    <rPh sb="5" eb="7">
      <t>ジカン</t>
    </rPh>
    <rPh sb="12" eb="13">
      <t>エン</t>
    </rPh>
    <rPh sb="14" eb="16">
      <t>ジカン</t>
    </rPh>
    <rPh sb="33" eb="34">
      <t>エン</t>
    </rPh>
    <phoneticPr fontId="2"/>
  </si>
  <si>
    <t>　　　人×　　　　　　円　</t>
    <rPh sb="3" eb="4">
      <t>ニン</t>
    </rPh>
    <rPh sb="11" eb="12">
      <t>エン</t>
    </rPh>
    <phoneticPr fontId="18"/>
  </si>
  <si>
    <r>
      <rPr>
        <sz val="12"/>
        <rFont val="ＭＳ Ｐゴシック"/>
        <family val="3"/>
        <charset val="128"/>
      </rPr>
      <t>売上高
（円）</t>
    </r>
    <r>
      <rPr>
        <sz val="11"/>
        <rFont val="ＭＳ Ｐゴシック"/>
        <family val="3"/>
        <charset val="128"/>
      </rPr>
      <t xml:space="preserve">
</t>
    </r>
    <rPh sb="0" eb="2">
      <t>ウリア</t>
    </rPh>
    <rPh sb="2" eb="3">
      <t>ダカ</t>
    </rPh>
    <rPh sb="5" eb="6">
      <t>エン</t>
    </rPh>
    <phoneticPr fontId="2"/>
  </si>
  <si>
    <r>
      <rPr>
        <sz val="12"/>
        <rFont val="ＭＳ Ｐゴシック"/>
        <family val="3"/>
        <charset val="128"/>
      </rPr>
      <t>平均単価</t>
    </r>
    <r>
      <rPr>
        <sz val="11"/>
        <rFont val="ＭＳ Ｐゴシック"/>
        <family val="3"/>
        <charset val="128"/>
      </rPr>
      <t xml:space="preserve">
（円/　　　）</t>
    </r>
    <rPh sb="0" eb="2">
      <t>ヘイキン</t>
    </rPh>
    <rPh sb="2" eb="4">
      <t>タンカ</t>
    </rPh>
    <rPh sb="4" eb="5">
      <t>サンリョウ</t>
    </rPh>
    <rPh sb="6" eb="7">
      <t>エン</t>
    </rPh>
    <phoneticPr fontId="2"/>
  </si>
  <si>
    <r>
      <rPr>
        <sz val="12"/>
        <rFont val="ＭＳ Ｐゴシック"/>
        <family val="3"/>
        <charset val="128"/>
      </rPr>
      <t>年間生産量</t>
    </r>
    <r>
      <rPr>
        <sz val="11"/>
        <rFont val="ＭＳ Ｐゴシック"/>
        <family val="3"/>
        <charset val="128"/>
      </rPr>
      <t xml:space="preserve">
（　　　　）</t>
    </r>
    <rPh sb="0" eb="2">
      <t>ネンカン</t>
    </rPh>
    <rPh sb="2" eb="4">
      <t>セイサン</t>
    </rPh>
    <rPh sb="4" eb="5">
      <t>リョウ</t>
    </rPh>
    <phoneticPr fontId="2"/>
  </si>
  <si>
    <r>
      <rPr>
        <sz val="12"/>
        <rFont val="ＭＳ Ｐゴシック"/>
        <family val="3"/>
        <charset val="128"/>
      </rPr>
      <t>経営規模</t>
    </r>
    <r>
      <rPr>
        <sz val="11"/>
        <rFont val="ＭＳ Ｐゴシック"/>
        <family val="3"/>
        <charset val="128"/>
      </rPr>
      <t xml:space="preserve">
（　　　　）</t>
    </r>
    <rPh sb="0" eb="2">
      <t>ケイエイ</t>
    </rPh>
    <rPh sb="2" eb="4">
      <t>キボ</t>
    </rPh>
    <phoneticPr fontId="2"/>
  </si>
  <si>
    <t>年修繕費
÷取得価額</t>
    <rPh sb="0" eb="1">
      <t>ネン</t>
    </rPh>
    <rPh sb="1" eb="3">
      <t>シュウゼン</t>
    </rPh>
    <rPh sb="3" eb="4">
      <t>ヒ</t>
    </rPh>
    <rPh sb="6" eb="8">
      <t>シュトク</t>
    </rPh>
    <rPh sb="8" eb="10">
      <t>カガク</t>
    </rPh>
    <phoneticPr fontId="2"/>
  </si>
  <si>
    <r>
      <t xml:space="preserve">導入年
</t>
    </r>
    <r>
      <rPr>
        <sz val="9"/>
        <rFont val="ＭＳ Ｐゴシック"/>
        <family val="3"/>
        <charset val="128"/>
        <scheme val="minor"/>
      </rPr>
      <t>（〇年目）</t>
    </r>
    <rPh sb="0" eb="2">
      <t>ドウニュウ</t>
    </rPh>
    <rPh sb="2" eb="3">
      <t>ネン</t>
    </rPh>
    <rPh sb="6" eb="8">
      <t>ネンメ</t>
    </rPh>
    <phoneticPr fontId="2"/>
  </si>
  <si>
    <r>
      <t xml:space="preserve">耐用年数
</t>
    </r>
    <r>
      <rPr>
        <sz val="9"/>
        <rFont val="ＭＳ Ｐゴシック"/>
        <family val="3"/>
        <charset val="128"/>
        <scheme val="minor"/>
      </rPr>
      <t>（年）</t>
    </r>
    <rPh sb="0" eb="2">
      <t>タイヨウ</t>
    </rPh>
    <rPh sb="2" eb="4">
      <t>ネンスウ</t>
    </rPh>
    <rPh sb="6" eb="7">
      <t>ネン</t>
    </rPh>
    <phoneticPr fontId="2"/>
  </si>
  <si>
    <t>円</t>
    <rPh sb="0" eb="1">
      <t>エン</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</si>
  <si>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</si>
  <si>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</si>
  <si>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</si>
  <si>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</si>
  <si>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１０年目</t>
    <rPh sb="2" eb="4">
      <t>ネンメ</t>
    </rPh>
    <phoneticPr fontId="2"/>
  </si>
  <si>
    <t>元金償還</t>
    <rPh sb="0" eb="2">
      <t>ガンキン</t>
    </rPh>
    <rPh sb="2" eb="4">
      <t>ショウカン</t>
    </rPh>
    <phoneticPr fontId="2"/>
  </si>
  <si>
    <t>元金残高</t>
    <rPh sb="0" eb="2">
      <t>ガンキン</t>
    </rPh>
    <rPh sb="2" eb="4">
      <t>ザンダカ</t>
    </rPh>
    <phoneticPr fontId="2"/>
  </si>
  <si>
    <t>借入額
（千円）</t>
    <rPh sb="0" eb="2">
      <t>カリイレ</t>
    </rPh>
    <rPh sb="2" eb="3">
      <t>ガク</t>
    </rPh>
    <rPh sb="5" eb="6">
      <t>セン</t>
    </rPh>
    <rPh sb="6" eb="7">
      <t>エン</t>
    </rPh>
    <phoneticPr fontId="2"/>
  </si>
  <si>
    <t>１１年目</t>
    <rPh sb="2" eb="4">
      <t>ネンメ</t>
    </rPh>
    <phoneticPr fontId="2"/>
  </si>
  <si>
    <t>１２年目</t>
    <rPh sb="2" eb="4">
      <t>ネンメ</t>
    </rPh>
    <phoneticPr fontId="2"/>
  </si>
  <si>
    <t>１３年目</t>
    <rPh sb="2" eb="4">
      <t>ネンメ</t>
    </rPh>
    <phoneticPr fontId="2"/>
  </si>
  <si>
    <t>１４年目</t>
    <rPh sb="2" eb="4">
      <t>ネンメ</t>
    </rPh>
    <phoneticPr fontId="2"/>
  </si>
  <si>
    <t>１５年目</t>
    <rPh sb="2" eb="4">
      <t>ネンメ</t>
    </rPh>
    <phoneticPr fontId="2"/>
  </si>
  <si>
    <t>１６年目</t>
    <rPh sb="2" eb="4">
      <t>ネンメ</t>
    </rPh>
    <phoneticPr fontId="2"/>
  </si>
  <si>
    <t>１７年目</t>
    <rPh sb="2" eb="4">
      <t>ネンメ</t>
    </rPh>
    <phoneticPr fontId="2"/>
  </si>
  <si>
    <t>計</t>
    <rPh sb="0" eb="1">
      <t>ケイ</t>
    </rPh>
    <phoneticPr fontId="2"/>
  </si>
  <si>
    <t>　資金返済計画</t>
    <rPh sb="1" eb="3">
      <t>シキン</t>
    </rPh>
    <rPh sb="3" eb="5">
      <t>ヘンサイ</t>
    </rPh>
    <rPh sb="5" eb="7">
      <t>ケイカク</t>
    </rPh>
    <phoneticPr fontId="2"/>
  </si>
  <si>
    <t>部門別償却額</t>
    <rPh sb="0" eb="3">
      <t>ブモンベツ</t>
    </rPh>
    <rPh sb="3" eb="6">
      <t>ショウキャクガク</t>
    </rPh>
    <phoneticPr fontId="2"/>
  </si>
  <si>
    <t>部門別修理費</t>
    <rPh sb="0" eb="3">
      <t>ブモンベツ</t>
    </rPh>
    <rPh sb="3" eb="6">
      <t>シュウリヒ</t>
    </rPh>
    <phoneticPr fontId="2"/>
  </si>
  <si>
    <t>別紙</t>
    <rPh sb="0" eb="2">
      <t>ベッシ</t>
    </rPh>
    <phoneticPr fontId="2"/>
  </si>
  <si>
    <t>２年後</t>
    <phoneticPr fontId="2"/>
  </si>
  <si>
    <t>３年後</t>
  </si>
  <si>
    <t>４年後</t>
  </si>
  <si>
    <t>就農２年目</t>
    <rPh sb="0" eb="2">
      <t>シュウノウ</t>
    </rPh>
    <rPh sb="3" eb="5">
      <t>ネンメ</t>
    </rPh>
    <phoneticPr fontId="18"/>
  </si>
  <si>
    <t>就農３年目</t>
    <rPh sb="0" eb="2">
      <t>シュウノウ</t>
    </rPh>
    <rPh sb="3" eb="5">
      <t>ネンメ</t>
    </rPh>
    <phoneticPr fontId="18"/>
  </si>
  <si>
    <t>就農４年目</t>
    <rPh sb="0" eb="2">
      <t>シュウノウ</t>
    </rPh>
    <rPh sb="3" eb="5">
      <t>ネンメ</t>
    </rPh>
    <phoneticPr fontId="18"/>
  </si>
  <si>
    <t>就農５年目</t>
    <rPh sb="0" eb="2">
      <t>シュウノウ</t>
    </rPh>
    <rPh sb="3" eb="5">
      <t>ネンメ</t>
    </rPh>
    <phoneticPr fontId="18"/>
  </si>
  <si>
    <t>就農２年目</t>
  </si>
  <si>
    <t>就農３年目</t>
  </si>
  <si>
    <t>就農４年目</t>
  </si>
  <si>
    <t>就農２年目</t>
    <rPh sb="0" eb="2">
      <t>シュウノウ</t>
    </rPh>
    <rPh sb="3" eb="5">
      <t>ネンメ</t>
    </rPh>
    <phoneticPr fontId="2"/>
  </si>
  <si>
    <t>就農３年目</t>
    <rPh sb="0" eb="2">
      <t>シュウノウ</t>
    </rPh>
    <rPh sb="3" eb="5">
      <t>ネンメ</t>
    </rPh>
    <phoneticPr fontId="2"/>
  </si>
  <si>
    <t>就農４年目</t>
    <rPh sb="0" eb="2">
      <t>シュウノウ</t>
    </rPh>
    <rPh sb="3" eb="5">
      <t>ネンメ</t>
    </rPh>
    <phoneticPr fontId="2"/>
  </si>
  <si>
    <t>↓</t>
    <phoneticPr fontId="2"/>
  </si>
  <si>
    <t>就農１年目</t>
    <rPh sb="0" eb="2">
      <t>シュウノウ</t>
    </rPh>
    <rPh sb="3" eb="5">
      <t>ネンメ</t>
    </rPh>
    <phoneticPr fontId="2"/>
  </si>
  <si>
    <t>就農５年目</t>
    <rPh sb="0" eb="2">
      <t>シュウノウ</t>
    </rPh>
    <rPh sb="3" eb="5">
      <t>ネンメ</t>
    </rPh>
    <phoneticPr fontId="2"/>
  </si>
  <si>
    <t>１０．収支計画（部門別）</t>
    <rPh sb="3" eb="5">
      <t>シュウシ</t>
    </rPh>
    <rPh sb="5" eb="7">
      <t>ケイカク</t>
    </rPh>
    <rPh sb="8" eb="10">
      <t>ブモン</t>
    </rPh>
    <rPh sb="10" eb="11">
      <t>ベツ</t>
    </rPh>
    <phoneticPr fontId="2"/>
  </si>
  <si>
    <t>１０．収支計画（１部門のみ）</t>
    <rPh sb="3" eb="5">
      <t>シュウシ</t>
    </rPh>
    <rPh sb="5" eb="7">
      <t>ケイカク</t>
    </rPh>
    <rPh sb="9" eb="11">
      <t>ブモン</t>
    </rPh>
    <phoneticPr fontId="2"/>
  </si>
  <si>
    <t>１１．収支内訳（部門別）</t>
    <rPh sb="3" eb="5">
      <t>シュウシ</t>
    </rPh>
    <rPh sb="5" eb="7">
      <t>ウチワケ</t>
    </rPh>
    <phoneticPr fontId="2"/>
  </si>
  <si>
    <t>１１．収支内訳（１部門）</t>
    <rPh sb="3" eb="5">
      <t>シュウシ</t>
    </rPh>
    <rPh sb="5" eb="7">
      <t>ウチワケ</t>
    </rPh>
    <phoneticPr fontId="2"/>
  </si>
  <si>
    <t>　①経営理念、経営方針、経営目標（将来ビジョン）、経営の特徴</t>
    <rPh sb="2" eb="4">
      <t>ケイエイ</t>
    </rPh>
    <rPh sb="4" eb="6">
      <t>リネン</t>
    </rPh>
    <rPh sb="7" eb="9">
      <t>ケイエイ</t>
    </rPh>
    <rPh sb="9" eb="11">
      <t>ホウシン</t>
    </rPh>
    <rPh sb="12" eb="14">
      <t>ケイエイ</t>
    </rPh>
    <rPh sb="14" eb="16">
      <t>モクヒョウ</t>
    </rPh>
    <rPh sb="17" eb="19">
      <t>ショウライ</t>
    </rPh>
    <rPh sb="25" eb="27">
      <t>ケイエイ</t>
    </rPh>
    <rPh sb="28" eb="30">
      <t>トクチョウ</t>
    </rPh>
    <phoneticPr fontId="2"/>
  </si>
  <si>
    <t>経営理念：
経営方針：
経営目標（将来ビジョン）：
経営の特徴：</t>
    <rPh sb="0" eb="2">
      <t>ケイエイ</t>
    </rPh>
    <rPh sb="2" eb="4">
      <t>リネン</t>
    </rPh>
    <rPh sb="9" eb="11">
      <t>ケイエイ</t>
    </rPh>
    <rPh sb="11" eb="13">
      <t>ホウシン</t>
    </rPh>
    <rPh sb="18" eb="20">
      <t>ケイエイ</t>
    </rPh>
    <rPh sb="20" eb="22">
      <t>モクヒョウ</t>
    </rPh>
    <rPh sb="23" eb="25">
      <t>ショウライ</t>
    </rPh>
    <rPh sb="35" eb="37">
      <t>ケイエイ</t>
    </rPh>
    <rPh sb="38" eb="40">
      <t>トクチョウ</t>
    </rPh>
    <phoneticPr fontId="2"/>
  </si>
  <si>
    <t>※複合経営の場合は、こちらのシートも活用してください。</t>
    <rPh sb="1" eb="3">
      <t>フクゴウ</t>
    </rPh>
    <rPh sb="3" eb="5">
      <t>ケイエイ</t>
    </rPh>
    <rPh sb="6" eb="8">
      <t>バアイ</t>
    </rPh>
    <rPh sb="18" eb="20">
      <t>カツヨウ</t>
    </rPh>
    <phoneticPr fontId="2"/>
  </si>
  <si>
    <t xml:space="preserve">青年等就農資金   </t>
    <phoneticPr fontId="2"/>
  </si>
  <si>
    <t>【日本政策金融公庫】</t>
    <phoneticPr fontId="2"/>
  </si>
  <si>
    <t xml:space="preserve">農業近代化資金  </t>
    <phoneticPr fontId="2"/>
  </si>
  <si>
    <t>【農協または信連等】</t>
    <phoneticPr fontId="2"/>
  </si>
  <si>
    <t xml:space="preserve">農業経営基盤強化資金（スーパーL)     </t>
    <phoneticPr fontId="2"/>
  </si>
  <si>
    <t>【農協】</t>
    <phoneticPr fontId="2"/>
  </si>
  <si>
    <t xml:space="preserve">農業改良資金   </t>
    <phoneticPr fontId="2"/>
  </si>
  <si>
    <t xml:space="preserve">農業経営改善促進資金（スーパーS）  </t>
    <phoneticPr fontId="2"/>
  </si>
  <si>
    <t>対象者</t>
    <rPh sb="0" eb="3">
      <t>タイショウシャ</t>
    </rPh>
    <phoneticPr fontId="2"/>
  </si>
  <si>
    <t>認定新規就農者</t>
    <rPh sb="0" eb="2">
      <t>ニンテイ</t>
    </rPh>
    <rPh sb="2" eb="4">
      <t>シンキ</t>
    </rPh>
    <rPh sb="4" eb="6">
      <t>シュウノウ</t>
    </rPh>
    <rPh sb="6" eb="7">
      <t>シャ</t>
    </rPh>
    <phoneticPr fontId="2"/>
  </si>
  <si>
    <t>認定農業者等</t>
    <rPh sb="0" eb="2">
      <t>ニンテイ</t>
    </rPh>
    <rPh sb="2" eb="5">
      <t>ノウギョウシャ</t>
    </rPh>
    <rPh sb="5" eb="6">
      <t>トウ</t>
    </rPh>
    <phoneticPr fontId="2"/>
  </si>
  <si>
    <t>エコファーマー等</t>
    <rPh sb="7" eb="8">
      <t>トウ</t>
    </rPh>
    <phoneticPr fontId="2"/>
  </si>
  <si>
    <t>認定農業者</t>
    <rPh sb="0" eb="2">
      <t>ニンテイ</t>
    </rPh>
    <rPh sb="2" eb="5">
      <t>ノウギョウシャ</t>
    </rPh>
    <phoneticPr fontId="2"/>
  </si>
  <si>
    <t>内容</t>
    <rPh sb="0" eb="2">
      <t>ナイヨウ</t>
    </rPh>
    <phoneticPr fontId="2"/>
  </si>
  <si>
    <t>認定新規就農者への無利子資金</t>
    <phoneticPr fontId="2"/>
  </si>
  <si>
    <t>一般的な施設改善等の資金</t>
    <phoneticPr fontId="2"/>
  </si>
  <si>
    <t>施設改善等の資金の中で金額の大きいものや償還年数の長いもの向けに利用</t>
    <phoneticPr fontId="2"/>
  </si>
  <si>
    <t>新たな技術へのチャレンジ資金（無利子）</t>
    <phoneticPr fontId="2"/>
  </si>
  <si>
    <t>農業経営に必要な運転資金</t>
    <phoneticPr fontId="2"/>
  </si>
  <si>
    <t>就農１０年目</t>
    <rPh sb="0" eb="2">
      <t>シュウノウ</t>
    </rPh>
    <rPh sb="4" eb="6">
      <t>ネンメ</t>
    </rPh>
    <phoneticPr fontId="2"/>
  </si>
  <si>
    <t>就農１０年目</t>
    <rPh sb="0" eb="2">
      <t>シュウノウ</t>
    </rPh>
    <rPh sb="4" eb="6">
      <t>ネンメ</t>
    </rPh>
    <phoneticPr fontId="18"/>
  </si>
  <si>
    <t>～</t>
    <phoneticPr fontId="2"/>
  </si>
  <si>
    <t>５年後</t>
  </si>
  <si>
    <t>６年後</t>
  </si>
  <si>
    <t>７年後</t>
  </si>
  <si>
    <t>８年後</t>
  </si>
  <si>
    <t>９年後</t>
  </si>
  <si>
    <t>１０年後</t>
  </si>
  <si>
    <t>就農５年目</t>
  </si>
  <si>
    <t>就農６年目</t>
  </si>
  <si>
    <t>就農７年目</t>
  </si>
  <si>
    <t>就農８年目</t>
  </si>
  <si>
    <t>就農９年目</t>
  </si>
  <si>
    <t>１０年後</t>
    <phoneticPr fontId="2"/>
  </si>
  <si>
    <t>就農６年目</t>
    <rPh sb="0" eb="2">
      <t>シュウノウ</t>
    </rPh>
    <rPh sb="3" eb="5">
      <t>ネンメ</t>
    </rPh>
    <phoneticPr fontId="2"/>
  </si>
  <si>
    <t>就農７年目</t>
    <rPh sb="0" eb="2">
      <t>シュウノウ</t>
    </rPh>
    <rPh sb="3" eb="5">
      <t>ネンメ</t>
    </rPh>
    <phoneticPr fontId="2"/>
  </si>
  <si>
    <t>就農８年目</t>
    <rPh sb="0" eb="2">
      <t>シュウノウ</t>
    </rPh>
    <rPh sb="3" eb="5">
      <t>ネンメ</t>
    </rPh>
    <phoneticPr fontId="2"/>
  </si>
  <si>
    <t>就農９年目</t>
    <rPh sb="0" eb="2">
      <t>シュウノウ</t>
    </rPh>
    <rPh sb="3" eb="5">
      <t>ネンメ</t>
    </rPh>
    <phoneticPr fontId="2"/>
  </si>
  <si>
    <t>１０年目後</t>
    <rPh sb="2" eb="4">
      <t>ネンメ</t>
    </rPh>
    <rPh sb="4" eb="5">
      <t>ゴ</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</si>
  <si>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</si>
  <si>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</si>
  <si>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</si>
  <si>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</si>
  <si>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</si>
  <si>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6年目</t>
  </si>
  <si>
    <t>7年目</t>
  </si>
  <si>
    <t>8年目</t>
  </si>
  <si>
    <t>9年目</t>
  </si>
  <si>
    <t>10年目</t>
  </si>
  <si>
    <t>売上税抜き</t>
    <rPh sb="0" eb="2">
      <t>ウリアゲ</t>
    </rPh>
    <rPh sb="2" eb="3">
      <t>ゼイ</t>
    </rPh>
    <rPh sb="3" eb="4">
      <t>ヌ</t>
    </rPh>
    <phoneticPr fontId="2"/>
  </si>
  <si>
    <t>【仮受消費税】</t>
    <rPh sb="1" eb="6">
      <t>カリウケショウヒゼイ</t>
    </rPh>
    <phoneticPr fontId="2"/>
  </si>
  <si>
    <t>支出税抜き</t>
    <rPh sb="0" eb="2">
      <t>シシュツ</t>
    </rPh>
    <rPh sb="2" eb="3">
      <t>ゼイ</t>
    </rPh>
    <rPh sb="3" eb="4">
      <t>ヌ</t>
    </rPh>
    <phoneticPr fontId="2"/>
  </si>
  <si>
    <t>【仮払消費税】</t>
    <rPh sb="1" eb="6">
      <t>カリバライショウヒゼイ</t>
    </rPh>
    <phoneticPr fontId="2"/>
  </si>
  <si>
    <t>【差引消費税（納税）】</t>
    <rPh sb="1" eb="3">
      <t>サシヒキ</t>
    </rPh>
    <rPh sb="3" eb="6">
      <t>ショウヒゼイ</t>
    </rPh>
    <rPh sb="7" eb="9">
      <t>ノウゼイ</t>
    </rPh>
    <phoneticPr fontId="2"/>
  </si>
  <si>
    <t>　総収入-必要経費（-青色申告控除）＝農業所得
　所得税額＝（農業所得-基礎控除48万円-他の控除があれば）×課税される所得に対する税率-控除額</t>
    <rPh sb="1" eb="4">
      <t>ソウシュウニュウ</t>
    </rPh>
    <rPh sb="5" eb="7">
      <t>ヒツヨウ</t>
    </rPh>
    <rPh sb="7" eb="9">
      <t>ケイヒ</t>
    </rPh>
    <rPh sb="11" eb="13">
      <t>アオイロ</t>
    </rPh>
    <rPh sb="13" eb="15">
      <t>シンコク</t>
    </rPh>
    <rPh sb="15" eb="17">
      <t>コウジョ</t>
    </rPh>
    <rPh sb="19" eb="21">
      <t>ノウギョウ</t>
    </rPh>
    <rPh sb="21" eb="23">
      <t>ショトク</t>
    </rPh>
    <rPh sb="25" eb="28">
      <t>ショトクゼイ</t>
    </rPh>
    <rPh sb="28" eb="29">
      <t>ガク</t>
    </rPh>
    <rPh sb="31" eb="33">
      <t>ノウギョウ</t>
    </rPh>
    <rPh sb="33" eb="35">
      <t>ショトク</t>
    </rPh>
    <rPh sb="36" eb="38">
      <t>キソ</t>
    </rPh>
    <rPh sb="38" eb="40">
      <t>コウジョ</t>
    </rPh>
    <rPh sb="42" eb="44">
      <t>マンエン</t>
    </rPh>
    <rPh sb="45" eb="46">
      <t>ホカ</t>
    </rPh>
    <rPh sb="47" eb="49">
      <t>コウジョ</t>
    </rPh>
    <rPh sb="55" eb="57">
      <t>カゼイ</t>
    </rPh>
    <rPh sb="60" eb="62">
      <t>ショトク</t>
    </rPh>
    <rPh sb="63" eb="64">
      <t>タイ</t>
    </rPh>
    <rPh sb="66" eb="68">
      <t>ゼイリツ</t>
    </rPh>
    <rPh sb="69" eb="71">
      <t>コウジョ</t>
    </rPh>
    <rPh sb="71" eb="72">
      <t>ガク</t>
    </rPh>
    <phoneticPr fontId="2"/>
  </si>
  <si>
    <t>青色申告控除（e-tax)
65万円</t>
    <rPh sb="0" eb="2">
      <t>アオイロ</t>
    </rPh>
    <rPh sb="2" eb="4">
      <t>シンコク</t>
    </rPh>
    <rPh sb="4" eb="6">
      <t>コウジョ</t>
    </rPh>
    <rPh sb="16" eb="18">
      <t>マンエン</t>
    </rPh>
    <phoneticPr fontId="2"/>
  </si>
  <si>
    <t>課税対象農業所得</t>
    <rPh sb="0" eb="2">
      <t>カゼイ</t>
    </rPh>
    <rPh sb="2" eb="4">
      <t>タイショウ</t>
    </rPh>
    <rPh sb="4" eb="6">
      <t>ノウギョウ</t>
    </rPh>
    <rPh sb="6" eb="8">
      <t>ショトク</t>
    </rPh>
    <phoneticPr fontId="2"/>
  </si>
  <si>
    <t>基礎控除</t>
    <rPh sb="0" eb="2">
      <t>キソ</t>
    </rPh>
    <rPh sb="2" eb="4">
      <t>コウジョ</t>
    </rPh>
    <phoneticPr fontId="2"/>
  </si>
  <si>
    <t>税率
５％、１０％、２０％</t>
    <rPh sb="0" eb="2">
      <t>ゼイリツ</t>
    </rPh>
    <phoneticPr fontId="2"/>
  </si>
  <si>
    <t>（今は5％を仮打ち</t>
    <rPh sb="1" eb="2">
      <t>イマ</t>
    </rPh>
    <rPh sb="6" eb="7">
      <t>カリ</t>
    </rPh>
    <rPh sb="7" eb="8">
      <t>ウ</t>
    </rPh>
    <phoneticPr fontId="2"/>
  </si>
  <si>
    <t>控除額
0円、97500円、427500円</t>
    <rPh sb="0" eb="2">
      <t>コウジョ</t>
    </rPh>
    <rPh sb="2" eb="3">
      <t>ガク</t>
    </rPh>
    <rPh sb="5" eb="6">
      <t>エン</t>
    </rPh>
    <rPh sb="12" eb="13">
      <t>エン</t>
    </rPh>
    <rPh sb="20" eb="21">
      <t>エン</t>
    </rPh>
    <phoneticPr fontId="2"/>
  </si>
  <si>
    <t>【所得税】</t>
    <rPh sb="1" eb="4">
      <t>ショトクゼイ</t>
    </rPh>
    <phoneticPr fontId="2"/>
  </si>
  <si>
    <t>２年目から</t>
    <rPh sb="1" eb="3">
      <t>ネンメ</t>
    </rPh>
    <phoneticPr fontId="2"/>
  </si>
  <si>
    <t>【住民税】</t>
    <rPh sb="1" eb="4">
      <t>ジュウミンゼイ</t>
    </rPh>
    <phoneticPr fontId="2"/>
  </si>
  <si>
    <t>均等割</t>
    <rPh sb="0" eb="2">
      <t>キントウ</t>
    </rPh>
    <rPh sb="2" eb="3">
      <t>ワリ</t>
    </rPh>
    <phoneticPr fontId="2"/>
  </si>
  <si>
    <t>１年目から</t>
    <rPh sb="1" eb="3">
      <t>ネンメ</t>
    </rPh>
    <phoneticPr fontId="2"/>
  </si>
  <si>
    <t>所得割</t>
    <rPh sb="0" eb="2">
      <t>ショトク</t>
    </rPh>
    <rPh sb="2" eb="3">
      <t>ワリ</t>
    </rPh>
    <phoneticPr fontId="2"/>
  </si>
  <si>
    <t>２年目から追加されるよ</t>
    <rPh sb="1" eb="3">
      <t>ネンメ</t>
    </rPh>
    <rPh sb="5" eb="7">
      <t>ツイカ</t>
    </rPh>
    <phoneticPr fontId="2"/>
  </si>
  <si>
    <t>住民税</t>
    <rPh sb="0" eb="3">
      <t>ジュウミンゼイ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</si>
</sst>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1" formatCode="_ * #,##0_ ;_ * \-#,##0_ ;_ * &quot;-&quot;_ ;_ @_ "/>
    <numFmt numFmtId="176" formatCode="#,##0_ "/>
    <numFmt numFmtId="177" formatCode="#,##0.0_ "/>
    <numFmt numFmtId="178" formatCode="0.0_ "/>
    <numFmt numFmtId="179" formatCode="###.#&quot;kg&quot;_ "/>
    <numFmt numFmtId="180" formatCode="###.#&quot;L&quot;"/>
    <numFmt numFmtId="181" formatCode="##&quot;袋&quot;\ "/>
    <numFmt numFmtId="182" formatCode="##&quot;ha&quot;"/>
    <numFmt numFmtId="183" formatCode="0.0%"/>
    <numFmt numFmtId="184" formatCode="0.0;0;"/>
    <numFmt numFmtId="185" formatCode="##&quot;円&quot;"/>
    <numFmt numFmtId="186" formatCode="###&quot;ml&quot;"/>
    <numFmt numFmtId="187" formatCode="###.#&quot;ｔ&quot;_ "/>
    <numFmt numFmtId="188" formatCode="###&quot;本&quot;_ "/>
    <numFmt numFmtId="189" formatCode="##&quot;箱&quot;\ "/>
    <numFmt numFmtId="190" formatCode="##&quot;丁&quot;\ "/>
    <numFmt numFmtId="191" formatCode="##&quot;個&quot;"/>
    <numFmt numFmtId="192" formatCode="#&quot;ｔ&quot;_ "/>
    <numFmt numFmtId="193" formatCode="##&quot;％&quot;"/>
    <numFmt numFmtId="194" formatCode="##&quot;ａ&quot;"/>
    <numFmt numFmtId="195" formatCode="#,##0_);[Red]\(#,##0\)"/>
    <numFmt numFmtId="196" formatCode="###&quot;kg&quot;"/>
    <numFmt numFmtId="197" formatCode="###&quot;ｇ&quot;"/>
    <numFmt numFmtId="198" formatCode="###&quot;kg&quot;_ "/>
    <numFmt numFmtId="199" formatCode="#,##0.0;[Red]\-#,##0.0"/>
    <numFmt numFmtId="200" formatCode="##&quot;dl&quot;"/>
    <numFmt numFmtId="201" formatCode="###&quot;袋&quot;_ "/>
    <numFmt numFmtId="202" formatCode="##&quot;&quot;"/>
    <numFmt numFmtId="203" formatCode="0.000"/>
    <numFmt numFmtId="204" formatCode="#,##0.000;[Red]\-#,##0.000"/>
    <numFmt numFmtId="205" formatCode="##&quot;円＝&quot;"/>
    <numFmt numFmtId="206" formatCode="#&quot;年&quot;"/>
    <numFmt numFmtId="207" formatCode="#.#&quot;時間&quot;"/>
    <numFmt numFmtId="208" formatCode="#&quot;円/時間&quot;"/>
    <numFmt numFmtId="209" formatCode="#,###&quot;円&quot;\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10"/>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8"/>
      <name val="ＭＳ Ｐゴシック"/>
      <family val="3"/>
      <charset val="128"/>
    </font>
    <font>
      <sz val="11"/>
      <color indexed="9"/>
      <name val="ＭＳ Ｐゴシック"/>
      <family val="3"/>
      <charset val="128"/>
    </font>
    <font>
      <b/>
      <sz val="10"/>
      <name val="ＭＳ Ｐゴシック"/>
      <family val="3"/>
      <charset val="128"/>
    </font>
    <font>
      <sz val="14"/>
      <name val="HG創英角ﾎﾟｯﾌﾟ体"/>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color theme="1"/>
      <name val="ＭＳ Ｐゴシック"/>
      <family val="3"/>
      <charset val="128"/>
    </font>
    <font>
      <b/>
      <sz val="20"/>
      <name val="ＭＳ Ｐゴシック"/>
      <family val="3"/>
      <charset val="128"/>
      <scheme val="minor"/>
    </font>
    <font>
      <sz val="18"/>
      <name val="ＭＳ Ｐゴシック"/>
      <family val="3"/>
      <charset val="128"/>
      <scheme val="minor"/>
    </font>
    <font>
      <sz val="11"/>
      <color indexed="10"/>
      <name val="ＭＳ Ｐゴシック"/>
      <family val="3"/>
      <charset val="128"/>
      <scheme val="minor"/>
    </font>
    <font>
      <sz val="12"/>
      <name val="ＭＳ Ｐゴシック"/>
      <family val="3"/>
      <charset val="128"/>
      <scheme val="minor"/>
    </font>
    <font>
      <sz val="11"/>
      <color rgb="FF1A1A1A"/>
      <name val="ＭＳ Ｐゴシック"/>
      <family val="3"/>
      <charset val="128"/>
    </font>
    <font>
      <sz val="12"/>
      <color rgb="FF0070C0"/>
      <name val="ＭＳ Ｐゴシック"/>
      <family val="3"/>
      <charset val="128"/>
      <scheme val="minor"/>
    </font>
    <font>
      <sz val="11"/>
      <color rgb="FF0070C0"/>
      <name val="ＭＳ Ｐゴシック"/>
      <family val="3"/>
      <charset val="128"/>
    </font>
    <font>
      <b/>
      <sz val="18"/>
      <name val="ＭＳ Ｐゴシック"/>
      <family val="3"/>
      <charset val="128"/>
    </font>
    <font>
      <u/>
      <sz val="11"/>
      <name val="ＭＳ Ｐゴシック"/>
      <family val="3"/>
      <charset val="128"/>
      <scheme val="minor"/>
    </font>
    <font>
      <sz val="12"/>
      <color rgb="FF002060"/>
      <name val="ＭＳ Ｐゴシック"/>
      <family val="3"/>
      <charset val="128"/>
    </font>
    <font>
      <sz val="11"/>
      <name val="ＭＳ Ｐ明朝"/>
      <family val="1"/>
      <charset val="128"/>
    </font>
    <font>
      <sz val="9"/>
      <name val="ＭＳ Ｐゴシック"/>
      <family val="3"/>
      <charset val="128"/>
      <scheme val="minor"/>
    </font>
    <font>
      <b/>
      <sz val="11"/>
      <color indexed="81"/>
      <name val="ＭＳ Ｐゴシック"/>
      <family val="3"/>
      <charset val="128"/>
    </font>
    <font>
      <b/>
      <sz val="22"/>
      <name val="ＭＳ Ｐゴシック"/>
      <family val="3"/>
      <charset val="128"/>
    </font>
    <font>
      <sz val="12"/>
      <color rgb="FF1A1A1A"/>
      <name val="ＭＳ Ｐゴシック"/>
      <family val="3"/>
      <charset val="128"/>
    </font>
    <font>
      <b/>
      <u/>
      <sz val="11"/>
      <name val="ＭＳ Ｐゴシック"/>
      <family val="3"/>
      <charset val="128"/>
      <scheme val="minor"/>
    </font>
    <font>
      <b/>
      <u/>
      <sz val="14"/>
      <name val="ＭＳ Ｐゴシック"/>
      <family val="3"/>
      <charset val="128"/>
      <scheme val="minor"/>
    </font>
    <font>
      <u/>
      <sz val="11"/>
      <name val="ＭＳ Ｐゴシック"/>
      <family val="3"/>
      <charset val="128"/>
    </font>
    <font>
      <b/>
      <u/>
      <sz val="11"/>
      <name val="ＭＳ Ｐゴシック"/>
      <family val="3"/>
      <charset val="128"/>
    </font>
    <font>
      <b/>
      <sz val="11"/>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9"/>
        <bgColor indexed="15"/>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E1FFFF"/>
        <bgColor indexed="64"/>
      </patternFill>
    </fill>
    <fill>
      <patternFill patternType="solid">
        <fgColor rgb="FFCCFFFF"/>
        <bgColor indexed="64"/>
      </patternFill>
    </fill>
    <fill>
      <patternFill patternType="solid">
        <fgColor rgb="FFE1FFFF"/>
        <bgColor indexed="8"/>
      </patternFill>
    </fill>
    <fill>
      <patternFill patternType="solid">
        <fgColor theme="0"/>
        <bgColor indexed="64"/>
      </patternFill>
    </fill>
    <fill>
      <patternFill patternType="solid">
        <fgColor rgb="FF00B0F0"/>
        <bgColor indexed="64"/>
      </patternFill>
    </fill>
  </fills>
  <borders count="196">
    <border>
      <left/>
      <right/>
      <top/>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medium">
        <color indexed="64"/>
      </left>
      <right/>
      <top/>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dashed">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bottom style="thin">
        <color indexed="64"/>
      </bottom>
      <diagonal/>
    </border>
    <border>
      <left style="thin">
        <color indexed="64"/>
      </left>
      <right/>
      <top/>
      <bottom style="medium">
        <color indexed="64"/>
      </bottom>
      <diagonal/>
    </border>
    <border>
      <left style="dashed">
        <color indexed="64"/>
      </left>
      <right style="dashed">
        <color indexed="64"/>
      </right>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medium">
        <color indexed="64"/>
      </left>
      <right/>
      <top style="thin">
        <color indexed="64"/>
      </top>
      <bottom style="dashed">
        <color indexed="64"/>
      </bottom>
      <diagonal/>
    </border>
    <border>
      <left style="medium">
        <color indexed="64"/>
      </left>
      <right/>
      <top style="thin">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dashed">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medium">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top/>
      <bottom style="dashed">
        <color indexed="64"/>
      </bottom>
      <diagonal/>
    </border>
    <border>
      <left/>
      <right style="medium">
        <color indexed="64"/>
      </right>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dashed">
        <color indexed="64"/>
      </right>
      <top style="hair">
        <color indexed="64"/>
      </top>
      <bottom/>
      <diagonal/>
    </border>
    <border>
      <left style="dashed">
        <color indexed="64"/>
      </left>
      <right style="thin">
        <color indexed="64"/>
      </right>
      <top style="hair">
        <color indexed="64"/>
      </top>
      <bottom/>
      <diagonal/>
    </border>
    <border>
      <left style="thin">
        <color indexed="64"/>
      </left>
      <right style="dashed">
        <color indexed="64"/>
      </right>
      <top style="hair">
        <color indexed="64"/>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diagonal/>
    </border>
    <border>
      <left/>
      <right style="dashed">
        <color indexed="64"/>
      </right>
      <top style="thin">
        <color indexed="64"/>
      </top>
      <bottom style="thin">
        <color indexed="64"/>
      </bottom>
      <diagonal/>
    </border>
    <border>
      <left/>
      <right style="dashed">
        <color indexed="64"/>
      </right>
      <top/>
      <bottom style="hair">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dashed">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double">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0" fontId="20" fillId="0" borderId="0">
      <alignment vertical="center"/>
    </xf>
    <xf numFmtId="0" fontId="3" fillId="0" borderId="0">
      <alignment vertical="center"/>
    </xf>
  </cellStyleXfs>
  <cellXfs count="1159">
    <xf numFmtId="0" fontId="0" fillId="0" borderId="0" xfId="0"/>
    <xf numFmtId="0" fontId="0" fillId="0" borderId="0" xfId="0"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203" fontId="3" fillId="0" borderId="0" xfId="0" applyNumberFormat="1" applyFont="1" applyBorder="1" applyAlignment="1">
      <alignment horizontal="right" vertical="center"/>
    </xf>
    <xf numFmtId="38" fontId="3" fillId="0" borderId="0" xfId="2" applyFont="1" applyBorder="1" applyAlignment="1">
      <alignment horizontal="right" vertical="center"/>
    </xf>
    <xf numFmtId="0" fontId="3" fillId="0" borderId="0" xfId="0" applyFont="1" applyBorder="1" applyAlignment="1">
      <alignment horizontal="center" vertical="center"/>
    </xf>
    <xf numFmtId="38" fontId="3" fillId="0" borderId="0" xfId="2" applyFont="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2" fillId="0" borderId="0" xfId="0" quotePrefix="1" applyFont="1" applyAlignment="1">
      <alignment vertical="center"/>
    </xf>
    <xf numFmtId="0" fontId="12" fillId="0" borderId="0" xfId="0" applyFont="1" applyAlignment="1">
      <alignment vertical="center"/>
    </xf>
    <xf numFmtId="0" fontId="0" fillId="0" borderId="0" xfId="0" applyAlignment="1">
      <alignment vertical="top"/>
    </xf>
    <xf numFmtId="0" fontId="0" fillId="0" borderId="10" xfId="0" applyBorder="1" applyAlignment="1">
      <alignment vertical="center"/>
    </xf>
    <xf numFmtId="0" fontId="6" fillId="0" borderId="0" xfId="0" applyFont="1" applyAlignment="1">
      <alignment horizontal="justify" vertical="center"/>
    </xf>
    <xf numFmtId="0" fontId="12" fillId="0" borderId="0" xfId="0" applyFont="1"/>
    <xf numFmtId="0" fontId="0" fillId="0" borderId="0" xfId="0" applyFont="1"/>
    <xf numFmtId="0" fontId="12" fillId="0" borderId="0" xfId="0" applyFont="1" applyAlignment="1">
      <alignment horizontal="left" vertical="center"/>
    </xf>
    <xf numFmtId="0" fontId="0" fillId="5" borderId="27" xfId="0" applyFill="1" applyBorder="1" applyAlignment="1">
      <alignment vertical="center"/>
    </xf>
    <xf numFmtId="0" fontId="5" fillId="5" borderId="27" xfId="0" applyFont="1" applyFill="1" applyBorder="1" applyAlignment="1">
      <alignment vertical="center"/>
    </xf>
    <xf numFmtId="0" fontId="5" fillId="5" borderId="27" xfId="0" applyFont="1" applyFill="1" applyBorder="1" applyAlignment="1">
      <alignment vertical="center" wrapText="1"/>
    </xf>
    <xf numFmtId="0" fontId="0" fillId="5" borderId="27" xfId="0" applyFill="1" applyBorder="1" applyAlignment="1">
      <alignment horizontal="center" vertical="center"/>
    </xf>
    <xf numFmtId="0" fontId="0" fillId="5" borderId="38" xfId="0" applyFill="1" applyBorder="1" applyAlignment="1">
      <alignment vertical="center"/>
    </xf>
    <xf numFmtId="0" fontId="0" fillId="5" borderId="26" xfId="0" applyFill="1" applyBorder="1" applyAlignment="1">
      <alignment vertical="center"/>
    </xf>
    <xf numFmtId="0" fontId="13" fillId="0" borderId="0" xfId="4" applyFont="1">
      <alignment vertical="center"/>
    </xf>
    <xf numFmtId="0" fontId="3" fillId="0" borderId="0" xfId="4">
      <alignment vertical="center"/>
    </xf>
    <xf numFmtId="38" fontId="12" fillId="2" borderId="39" xfId="4" applyNumberFormat="1" applyFont="1" applyFill="1" applyBorder="1">
      <alignment vertical="center"/>
    </xf>
    <xf numFmtId="0" fontId="12" fillId="2" borderId="40" xfId="4" applyFont="1" applyFill="1" applyBorder="1">
      <alignment vertical="center"/>
    </xf>
    <xf numFmtId="38" fontId="12" fillId="2" borderId="40" xfId="2" applyFont="1" applyFill="1" applyBorder="1" applyAlignment="1">
      <alignment vertical="center"/>
    </xf>
    <xf numFmtId="38" fontId="12" fillId="2" borderId="41" xfId="4" applyNumberFormat="1" applyFont="1" applyFill="1" applyBorder="1">
      <alignment vertical="center"/>
    </xf>
    <xf numFmtId="0" fontId="12" fillId="2" borderId="39" xfId="4" applyFont="1" applyFill="1" applyBorder="1">
      <alignment vertical="center"/>
    </xf>
    <xf numFmtId="0" fontId="12" fillId="2" borderId="41" xfId="4" applyFont="1" applyFill="1" applyBorder="1">
      <alignment vertical="center"/>
    </xf>
    <xf numFmtId="0" fontId="12" fillId="2" borderId="42" xfId="4" applyFont="1" applyFill="1" applyBorder="1">
      <alignment vertical="center"/>
    </xf>
    <xf numFmtId="176" fontId="0" fillId="0" borderId="43" xfId="0" applyNumberFormat="1" applyBorder="1" applyAlignment="1">
      <alignment vertical="center" wrapText="1"/>
    </xf>
    <xf numFmtId="176" fontId="0" fillId="0" borderId="0" xfId="0" applyNumberFormat="1" applyAlignment="1">
      <alignment vertical="center" wrapText="1"/>
    </xf>
    <xf numFmtId="177" fontId="15" fillId="0" borderId="0" xfId="0" applyNumberFormat="1" applyFont="1" applyFill="1" applyAlignment="1">
      <alignment vertical="center" wrapText="1"/>
    </xf>
    <xf numFmtId="176" fontId="15" fillId="0" borderId="0" xfId="0" applyNumberFormat="1" applyFont="1" applyAlignment="1">
      <alignment vertical="center" wrapText="1"/>
    </xf>
    <xf numFmtId="176" fontId="0" fillId="0" borderId="44" xfId="0" applyNumberFormat="1" applyBorder="1" applyAlignment="1">
      <alignment vertical="center" wrapText="1"/>
    </xf>
    <xf numFmtId="176" fontId="0" fillId="0" borderId="45" xfId="0" applyNumberFormat="1" applyBorder="1" applyAlignment="1">
      <alignment vertical="center" wrapText="1"/>
    </xf>
    <xf numFmtId="177" fontId="15" fillId="0" borderId="0" xfId="0" applyNumberFormat="1" applyFont="1" applyAlignment="1">
      <alignment vertical="center" wrapText="1"/>
    </xf>
    <xf numFmtId="176" fontId="5" fillId="2" borderId="46" xfId="0" applyNumberFormat="1" applyFont="1" applyFill="1" applyBorder="1" applyAlignment="1">
      <alignment vertical="center" wrapText="1"/>
    </xf>
    <xf numFmtId="176" fontId="5" fillId="2" borderId="10" xfId="0" applyNumberFormat="1" applyFont="1" applyFill="1" applyBorder="1" applyAlignment="1">
      <alignment vertical="center" wrapText="1"/>
    </xf>
    <xf numFmtId="176" fontId="5" fillId="2" borderId="47" xfId="0" applyNumberFormat="1" applyFont="1" applyFill="1" applyBorder="1" applyAlignment="1">
      <alignment vertical="center" wrapText="1"/>
    </xf>
    <xf numFmtId="176" fontId="0" fillId="0" borderId="48" xfId="0" applyNumberFormat="1" applyBorder="1" applyAlignment="1">
      <alignment vertical="center" wrapText="1"/>
    </xf>
    <xf numFmtId="176" fontId="5" fillId="2" borderId="24" xfId="0" applyNumberFormat="1" applyFont="1" applyFill="1" applyBorder="1" applyAlignment="1">
      <alignment vertical="center"/>
    </xf>
    <xf numFmtId="176" fontId="5" fillId="2" borderId="26" xfId="0" applyNumberFormat="1" applyFont="1" applyFill="1" applyBorder="1" applyAlignment="1">
      <alignment vertical="center"/>
    </xf>
    <xf numFmtId="176" fontId="5" fillId="2" borderId="49" xfId="0" applyNumberFormat="1" applyFont="1" applyFill="1" applyBorder="1" applyAlignment="1">
      <alignment vertical="center"/>
    </xf>
    <xf numFmtId="176" fontId="0" fillId="0" borderId="50" xfId="0" applyNumberFormat="1" applyBorder="1" applyAlignment="1">
      <alignment vertical="center" wrapText="1"/>
    </xf>
    <xf numFmtId="176" fontId="5" fillId="2" borderId="9" xfId="0" applyNumberFormat="1" applyFont="1" applyFill="1" applyBorder="1" applyAlignment="1">
      <alignment vertical="center" wrapText="1"/>
    </xf>
    <xf numFmtId="176" fontId="5" fillId="2" borderId="11" xfId="0" applyNumberFormat="1" applyFont="1" applyFill="1" applyBorder="1" applyAlignment="1">
      <alignment vertical="center" wrapText="1"/>
    </xf>
    <xf numFmtId="176" fontId="0" fillId="0" borderId="47" xfId="0" applyNumberFormat="1" applyBorder="1" applyAlignment="1">
      <alignment vertical="center" wrapText="1"/>
    </xf>
    <xf numFmtId="0" fontId="0" fillId="5" borderId="51" xfId="0" applyFill="1" applyBorder="1" applyAlignment="1">
      <alignment vertical="center"/>
    </xf>
    <xf numFmtId="0" fontId="0" fillId="5" borderId="52" xfId="0" applyFill="1" applyBorder="1" applyAlignment="1">
      <alignment horizontal="center" vertical="center"/>
    </xf>
    <xf numFmtId="0" fontId="3" fillId="5" borderId="52" xfId="0" applyFont="1" applyFill="1" applyBorder="1" applyAlignment="1">
      <alignment horizontal="center" vertical="center"/>
    </xf>
    <xf numFmtId="0" fontId="0" fillId="5" borderId="53" xfId="0" applyFill="1" applyBorder="1" applyAlignment="1">
      <alignment horizontal="center" vertical="center"/>
    </xf>
    <xf numFmtId="0" fontId="0" fillId="5" borderId="54" xfId="0" applyFill="1" applyBorder="1" applyAlignment="1">
      <alignment vertical="center"/>
    </xf>
    <xf numFmtId="0" fontId="6" fillId="5" borderId="55" xfId="0" applyFont="1" applyFill="1" applyBorder="1" applyAlignment="1">
      <alignment horizontal="center" vertical="center"/>
    </xf>
    <xf numFmtId="0" fontId="6" fillId="5" borderId="56" xfId="0" applyFont="1" applyFill="1" applyBorder="1" applyAlignment="1">
      <alignment horizontal="left" vertical="center"/>
    </xf>
    <xf numFmtId="0" fontId="6" fillId="5" borderId="57" xfId="0" applyFont="1" applyFill="1" applyBorder="1" applyAlignment="1">
      <alignment vertical="center"/>
    </xf>
    <xf numFmtId="0" fontId="6" fillId="5" borderId="12" xfId="0" applyFont="1" applyFill="1" applyBorder="1" applyAlignment="1">
      <alignment vertical="center"/>
    </xf>
    <xf numFmtId="0" fontId="6" fillId="5" borderId="46" xfId="0" applyFont="1" applyFill="1" applyBorder="1" applyAlignment="1">
      <alignment vertical="center"/>
    </xf>
    <xf numFmtId="0" fontId="6" fillId="5" borderId="9" xfId="0" applyFont="1" applyFill="1" applyBorder="1" applyAlignment="1">
      <alignment vertical="center"/>
    </xf>
    <xf numFmtId="0" fontId="6" fillId="5" borderId="55" xfId="0" applyFont="1" applyFill="1" applyBorder="1" applyAlignment="1">
      <alignment horizontal="center" vertical="center" wrapText="1"/>
    </xf>
    <xf numFmtId="0" fontId="6" fillId="5" borderId="56" xfId="0" applyFont="1" applyFill="1" applyBorder="1" applyAlignment="1">
      <alignment vertical="center"/>
    </xf>
    <xf numFmtId="0" fontId="6" fillId="5" borderId="57" xfId="0" applyFont="1" applyFill="1" applyBorder="1" applyAlignment="1">
      <alignment horizontal="center" vertical="center"/>
    </xf>
    <xf numFmtId="0" fontId="6" fillId="5" borderId="46" xfId="0" applyFont="1" applyFill="1" applyBorder="1" applyAlignment="1">
      <alignment horizontal="center" vertical="center"/>
    </xf>
    <xf numFmtId="0" fontId="6" fillId="5" borderId="60" xfId="0" applyFont="1" applyFill="1" applyBorder="1" applyAlignment="1">
      <alignment vertical="center"/>
    </xf>
    <xf numFmtId="0" fontId="6" fillId="5" borderId="61" xfId="0" applyFont="1" applyFill="1" applyBorder="1" applyAlignment="1">
      <alignment vertical="center"/>
    </xf>
    <xf numFmtId="0" fontId="6" fillId="5" borderId="62" xfId="0" applyFont="1" applyFill="1" applyBorder="1" applyAlignment="1">
      <alignment vertical="center"/>
    </xf>
    <xf numFmtId="0" fontId="6" fillId="5" borderId="63" xfId="0" applyFont="1" applyFill="1" applyBorder="1" applyAlignment="1">
      <alignment vertical="center"/>
    </xf>
    <xf numFmtId="0" fontId="6" fillId="5" borderId="64" xfId="0" applyFont="1" applyFill="1" applyBorder="1" applyAlignment="1">
      <alignment vertical="center"/>
    </xf>
    <xf numFmtId="0" fontId="6" fillId="5" borderId="65" xfId="0" applyFont="1" applyFill="1" applyBorder="1" applyAlignment="1">
      <alignment vertical="center"/>
    </xf>
    <xf numFmtId="0" fontId="3" fillId="5" borderId="70" xfId="4" applyFill="1" applyBorder="1" applyAlignment="1">
      <alignment horizontal="center" vertical="center"/>
    </xf>
    <xf numFmtId="0" fontId="0" fillId="5" borderId="57" xfId="0" applyFill="1" applyBorder="1" applyAlignment="1">
      <alignment vertical="center"/>
    </xf>
    <xf numFmtId="0" fontId="0" fillId="5" borderId="71" xfId="0" applyFill="1" applyBorder="1" applyAlignment="1">
      <alignment horizontal="center" vertical="center" wrapText="1"/>
    </xf>
    <xf numFmtId="0" fontId="0" fillId="5" borderId="58" xfId="0" applyFill="1" applyBorder="1" applyAlignment="1">
      <alignment horizontal="center" vertical="center" wrapText="1"/>
    </xf>
    <xf numFmtId="0" fontId="0" fillId="5" borderId="62" xfId="0" applyFill="1" applyBorder="1" applyAlignment="1">
      <alignment horizontal="center" vertical="center" wrapText="1"/>
    </xf>
    <xf numFmtId="0" fontId="0" fillId="5" borderId="46" xfId="0" applyFill="1" applyBorder="1" applyAlignment="1">
      <alignment vertical="center"/>
    </xf>
    <xf numFmtId="0" fontId="6" fillId="5" borderId="54" xfId="0" applyFont="1" applyFill="1" applyBorder="1" applyAlignment="1">
      <alignment horizontal="center" vertical="center"/>
    </xf>
    <xf numFmtId="0" fontId="6" fillId="5" borderId="52" xfId="0" applyFont="1" applyFill="1" applyBorder="1" applyAlignment="1">
      <alignment horizontal="center" vertical="center"/>
    </xf>
    <xf numFmtId="0" fontId="6" fillId="5" borderId="38" xfId="0" applyFont="1" applyFill="1" applyBorder="1" applyAlignment="1">
      <alignment horizontal="center" vertical="center"/>
    </xf>
    <xf numFmtId="0" fontId="22" fillId="0" borderId="40" xfId="4" applyFont="1" applyBorder="1">
      <alignment vertical="center"/>
    </xf>
    <xf numFmtId="0" fontId="22" fillId="0" borderId="74" xfId="4" applyFont="1" applyBorder="1">
      <alignment vertical="center"/>
    </xf>
    <xf numFmtId="0" fontId="22" fillId="0" borderId="75" xfId="4" applyFont="1" applyBorder="1">
      <alignment vertical="center"/>
    </xf>
    <xf numFmtId="0" fontId="22" fillId="0" borderId="41" xfId="4" applyFont="1" applyBorder="1">
      <alignment vertical="center"/>
    </xf>
    <xf numFmtId="0" fontId="3" fillId="0" borderId="0" xfId="4" applyFont="1">
      <alignment vertical="center"/>
    </xf>
    <xf numFmtId="177" fontId="23" fillId="0" borderId="76" xfId="0" applyNumberFormat="1" applyFont="1" applyBorder="1" applyAlignment="1">
      <alignment vertical="center"/>
    </xf>
    <xf numFmtId="177" fontId="23" fillId="0" borderId="77" xfId="0" applyNumberFormat="1" applyFont="1" applyBorder="1" applyAlignment="1">
      <alignment vertical="center"/>
    </xf>
    <xf numFmtId="177" fontId="23" fillId="0" borderId="78" xfId="0" applyNumberFormat="1" applyFont="1" applyBorder="1" applyAlignment="1">
      <alignment vertical="center"/>
    </xf>
    <xf numFmtId="177" fontId="23" fillId="0" borderId="79" xfId="0" applyNumberFormat="1" applyFont="1" applyBorder="1" applyAlignment="1">
      <alignment vertical="center"/>
    </xf>
    <xf numFmtId="177" fontId="23" fillId="0" borderId="27" xfId="0" applyNumberFormat="1" applyFont="1" applyBorder="1" applyAlignment="1">
      <alignment vertical="center"/>
    </xf>
    <xf numFmtId="177" fontId="23" fillId="0" borderId="32" xfId="0" applyNumberFormat="1" applyFont="1" applyBorder="1" applyAlignment="1">
      <alignment vertical="center"/>
    </xf>
    <xf numFmtId="176" fontId="23" fillId="0" borderId="79" xfId="0" applyNumberFormat="1" applyFont="1" applyFill="1" applyBorder="1" applyAlignment="1">
      <alignment vertical="center" wrapText="1"/>
    </xf>
    <xf numFmtId="176" fontId="23" fillId="0" borderId="27" xfId="0" applyNumberFormat="1" applyFont="1" applyFill="1" applyBorder="1" applyAlignment="1">
      <alignment vertical="center" wrapText="1"/>
    </xf>
    <xf numFmtId="176" fontId="23" fillId="0" borderId="32" xfId="0" applyNumberFormat="1" applyFont="1" applyFill="1" applyBorder="1" applyAlignment="1">
      <alignment vertical="center" wrapText="1"/>
    </xf>
    <xf numFmtId="176" fontId="23" fillId="0" borderId="57" xfId="0" applyNumberFormat="1" applyFont="1" applyBorder="1" applyAlignment="1">
      <alignment vertical="center"/>
    </xf>
    <xf numFmtId="176" fontId="23" fillId="0" borderId="30" xfId="0" applyNumberFormat="1" applyFont="1" applyBorder="1" applyAlignment="1">
      <alignment vertical="center"/>
    </xf>
    <xf numFmtId="176" fontId="23" fillId="0" borderId="27" xfId="0" applyNumberFormat="1" applyFont="1" applyBorder="1" applyAlignment="1">
      <alignment vertical="center"/>
    </xf>
    <xf numFmtId="176" fontId="23" fillId="0" borderId="31" xfId="0" applyNumberFormat="1" applyFont="1" applyBorder="1" applyAlignment="1">
      <alignment vertical="center"/>
    </xf>
    <xf numFmtId="176" fontId="23" fillId="0" borderId="44" xfId="0" applyNumberFormat="1" applyFont="1" applyBorder="1" applyAlignment="1">
      <alignment vertical="center"/>
    </xf>
    <xf numFmtId="177" fontId="23" fillId="0" borderId="31" xfId="0" applyNumberFormat="1" applyFont="1" applyBorder="1" applyAlignment="1">
      <alignment vertical="center"/>
    </xf>
    <xf numFmtId="177" fontId="23" fillId="0" borderId="44" xfId="0" applyNumberFormat="1" applyFont="1" applyBorder="1" applyAlignment="1">
      <alignment vertical="center"/>
    </xf>
    <xf numFmtId="176" fontId="23" fillId="0" borderId="76" xfId="0" applyNumberFormat="1" applyFont="1" applyFill="1" applyBorder="1" applyAlignment="1">
      <alignment vertical="center"/>
    </xf>
    <xf numFmtId="176" fontId="23" fillId="0" borderId="80" xfId="0" applyNumberFormat="1" applyFont="1" applyFill="1" applyBorder="1" applyAlignment="1">
      <alignment vertical="center"/>
    </xf>
    <xf numFmtId="176" fontId="23" fillId="0" borderId="43" xfId="0" applyNumberFormat="1" applyFont="1" applyFill="1" applyBorder="1" applyAlignment="1">
      <alignment vertical="center"/>
    </xf>
    <xf numFmtId="176" fontId="23" fillId="0" borderId="79" xfId="0" applyNumberFormat="1" applyFont="1" applyBorder="1" applyAlignment="1">
      <alignment vertical="center"/>
    </xf>
    <xf numFmtId="176" fontId="23" fillId="0" borderId="32" xfId="0" applyNumberFormat="1" applyFont="1" applyBorder="1" applyAlignment="1">
      <alignment vertical="center"/>
    </xf>
    <xf numFmtId="176" fontId="17" fillId="0" borderId="79" xfId="0" applyNumberFormat="1" applyFont="1" applyBorder="1" applyAlignment="1">
      <alignment vertical="center"/>
    </xf>
    <xf numFmtId="176" fontId="17" fillId="0" borderId="27" xfId="0" applyNumberFormat="1" applyFont="1" applyBorder="1" applyAlignment="1">
      <alignment vertical="center"/>
    </xf>
    <xf numFmtId="176" fontId="17" fillId="0" borderId="32" xfId="0" applyNumberFormat="1" applyFont="1" applyBorder="1" applyAlignment="1">
      <alignment vertical="center"/>
    </xf>
    <xf numFmtId="176" fontId="23" fillId="0" borderId="79" xfId="0" applyNumberFormat="1" applyFont="1" applyFill="1" applyBorder="1" applyAlignment="1">
      <alignment vertical="center"/>
    </xf>
    <xf numFmtId="176" fontId="23" fillId="0" borderId="31" xfId="0" applyNumberFormat="1" applyFont="1" applyFill="1" applyBorder="1" applyAlignment="1">
      <alignment vertical="center"/>
    </xf>
    <xf numFmtId="176" fontId="23" fillId="0" borderId="44" xfId="0" applyNumberFormat="1" applyFont="1" applyFill="1" applyBorder="1" applyAlignment="1">
      <alignment vertical="center"/>
    </xf>
    <xf numFmtId="176" fontId="10" fillId="5" borderId="55" xfId="0" applyNumberFormat="1" applyFont="1" applyFill="1" applyBorder="1" applyAlignment="1">
      <alignment horizontal="center" vertical="center" wrapText="1"/>
    </xf>
    <xf numFmtId="176" fontId="10" fillId="5" borderId="57" xfId="0" applyNumberFormat="1" applyFont="1" applyFill="1" applyBorder="1" applyAlignment="1">
      <alignment horizontal="center" vertical="center" wrapText="1"/>
    </xf>
    <xf numFmtId="176" fontId="10" fillId="5" borderId="46" xfId="0" applyNumberFormat="1" applyFont="1" applyFill="1" applyBorder="1" applyAlignment="1">
      <alignment vertical="center" wrapText="1"/>
    </xf>
    <xf numFmtId="0" fontId="21" fillId="0" borderId="0" xfId="0" applyFont="1" applyBorder="1" applyAlignment="1">
      <alignment vertical="center"/>
    </xf>
    <xf numFmtId="0" fontId="22" fillId="0" borderId="0" xfId="0" applyFont="1" applyBorder="1" applyAlignment="1">
      <alignment vertical="center"/>
    </xf>
    <xf numFmtId="182" fontId="21" fillId="0" borderId="0" xfId="0" applyNumberFormat="1" applyFont="1" applyFill="1" applyBorder="1" applyAlignment="1">
      <alignment horizontal="left" vertical="center"/>
    </xf>
    <xf numFmtId="0" fontId="21" fillId="3" borderId="0" xfId="0" applyFont="1" applyFill="1" applyBorder="1" applyAlignment="1">
      <alignment vertical="center"/>
    </xf>
    <xf numFmtId="0" fontId="21" fillId="0" borderId="0" xfId="0" applyFont="1" applyFill="1" applyBorder="1" applyAlignment="1">
      <alignment vertical="center"/>
    </xf>
    <xf numFmtId="0" fontId="21" fillId="6" borderId="27" xfId="0" applyFont="1" applyFill="1" applyBorder="1" applyAlignment="1">
      <alignment horizontal="center" vertical="center"/>
    </xf>
    <xf numFmtId="0" fontId="21" fillId="5" borderId="27" xfId="0" applyFont="1" applyFill="1" applyBorder="1" applyAlignment="1">
      <alignment horizontal="center" vertical="center"/>
    </xf>
    <xf numFmtId="184" fontId="21" fillId="0" borderId="0" xfId="0" applyNumberFormat="1" applyFont="1" applyBorder="1" applyAlignment="1">
      <alignment vertical="center"/>
    </xf>
    <xf numFmtId="199" fontId="21" fillId="0" borderId="0" xfId="0" applyNumberFormat="1" applyFont="1" applyBorder="1" applyAlignment="1">
      <alignment vertical="center"/>
    </xf>
    <xf numFmtId="0" fontId="23" fillId="0" borderId="0" xfId="0" applyFont="1" applyBorder="1" applyAlignment="1">
      <alignment vertical="center"/>
    </xf>
    <xf numFmtId="0" fontId="25" fillId="0" borderId="0" xfId="0" applyFont="1" applyBorder="1" applyAlignment="1">
      <alignment vertical="center"/>
    </xf>
    <xf numFmtId="0" fontId="24" fillId="5" borderId="19" xfId="0" applyFont="1" applyFill="1" applyBorder="1" applyAlignment="1">
      <alignment horizontal="center" vertical="center" wrapText="1"/>
    </xf>
    <xf numFmtId="0" fontId="19" fillId="0" borderId="0" xfId="0" applyFont="1" applyAlignment="1">
      <alignment vertical="center"/>
    </xf>
    <xf numFmtId="0" fontId="0" fillId="0" borderId="0" xfId="0" applyFont="1" applyAlignment="1">
      <alignment horizontal="left" vertical="center"/>
    </xf>
    <xf numFmtId="0" fontId="26"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vertical="center"/>
    </xf>
    <xf numFmtId="0" fontId="21" fillId="5" borderId="27" xfId="0" applyFont="1" applyFill="1" applyBorder="1" applyAlignment="1">
      <alignment vertical="center"/>
    </xf>
    <xf numFmtId="195" fontId="21" fillId="5" borderId="27" xfId="0" applyNumberFormat="1" applyFont="1" applyFill="1" applyBorder="1" applyAlignment="1">
      <alignment vertical="center"/>
    </xf>
    <xf numFmtId="195" fontId="21" fillId="5" borderId="27" xfId="0" applyNumberFormat="1" applyFont="1" applyFill="1" applyBorder="1" applyAlignment="1">
      <alignment horizontal="center" vertical="center"/>
    </xf>
    <xf numFmtId="176" fontId="27" fillId="0" borderId="0" xfId="0" applyNumberFormat="1" applyFont="1" applyAlignment="1">
      <alignment vertical="center"/>
    </xf>
    <xf numFmtId="176" fontId="21" fillId="0" borderId="0" xfId="0" applyNumberFormat="1" applyFont="1" applyAlignment="1">
      <alignment vertical="center"/>
    </xf>
    <xf numFmtId="0" fontId="21" fillId="6" borderId="27" xfId="0" applyFont="1" applyFill="1" applyBorder="1" applyAlignment="1">
      <alignment vertical="center"/>
    </xf>
    <xf numFmtId="195" fontId="21" fillId="6" borderId="27" xfId="0" applyNumberFormat="1" applyFont="1" applyFill="1" applyBorder="1" applyAlignment="1">
      <alignment vertical="center"/>
    </xf>
    <xf numFmtId="195" fontId="21" fillId="6" borderId="27" xfId="0" applyNumberFormat="1" applyFont="1" applyFill="1" applyBorder="1" applyAlignment="1">
      <alignment horizontal="center" vertical="center"/>
    </xf>
    <xf numFmtId="0" fontId="28" fillId="0" borderId="0" xfId="0" applyFont="1" applyAlignment="1">
      <alignment vertical="center"/>
    </xf>
    <xf numFmtId="0" fontId="28" fillId="5" borderId="56" xfId="0" applyFont="1" applyFill="1" applyBorder="1" applyAlignment="1">
      <alignment horizontal="center" vertical="center"/>
    </xf>
    <xf numFmtId="0" fontId="28" fillId="5" borderId="28" xfId="0" applyFont="1" applyFill="1" applyBorder="1" applyAlignment="1">
      <alignment horizontal="center" vertical="center"/>
    </xf>
    <xf numFmtId="0" fontId="28" fillId="0" borderId="0" xfId="0" applyFont="1" applyAlignment="1">
      <alignment horizontal="right" vertical="center"/>
    </xf>
    <xf numFmtId="0" fontId="28" fillId="5" borderId="36" xfId="0" applyFont="1" applyFill="1" applyBorder="1" applyAlignment="1">
      <alignment horizontal="center" vertical="center"/>
    </xf>
    <xf numFmtId="176" fontId="28" fillId="3" borderId="36" xfId="0" applyNumberFormat="1" applyFont="1" applyFill="1" applyBorder="1" applyAlignment="1">
      <alignment vertical="center"/>
    </xf>
    <xf numFmtId="0" fontId="28" fillId="3" borderId="36" xfId="0" applyFont="1" applyFill="1" applyBorder="1" applyAlignment="1">
      <alignment vertical="center"/>
    </xf>
    <xf numFmtId="0" fontId="28" fillId="3" borderId="0" xfId="0" applyFont="1" applyFill="1" applyBorder="1" applyAlignment="1">
      <alignment horizontal="center" vertical="center"/>
    </xf>
    <xf numFmtId="176" fontId="28" fillId="3" borderId="0" xfId="0" applyNumberFormat="1" applyFont="1" applyFill="1" applyBorder="1" applyAlignment="1">
      <alignment vertical="center"/>
    </xf>
    <xf numFmtId="0" fontId="28" fillId="3" borderId="48" xfId="0" applyFont="1" applyFill="1" applyBorder="1" applyAlignment="1">
      <alignment horizontal="left" vertical="center" wrapText="1"/>
    </xf>
    <xf numFmtId="193" fontId="28" fillId="3" borderId="48" xfId="0" applyNumberFormat="1" applyFont="1" applyFill="1" applyBorder="1" applyAlignment="1">
      <alignment horizontal="left" vertical="center" wrapText="1"/>
    </xf>
    <xf numFmtId="179" fontId="28" fillId="3" borderId="0" xfId="0" applyNumberFormat="1" applyFont="1" applyFill="1" applyBorder="1" applyAlignment="1">
      <alignment vertical="center"/>
    </xf>
    <xf numFmtId="0" fontId="28" fillId="5" borderId="25" xfId="0" applyFont="1" applyFill="1" applyBorder="1" applyAlignment="1">
      <alignment horizontal="center" vertical="center"/>
    </xf>
    <xf numFmtId="176" fontId="28" fillId="3" borderId="25" xfId="0" applyNumberFormat="1" applyFont="1" applyFill="1" applyBorder="1" applyAlignment="1">
      <alignment vertical="center"/>
    </xf>
    <xf numFmtId="0" fontId="28" fillId="3" borderId="25" xfId="0" applyFont="1" applyFill="1" applyBorder="1" applyAlignment="1">
      <alignment vertical="center"/>
    </xf>
    <xf numFmtId="0" fontId="28" fillId="3" borderId="37" xfId="0" applyFont="1" applyFill="1" applyBorder="1" applyAlignment="1">
      <alignment vertical="center"/>
    </xf>
    <xf numFmtId="176" fontId="28" fillId="3" borderId="37" xfId="0" applyNumberFormat="1" applyFont="1" applyFill="1" applyBorder="1" applyAlignment="1">
      <alignment vertical="center"/>
    </xf>
    <xf numFmtId="0" fontId="28" fillId="3" borderId="50" xfId="0" applyFont="1" applyFill="1" applyBorder="1" applyAlignment="1">
      <alignment horizontal="left" vertical="center" wrapText="1"/>
    </xf>
    <xf numFmtId="0" fontId="28" fillId="5" borderId="1" xfId="0" applyFont="1" applyFill="1" applyBorder="1" applyAlignment="1">
      <alignment horizontal="center" vertical="center"/>
    </xf>
    <xf numFmtId="176" fontId="28" fillId="3" borderId="1" xfId="0" applyNumberFormat="1" applyFont="1" applyFill="1" applyBorder="1" applyAlignment="1">
      <alignment vertical="center"/>
    </xf>
    <xf numFmtId="0" fontId="28" fillId="3" borderId="0" xfId="0" applyFont="1" applyFill="1" applyBorder="1" applyAlignment="1">
      <alignment vertical="center"/>
    </xf>
    <xf numFmtId="0" fontId="28" fillId="3" borderId="89" xfId="0" applyFont="1" applyFill="1" applyBorder="1" applyAlignment="1">
      <alignment horizontal="center" vertical="center"/>
    </xf>
    <xf numFmtId="0" fontId="28" fillId="0" borderId="0" xfId="0" quotePrefix="1" applyFont="1" applyAlignment="1">
      <alignment vertical="center"/>
    </xf>
    <xf numFmtId="41" fontId="28" fillId="3" borderId="0" xfId="0" applyNumberFormat="1" applyFont="1" applyFill="1" applyBorder="1" applyAlignment="1">
      <alignment vertical="center"/>
    </xf>
    <xf numFmtId="0" fontId="28" fillId="0" borderId="0" xfId="0" applyFont="1" applyFill="1" applyAlignment="1">
      <alignment vertical="center"/>
    </xf>
    <xf numFmtId="176" fontId="28" fillId="3" borderId="30" xfId="0" applyNumberFormat="1" applyFont="1" applyFill="1" applyBorder="1" applyAlignment="1">
      <alignment vertical="center"/>
    </xf>
    <xf numFmtId="0" fontId="28" fillId="5" borderId="26" xfId="0" applyFont="1" applyFill="1" applyBorder="1" applyAlignment="1">
      <alignment horizontal="center" vertical="center"/>
    </xf>
    <xf numFmtId="176" fontId="28" fillId="3" borderId="26" xfId="0" applyNumberFormat="1" applyFont="1" applyFill="1" applyBorder="1" applyAlignment="1">
      <alignment vertical="center"/>
    </xf>
    <xf numFmtId="176" fontId="28" fillId="3" borderId="18" xfId="0" applyNumberFormat="1" applyFont="1" applyFill="1" applyBorder="1" applyAlignment="1">
      <alignment vertical="center"/>
    </xf>
    <xf numFmtId="0" fontId="28" fillId="3" borderId="60" xfId="0" applyFont="1" applyFill="1" applyBorder="1" applyAlignment="1">
      <alignment vertical="center"/>
    </xf>
    <xf numFmtId="183" fontId="28" fillId="3" borderId="91" xfId="0" applyNumberFormat="1" applyFont="1" applyFill="1" applyBorder="1" applyAlignment="1">
      <alignment vertical="center"/>
    </xf>
    <xf numFmtId="0" fontId="28" fillId="3" borderId="91" xfId="0" applyFont="1" applyFill="1" applyBorder="1" applyAlignment="1">
      <alignment vertical="center"/>
    </xf>
    <xf numFmtId="176" fontId="28" fillId="3" borderId="91" xfId="0" applyNumberFormat="1" applyFont="1" applyFill="1" applyBorder="1" applyAlignment="1">
      <alignment vertical="center"/>
    </xf>
    <xf numFmtId="0" fontId="28" fillId="4" borderId="92" xfId="0" applyFont="1" applyFill="1" applyBorder="1" applyAlignment="1">
      <alignment horizontal="left" vertical="center" wrapText="1"/>
    </xf>
    <xf numFmtId="0" fontId="28" fillId="0" borderId="0" xfId="0" applyFont="1" applyFill="1" applyBorder="1" applyAlignment="1">
      <alignment horizontal="center" vertical="center"/>
    </xf>
    <xf numFmtId="176" fontId="28" fillId="0" borderId="0" xfId="0" applyNumberFormat="1" applyFont="1" applyFill="1" applyBorder="1" applyAlignment="1">
      <alignment vertical="center"/>
    </xf>
    <xf numFmtId="0" fontId="28" fillId="0" borderId="0" xfId="0" applyFont="1" applyFill="1" applyBorder="1" applyAlignment="1">
      <alignment vertical="center"/>
    </xf>
    <xf numFmtId="183" fontId="28" fillId="0" borderId="0" xfId="0" applyNumberFormat="1" applyFont="1" applyFill="1" applyBorder="1" applyAlignment="1">
      <alignment vertical="center"/>
    </xf>
    <xf numFmtId="0" fontId="28" fillId="0" borderId="0" xfId="0" applyFont="1" applyFill="1" applyBorder="1" applyAlignment="1">
      <alignment horizontal="left" vertical="center" wrapText="1"/>
    </xf>
    <xf numFmtId="0" fontId="28" fillId="0" borderId="0" xfId="0" applyFont="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center"/>
    </xf>
    <xf numFmtId="3" fontId="28" fillId="0" borderId="0" xfId="0" applyNumberFormat="1" applyFont="1" applyAlignment="1">
      <alignment vertical="center"/>
    </xf>
    <xf numFmtId="185" fontId="28" fillId="3" borderId="0" xfId="0" applyNumberFormat="1" applyFont="1" applyFill="1" applyBorder="1" applyAlignment="1">
      <alignment vertical="center"/>
    </xf>
    <xf numFmtId="0" fontId="0" fillId="5" borderId="65" xfId="0" applyFill="1" applyBorder="1" applyAlignment="1">
      <alignment vertical="center"/>
    </xf>
    <xf numFmtId="0" fontId="0" fillId="5" borderId="52" xfId="0" applyFont="1" applyFill="1" applyBorder="1" applyAlignment="1">
      <alignment horizontal="center" vertical="center"/>
    </xf>
    <xf numFmtId="0" fontId="0" fillId="5" borderId="53" xfId="0" applyFont="1" applyFill="1" applyBorder="1" applyAlignment="1">
      <alignment horizontal="center" vertical="center"/>
    </xf>
    <xf numFmtId="0" fontId="0" fillId="5" borderId="94" xfId="0" applyFill="1" applyBorder="1" applyAlignment="1">
      <alignment horizontal="center" vertical="center"/>
    </xf>
    <xf numFmtId="0" fontId="6" fillId="5" borderId="32"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0" fillId="5" borderId="96" xfId="0" applyFill="1" applyBorder="1" applyAlignment="1">
      <alignment horizontal="left" vertical="center"/>
    </xf>
    <xf numFmtId="0" fontId="0" fillId="0" borderId="56" xfId="0" applyBorder="1" applyAlignment="1">
      <alignment vertical="center"/>
    </xf>
    <xf numFmtId="0" fontId="0" fillId="0" borderId="97" xfId="0" applyBorder="1" applyAlignment="1">
      <alignment vertical="center"/>
    </xf>
    <xf numFmtId="0" fontId="0" fillId="5" borderId="68" xfId="0" applyFill="1" applyBorder="1" applyAlignment="1">
      <alignment vertical="center"/>
    </xf>
    <xf numFmtId="0" fontId="0" fillId="5" borderId="69" xfId="0" applyFill="1" applyBorder="1" applyAlignment="1">
      <alignment vertical="center"/>
    </xf>
    <xf numFmtId="0" fontId="0" fillId="0" borderId="98" xfId="0" applyBorder="1" applyAlignment="1">
      <alignment vertical="center"/>
    </xf>
    <xf numFmtId="0" fontId="0" fillId="5" borderId="99" xfId="0" applyFill="1" applyBorder="1" applyAlignment="1">
      <alignment vertical="center"/>
    </xf>
    <xf numFmtId="0" fontId="0" fillId="5" borderId="100" xfId="0" applyFill="1" applyBorder="1" applyAlignment="1">
      <alignment horizontal="left" vertical="center"/>
    </xf>
    <xf numFmtId="0" fontId="0" fillId="5" borderId="32" xfId="0" applyFill="1" applyBorder="1" applyAlignment="1">
      <alignment vertical="center"/>
    </xf>
    <xf numFmtId="0" fontId="0" fillId="5" borderId="101" xfId="0" applyFill="1" applyBorder="1" applyAlignment="1">
      <alignment vertical="center"/>
    </xf>
    <xf numFmtId="0" fontId="0" fillId="5" borderId="49" xfId="0" applyFill="1" applyBorder="1" applyAlignment="1">
      <alignment vertical="center"/>
    </xf>
    <xf numFmtId="0" fontId="0" fillId="5" borderId="47" xfId="0" applyFill="1" applyBorder="1" applyAlignment="1">
      <alignment vertical="center"/>
    </xf>
    <xf numFmtId="0" fontId="6" fillId="5" borderId="102" xfId="4" applyFont="1" applyFill="1" applyBorder="1" applyAlignment="1">
      <alignment horizontal="left" vertical="center"/>
    </xf>
    <xf numFmtId="0" fontId="6" fillId="5" borderId="103" xfId="4" applyFont="1" applyFill="1" applyBorder="1" applyAlignment="1">
      <alignment horizontal="left" vertical="center"/>
    </xf>
    <xf numFmtId="176" fontId="0" fillId="5" borderId="80" xfId="0" applyNumberFormat="1" applyFill="1" applyBorder="1" applyAlignment="1">
      <alignment horizontal="center" vertical="center" wrapText="1"/>
    </xf>
    <xf numFmtId="176" fontId="0" fillId="5" borderId="89" xfId="0" applyNumberFormat="1" applyFill="1" applyBorder="1" applyAlignment="1">
      <alignment horizontal="center" vertical="center" wrapText="1"/>
    </xf>
    <xf numFmtId="176" fontId="0" fillId="5" borderId="31" xfId="0" applyNumberFormat="1" applyFill="1" applyBorder="1" applyAlignment="1">
      <alignment horizontal="center" vertical="center" wrapText="1"/>
    </xf>
    <xf numFmtId="176" fontId="0" fillId="5" borderId="73" xfId="0" applyNumberFormat="1" applyFill="1" applyBorder="1" applyAlignment="1">
      <alignment horizontal="center" vertical="center" wrapText="1"/>
    </xf>
    <xf numFmtId="176" fontId="0" fillId="5" borderId="34" xfId="0" applyNumberFormat="1" applyFill="1" applyBorder="1" applyAlignment="1">
      <alignment horizontal="center" vertical="center" wrapText="1"/>
    </xf>
    <xf numFmtId="176" fontId="0" fillId="5" borderId="36" xfId="0" applyNumberFormat="1" applyFill="1" applyBorder="1" applyAlignment="1">
      <alignment horizontal="center" vertical="center" wrapText="1"/>
    </xf>
    <xf numFmtId="176" fontId="0" fillId="5" borderId="77" xfId="0" applyNumberFormat="1" applyFill="1" applyBorder="1" applyAlignment="1">
      <alignment horizontal="center" vertical="center" wrapText="1"/>
    </xf>
    <xf numFmtId="176" fontId="0" fillId="5" borderId="89" xfId="0" applyNumberFormat="1" applyFill="1" applyBorder="1" applyAlignment="1">
      <alignment horizontal="center" vertical="center" wrapText="1" shrinkToFit="1"/>
    </xf>
    <xf numFmtId="176" fontId="0" fillId="5" borderId="27" xfId="0" applyNumberFormat="1" applyFill="1" applyBorder="1" applyAlignment="1">
      <alignment horizontal="center" vertical="center" wrapText="1"/>
    </xf>
    <xf numFmtId="176" fontId="0" fillId="5" borderId="73" xfId="0" applyNumberFormat="1" applyFill="1" applyBorder="1" applyAlignment="1">
      <alignment horizontal="center" vertical="center" wrapText="1" shrinkToFit="1"/>
    </xf>
    <xf numFmtId="176" fontId="0" fillId="5" borderId="26" xfId="0" applyNumberFormat="1" applyFill="1" applyBorder="1" applyAlignment="1">
      <alignment horizontal="center" vertical="center" wrapText="1"/>
    </xf>
    <xf numFmtId="176" fontId="0" fillId="5" borderId="36" xfId="0" applyNumberFormat="1" applyFill="1" applyBorder="1" applyAlignment="1">
      <alignment horizontal="center" vertical="center" wrapText="1" shrinkToFit="1"/>
    </xf>
    <xf numFmtId="176" fontId="0" fillId="5" borderId="9" xfId="0" applyNumberFormat="1" applyFill="1" applyBorder="1" applyAlignment="1">
      <alignment horizontal="center" vertical="center" wrapText="1"/>
    </xf>
    <xf numFmtId="176" fontId="0" fillId="5" borderId="60" xfId="0" applyNumberFormat="1" applyFill="1" applyBorder="1" applyAlignment="1">
      <alignment horizontal="center" vertical="center" wrapText="1" shrinkToFit="1"/>
    </xf>
    <xf numFmtId="0" fontId="3" fillId="5" borderId="105" xfId="0" applyFont="1" applyFill="1" applyBorder="1" applyAlignment="1">
      <alignment horizontal="center" vertical="center"/>
    </xf>
    <xf numFmtId="0" fontId="3" fillId="5" borderId="52"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0" fillId="5" borderId="52" xfId="0" applyFont="1" applyFill="1" applyBorder="1" applyAlignment="1">
      <alignment horizontal="center" vertical="center" wrapText="1"/>
    </xf>
    <xf numFmtId="0" fontId="7" fillId="5" borderId="19" xfId="0" applyFont="1" applyFill="1" applyBorder="1" applyAlignment="1">
      <alignment horizontal="center" vertical="center" wrapText="1" shrinkToFit="1"/>
    </xf>
    <xf numFmtId="0" fontId="6" fillId="5" borderId="97" xfId="0" applyFont="1" applyFill="1" applyBorder="1" applyAlignment="1">
      <alignment horizontal="center" vertical="center" wrapText="1"/>
    </xf>
    <xf numFmtId="0" fontId="6" fillId="5" borderId="11" xfId="0" applyFont="1" applyFill="1" applyBorder="1" applyAlignment="1">
      <alignment vertical="center" shrinkToFit="1"/>
    </xf>
    <xf numFmtId="0" fontId="0" fillId="0" borderId="0" xfId="0" applyFont="1" applyAlignment="1">
      <alignment vertical="center"/>
    </xf>
    <xf numFmtId="0" fontId="29" fillId="0" borderId="0" xfId="0" applyFont="1" applyAlignment="1">
      <alignment vertical="center"/>
    </xf>
    <xf numFmtId="0" fontId="29" fillId="0" borderId="0" xfId="0" applyFont="1" applyAlignment="1">
      <alignment vertical="top"/>
    </xf>
    <xf numFmtId="0" fontId="0" fillId="5" borderId="60"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5" xfId="0" applyFont="1" applyFill="1" applyBorder="1" applyAlignment="1">
      <alignment horizontal="center" vertical="center"/>
    </xf>
    <xf numFmtId="0" fontId="0" fillId="5" borderId="92" xfId="0" applyFont="1" applyFill="1" applyBorder="1" applyAlignment="1">
      <alignment horizontal="center" vertical="center"/>
    </xf>
    <xf numFmtId="0" fontId="21" fillId="5" borderId="73" xfId="0" applyFont="1" applyFill="1" applyBorder="1" applyAlignment="1">
      <alignment horizontal="center" vertical="center"/>
    </xf>
    <xf numFmtId="0" fontId="13" fillId="0" borderId="0" xfId="0" applyFont="1"/>
    <xf numFmtId="0" fontId="21" fillId="6" borderId="73" xfId="0" applyFont="1" applyFill="1" applyBorder="1" applyAlignment="1">
      <alignment horizontal="center" vertical="center"/>
    </xf>
    <xf numFmtId="0" fontId="21" fillId="6" borderId="31" xfId="0" applyFont="1" applyFill="1" applyBorder="1" applyAlignment="1">
      <alignment vertical="center"/>
    </xf>
    <xf numFmtId="0" fontId="21" fillId="5" borderId="31" xfId="0" applyFont="1" applyFill="1" applyBorder="1" applyAlignment="1">
      <alignment vertical="center"/>
    </xf>
    <xf numFmtId="0" fontId="0" fillId="0" borderId="0" xfId="0" applyBorder="1" applyAlignment="1">
      <alignment horizontal="right" vertical="center"/>
    </xf>
    <xf numFmtId="0" fontId="0" fillId="0" borderId="0" xfId="0" applyFont="1" applyFill="1" applyBorder="1" applyAlignment="1">
      <alignment horizontal="center" vertical="center"/>
    </xf>
    <xf numFmtId="0" fontId="5" fillId="5" borderId="105"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1" fillId="5" borderId="73" xfId="0" applyFont="1" applyFill="1" applyBorder="1" applyAlignment="1">
      <alignment horizontal="center" vertical="center"/>
    </xf>
    <xf numFmtId="0" fontId="21" fillId="6" borderId="27" xfId="0" applyFont="1" applyFill="1" applyBorder="1" applyAlignment="1">
      <alignment horizontal="center" vertical="center"/>
    </xf>
    <xf numFmtId="0" fontId="21" fillId="5" borderId="73" xfId="0" applyFont="1" applyFill="1" applyBorder="1" applyAlignment="1">
      <alignment horizontal="center" vertical="center"/>
    </xf>
    <xf numFmtId="0" fontId="6" fillId="5" borderId="138" xfId="0" applyFont="1" applyFill="1" applyBorder="1" applyAlignment="1">
      <alignment horizontal="center" vertical="center"/>
    </xf>
    <xf numFmtId="0" fontId="0" fillId="7" borderId="55" xfId="0" applyFont="1" applyFill="1" applyBorder="1" applyAlignment="1">
      <alignment horizontal="left" vertical="center" wrapText="1"/>
    </xf>
    <xf numFmtId="0" fontId="0" fillId="7" borderId="111" xfId="0" applyFont="1" applyFill="1" applyBorder="1" applyAlignment="1">
      <alignment horizontal="center" vertical="center" wrapText="1"/>
    </xf>
    <xf numFmtId="0" fontId="0" fillId="7" borderId="96" xfId="0" applyFont="1" applyFill="1" applyBorder="1" applyAlignment="1">
      <alignment horizontal="center" vertical="center"/>
    </xf>
    <xf numFmtId="0" fontId="0" fillId="7" borderId="112" xfId="0" applyFont="1" applyFill="1" applyBorder="1" applyAlignment="1">
      <alignment horizontal="center" vertical="center"/>
    </xf>
    <xf numFmtId="0" fontId="0" fillId="7" borderId="33" xfId="0" applyFont="1" applyFill="1" applyBorder="1" applyAlignment="1">
      <alignment horizontal="center" vertical="center"/>
    </xf>
    <xf numFmtId="0" fontId="0" fillId="7" borderId="33" xfId="0" applyFont="1" applyFill="1" applyBorder="1" applyAlignment="1">
      <alignment vertical="center"/>
    </xf>
    <xf numFmtId="0" fontId="0" fillId="7" borderId="100" xfId="0" applyFont="1" applyFill="1" applyBorder="1" applyAlignment="1">
      <alignment horizontal="center" vertical="center"/>
    </xf>
    <xf numFmtId="0" fontId="0" fillId="7" borderId="24" xfId="0" applyFont="1" applyFill="1" applyBorder="1" applyAlignment="1">
      <alignment horizontal="left" vertical="center" wrapText="1"/>
    </xf>
    <xf numFmtId="0" fontId="0" fillId="7" borderId="37" xfId="0" applyFont="1" applyFill="1" applyBorder="1" applyAlignment="1">
      <alignment horizontal="center" vertical="center" wrapText="1"/>
    </xf>
    <xf numFmtId="0" fontId="0" fillId="7" borderId="25" xfId="0" applyFont="1" applyFill="1" applyBorder="1" applyAlignment="1">
      <alignment horizontal="center" vertical="center"/>
    </xf>
    <xf numFmtId="0" fontId="0" fillId="7" borderId="113" xfId="0" applyFont="1" applyFill="1" applyBorder="1" applyAlignment="1">
      <alignment horizontal="center" vertical="center"/>
    </xf>
    <xf numFmtId="0" fontId="0" fillId="7" borderId="34" xfId="0" applyFont="1" applyFill="1" applyBorder="1" applyAlignment="1">
      <alignment horizontal="center" vertical="center"/>
    </xf>
    <xf numFmtId="0" fontId="0" fillId="7" borderId="34" xfId="0" applyFont="1" applyFill="1" applyBorder="1" applyAlignment="1">
      <alignment vertical="center"/>
    </xf>
    <xf numFmtId="0" fontId="0" fillId="7" borderId="50" xfId="0" applyFont="1" applyFill="1" applyBorder="1" applyAlignment="1">
      <alignment horizontal="center" vertical="center"/>
    </xf>
    <xf numFmtId="204" fontId="21" fillId="0" borderId="0" xfId="2" applyNumberFormat="1" applyFont="1" applyAlignment="1">
      <alignment horizontal="center" vertical="center"/>
    </xf>
    <xf numFmtId="204" fontId="21" fillId="5" borderId="27" xfId="2" applyNumberFormat="1" applyFont="1" applyFill="1" applyBorder="1" applyAlignment="1">
      <alignment horizontal="center" vertical="center"/>
    </xf>
    <xf numFmtId="204" fontId="21" fillId="6" borderId="27" xfId="2" applyNumberFormat="1" applyFont="1" applyFill="1" applyBorder="1" applyAlignment="1">
      <alignment horizontal="center" vertical="center"/>
    </xf>
    <xf numFmtId="0" fontId="21" fillId="6" borderId="73" xfId="0" applyFont="1" applyFill="1" applyBorder="1" applyAlignment="1">
      <alignment horizontal="center" vertical="center"/>
    </xf>
    <xf numFmtId="0" fontId="0" fillId="8" borderId="28" xfId="0" applyFill="1" applyBorder="1" applyAlignment="1">
      <alignment vertical="center"/>
    </xf>
    <xf numFmtId="0" fontId="0" fillId="8" borderId="29" xfId="0" applyFill="1" applyBorder="1" applyAlignment="1">
      <alignment vertical="center"/>
    </xf>
    <xf numFmtId="0" fontId="0" fillId="8" borderId="35" xfId="0" applyFill="1" applyBorder="1" applyAlignment="1">
      <alignment vertical="center"/>
    </xf>
    <xf numFmtId="0" fontId="0" fillId="8" borderId="36" xfId="0" applyFill="1" applyBorder="1" applyAlignment="1">
      <alignment vertical="center"/>
    </xf>
    <xf numFmtId="0" fontId="0" fillId="8" borderId="0" xfId="0" applyFill="1" applyBorder="1" applyAlignment="1">
      <alignment vertical="center"/>
    </xf>
    <xf numFmtId="0" fontId="0" fillId="8" borderId="30" xfId="0" applyFill="1" applyBorder="1" applyAlignment="1">
      <alignment vertical="center"/>
    </xf>
    <xf numFmtId="0" fontId="0" fillId="8" borderId="25" xfId="0" applyFill="1" applyBorder="1" applyAlignment="1">
      <alignment vertical="center"/>
    </xf>
    <xf numFmtId="0" fontId="0" fillId="8" borderId="37" xfId="0" applyFill="1" applyBorder="1" applyAlignment="1">
      <alignment vertical="center"/>
    </xf>
    <xf numFmtId="0" fontId="0" fillId="8" borderId="34" xfId="0" applyFill="1" applyBorder="1" applyAlignment="1">
      <alignment vertical="center"/>
    </xf>
    <xf numFmtId="0" fontId="8" fillId="8" borderId="27" xfId="0" applyFont="1" applyFill="1" applyBorder="1" applyAlignment="1">
      <alignment vertical="top"/>
    </xf>
    <xf numFmtId="0" fontId="0" fillId="8" borderId="27" xfId="0" applyFill="1" applyBorder="1" applyAlignment="1">
      <alignment vertical="top"/>
    </xf>
    <xf numFmtId="0" fontId="8" fillId="8" borderId="27" xfId="0" applyFont="1" applyFill="1" applyBorder="1" applyAlignment="1">
      <alignment vertical="top" wrapText="1"/>
    </xf>
    <xf numFmtId="0" fontId="0" fillId="8" borderId="55" xfId="0" applyFont="1" applyFill="1" applyBorder="1" applyAlignment="1">
      <alignment horizontal="left" vertical="center" wrapText="1"/>
    </xf>
    <xf numFmtId="0" fontId="0" fillId="8" borderId="111" xfId="0" applyFont="1" applyFill="1" applyBorder="1" applyAlignment="1">
      <alignment horizontal="center" vertical="center" wrapText="1"/>
    </xf>
    <xf numFmtId="0" fontId="0" fillId="8" borderId="96" xfId="0" applyFont="1" applyFill="1" applyBorder="1" applyAlignment="1">
      <alignment horizontal="center" vertical="center"/>
    </xf>
    <xf numFmtId="0" fontId="0" fillId="8" borderId="11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33" xfId="0" applyFont="1" applyFill="1" applyBorder="1" applyAlignment="1">
      <alignment vertical="center"/>
    </xf>
    <xf numFmtId="0" fontId="0" fillId="8" borderId="100" xfId="0" applyFont="1" applyFill="1" applyBorder="1" applyAlignment="1">
      <alignment horizontal="center" vertical="center"/>
    </xf>
    <xf numFmtId="0" fontId="0" fillId="8" borderId="24" xfId="0" applyFont="1" applyFill="1" applyBorder="1" applyAlignment="1">
      <alignment horizontal="left" vertical="center" wrapText="1"/>
    </xf>
    <xf numFmtId="0" fontId="0" fillId="8" borderId="37" xfId="0" applyFont="1" applyFill="1" applyBorder="1" applyAlignment="1">
      <alignment horizontal="center" vertical="center" wrapText="1"/>
    </xf>
    <xf numFmtId="0" fontId="0" fillId="8" borderId="25" xfId="0" applyFont="1" applyFill="1" applyBorder="1" applyAlignment="1">
      <alignment horizontal="center" vertical="center"/>
    </xf>
    <xf numFmtId="0" fontId="0" fillId="8" borderId="113" xfId="0" applyFont="1" applyFill="1" applyBorder="1" applyAlignment="1">
      <alignment horizontal="center" vertical="center"/>
    </xf>
    <xf numFmtId="0" fontId="0" fillId="8" borderId="34" xfId="0" applyFont="1" applyFill="1" applyBorder="1" applyAlignment="1">
      <alignment horizontal="center" vertical="center"/>
    </xf>
    <xf numFmtId="0" fontId="0" fillId="8" borderId="34" xfId="0" applyFont="1" applyFill="1" applyBorder="1" applyAlignment="1">
      <alignment vertical="center"/>
    </xf>
    <xf numFmtId="0" fontId="0" fillId="8" borderId="50" xfId="0" applyFont="1" applyFill="1" applyBorder="1" applyAlignment="1">
      <alignment horizontal="center" vertical="center"/>
    </xf>
    <xf numFmtId="0" fontId="0" fillId="8" borderId="46" xfId="0" applyFont="1" applyFill="1" applyBorder="1" applyAlignment="1">
      <alignment horizontal="left" vertical="center" wrapText="1"/>
    </xf>
    <xf numFmtId="0" fontId="0" fillId="8" borderId="69" xfId="0" applyFont="1" applyFill="1" applyBorder="1" applyAlignment="1">
      <alignment horizontal="center" vertical="center" wrapText="1"/>
    </xf>
    <xf numFmtId="0" fontId="0" fillId="8" borderId="114" xfId="0" applyFont="1" applyFill="1" applyBorder="1" applyAlignment="1">
      <alignment horizontal="center" vertical="center"/>
    </xf>
    <xf numFmtId="0" fontId="0" fillId="8" borderId="115" xfId="0" applyFont="1" applyFill="1" applyBorder="1" applyAlignment="1">
      <alignment horizontal="center" vertical="center"/>
    </xf>
    <xf numFmtId="0" fontId="0" fillId="8" borderId="10" xfId="0" applyFont="1" applyFill="1" applyBorder="1" applyAlignment="1">
      <alignment horizontal="center" vertical="center"/>
    </xf>
    <xf numFmtId="0" fontId="0" fillId="8" borderId="10" xfId="0" applyFont="1" applyFill="1" applyBorder="1" applyAlignment="1">
      <alignment vertical="center"/>
    </xf>
    <xf numFmtId="0" fontId="0" fillId="8" borderId="47" xfId="0" applyFont="1" applyFill="1" applyBorder="1" applyAlignment="1">
      <alignment horizontal="center" vertical="center"/>
    </xf>
    <xf numFmtId="0" fontId="24" fillId="8" borderId="77" xfId="0" applyFont="1" applyFill="1" applyBorder="1" applyAlignment="1">
      <alignment vertical="center" wrapText="1"/>
    </xf>
    <xf numFmtId="0" fontId="24" fillId="8" borderId="56" xfId="0" applyFont="1" applyFill="1" applyBorder="1" applyAlignment="1">
      <alignment vertical="center" wrapText="1"/>
    </xf>
    <xf numFmtId="0" fontId="24" fillId="8" borderId="77" xfId="0" applyFont="1" applyFill="1" applyBorder="1" applyAlignment="1">
      <alignment horizontal="justify" vertical="center" wrapText="1"/>
    </xf>
    <xf numFmtId="0" fontId="24" fillId="8" borderId="26" xfId="0" applyFont="1" applyFill="1" applyBorder="1" applyAlignment="1">
      <alignment vertical="center" wrapText="1"/>
    </xf>
    <xf numFmtId="0" fontId="24" fillId="8" borderId="38" xfId="0" applyFont="1" applyFill="1" applyBorder="1" applyAlignment="1">
      <alignment vertical="center" wrapText="1"/>
    </xf>
    <xf numFmtId="0" fontId="24" fillId="8" borderId="27" xfId="0" applyFont="1" applyFill="1" applyBorder="1" applyAlignment="1">
      <alignment horizontal="justify" vertical="center" wrapText="1"/>
    </xf>
    <xf numFmtId="0" fontId="24" fillId="8" borderId="18" xfId="0" applyFont="1" applyFill="1" applyBorder="1" applyAlignment="1">
      <alignment horizontal="right" vertical="center" wrapText="1"/>
    </xf>
    <xf numFmtId="0" fontId="24" fillId="8" borderId="19" xfId="0" applyFont="1" applyFill="1" applyBorder="1" applyAlignment="1">
      <alignment horizontal="right" vertical="center" wrapText="1"/>
    </xf>
    <xf numFmtId="0" fontId="6" fillId="8" borderId="27" xfId="0" applyFont="1" applyFill="1" applyBorder="1" applyAlignment="1">
      <alignment horizontal="right" vertical="center" wrapText="1"/>
    </xf>
    <xf numFmtId="0" fontId="6" fillId="8" borderId="55" xfId="0" applyFont="1" applyFill="1" applyBorder="1" applyAlignment="1">
      <alignment horizontal="right" vertical="center" wrapText="1"/>
    </xf>
    <xf numFmtId="0" fontId="6" fillId="8" borderId="56" xfId="0" applyFont="1" applyFill="1" applyBorder="1" applyAlignment="1">
      <alignment horizontal="right" vertical="center" wrapText="1"/>
    </xf>
    <xf numFmtId="0" fontId="6" fillId="8" borderId="97" xfId="0" applyFont="1" applyFill="1" applyBorder="1" applyAlignment="1">
      <alignment horizontal="right" vertical="center" wrapText="1"/>
    </xf>
    <xf numFmtId="0" fontId="6" fillId="8" borderId="79" xfId="0" applyFont="1" applyFill="1" applyBorder="1" applyAlignment="1">
      <alignment horizontal="right" vertical="center" wrapText="1"/>
    </xf>
    <xf numFmtId="0" fontId="6" fillId="8" borderId="32" xfId="0" applyFont="1" applyFill="1" applyBorder="1" applyAlignment="1">
      <alignment horizontal="right" vertical="center" wrapText="1"/>
    </xf>
    <xf numFmtId="0" fontId="6" fillId="8" borderId="9" xfId="0" applyFont="1" applyFill="1" applyBorder="1" applyAlignment="1">
      <alignment horizontal="right" vertical="center" wrapText="1"/>
    </xf>
    <xf numFmtId="0" fontId="6" fillId="8" borderId="11" xfId="0" applyFont="1" applyFill="1" applyBorder="1" applyAlignment="1">
      <alignment horizontal="right" vertical="center" wrapText="1"/>
    </xf>
    <xf numFmtId="0" fontId="6" fillId="8" borderId="23" xfId="0" applyFont="1" applyFill="1" applyBorder="1" applyAlignment="1">
      <alignment horizontal="right" vertical="center" wrapText="1"/>
    </xf>
    <xf numFmtId="0" fontId="6" fillId="8" borderId="38" xfId="0" applyFont="1" applyFill="1" applyBorder="1" applyAlignment="1">
      <alignment horizontal="right" vertical="center" wrapText="1"/>
    </xf>
    <xf numFmtId="0" fontId="6" fillId="8" borderId="108" xfId="0" applyFont="1" applyFill="1" applyBorder="1" applyAlignment="1">
      <alignment horizontal="right" vertical="center" wrapText="1"/>
    </xf>
    <xf numFmtId="0" fontId="6" fillId="8" borderId="18" xfId="0" applyFont="1" applyFill="1" applyBorder="1" applyAlignment="1">
      <alignment horizontal="right" vertical="center" wrapText="1"/>
    </xf>
    <xf numFmtId="0" fontId="6" fillId="8" borderId="19" xfId="0" applyFont="1" applyFill="1" applyBorder="1" applyAlignment="1">
      <alignment horizontal="right" vertical="center" wrapText="1"/>
    </xf>
    <xf numFmtId="0" fontId="21" fillId="5" borderId="139" xfId="0" applyFont="1" applyFill="1" applyBorder="1" applyAlignment="1">
      <alignment horizontal="center" vertical="center"/>
    </xf>
    <xf numFmtId="0" fontId="21" fillId="5" borderId="140" xfId="0" applyFont="1" applyFill="1" applyBorder="1" applyAlignment="1">
      <alignment horizontal="center" vertical="center"/>
    </xf>
    <xf numFmtId="0" fontId="21" fillId="5" borderId="141" xfId="0" applyFont="1" applyFill="1" applyBorder="1" applyAlignment="1">
      <alignment horizontal="center" vertical="center"/>
    </xf>
    <xf numFmtId="37" fontId="21" fillId="0" borderId="145" xfId="0" applyNumberFormat="1" applyFont="1" applyFill="1" applyBorder="1" applyAlignment="1" applyProtection="1">
      <alignment vertical="center"/>
    </xf>
    <xf numFmtId="37" fontId="21" fillId="0" borderId="146" xfId="0" applyNumberFormat="1" applyFont="1" applyFill="1" applyBorder="1" applyAlignment="1" applyProtection="1">
      <alignment vertical="center"/>
    </xf>
    <xf numFmtId="37" fontId="21" fillId="0" borderId="147" xfId="0" applyNumberFormat="1" applyFont="1" applyFill="1" applyBorder="1" applyAlignment="1" applyProtection="1">
      <alignment vertical="center"/>
    </xf>
    <xf numFmtId="0" fontId="21" fillId="5" borderId="38" xfId="0" applyFont="1" applyFill="1" applyBorder="1" applyAlignment="1">
      <alignment horizontal="center" vertical="center" wrapText="1"/>
    </xf>
    <xf numFmtId="0" fontId="21" fillId="5" borderId="26" xfId="0" applyFont="1" applyFill="1" applyBorder="1" applyAlignment="1">
      <alignment horizontal="center" vertical="center"/>
    </xf>
    <xf numFmtId="184" fontId="21" fillId="6" borderId="27" xfId="0" applyNumberFormat="1" applyFont="1" applyFill="1" applyBorder="1" applyAlignment="1">
      <alignment vertical="center" shrinkToFit="1"/>
    </xf>
    <xf numFmtId="0" fontId="28" fillId="0" borderId="0" xfId="0" applyFont="1" applyBorder="1" applyAlignment="1">
      <alignment vertical="center"/>
    </xf>
    <xf numFmtId="0" fontId="23" fillId="0" borderId="0" xfId="0" applyFont="1" applyBorder="1" applyAlignment="1">
      <alignment horizontal="right" vertical="center"/>
    </xf>
    <xf numFmtId="0" fontId="23" fillId="9" borderId="0" xfId="0" applyFont="1" applyFill="1" applyBorder="1" applyAlignment="1">
      <alignment vertical="center"/>
    </xf>
    <xf numFmtId="0" fontId="28" fillId="7" borderId="0" xfId="0" applyFont="1" applyFill="1" applyBorder="1" applyAlignment="1">
      <alignment vertical="center"/>
    </xf>
    <xf numFmtId="38" fontId="21" fillId="5" borderId="27" xfId="2" applyFont="1" applyFill="1" applyBorder="1" applyAlignment="1">
      <alignment vertical="center" shrinkToFit="1"/>
    </xf>
    <xf numFmtId="199" fontId="21" fillId="6" borderId="27" xfId="2" applyNumberFormat="1" applyFont="1" applyFill="1" applyBorder="1" applyAlignment="1">
      <alignment vertical="center" shrinkToFit="1"/>
    </xf>
    <xf numFmtId="38" fontId="21" fillId="0" borderId="0" xfId="2" applyFont="1" applyBorder="1" applyAlignment="1">
      <alignment vertical="center"/>
    </xf>
    <xf numFmtId="38" fontId="28" fillId="0" borderId="0" xfId="2" applyFont="1" applyBorder="1" applyAlignment="1">
      <alignment vertical="center"/>
    </xf>
    <xf numFmtId="38" fontId="21" fillId="0" borderId="0" xfId="2" applyFont="1" applyFill="1" applyBorder="1" applyAlignment="1">
      <alignment horizontal="left" vertical="center"/>
    </xf>
    <xf numFmtId="38" fontId="21" fillId="5" borderId="27" xfId="2" applyFont="1" applyFill="1" applyBorder="1" applyAlignment="1">
      <alignment horizontal="center" vertical="center"/>
    </xf>
    <xf numFmtId="38" fontId="21" fillId="0" borderId="27" xfId="2" applyFont="1" applyBorder="1" applyAlignment="1">
      <alignment vertical="center"/>
    </xf>
    <xf numFmtId="38" fontId="21" fillId="0" borderId="27" xfId="2" applyFont="1" applyFill="1" applyBorder="1" applyAlignment="1">
      <alignment horizontal="right" vertical="center"/>
    </xf>
    <xf numFmtId="0" fontId="23" fillId="0" borderId="0" xfId="0" applyFont="1" applyBorder="1" applyAlignment="1">
      <alignment vertical="center" shrinkToFit="1"/>
    </xf>
    <xf numFmtId="0" fontId="23" fillId="5" borderId="27" xfId="0" applyFont="1" applyFill="1" applyBorder="1" applyAlignment="1">
      <alignment horizontal="center" vertical="center" shrinkToFit="1"/>
    </xf>
    <xf numFmtId="0" fontId="23" fillId="0" borderId="27" xfId="0" applyFont="1" applyBorder="1" applyAlignment="1">
      <alignment horizontal="center" vertical="center" shrinkToFit="1"/>
    </xf>
    <xf numFmtId="38" fontId="23" fillId="0" borderId="27" xfId="0" applyNumberFormat="1" applyFont="1" applyBorder="1" applyAlignment="1">
      <alignment vertical="center" shrinkToFit="1"/>
    </xf>
    <xf numFmtId="38" fontId="23" fillId="5" borderId="27" xfId="0" applyNumberFormat="1" applyFont="1" applyFill="1" applyBorder="1" applyAlignment="1">
      <alignment vertical="center" shrinkToFit="1"/>
    </xf>
    <xf numFmtId="0" fontId="28" fillId="0" borderId="27" xfId="0" applyFont="1" applyBorder="1" applyAlignment="1">
      <alignment vertical="center"/>
    </xf>
    <xf numFmtId="0" fontId="28" fillId="0" borderId="27" xfId="0" applyFont="1" applyBorder="1" applyAlignment="1">
      <alignment horizontal="center" vertical="center"/>
    </xf>
    <xf numFmtId="0" fontId="4" fillId="0" borderId="0" xfId="0" applyFont="1" applyFill="1" applyAlignment="1">
      <alignment vertical="center"/>
    </xf>
    <xf numFmtId="38" fontId="0" fillId="0" borderId="18" xfId="2" applyFont="1" applyFill="1" applyBorder="1" applyAlignment="1">
      <alignment vertical="center"/>
    </xf>
    <xf numFmtId="38" fontId="0" fillId="0" borderId="4" xfId="2" applyFont="1" applyFill="1" applyBorder="1" applyAlignment="1">
      <alignment vertical="center"/>
    </xf>
    <xf numFmtId="0" fontId="0" fillId="0" borderId="0" xfId="0" applyFill="1" applyAlignment="1">
      <alignment vertical="center"/>
    </xf>
    <xf numFmtId="0" fontId="6" fillId="5" borderId="151" xfId="0" applyFont="1" applyFill="1" applyBorder="1" applyAlignment="1">
      <alignment vertical="center"/>
    </xf>
    <xf numFmtId="0" fontId="6" fillId="5" borderId="152" xfId="0" applyFont="1" applyFill="1" applyBorder="1" applyAlignment="1">
      <alignment vertical="center"/>
    </xf>
    <xf numFmtId="38" fontId="0" fillId="0" borderId="153" xfId="2" applyFont="1" applyFill="1" applyBorder="1" applyAlignment="1">
      <alignment vertical="center"/>
    </xf>
    <xf numFmtId="0" fontId="6" fillId="5" borderId="118" xfId="0" applyFont="1" applyFill="1" applyBorder="1" applyAlignment="1">
      <alignment vertical="center"/>
    </xf>
    <xf numFmtId="0" fontId="6" fillId="5" borderId="154" xfId="0" applyFont="1" applyFill="1" applyBorder="1" applyAlignment="1">
      <alignment vertical="center"/>
    </xf>
    <xf numFmtId="0" fontId="6" fillId="5" borderId="155" xfId="0" applyFont="1" applyFill="1" applyBorder="1" applyAlignment="1">
      <alignment vertical="center"/>
    </xf>
    <xf numFmtId="0" fontId="6" fillId="5" borderId="156" xfId="0" applyFont="1" applyFill="1" applyBorder="1" applyAlignment="1">
      <alignment vertical="center"/>
    </xf>
    <xf numFmtId="0" fontId="6" fillId="5" borderId="123" xfId="0" applyFont="1" applyFill="1" applyBorder="1" applyAlignment="1">
      <alignment vertical="center"/>
    </xf>
    <xf numFmtId="0" fontId="6" fillId="5" borderId="157" xfId="0" applyFont="1" applyFill="1" applyBorder="1" applyAlignment="1">
      <alignment vertical="center"/>
    </xf>
    <xf numFmtId="38" fontId="0" fillId="0" borderId="19" xfId="2" applyFont="1" applyFill="1" applyBorder="1" applyAlignment="1">
      <alignment vertical="center"/>
    </xf>
    <xf numFmtId="38" fontId="0" fillId="0" borderId="8" xfId="2" applyFont="1" applyFill="1" applyBorder="1" applyAlignment="1">
      <alignment vertical="center"/>
    </xf>
    <xf numFmtId="9" fontId="0" fillId="0" borderId="2" xfId="1" applyFont="1" applyFill="1" applyBorder="1" applyAlignment="1">
      <alignment horizontal="right" vertical="center"/>
    </xf>
    <xf numFmtId="38" fontId="0" fillId="0" borderId="16" xfId="2" applyFont="1" applyFill="1" applyBorder="1" applyAlignment="1">
      <alignment horizontal="right" vertical="center"/>
    </xf>
    <xf numFmtId="38" fontId="0" fillId="0" borderId="159" xfId="2" applyFont="1" applyFill="1" applyBorder="1" applyAlignment="1">
      <alignment vertical="center"/>
    </xf>
    <xf numFmtId="9" fontId="0" fillId="0" borderId="6" xfId="1" applyFont="1" applyFill="1" applyBorder="1" applyAlignment="1">
      <alignment horizontal="right" vertical="center"/>
    </xf>
    <xf numFmtId="38" fontId="0" fillId="0" borderId="17" xfId="2" applyFont="1" applyFill="1" applyBorder="1" applyAlignment="1">
      <alignment horizontal="right" vertical="center"/>
    </xf>
    <xf numFmtId="0" fontId="22" fillId="7" borderId="0" xfId="0" applyFont="1" applyFill="1" applyAlignment="1">
      <alignment vertical="center"/>
    </xf>
    <xf numFmtId="0" fontId="28" fillId="5" borderId="161" xfId="0" applyFont="1" applyFill="1" applyBorder="1" applyAlignment="1">
      <alignment horizontal="center" vertical="center"/>
    </xf>
    <xf numFmtId="176" fontId="28" fillId="3" borderId="161" xfId="0" applyNumberFormat="1" applyFont="1" applyFill="1" applyBorder="1" applyAlignment="1">
      <alignment vertical="center"/>
    </xf>
    <xf numFmtId="176" fontId="28" fillId="3" borderId="162" xfId="0" applyNumberFormat="1" applyFont="1" applyFill="1" applyBorder="1" applyAlignment="1">
      <alignment vertical="center"/>
    </xf>
    <xf numFmtId="0" fontId="28" fillId="3" borderId="163" xfId="0" applyFont="1" applyFill="1" applyBorder="1" applyAlignment="1">
      <alignment horizontal="left" vertical="center" wrapText="1"/>
    </xf>
    <xf numFmtId="0" fontId="28" fillId="5" borderId="58" xfId="0" applyFont="1" applyFill="1" applyBorder="1" applyAlignment="1">
      <alignment horizontal="center" vertical="center"/>
    </xf>
    <xf numFmtId="176" fontId="28" fillId="3" borderId="58" xfId="0" applyNumberFormat="1" applyFont="1" applyFill="1" applyBorder="1" applyAlignment="1">
      <alignment vertical="center"/>
    </xf>
    <xf numFmtId="176" fontId="28" fillId="3" borderId="164" xfId="0" applyNumberFormat="1" applyFont="1" applyFill="1" applyBorder="1" applyAlignment="1">
      <alignment vertical="center"/>
    </xf>
    <xf numFmtId="0" fontId="28" fillId="3" borderId="165" xfId="0" applyFont="1" applyFill="1" applyBorder="1" applyAlignment="1">
      <alignment horizontal="left" vertical="center" wrapText="1"/>
    </xf>
    <xf numFmtId="41" fontId="28" fillId="3" borderId="162" xfId="0" applyNumberFormat="1" applyFont="1" applyFill="1" applyBorder="1" applyAlignment="1">
      <alignment vertical="center"/>
    </xf>
    <xf numFmtId="41" fontId="28" fillId="3" borderId="164" xfId="0" applyNumberFormat="1" applyFont="1" applyFill="1" applyBorder="1" applyAlignment="1">
      <alignment vertical="center"/>
    </xf>
    <xf numFmtId="0" fontId="28" fillId="5" borderId="12" xfId="0" applyFont="1" applyFill="1" applyBorder="1" applyAlignment="1">
      <alignment horizontal="center" vertical="center"/>
    </xf>
    <xf numFmtId="0" fontId="28" fillId="3" borderId="62" xfId="0" applyFont="1" applyFill="1" applyBorder="1" applyAlignment="1">
      <alignment vertical="center"/>
    </xf>
    <xf numFmtId="176" fontId="28" fillId="3" borderId="166" xfId="0" applyNumberFormat="1" applyFont="1" applyFill="1" applyBorder="1" applyAlignment="1">
      <alignment vertical="center"/>
    </xf>
    <xf numFmtId="0" fontId="28" fillId="5" borderId="167" xfId="0" applyFont="1" applyFill="1" applyBorder="1" applyAlignment="1">
      <alignment horizontal="center" vertical="center"/>
    </xf>
    <xf numFmtId="176" fontId="28" fillId="3" borderId="168" xfId="0" applyNumberFormat="1" applyFont="1" applyFill="1" applyBorder="1" applyAlignment="1">
      <alignment vertical="center"/>
    </xf>
    <xf numFmtId="0" fontId="28" fillId="5" borderId="3" xfId="0" applyFont="1" applyFill="1" applyBorder="1" applyAlignment="1">
      <alignment horizontal="center" vertical="center"/>
    </xf>
    <xf numFmtId="176" fontId="28" fillId="3" borderId="122" xfId="0" applyNumberFormat="1" applyFont="1" applyFill="1" applyBorder="1" applyAlignment="1">
      <alignment vertical="center"/>
    </xf>
    <xf numFmtId="0" fontId="28" fillId="3" borderId="125" xfId="0" applyFont="1" applyFill="1" applyBorder="1" applyAlignment="1">
      <alignment horizontal="left" vertical="center" wrapText="1"/>
    </xf>
    <xf numFmtId="0" fontId="28" fillId="3" borderId="166" xfId="0" applyFont="1" applyFill="1" applyBorder="1" applyAlignment="1">
      <alignment vertical="center"/>
    </xf>
    <xf numFmtId="41" fontId="28" fillId="3" borderId="166" xfId="0" applyNumberFormat="1" applyFont="1" applyFill="1" applyBorder="1" applyAlignment="1">
      <alignment vertical="center"/>
    </xf>
    <xf numFmtId="0" fontId="28" fillId="3" borderId="62" xfId="0" applyFont="1" applyFill="1" applyBorder="1" applyAlignment="1">
      <alignment horizontal="left" vertical="center" wrapText="1"/>
    </xf>
    <xf numFmtId="182" fontId="28" fillId="3" borderId="166" xfId="0" applyNumberFormat="1" applyFont="1" applyFill="1" applyBorder="1" applyAlignment="1">
      <alignment vertical="center"/>
    </xf>
    <xf numFmtId="183" fontId="28" fillId="3" borderId="125" xfId="0" applyNumberFormat="1" applyFont="1" applyFill="1" applyBorder="1" applyAlignment="1">
      <alignment vertical="center"/>
    </xf>
    <xf numFmtId="176" fontId="28" fillId="3" borderId="3" xfId="0" applyNumberFormat="1" applyFont="1" applyFill="1" applyBorder="1" applyAlignment="1">
      <alignment vertical="center"/>
    </xf>
    <xf numFmtId="0" fontId="28" fillId="3" borderId="165" xfId="0" applyFont="1" applyFill="1" applyBorder="1" applyAlignment="1">
      <alignment horizontal="right" vertical="center" wrapText="1"/>
    </xf>
    <xf numFmtId="176" fontId="28" fillId="3" borderId="167" xfId="0" applyNumberFormat="1" applyFont="1" applyFill="1" applyBorder="1" applyAlignment="1">
      <alignment vertical="center"/>
    </xf>
    <xf numFmtId="185" fontId="28" fillId="3" borderId="37" xfId="0" applyNumberFormat="1" applyFont="1" applyFill="1" applyBorder="1" applyAlignment="1">
      <alignment vertical="center"/>
    </xf>
    <xf numFmtId="0" fontId="28" fillId="0" borderId="25" xfId="0" applyFont="1" applyBorder="1" applyAlignment="1">
      <alignment vertical="center"/>
    </xf>
    <xf numFmtId="0" fontId="28" fillId="0" borderId="37" xfId="0" applyFont="1" applyBorder="1" applyAlignment="1">
      <alignment vertical="center"/>
    </xf>
    <xf numFmtId="0" fontId="28" fillId="3" borderId="56" xfId="0" applyFont="1" applyFill="1" applyBorder="1" applyAlignment="1">
      <alignment horizontal="center" vertical="center"/>
    </xf>
    <xf numFmtId="0" fontId="28" fillId="3" borderId="90" xfId="0" applyFont="1" applyFill="1" applyBorder="1" applyAlignment="1">
      <alignment horizontal="right" vertical="center"/>
    </xf>
    <xf numFmtId="0" fontId="28" fillId="3" borderId="38" xfId="0" applyFont="1" applyFill="1" applyBorder="1" applyAlignment="1">
      <alignment vertical="center"/>
    </xf>
    <xf numFmtId="0" fontId="28" fillId="3" borderId="43" xfId="0" applyFont="1" applyFill="1" applyBorder="1" applyAlignment="1">
      <alignment horizontal="right" vertical="center"/>
    </xf>
    <xf numFmtId="0" fontId="28" fillId="3" borderId="37" xfId="0" applyFont="1" applyFill="1" applyBorder="1" applyAlignment="1">
      <alignment horizontal="right" vertical="center"/>
    </xf>
    <xf numFmtId="0" fontId="28" fillId="3" borderId="50" xfId="0" applyFont="1" applyFill="1" applyBorder="1" applyAlignment="1">
      <alignment vertical="center"/>
    </xf>
    <xf numFmtId="0" fontId="10" fillId="0" borderId="0" xfId="0" applyFont="1"/>
    <xf numFmtId="0" fontId="30" fillId="0" borderId="0" xfId="0" applyFont="1" applyBorder="1" applyAlignment="1">
      <alignment vertical="center"/>
    </xf>
    <xf numFmtId="0" fontId="31" fillId="0" borderId="0" xfId="0" applyFont="1" applyFill="1" applyAlignment="1">
      <alignment vertical="center"/>
    </xf>
    <xf numFmtId="0" fontId="31" fillId="0" borderId="0" xfId="0" applyFont="1" applyFill="1" applyAlignment="1">
      <alignment horizontal="left" vertical="center"/>
    </xf>
    <xf numFmtId="37" fontId="21" fillId="0" borderId="142" xfId="0" applyNumberFormat="1" applyFont="1" applyFill="1" applyBorder="1" applyAlignment="1" applyProtection="1">
      <alignment vertical="center"/>
    </xf>
    <xf numFmtId="37" fontId="21" fillId="0" borderId="143" xfId="0" applyNumberFormat="1" applyFont="1" applyFill="1" applyBorder="1" applyAlignment="1" applyProtection="1">
      <alignment vertical="center"/>
    </xf>
    <xf numFmtId="37" fontId="21" fillId="0" borderId="144" xfId="0" applyNumberFormat="1" applyFont="1" applyFill="1" applyBorder="1" applyAlignment="1" applyProtection="1">
      <alignment vertical="center"/>
    </xf>
    <xf numFmtId="176" fontId="21" fillId="5" borderId="139" xfId="0" applyNumberFormat="1" applyFont="1" applyFill="1" applyBorder="1" applyAlignment="1">
      <alignment vertical="center"/>
    </xf>
    <xf numFmtId="176" fontId="21" fillId="5" borderId="140" xfId="0" applyNumberFormat="1" applyFont="1" applyFill="1" applyBorder="1" applyAlignment="1">
      <alignment vertical="center"/>
    </xf>
    <xf numFmtId="176" fontId="21" fillId="5" borderId="141" xfId="0" applyNumberFormat="1" applyFont="1" applyFill="1" applyBorder="1" applyAlignment="1">
      <alignment vertical="center"/>
    </xf>
    <xf numFmtId="37" fontId="21" fillId="0" borderId="171" xfId="0" applyNumberFormat="1" applyFont="1" applyFill="1" applyBorder="1" applyAlignment="1" applyProtection="1">
      <alignment vertical="center"/>
    </xf>
    <xf numFmtId="37" fontId="21" fillId="0" borderId="172" xfId="0" applyNumberFormat="1" applyFont="1" applyFill="1" applyBorder="1" applyAlignment="1" applyProtection="1">
      <alignment vertical="center"/>
    </xf>
    <xf numFmtId="0" fontId="21" fillId="6" borderId="139" xfId="0" applyFont="1" applyFill="1" applyBorder="1" applyAlignment="1">
      <alignment horizontal="center" vertical="center"/>
    </xf>
    <xf numFmtId="0" fontId="21" fillId="6" borderId="140" xfId="0" applyFont="1" applyFill="1" applyBorder="1" applyAlignment="1">
      <alignment horizontal="center" vertical="center"/>
    </xf>
    <xf numFmtId="0" fontId="21" fillId="6" borderId="141" xfId="0" applyFont="1" applyFill="1" applyBorder="1" applyAlignment="1">
      <alignment horizontal="center" vertical="center"/>
    </xf>
    <xf numFmtId="37" fontId="21" fillId="0" borderId="173" xfId="0" applyNumberFormat="1" applyFont="1" applyFill="1" applyBorder="1" applyAlignment="1" applyProtection="1">
      <alignment vertical="center"/>
    </xf>
    <xf numFmtId="0" fontId="32" fillId="0" borderId="0" xfId="0" applyFont="1" applyAlignment="1">
      <alignment vertical="center"/>
    </xf>
    <xf numFmtId="0" fontId="31" fillId="0" borderId="0" xfId="0" applyFont="1" applyAlignment="1">
      <alignment vertical="center"/>
    </xf>
    <xf numFmtId="0" fontId="6" fillId="5" borderId="161" xfId="0" applyFont="1" applyFill="1" applyBorder="1" applyAlignment="1">
      <alignment vertical="center"/>
    </xf>
    <xf numFmtId="0" fontId="28" fillId="3" borderId="25" xfId="0" applyFont="1" applyFill="1" applyBorder="1" applyAlignment="1">
      <alignment horizontal="left" vertical="center" wrapText="1"/>
    </xf>
    <xf numFmtId="182" fontId="28" fillId="3" borderId="37" xfId="0" applyNumberFormat="1" applyFont="1" applyFill="1" applyBorder="1" applyAlignment="1">
      <alignment vertical="center"/>
    </xf>
    <xf numFmtId="41" fontId="28" fillId="3" borderId="37" xfId="0" applyNumberFormat="1" applyFont="1" applyFill="1" applyBorder="1" applyAlignment="1">
      <alignment vertical="center"/>
    </xf>
    <xf numFmtId="183" fontId="28" fillId="3" borderId="50" xfId="0" applyNumberFormat="1" applyFont="1" applyFill="1" applyBorder="1" applyAlignment="1">
      <alignment vertical="center"/>
    </xf>
    <xf numFmtId="0" fontId="0" fillId="8" borderId="0" xfId="0" applyFill="1"/>
    <xf numFmtId="0" fontId="0" fillId="8" borderId="3" xfId="0" applyFill="1" applyBorder="1" applyAlignment="1">
      <alignment horizontal="right" vertical="center"/>
    </xf>
    <xf numFmtId="0" fontId="0" fillId="8" borderId="12" xfId="0" applyFill="1" applyBorder="1" applyAlignment="1">
      <alignment horizontal="right" vertical="center"/>
    </xf>
    <xf numFmtId="0" fontId="0" fillId="8" borderId="93" xfId="0" applyFill="1" applyBorder="1" applyAlignment="1">
      <alignment vertical="center"/>
    </xf>
    <xf numFmtId="0" fontId="0" fillId="8" borderId="20" xfId="0" applyFill="1" applyBorder="1" applyAlignment="1">
      <alignment vertical="center"/>
    </xf>
    <xf numFmtId="0" fontId="0" fillId="8" borderId="16" xfId="0" applyFill="1" applyBorder="1" applyAlignment="1">
      <alignment horizontal="right" vertical="center"/>
    </xf>
    <xf numFmtId="0" fontId="6" fillId="5" borderId="158" xfId="0" applyFont="1" applyFill="1" applyBorder="1" applyAlignment="1">
      <alignment horizontal="center" vertical="center" wrapText="1"/>
    </xf>
    <xf numFmtId="0" fontId="6" fillId="8" borderId="158" xfId="0" applyFont="1" applyFill="1" applyBorder="1" applyAlignment="1">
      <alignment horizontal="right" vertical="center" wrapText="1"/>
    </xf>
    <xf numFmtId="0" fontId="6" fillId="5" borderId="59" xfId="0" applyFont="1" applyFill="1" applyBorder="1" applyAlignment="1">
      <alignment horizontal="center" vertical="center" wrapText="1"/>
    </xf>
    <xf numFmtId="0" fontId="6" fillId="8" borderId="2" xfId="0" applyFont="1" applyFill="1" applyBorder="1" applyAlignment="1">
      <alignment horizontal="right" vertical="center" wrapText="1"/>
    </xf>
    <xf numFmtId="0" fontId="6" fillId="5" borderId="71" xfId="0" applyFont="1" applyFill="1" applyBorder="1" applyAlignment="1">
      <alignment horizontal="center" vertical="center" wrapText="1"/>
    </xf>
    <xf numFmtId="0" fontId="6" fillId="5" borderId="62" xfId="0" applyFont="1" applyFill="1" applyBorder="1" applyAlignment="1">
      <alignment horizontal="center" vertical="center" wrapText="1"/>
    </xf>
    <xf numFmtId="0" fontId="6" fillId="8" borderId="12" xfId="0" applyFont="1" applyFill="1" applyBorder="1" applyAlignment="1">
      <alignment horizontal="right" vertical="center" wrapText="1"/>
    </xf>
    <xf numFmtId="0" fontId="21" fillId="8" borderId="83" xfId="0" applyFont="1" applyFill="1" applyBorder="1" applyAlignment="1">
      <alignment vertical="center"/>
    </xf>
    <xf numFmtId="0" fontId="21" fillId="8" borderId="84" xfId="0" applyFont="1" applyFill="1" applyBorder="1" applyAlignment="1">
      <alignment horizontal="center" vertical="center"/>
    </xf>
    <xf numFmtId="195" fontId="21" fillId="8" borderId="83" xfId="0" applyNumberFormat="1" applyFont="1" applyFill="1" applyBorder="1" applyAlignment="1" applyProtection="1">
      <alignment vertical="center"/>
    </xf>
    <xf numFmtId="195" fontId="21" fillId="8" borderId="83" xfId="0" applyNumberFormat="1" applyFont="1" applyFill="1" applyBorder="1" applyAlignment="1">
      <alignment horizontal="center" vertical="center"/>
    </xf>
    <xf numFmtId="9" fontId="21" fillId="8" borderId="145" xfId="1" applyNumberFormat="1" applyFont="1" applyFill="1" applyBorder="1" applyAlignment="1" applyProtection="1">
      <alignment horizontal="center" vertical="center"/>
    </xf>
    <xf numFmtId="9" fontId="21" fillId="8" borderId="146" xfId="1" applyNumberFormat="1" applyFont="1" applyFill="1" applyBorder="1" applyAlignment="1" applyProtection="1">
      <alignment horizontal="center" vertical="center"/>
    </xf>
    <xf numFmtId="9" fontId="21" fillId="8" borderId="143" xfId="1" applyNumberFormat="1" applyFont="1" applyFill="1" applyBorder="1" applyAlignment="1" applyProtection="1">
      <alignment horizontal="center" vertical="center"/>
    </xf>
    <xf numFmtId="9" fontId="21" fillId="8" borderId="144" xfId="1" applyNumberFormat="1" applyFont="1" applyFill="1" applyBorder="1" applyAlignment="1" applyProtection="1">
      <alignment horizontal="center" vertical="center"/>
    </xf>
    <xf numFmtId="9" fontId="21" fillId="8" borderId="147" xfId="1" applyNumberFormat="1" applyFont="1" applyFill="1" applyBorder="1" applyAlignment="1" applyProtection="1">
      <alignment horizontal="center" vertical="center"/>
    </xf>
    <xf numFmtId="0" fontId="21" fillId="8" borderId="81" xfId="0" applyFont="1" applyFill="1" applyBorder="1" applyAlignment="1">
      <alignment vertical="center"/>
    </xf>
    <xf numFmtId="0" fontId="21" fillId="8" borderId="82" xfId="0" applyFont="1" applyFill="1" applyBorder="1" applyAlignment="1">
      <alignment horizontal="center" vertical="center"/>
    </xf>
    <xf numFmtId="195" fontId="21" fillId="8" borderId="81" xfId="0" applyNumberFormat="1" applyFont="1" applyFill="1" applyBorder="1" applyAlignment="1" applyProtection="1">
      <alignment vertical="center"/>
    </xf>
    <xf numFmtId="195" fontId="21" fillId="8" borderId="81" xfId="0" applyNumberFormat="1" applyFont="1" applyFill="1" applyBorder="1" applyAlignment="1">
      <alignment horizontal="center" vertical="center"/>
    </xf>
    <xf numFmtId="183" fontId="21" fillId="8" borderId="81" xfId="1" applyNumberFormat="1" applyFont="1" applyFill="1" applyBorder="1" applyAlignment="1">
      <alignment horizontal="center" vertical="center"/>
    </xf>
    <xf numFmtId="183" fontId="21" fillId="8" borderId="83" xfId="1" applyNumberFormat="1" applyFont="1" applyFill="1" applyBorder="1" applyAlignment="1">
      <alignment horizontal="center" vertical="center"/>
    </xf>
    <xf numFmtId="9" fontId="21" fillId="8" borderId="169" xfId="1" applyFont="1" applyFill="1" applyBorder="1" applyAlignment="1" applyProtection="1">
      <alignment horizontal="center" vertical="center"/>
    </xf>
    <xf numFmtId="9" fontId="21" fillId="8" borderId="170" xfId="1" applyFont="1" applyFill="1" applyBorder="1" applyAlignment="1" applyProtection="1">
      <alignment horizontal="center" vertical="center"/>
    </xf>
    <xf numFmtId="9" fontId="21" fillId="8" borderId="143" xfId="1" applyFont="1" applyFill="1" applyBorder="1" applyAlignment="1" applyProtection="1">
      <alignment horizontal="center" vertical="center"/>
    </xf>
    <xf numFmtId="9" fontId="21" fillId="8" borderId="144" xfId="1" applyFont="1" applyFill="1" applyBorder="1" applyAlignment="1" applyProtection="1">
      <alignment horizontal="center" vertical="center"/>
    </xf>
    <xf numFmtId="9" fontId="21" fillId="8" borderId="145" xfId="1" applyFont="1" applyFill="1" applyBorder="1" applyAlignment="1" applyProtection="1">
      <alignment horizontal="center" vertical="center"/>
    </xf>
    <xf numFmtId="9" fontId="21" fillId="8" borderId="146" xfId="1" applyFont="1" applyFill="1" applyBorder="1" applyAlignment="1" applyProtection="1">
      <alignment horizontal="center" vertical="center"/>
    </xf>
    <xf numFmtId="0" fontId="21" fillId="8" borderId="87" xfId="0" applyFont="1" applyFill="1" applyBorder="1" applyAlignment="1">
      <alignment vertical="center"/>
    </xf>
    <xf numFmtId="0" fontId="21" fillId="8" borderId="88" xfId="0" applyFont="1" applyFill="1" applyBorder="1" applyAlignment="1">
      <alignment horizontal="center" vertical="center"/>
    </xf>
    <xf numFmtId="195" fontId="21" fillId="8" borderId="87" xfId="0" applyNumberFormat="1" applyFont="1" applyFill="1" applyBorder="1" applyAlignment="1" applyProtection="1">
      <alignment vertical="center"/>
    </xf>
    <xf numFmtId="195" fontId="21" fillId="8" borderId="87" xfId="0" applyNumberFormat="1" applyFont="1" applyFill="1" applyBorder="1" applyAlignment="1">
      <alignment horizontal="center" vertical="center"/>
    </xf>
    <xf numFmtId="183" fontId="21" fillId="8" borderId="87" xfId="1" applyNumberFormat="1" applyFont="1" applyFill="1" applyBorder="1" applyAlignment="1">
      <alignment horizontal="center" vertical="center"/>
    </xf>
    <xf numFmtId="9" fontId="21" fillId="8" borderId="169" xfId="1" applyNumberFormat="1" applyFont="1" applyFill="1" applyBorder="1" applyAlignment="1" applyProtection="1">
      <alignment horizontal="center" vertical="center"/>
    </xf>
    <xf numFmtId="9" fontId="21" fillId="8" borderId="170" xfId="1" applyNumberFormat="1" applyFont="1" applyFill="1" applyBorder="1" applyAlignment="1" applyProtection="1">
      <alignment horizontal="center" vertical="center"/>
    </xf>
    <xf numFmtId="9" fontId="21" fillId="8" borderId="173" xfId="1" applyNumberFormat="1" applyFont="1" applyFill="1" applyBorder="1" applyAlignment="1" applyProtection="1">
      <alignment horizontal="center" vertical="center"/>
    </xf>
    <xf numFmtId="9" fontId="21" fillId="8" borderId="171" xfId="1" applyNumberFormat="1" applyFont="1" applyFill="1" applyBorder="1" applyAlignment="1" applyProtection="1">
      <alignment horizontal="center" vertical="center"/>
    </xf>
    <xf numFmtId="9" fontId="21" fillId="8" borderId="172" xfId="1" applyNumberFormat="1" applyFont="1" applyFill="1" applyBorder="1" applyAlignment="1" applyProtection="1">
      <alignment horizontal="center" vertical="center"/>
    </xf>
    <xf numFmtId="195" fontId="21" fillId="8" borderId="87" xfId="0" applyNumberFormat="1" applyFont="1" applyFill="1" applyBorder="1" applyAlignment="1">
      <alignment vertical="center"/>
    </xf>
    <xf numFmtId="0" fontId="21" fillId="5" borderId="2" xfId="0" applyFont="1" applyFill="1" applyBorder="1" applyAlignment="1">
      <alignment horizontal="center" vertical="center"/>
    </xf>
    <xf numFmtId="0" fontId="21" fillId="5" borderId="2" xfId="0" applyFont="1" applyFill="1" applyBorder="1" applyAlignment="1">
      <alignment vertical="center"/>
    </xf>
    <xf numFmtId="0" fontId="21" fillId="5" borderId="59" xfId="0" applyFont="1" applyFill="1" applyBorder="1" applyAlignment="1">
      <alignment horizontal="center" vertical="center"/>
    </xf>
    <xf numFmtId="195" fontId="21" fillId="5" borderId="2" xfId="0" applyNumberFormat="1" applyFont="1" applyFill="1" applyBorder="1" applyAlignment="1">
      <alignment vertical="center"/>
    </xf>
    <xf numFmtId="195" fontId="21" fillId="5" borderId="2" xfId="0" applyNumberFormat="1" applyFont="1" applyFill="1" applyBorder="1" applyAlignment="1">
      <alignment horizontal="center" vertical="center"/>
    </xf>
    <xf numFmtId="204" fontId="21" fillId="5" borderId="2" xfId="2" applyNumberFormat="1" applyFont="1" applyFill="1" applyBorder="1" applyAlignment="1">
      <alignment horizontal="center" vertical="center"/>
    </xf>
    <xf numFmtId="0" fontId="21" fillId="5" borderId="174" xfId="0" applyFont="1" applyFill="1" applyBorder="1" applyAlignment="1">
      <alignment horizontal="center" vertical="center"/>
    </xf>
    <xf numFmtId="0" fontId="21" fillId="5" borderId="175" xfId="0" applyFont="1" applyFill="1" applyBorder="1" applyAlignment="1">
      <alignment horizontal="center" vertical="center"/>
    </xf>
    <xf numFmtId="0" fontId="21" fillId="5" borderId="176" xfId="0" applyFont="1" applyFill="1" applyBorder="1" applyAlignment="1">
      <alignment horizontal="center" vertical="center"/>
    </xf>
    <xf numFmtId="9" fontId="21" fillId="8" borderId="177" xfId="1" applyNumberFormat="1" applyFont="1" applyFill="1" applyBorder="1" applyAlignment="1" applyProtection="1">
      <alignment horizontal="center" vertical="center"/>
    </xf>
    <xf numFmtId="9" fontId="21" fillId="8" borderId="178" xfId="1" applyNumberFormat="1" applyFont="1" applyFill="1" applyBorder="1" applyAlignment="1" applyProtection="1">
      <alignment horizontal="center" vertical="center"/>
    </xf>
    <xf numFmtId="37" fontId="21" fillId="0" borderId="179" xfId="0" applyNumberFormat="1" applyFont="1" applyFill="1" applyBorder="1" applyAlignment="1" applyProtection="1">
      <alignment vertical="center"/>
    </xf>
    <xf numFmtId="37" fontId="21" fillId="0" borderId="177" xfId="0" applyNumberFormat="1" applyFont="1" applyFill="1" applyBorder="1" applyAlignment="1" applyProtection="1">
      <alignment vertical="center"/>
    </xf>
    <xf numFmtId="37" fontId="21" fillId="0" borderId="178" xfId="0" applyNumberFormat="1" applyFont="1" applyFill="1" applyBorder="1" applyAlignment="1" applyProtection="1">
      <alignment vertical="center"/>
    </xf>
    <xf numFmtId="195" fontId="21" fillId="5" borderId="2" xfId="0" applyNumberFormat="1" applyFont="1" applyFill="1" applyBorder="1" applyAlignment="1" applyProtection="1">
      <alignment vertical="center"/>
    </xf>
    <xf numFmtId="176" fontId="21" fillId="5" borderId="174" xfId="0" applyNumberFormat="1" applyFont="1" applyFill="1" applyBorder="1" applyAlignment="1">
      <alignment vertical="center"/>
    </xf>
    <xf numFmtId="176" fontId="21" fillId="5" borderId="175" xfId="0" applyNumberFormat="1" applyFont="1" applyFill="1" applyBorder="1" applyAlignment="1">
      <alignment vertical="center"/>
    </xf>
    <xf numFmtId="176" fontId="21" fillId="5" borderId="176" xfId="0" applyNumberFormat="1" applyFont="1" applyFill="1" applyBorder="1" applyAlignment="1">
      <alignment vertical="center"/>
    </xf>
    <xf numFmtId="9" fontId="21" fillId="8" borderId="173" xfId="1" applyFont="1" applyFill="1" applyBorder="1" applyAlignment="1" applyProtection="1">
      <alignment horizontal="center" vertical="center"/>
    </xf>
    <xf numFmtId="9" fontId="21" fillId="8" borderId="171" xfId="1" applyFont="1" applyFill="1" applyBorder="1" applyAlignment="1" applyProtection="1">
      <alignment horizontal="center" vertical="center"/>
    </xf>
    <xf numFmtId="9" fontId="21" fillId="8" borderId="172" xfId="1" applyFont="1" applyFill="1" applyBorder="1" applyAlignment="1" applyProtection="1">
      <alignment horizontal="center" vertical="center"/>
    </xf>
    <xf numFmtId="0" fontId="21" fillId="6" borderId="2" xfId="0" applyFont="1" applyFill="1" applyBorder="1" applyAlignment="1">
      <alignment horizontal="center" vertical="center"/>
    </xf>
    <xf numFmtId="0" fontId="21" fillId="6" borderId="2" xfId="0" applyFont="1" applyFill="1" applyBorder="1" applyAlignment="1">
      <alignment vertical="center"/>
    </xf>
    <xf numFmtId="0" fontId="21" fillId="6" borderId="59" xfId="0" applyFont="1" applyFill="1" applyBorder="1" applyAlignment="1">
      <alignment horizontal="center" vertical="center"/>
    </xf>
    <xf numFmtId="195" fontId="21" fillId="6" borderId="2" xfId="0" applyNumberFormat="1" applyFont="1" applyFill="1" applyBorder="1" applyAlignment="1">
      <alignment vertical="center"/>
    </xf>
    <xf numFmtId="195" fontId="21" fillId="6" borderId="2" xfId="0" applyNumberFormat="1" applyFont="1" applyFill="1" applyBorder="1" applyAlignment="1">
      <alignment horizontal="center" vertical="center"/>
    </xf>
    <xf numFmtId="204" fontId="21" fillId="6" borderId="2" xfId="2" applyNumberFormat="1" applyFont="1" applyFill="1" applyBorder="1" applyAlignment="1">
      <alignment horizontal="center" vertical="center"/>
    </xf>
    <xf numFmtId="0" fontId="21" fillId="6" borderId="174" xfId="0" applyFont="1" applyFill="1" applyBorder="1" applyAlignment="1">
      <alignment vertical="center"/>
    </xf>
    <xf numFmtId="0" fontId="21" fillId="6" borderId="175" xfId="0" applyFont="1" applyFill="1" applyBorder="1" applyAlignment="1">
      <alignment vertical="center"/>
    </xf>
    <xf numFmtId="0" fontId="21" fillId="6" borderId="176" xfId="0" applyFont="1" applyFill="1" applyBorder="1" applyAlignment="1">
      <alignment vertical="center"/>
    </xf>
    <xf numFmtId="195" fontId="21" fillId="6" borderId="2" xfId="0" applyNumberFormat="1" applyFont="1" applyFill="1" applyBorder="1" applyAlignment="1" applyProtection="1">
      <alignment vertical="center"/>
    </xf>
    <xf numFmtId="176" fontId="21" fillId="6" borderId="174" xfId="0" applyNumberFormat="1" applyFont="1" applyFill="1" applyBorder="1" applyAlignment="1">
      <alignment vertical="center"/>
    </xf>
    <xf numFmtId="176" fontId="21" fillId="6" borderId="175" xfId="0" applyNumberFormat="1" applyFont="1" applyFill="1" applyBorder="1" applyAlignment="1">
      <alignment vertical="center"/>
    </xf>
    <xf numFmtId="176" fontId="21" fillId="6" borderId="176" xfId="0" applyNumberFormat="1" applyFont="1" applyFill="1" applyBorder="1" applyAlignment="1">
      <alignment vertical="center"/>
    </xf>
    <xf numFmtId="0" fontId="28" fillId="8" borderId="0" xfId="0" applyFont="1" applyFill="1" applyBorder="1" applyAlignment="1">
      <alignment vertical="center"/>
    </xf>
    <xf numFmtId="38" fontId="21" fillId="0" borderId="0" xfId="2" applyFont="1" applyFill="1" applyBorder="1" applyAlignment="1">
      <alignment vertical="center"/>
    </xf>
    <xf numFmtId="0" fontId="28" fillId="0" borderId="158" xfId="0" applyFont="1" applyBorder="1" applyAlignment="1">
      <alignment vertical="center"/>
    </xf>
    <xf numFmtId="0" fontId="28" fillId="8" borderId="158" xfId="0" applyFont="1" applyFill="1" applyBorder="1" applyAlignment="1">
      <alignment horizontal="center" vertical="center"/>
    </xf>
    <xf numFmtId="38" fontId="21" fillId="0" borderId="158" xfId="2" applyFont="1" applyBorder="1" applyAlignment="1">
      <alignment vertical="center"/>
    </xf>
    <xf numFmtId="38" fontId="21" fillId="0" borderId="158" xfId="2" applyFont="1" applyFill="1" applyBorder="1" applyAlignment="1">
      <alignment horizontal="right" vertical="center"/>
    </xf>
    <xf numFmtId="0" fontId="28" fillId="0" borderId="2" xfId="0" applyFont="1" applyBorder="1" applyAlignment="1">
      <alignment vertical="center"/>
    </xf>
    <xf numFmtId="0" fontId="28" fillId="0" borderId="2" xfId="0" applyFont="1" applyBorder="1" applyAlignment="1">
      <alignment horizontal="center" vertical="center"/>
    </xf>
    <xf numFmtId="38" fontId="21" fillId="0" borderId="2" xfId="2" applyFont="1" applyBorder="1" applyAlignment="1">
      <alignment vertical="center"/>
    </xf>
    <xf numFmtId="38" fontId="21" fillId="0" borderId="2" xfId="2" applyFont="1" applyFill="1" applyBorder="1" applyAlignment="1">
      <alignment horizontal="right" vertical="center"/>
    </xf>
    <xf numFmtId="0" fontId="23" fillId="5" borderId="139" xfId="0" applyFont="1" applyFill="1" applyBorder="1" applyAlignment="1">
      <alignment horizontal="center" vertical="center" shrinkToFit="1"/>
    </xf>
    <xf numFmtId="0" fontId="23" fillId="5" borderId="141" xfId="0" applyFont="1" applyFill="1" applyBorder="1" applyAlignment="1">
      <alignment horizontal="center" vertical="center" shrinkToFit="1"/>
    </xf>
    <xf numFmtId="38" fontId="23" fillId="0" borderId="139" xfId="0" applyNumberFormat="1" applyFont="1" applyBorder="1" applyAlignment="1">
      <alignment vertical="center" shrinkToFit="1"/>
    </xf>
    <xf numFmtId="38" fontId="23" fillId="0" borderId="141" xfId="0" applyNumberFormat="1" applyFont="1" applyBorder="1" applyAlignment="1">
      <alignment vertical="center" shrinkToFit="1"/>
    </xf>
    <xf numFmtId="38" fontId="23" fillId="5" borderId="139" xfId="0" applyNumberFormat="1" applyFont="1" applyFill="1" applyBorder="1" applyAlignment="1">
      <alignment vertical="center" shrinkToFit="1"/>
    </xf>
    <xf numFmtId="38" fontId="23" fillId="5" borderId="141" xfId="0" applyNumberFormat="1" applyFont="1" applyFill="1" applyBorder="1" applyAlignment="1">
      <alignment vertical="center" shrinkToFit="1"/>
    </xf>
    <xf numFmtId="0" fontId="21" fillId="0" borderId="71" xfId="0" applyFont="1" applyFill="1" applyBorder="1" applyAlignment="1">
      <alignment vertical="center"/>
    </xf>
    <xf numFmtId="0" fontId="21" fillId="0" borderId="71" xfId="0" applyFont="1" applyFill="1" applyBorder="1" applyAlignment="1">
      <alignment horizontal="center" vertical="center"/>
    </xf>
    <xf numFmtId="38" fontId="21" fillId="0" borderId="158" xfId="2" applyFont="1" applyFill="1" applyBorder="1" applyAlignment="1">
      <alignment vertical="center" shrinkToFit="1"/>
    </xf>
    <xf numFmtId="0" fontId="21" fillId="0" borderId="62" xfId="0" applyFont="1" applyFill="1" applyBorder="1" applyAlignment="1">
      <alignment vertical="center"/>
    </xf>
    <xf numFmtId="0" fontId="21" fillId="0" borderId="62" xfId="0" applyFont="1" applyFill="1" applyBorder="1" applyAlignment="1">
      <alignment horizontal="center" vertical="center"/>
    </xf>
    <xf numFmtId="38" fontId="21" fillId="0" borderId="12" xfId="2" applyFont="1" applyFill="1" applyBorder="1" applyAlignment="1">
      <alignment vertical="center" shrinkToFit="1"/>
    </xf>
    <xf numFmtId="0" fontId="21" fillId="0" borderId="59" xfId="0" applyFont="1" applyFill="1" applyBorder="1" applyAlignment="1">
      <alignment vertical="center"/>
    </xf>
    <xf numFmtId="0" fontId="21" fillId="0" borderId="59" xfId="0" applyFont="1" applyFill="1" applyBorder="1" applyAlignment="1">
      <alignment horizontal="center" vertical="center"/>
    </xf>
    <xf numFmtId="38" fontId="21" fillId="0" borderId="2" xfId="2" applyFont="1" applyFill="1" applyBorder="1" applyAlignment="1">
      <alignment vertical="center" shrinkToFit="1"/>
    </xf>
    <xf numFmtId="0" fontId="21" fillId="8" borderId="71" xfId="0" applyFont="1" applyFill="1" applyBorder="1" applyAlignment="1">
      <alignment vertical="center"/>
    </xf>
    <xf numFmtId="0" fontId="21" fillId="8" borderId="158" xfId="0" applyFont="1" applyFill="1" applyBorder="1" applyAlignment="1">
      <alignment horizontal="center" vertical="center"/>
    </xf>
    <xf numFmtId="199" fontId="21" fillId="8" borderId="158" xfId="2" applyNumberFormat="1" applyFont="1" applyFill="1" applyBorder="1" applyAlignment="1">
      <alignment vertical="center" shrinkToFit="1"/>
    </xf>
    <xf numFmtId="199" fontId="21" fillId="0" borderId="158" xfId="2" applyNumberFormat="1" applyFont="1" applyFill="1" applyBorder="1" applyAlignment="1">
      <alignment vertical="center" shrinkToFit="1"/>
    </xf>
    <xf numFmtId="0" fontId="21" fillId="8" borderId="62" xfId="0" applyFont="1" applyFill="1" applyBorder="1" applyAlignment="1">
      <alignment vertical="center"/>
    </xf>
    <xf numFmtId="0" fontId="21" fillId="8" borderId="12" xfId="0" applyFont="1" applyFill="1" applyBorder="1" applyAlignment="1">
      <alignment horizontal="center" vertical="center"/>
    </xf>
    <xf numFmtId="199" fontId="21" fillId="8" borderId="12" xfId="2" applyNumberFormat="1" applyFont="1" applyFill="1" applyBorder="1" applyAlignment="1">
      <alignment vertical="center" shrinkToFit="1"/>
    </xf>
    <xf numFmtId="199" fontId="21" fillId="0" borderId="12" xfId="2" applyNumberFormat="1" applyFont="1" applyFill="1" applyBorder="1" applyAlignment="1">
      <alignment vertical="center" shrinkToFit="1"/>
    </xf>
    <xf numFmtId="0" fontId="21" fillId="8" borderId="59" xfId="0" applyFont="1" applyFill="1" applyBorder="1" applyAlignment="1">
      <alignment vertical="center"/>
    </xf>
    <xf numFmtId="0" fontId="21" fillId="8" borderId="2" xfId="0" applyFont="1" applyFill="1" applyBorder="1" applyAlignment="1">
      <alignment horizontal="center" vertical="center"/>
    </xf>
    <xf numFmtId="199" fontId="21" fillId="8" borderId="2" xfId="2" applyNumberFormat="1" applyFont="1" applyFill="1" applyBorder="1" applyAlignment="1">
      <alignment vertical="center" shrinkToFit="1"/>
    </xf>
    <xf numFmtId="199" fontId="21" fillId="0" borderId="2" xfId="2" applyNumberFormat="1" applyFont="1" applyFill="1" applyBorder="1" applyAlignment="1">
      <alignment vertical="center" shrinkToFit="1"/>
    </xf>
    <xf numFmtId="38" fontId="0" fillId="8" borderId="1" xfId="2" applyFont="1" applyFill="1" applyBorder="1" applyAlignment="1">
      <alignment vertical="center"/>
    </xf>
    <xf numFmtId="38" fontId="0" fillId="8" borderId="5" xfId="2" applyFont="1" applyFill="1" applyBorder="1" applyAlignment="1">
      <alignment vertical="center"/>
    </xf>
    <xf numFmtId="38" fontId="0" fillId="8" borderId="14" xfId="2" applyFont="1" applyFill="1" applyBorder="1" applyAlignment="1">
      <alignment vertical="center"/>
    </xf>
    <xf numFmtId="38" fontId="0" fillId="8" borderId="15" xfId="2" applyFont="1" applyFill="1" applyBorder="1" applyAlignment="1">
      <alignment vertical="center"/>
    </xf>
    <xf numFmtId="38" fontId="0" fillId="8" borderId="12" xfId="2" applyFont="1" applyFill="1" applyBorder="1" applyAlignment="1">
      <alignment vertical="center"/>
    </xf>
    <xf numFmtId="38" fontId="0" fillId="8" borderId="13" xfId="2" applyFont="1" applyFill="1" applyBorder="1" applyAlignment="1">
      <alignment vertical="center"/>
    </xf>
    <xf numFmtId="38" fontId="0" fillId="8" borderId="3" xfId="2" applyFont="1" applyFill="1" applyBorder="1" applyAlignment="1">
      <alignment vertical="center"/>
    </xf>
    <xf numFmtId="38" fontId="0" fillId="8" borderId="7" xfId="2" applyFont="1" applyFill="1" applyBorder="1" applyAlignment="1">
      <alignment vertical="center"/>
    </xf>
    <xf numFmtId="38" fontId="0" fillId="8" borderId="158" xfId="2" applyFont="1" applyFill="1" applyBorder="1" applyAlignment="1">
      <alignment vertical="center"/>
    </xf>
    <xf numFmtId="38" fontId="0" fillId="8" borderId="160" xfId="2" applyFont="1" applyFill="1" applyBorder="1" applyAlignment="1">
      <alignment vertical="center"/>
    </xf>
    <xf numFmtId="0" fontId="0" fillId="8" borderId="13" xfId="0" applyFill="1" applyBorder="1" applyAlignment="1">
      <alignment vertical="center"/>
    </xf>
    <xf numFmtId="0" fontId="0" fillId="8" borderId="12" xfId="0" applyFill="1" applyBorder="1" applyAlignment="1">
      <alignment vertical="center"/>
    </xf>
    <xf numFmtId="0" fontId="5" fillId="8" borderId="0" xfId="0" applyFont="1" applyFill="1" applyAlignment="1">
      <alignment vertical="center"/>
    </xf>
    <xf numFmtId="0" fontId="4" fillId="8" borderId="0" xfId="0" applyFont="1" applyFill="1" applyAlignment="1">
      <alignment vertical="center"/>
    </xf>
    <xf numFmtId="0" fontId="9" fillId="0" borderId="0" xfId="0" applyFont="1" applyFill="1" applyAlignment="1">
      <alignment vertical="center"/>
    </xf>
    <xf numFmtId="198" fontId="28" fillId="8" borderId="0" xfId="0" applyNumberFormat="1" applyFont="1" applyFill="1" applyBorder="1" applyAlignment="1">
      <alignment vertical="center"/>
    </xf>
    <xf numFmtId="205" fontId="28" fillId="8" borderId="0" xfId="0" applyNumberFormat="1" applyFont="1" applyFill="1" applyBorder="1" applyAlignment="1">
      <alignment vertical="center"/>
    </xf>
    <xf numFmtId="200" fontId="28" fillId="8" borderId="0" xfId="0" applyNumberFormat="1" applyFont="1" applyFill="1" applyBorder="1" applyAlignment="1">
      <alignment vertical="center"/>
    </xf>
    <xf numFmtId="176" fontId="28" fillId="8" borderId="0" xfId="0" applyNumberFormat="1" applyFont="1" applyFill="1" applyBorder="1" applyAlignment="1">
      <alignment vertical="center"/>
    </xf>
    <xf numFmtId="200" fontId="28" fillId="8" borderId="164" xfId="0" applyNumberFormat="1" applyFont="1" applyFill="1" applyBorder="1" applyAlignment="1">
      <alignment vertical="center"/>
    </xf>
    <xf numFmtId="176" fontId="28" fillId="8" borderId="164" xfId="0" applyNumberFormat="1" applyFont="1" applyFill="1" applyBorder="1" applyAlignment="1">
      <alignment vertical="center"/>
    </xf>
    <xf numFmtId="179" fontId="28" fillId="8" borderId="162" xfId="0" applyNumberFormat="1" applyFont="1" applyFill="1" applyBorder="1" applyAlignment="1">
      <alignment vertical="center"/>
    </xf>
    <xf numFmtId="176" fontId="28" fillId="8" borderId="162" xfId="0" applyNumberFormat="1" applyFont="1" applyFill="1" applyBorder="1" applyAlignment="1">
      <alignment vertical="center"/>
    </xf>
    <xf numFmtId="179" fontId="28" fillId="8" borderId="0" xfId="0" applyNumberFormat="1" applyFont="1" applyFill="1" applyBorder="1" applyAlignment="1">
      <alignment vertical="center"/>
    </xf>
    <xf numFmtId="187" fontId="28" fillId="8" borderId="164" xfId="0" applyNumberFormat="1" applyFont="1" applyFill="1" applyBorder="1" applyAlignment="1">
      <alignment vertical="center"/>
    </xf>
    <xf numFmtId="192" fontId="28" fillId="8" borderId="164" xfId="0" applyNumberFormat="1" applyFont="1" applyFill="1" applyBorder="1" applyAlignment="1">
      <alignment vertical="center"/>
    </xf>
    <xf numFmtId="176" fontId="28" fillId="10" borderId="164" xfId="0" applyNumberFormat="1" applyFont="1" applyFill="1" applyBorder="1" applyAlignment="1" applyProtection="1">
      <alignment vertical="center"/>
    </xf>
    <xf numFmtId="196" fontId="28" fillId="8" borderId="162" xfId="0" applyNumberFormat="1" applyFont="1" applyFill="1" applyBorder="1" applyAlignment="1">
      <alignment vertical="center"/>
    </xf>
    <xf numFmtId="176" fontId="28" fillId="10" borderId="162" xfId="0" applyNumberFormat="1" applyFont="1" applyFill="1" applyBorder="1" applyAlignment="1" applyProtection="1">
      <alignment vertical="center"/>
    </xf>
    <xf numFmtId="197" fontId="28" fillId="8" borderId="0" xfId="0" applyNumberFormat="1" applyFont="1" applyFill="1" applyBorder="1" applyAlignment="1">
      <alignment vertical="center"/>
    </xf>
    <xf numFmtId="176" fontId="28" fillId="10" borderId="0" xfId="0" applyNumberFormat="1" applyFont="1" applyFill="1" applyBorder="1" applyAlignment="1" applyProtection="1">
      <alignment vertical="center"/>
    </xf>
    <xf numFmtId="186" fontId="28" fillId="8" borderId="0" xfId="0" applyNumberFormat="1" applyFont="1" applyFill="1" applyBorder="1" applyAlignment="1">
      <alignment vertical="center"/>
    </xf>
    <xf numFmtId="197" fontId="28" fillId="8" borderId="164" xfId="0" applyNumberFormat="1" applyFont="1" applyFill="1" applyBorder="1" applyAlignment="1">
      <alignment vertical="center"/>
    </xf>
    <xf numFmtId="202" fontId="28" fillId="8" borderId="162" xfId="0" applyNumberFormat="1" applyFont="1" applyFill="1" applyBorder="1" applyAlignment="1">
      <alignment vertical="center"/>
    </xf>
    <xf numFmtId="191" fontId="28" fillId="8" borderId="162" xfId="0" applyNumberFormat="1" applyFont="1" applyFill="1" applyBorder="1" applyAlignment="1">
      <alignment vertical="center"/>
    </xf>
    <xf numFmtId="202" fontId="28" fillId="8" borderId="164" xfId="0" applyNumberFormat="1" applyFont="1" applyFill="1" applyBorder="1" applyAlignment="1">
      <alignment vertical="center"/>
    </xf>
    <xf numFmtId="191" fontId="28" fillId="8" borderId="164" xfId="0" applyNumberFormat="1" applyFont="1" applyFill="1" applyBorder="1" applyAlignment="1">
      <alignment vertical="center"/>
    </xf>
    <xf numFmtId="207" fontId="28" fillId="8" borderId="162" xfId="0" applyNumberFormat="1" applyFont="1" applyFill="1" applyBorder="1" applyAlignment="1">
      <alignment vertical="center"/>
    </xf>
    <xf numFmtId="0" fontId="28" fillId="8" borderId="162" xfId="0" applyFont="1" applyFill="1" applyBorder="1" applyAlignment="1">
      <alignment vertical="center"/>
    </xf>
    <xf numFmtId="208" fontId="28" fillId="8" borderId="162" xfId="0" applyNumberFormat="1" applyFont="1" applyFill="1" applyBorder="1" applyAlignment="1">
      <alignment vertical="center"/>
    </xf>
    <xf numFmtId="178" fontId="28" fillId="8" borderId="164" xfId="0" applyNumberFormat="1" applyFont="1" applyFill="1" applyBorder="1" applyAlignment="1">
      <alignment vertical="center"/>
    </xf>
    <xf numFmtId="0" fontId="28" fillId="8" borderId="164" xfId="0" applyFont="1" applyFill="1" applyBorder="1" applyAlignment="1">
      <alignment vertical="center"/>
    </xf>
    <xf numFmtId="0" fontId="28" fillId="8" borderId="166" xfId="0" applyFont="1" applyFill="1" applyBorder="1" applyAlignment="1">
      <alignment vertical="center"/>
    </xf>
    <xf numFmtId="176" fontId="28" fillId="8" borderId="166" xfId="0" applyNumberFormat="1" applyFont="1" applyFill="1" applyBorder="1" applyAlignment="1">
      <alignment vertical="center"/>
    </xf>
    <xf numFmtId="190" fontId="28" fillId="8" borderId="166" xfId="0" applyNumberFormat="1" applyFont="1" applyFill="1" applyBorder="1" applyAlignment="1">
      <alignment vertical="center"/>
    </xf>
    <xf numFmtId="194" fontId="28" fillId="8" borderId="166" xfId="0" applyNumberFormat="1" applyFont="1" applyFill="1" applyBorder="1" applyAlignment="1">
      <alignment vertical="center"/>
    </xf>
    <xf numFmtId="180" fontId="28" fillId="8" borderId="162" xfId="0" applyNumberFormat="1" applyFont="1" applyFill="1" applyBorder="1" applyAlignment="1">
      <alignment vertical="center"/>
    </xf>
    <xf numFmtId="180" fontId="28" fillId="8" borderId="0" xfId="0" applyNumberFormat="1" applyFont="1" applyFill="1" applyBorder="1" applyAlignment="1">
      <alignment vertical="center"/>
    </xf>
    <xf numFmtId="180" fontId="28" fillId="8" borderId="164" xfId="0" applyNumberFormat="1" applyFont="1" applyFill="1" applyBorder="1" applyAlignment="1">
      <alignment vertical="center"/>
    </xf>
    <xf numFmtId="201" fontId="28" fillId="8" borderId="0" xfId="0" applyNumberFormat="1" applyFont="1" applyFill="1" applyBorder="1" applyAlignment="1">
      <alignment vertical="center"/>
    </xf>
    <xf numFmtId="188" fontId="28" fillId="8" borderId="0" xfId="0" applyNumberFormat="1" applyFont="1" applyFill="1" applyBorder="1" applyAlignment="1">
      <alignment vertical="center"/>
    </xf>
    <xf numFmtId="209" fontId="28" fillId="8" borderId="0" xfId="0" applyNumberFormat="1" applyFont="1" applyFill="1" applyBorder="1" applyAlignment="1">
      <alignment vertical="center"/>
    </xf>
    <xf numFmtId="181" fontId="28" fillId="8" borderId="0" xfId="0" applyNumberFormat="1" applyFont="1" applyFill="1" applyBorder="1" applyAlignment="1">
      <alignment vertical="center"/>
    </xf>
    <xf numFmtId="9" fontId="28" fillId="8" borderId="0" xfId="1" applyFont="1" applyFill="1" applyBorder="1" applyAlignment="1">
      <alignment vertical="center"/>
    </xf>
    <xf numFmtId="189" fontId="28" fillId="8" borderId="164" xfId="0" applyNumberFormat="1" applyFont="1" applyFill="1" applyBorder="1" applyAlignment="1">
      <alignment vertical="center"/>
    </xf>
    <xf numFmtId="181" fontId="28" fillId="8" borderId="164" xfId="0" applyNumberFormat="1" applyFont="1" applyFill="1" applyBorder="1" applyAlignment="1">
      <alignment vertical="center"/>
    </xf>
    <xf numFmtId="206" fontId="28" fillId="8" borderId="163" xfId="0" applyNumberFormat="1" applyFont="1" applyFill="1" applyBorder="1" applyAlignment="1">
      <alignment horizontal="right" vertical="center" wrapText="1"/>
    </xf>
    <xf numFmtId="0" fontId="28" fillId="8" borderId="36" xfId="0" applyFont="1" applyFill="1" applyBorder="1" applyAlignment="1">
      <alignment vertical="center"/>
    </xf>
    <xf numFmtId="0" fontId="28" fillId="8" borderId="58" xfId="0" applyFont="1" applyFill="1" applyBorder="1" applyAlignment="1">
      <alignment vertical="center"/>
    </xf>
    <xf numFmtId="0" fontId="28" fillId="8" borderId="161" xfId="0" applyFont="1" applyFill="1" applyBorder="1" applyAlignment="1">
      <alignment vertical="center"/>
    </xf>
    <xf numFmtId="0" fontId="28" fillId="8" borderId="62" xfId="0" applyFont="1" applyFill="1" applyBorder="1" applyAlignment="1">
      <alignment vertical="center"/>
    </xf>
    <xf numFmtId="0" fontId="28" fillId="0" borderId="62" xfId="0" applyFont="1" applyFill="1" applyBorder="1" applyAlignment="1">
      <alignment vertical="center"/>
    </xf>
    <xf numFmtId="176" fontId="28" fillId="8" borderId="12" xfId="0" applyNumberFormat="1" applyFont="1" applyFill="1" applyBorder="1" applyAlignment="1">
      <alignment vertical="center"/>
    </xf>
    <xf numFmtId="176" fontId="28" fillId="8" borderId="26" xfId="0" applyNumberFormat="1" applyFont="1" applyFill="1" applyBorder="1" applyAlignment="1">
      <alignment vertical="center"/>
    </xf>
    <xf numFmtId="182" fontId="28" fillId="0" borderId="0" xfId="0" applyNumberFormat="1" applyFont="1" applyFill="1" applyBorder="1" applyAlignment="1">
      <alignment horizontal="left" vertical="center"/>
    </xf>
    <xf numFmtId="0" fontId="28" fillId="0" borderId="0" xfId="0" applyFont="1" applyFill="1" applyBorder="1" applyAlignment="1">
      <alignment horizontal="left" vertical="center"/>
    </xf>
    <xf numFmtId="0" fontId="28" fillId="0" borderId="0" xfId="0" applyFont="1" applyFill="1" applyAlignment="1">
      <alignment horizontal="right" vertical="center"/>
    </xf>
    <xf numFmtId="0" fontId="0" fillId="8" borderId="33" xfId="0" applyFill="1" applyBorder="1" applyAlignment="1">
      <alignment vertical="center"/>
    </xf>
    <xf numFmtId="0" fontId="0" fillId="8" borderId="31" xfId="0" applyFill="1" applyBorder="1" applyAlignment="1">
      <alignment vertical="center"/>
    </xf>
    <xf numFmtId="0" fontId="0" fillId="8" borderId="27" xfId="0" applyFill="1" applyBorder="1" applyAlignment="1">
      <alignment vertical="center"/>
    </xf>
    <xf numFmtId="0" fontId="0" fillId="8" borderId="32" xfId="0" applyFill="1" applyBorder="1" applyAlignment="1">
      <alignment vertical="center"/>
    </xf>
    <xf numFmtId="0" fontId="21" fillId="5" borderId="27" xfId="0" applyFont="1" applyFill="1" applyBorder="1" applyAlignment="1">
      <alignment horizontal="center" vertical="center" wrapText="1"/>
    </xf>
    <xf numFmtId="204" fontId="21" fillId="5" borderId="27" xfId="2" applyNumberFormat="1" applyFont="1" applyFill="1" applyBorder="1" applyAlignment="1">
      <alignment horizontal="center" vertical="center" wrapText="1"/>
    </xf>
    <xf numFmtId="0" fontId="0" fillId="8" borderId="14" xfId="0" applyNumberFormat="1" applyFill="1" applyBorder="1" applyAlignment="1">
      <alignment horizontal="right" vertical="center"/>
    </xf>
    <xf numFmtId="0" fontId="0" fillId="8" borderId="15" xfId="0" applyNumberFormat="1" applyFill="1" applyBorder="1" applyAlignment="1">
      <alignment horizontal="right" vertical="center"/>
    </xf>
    <xf numFmtId="38" fontId="0" fillId="8" borderId="16" xfId="2" applyFont="1" applyFill="1" applyBorder="1" applyAlignment="1">
      <alignment horizontal="right" vertical="center"/>
    </xf>
    <xf numFmtId="38" fontId="0" fillId="8" borderId="17" xfId="2" applyFont="1" applyFill="1" applyBorder="1" applyAlignment="1">
      <alignment horizontal="right" vertical="center"/>
    </xf>
    <xf numFmtId="0" fontId="21" fillId="0" borderId="0" xfId="0" applyFont="1" applyAlignment="1">
      <alignment vertical="center" wrapText="1"/>
    </xf>
    <xf numFmtId="0" fontId="21" fillId="8" borderId="83" xfId="0" applyFont="1" applyFill="1" applyBorder="1" applyAlignment="1">
      <alignment vertical="center" wrapText="1"/>
    </xf>
    <xf numFmtId="0" fontId="21" fillId="8" borderId="84" xfId="0" applyFont="1" applyFill="1" applyBorder="1" applyAlignment="1">
      <alignment vertical="center" wrapText="1"/>
    </xf>
    <xf numFmtId="0" fontId="21" fillId="8" borderId="84" xfId="0" applyFont="1" applyFill="1" applyBorder="1" applyAlignment="1">
      <alignment horizontal="center" vertical="center" wrapText="1"/>
    </xf>
    <xf numFmtId="195" fontId="21" fillId="8" borderId="83" xfId="0" applyNumberFormat="1" applyFont="1" applyFill="1" applyBorder="1" applyAlignment="1" applyProtection="1">
      <alignment vertical="center" wrapText="1"/>
    </xf>
    <xf numFmtId="195" fontId="21" fillId="0" borderId="83" xfId="0" applyNumberFormat="1" applyFont="1" applyFill="1" applyBorder="1" applyAlignment="1" applyProtection="1">
      <alignment vertical="center" wrapText="1"/>
    </xf>
    <xf numFmtId="195" fontId="21" fillId="8" borderId="83" xfId="0" applyNumberFormat="1" applyFont="1" applyFill="1" applyBorder="1" applyAlignment="1">
      <alignment horizontal="center" vertical="center" wrapText="1"/>
    </xf>
    <xf numFmtId="37" fontId="21" fillId="8" borderId="142" xfId="0" applyNumberFormat="1" applyFont="1" applyFill="1" applyBorder="1" applyAlignment="1" applyProtection="1">
      <alignment vertical="center" wrapText="1"/>
    </xf>
    <xf numFmtId="37" fontId="21" fillId="8" borderId="143" xfId="0" applyNumberFormat="1" applyFont="1" applyFill="1" applyBorder="1" applyAlignment="1" applyProtection="1">
      <alignment vertical="center" wrapText="1"/>
    </xf>
    <xf numFmtId="37" fontId="21" fillId="8" borderId="145" xfId="0" applyNumberFormat="1" applyFont="1" applyFill="1" applyBorder="1" applyAlignment="1" applyProtection="1">
      <alignment vertical="center" wrapText="1"/>
    </xf>
    <xf numFmtId="37" fontId="21" fillId="8" borderId="146" xfId="0" applyNumberFormat="1" applyFont="1" applyFill="1" applyBorder="1" applyAlignment="1" applyProtection="1">
      <alignment vertical="center" wrapText="1"/>
    </xf>
    <xf numFmtId="37" fontId="21" fillId="8" borderId="147" xfId="0" applyNumberFormat="1" applyFont="1" applyFill="1" applyBorder="1" applyAlignment="1" applyProtection="1">
      <alignment vertical="center" wrapText="1"/>
    </xf>
    <xf numFmtId="0" fontId="21" fillId="8" borderId="85" xfId="0" applyFont="1" applyFill="1" applyBorder="1" applyAlignment="1">
      <alignment vertical="center" wrapText="1"/>
    </xf>
    <xf numFmtId="0" fontId="21" fillId="8" borderId="86" xfId="0" applyFont="1" applyFill="1" applyBorder="1" applyAlignment="1">
      <alignment vertical="center" wrapText="1"/>
    </xf>
    <xf numFmtId="0" fontId="21" fillId="8" borderId="86" xfId="0" applyFont="1" applyFill="1" applyBorder="1" applyAlignment="1">
      <alignment horizontal="center" vertical="center" wrapText="1"/>
    </xf>
    <xf numFmtId="195" fontId="21" fillId="8" borderId="85" xfId="0" applyNumberFormat="1" applyFont="1" applyFill="1" applyBorder="1" applyAlignment="1">
      <alignment vertical="center" wrapText="1"/>
    </xf>
    <xf numFmtId="195" fontId="21" fillId="0" borderId="85" xfId="0" applyNumberFormat="1" applyFont="1" applyFill="1" applyBorder="1" applyAlignment="1" applyProtection="1">
      <alignment vertical="center" wrapText="1"/>
    </xf>
    <xf numFmtId="195" fontId="21" fillId="8" borderId="85" xfId="0" applyNumberFormat="1" applyFont="1" applyFill="1" applyBorder="1" applyAlignment="1">
      <alignment horizontal="center" vertical="center" wrapText="1"/>
    </xf>
    <xf numFmtId="37" fontId="21" fillId="8" borderId="148" xfId="0" applyNumberFormat="1" applyFont="1" applyFill="1" applyBorder="1" applyAlignment="1" applyProtection="1">
      <alignment vertical="center" wrapText="1"/>
    </xf>
    <xf numFmtId="37" fontId="21" fillId="8" borderId="149" xfId="0" applyNumberFormat="1" applyFont="1" applyFill="1" applyBorder="1" applyAlignment="1" applyProtection="1">
      <alignment vertical="center" wrapText="1"/>
    </xf>
    <xf numFmtId="37" fontId="21" fillId="8" borderId="150" xfId="0" applyNumberFormat="1" applyFont="1" applyFill="1" applyBorder="1" applyAlignment="1" applyProtection="1">
      <alignment vertical="center" wrapText="1"/>
    </xf>
    <xf numFmtId="0" fontId="21" fillId="5" borderId="27" xfId="0" applyFont="1" applyFill="1" applyBorder="1" applyAlignment="1">
      <alignment vertical="center" wrapText="1"/>
    </xf>
    <xf numFmtId="0" fontId="21" fillId="5" borderId="73" xfId="0" applyFont="1" applyFill="1" applyBorder="1" applyAlignment="1">
      <alignment vertical="center" wrapText="1"/>
    </xf>
    <xf numFmtId="0" fontId="21" fillId="5" borderId="73" xfId="0" applyFont="1" applyFill="1" applyBorder="1" applyAlignment="1">
      <alignment horizontal="center" vertical="center" wrapText="1"/>
    </xf>
    <xf numFmtId="195" fontId="21" fillId="5" borderId="27" xfId="0" applyNumberFormat="1" applyFont="1" applyFill="1" applyBorder="1" applyAlignment="1">
      <alignment vertical="center" wrapText="1"/>
    </xf>
    <xf numFmtId="195" fontId="21" fillId="5" borderId="27" xfId="0" applyNumberFormat="1" applyFont="1" applyFill="1" applyBorder="1" applyAlignment="1">
      <alignment horizontal="center" vertical="center" wrapText="1"/>
    </xf>
    <xf numFmtId="195" fontId="21" fillId="5" borderId="139" xfId="0" applyNumberFormat="1" applyFont="1" applyFill="1" applyBorder="1" applyAlignment="1">
      <alignment vertical="center" wrapText="1"/>
    </xf>
    <xf numFmtId="195" fontId="21" fillId="5" borderId="140" xfId="0" applyNumberFormat="1" applyFont="1" applyFill="1" applyBorder="1" applyAlignment="1">
      <alignment vertical="center" wrapText="1"/>
    </xf>
    <xf numFmtId="195" fontId="21" fillId="5" borderId="141" xfId="0" applyNumberFormat="1" applyFont="1" applyFill="1" applyBorder="1" applyAlignment="1">
      <alignment vertical="center" wrapText="1"/>
    </xf>
    <xf numFmtId="195" fontId="21" fillId="5" borderId="27" xfId="0" applyNumberFormat="1" applyFont="1" applyFill="1" applyBorder="1" applyAlignment="1" applyProtection="1">
      <alignment vertical="center" wrapText="1"/>
    </xf>
    <xf numFmtId="37" fontId="21" fillId="8" borderId="144" xfId="0" applyNumberFormat="1" applyFont="1" applyFill="1" applyBorder="1" applyAlignment="1" applyProtection="1">
      <alignment vertical="center" wrapText="1"/>
    </xf>
    <xf numFmtId="0" fontId="21" fillId="0" borderId="0" xfId="0" applyFont="1" applyAlignment="1">
      <alignment horizontal="center" vertical="center" wrapText="1"/>
    </xf>
    <xf numFmtId="204" fontId="21" fillId="0" borderId="0" xfId="2" applyNumberFormat="1" applyFont="1" applyAlignment="1">
      <alignment horizontal="center" vertical="center" wrapText="1"/>
    </xf>
    <xf numFmtId="176" fontId="27" fillId="0" borderId="0" xfId="0" applyNumberFormat="1" applyFont="1" applyAlignment="1">
      <alignment vertical="center" wrapText="1"/>
    </xf>
    <xf numFmtId="0" fontId="21" fillId="6" borderId="73"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1" fillId="8" borderId="81" xfId="0" applyFont="1" applyFill="1" applyBorder="1" applyAlignment="1">
      <alignment vertical="center" wrapText="1"/>
    </xf>
    <xf numFmtId="0" fontId="21" fillId="8" borderId="82" xfId="0" applyFont="1" applyFill="1" applyBorder="1" applyAlignment="1">
      <alignment vertical="center" wrapText="1"/>
    </xf>
    <xf numFmtId="0" fontId="21" fillId="8" borderId="82" xfId="0" applyFont="1" applyFill="1" applyBorder="1" applyAlignment="1">
      <alignment horizontal="center" vertical="center" wrapText="1"/>
    </xf>
    <xf numFmtId="195" fontId="21" fillId="8" borderId="81" xfId="0" applyNumberFormat="1" applyFont="1" applyFill="1" applyBorder="1" applyAlignment="1" applyProtection="1">
      <alignment vertical="center" wrapText="1"/>
    </xf>
    <xf numFmtId="195" fontId="21" fillId="0" borderId="81" xfId="0" applyNumberFormat="1" applyFont="1" applyFill="1" applyBorder="1" applyAlignment="1" applyProtection="1">
      <alignment vertical="center" wrapText="1"/>
    </xf>
    <xf numFmtId="195" fontId="21" fillId="8" borderId="81" xfId="0" applyNumberFormat="1" applyFont="1" applyFill="1" applyBorder="1" applyAlignment="1">
      <alignment horizontal="center" vertical="center" wrapText="1"/>
    </xf>
    <xf numFmtId="183" fontId="21" fillId="8" borderId="81" xfId="1" applyNumberFormat="1" applyFont="1" applyFill="1" applyBorder="1" applyAlignment="1">
      <alignment horizontal="center" vertical="center" wrapText="1"/>
    </xf>
    <xf numFmtId="183" fontId="21" fillId="8" borderId="83" xfId="1" applyNumberFormat="1" applyFont="1" applyFill="1" applyBorder="1" applyAlignment="1">
      <alignment horizontal="center" vertical="center" wrapText="1"/>
    </xf>
    <xf numFmtId="183" fontId="21" fillId="8" borderId="85" xfId="1" applyNumberFormat="1" applyFont="1" applyFill="1" applyBorder="1" applyAlignment="1">
      <alignment horizontal="center" vertical="center" wrapText="1"/>
    </xf>
    <xf numFmtId="0" fontId="21" fillId="6" borderId="27" xfId="0" applyFont="1" applyFill="1" applyBorder="1" applyAlignment="1">
      <alignment vertical="center" wrapText="1"/>
    </xf>
    <xf numFmtId="0" fontId="21" fillId="6" borderId="73" xfId="0" applyFont="1" applyFill="1" applyBorder="1" applyAlignment="1">
      <alignment vertical="center" wrapText="1"/>
    </xf>
    <xf numFmtId="195" fontId="21" fillId="6" borderId="27" xfId="0" applyNumberFormat="1" applyFont="1" applyFill="1" applyBorder="1" applyAlignment="1">
      <alignment vertical="center" wrapText="1"/>
    </xf>
    <xf numFmtId="195" fontId="21" fillId="6" borderId="27" xfId="0" applyNumberFormat="1" applyFont="1" applyFill="1" applyBorder="1" applyAlignment="1">
      <alignment horizontal="center" vertical="center" wrapText="1"/>
    </xf>
    <xf numFmtId="204" fontId="21" fillId="6" borderId="27" xfId="2" applyNumberFormat="1" applyFont="1" applyFill="1" applyBorder="1" applyAlignment="1">
      <alignment horizontal="center" vertical="center" wrapText="1"/>
    </xf>
    <xf numFmtId="195" fontId="21" fillId="0" borderId="83" xfId="0" applyNumberFormat="1" applyFont="1" applyFill="1" applyBorder="1" applyAlignment="1" applyProtection="1">
      <alignment horizontal="right" vertical="center" wrapText="1"/>
    </xf>
    <xf numFmtId="0" fontId="21" fillId="8" borderId="87" xfId="0" applyFont="1" applyFill="1" applyBorder="1" applyAlignment="1">
      <alignment vertical="center" wrapText="1"/>
    </xf>
    <xf numFmtId="0" fontId="21" fillId="8" borderId="88" xfId="0" applyFont="1" applyFill="1" applyBorder="1" applyAlignment="1">
      <alignment vertical="center" wrapText="1"/>
    </xf>
    <xf numFmtId="0" fontId="21" fillId="8" borderId="88" xfId="0" applyFont="1" applyFill="1" applyBorder="1" applyAlignment="1">
      <alignment horizontal="center" vertical="center" wrapText="1"/>
    </xf>
    <xf numFmtId="195" fontId="21" fillId="8" borderId="87" xfId="0" applyNumberFormat="1" applyFont="1" applyFill="1" applyBorder="1" applyAlignment="1" applyProtection="1">
      <alignment vertical="center" wrapText="1"/>
    </xf>
    <xf numFmtId="195" fontId="21" fillId="8" borderId="87" xfId="0" applyNumberFormat="1" applyFont="1" applyFill="1" applyBorder="1" applyAlignment="1">
      <alignment horizontal="center" vertical="center" wrapText="1"/>
    </xf>
    <xf numFmtId="183" fontId="21" fillId="8" borderId="87" xfId="1" applyNumberFormat="1" applyFont="1" applyFill="1" applyBorder="1" applyAlignment="1">
      <alignment horizontal="center" vertical="center" wrapText="1"/>
    </xf>
    <xf numFmtId="195" fontId="21" fillId="0" borderId="87" xfId="0" applyNumberFormat="1" applyFont="1" applyFill="1" applyBorder="1" applyAlignment="1" applyProtection="1">
      <alignment horizontal="right" vertical="center" wrapText="1"/>
    </xf>
    <xf numFmtId="195" fontId="21" fillId="0" borderId="87" xfId="0" applyNumberFormat="1" applyFont="1" applyFill="1" applyBorder="1" applyAlignment="1" applyProtection="1">
      <alignment vertical="center" wrapText="1"/>
    </xf>
    <xf numFmtId="195" fontId="21" fillId="6" borderId="27" xfId="0" applyNumberFormat="1" applyFont="1" applyFill="1" applyBorder="1" applyAlignment="1" applyProtection="1">
      <alignment vertical="center" wrapText="1"/>
    </xf>
    <xf numFmtId="195" fontId="21" fillId="5" borderId="180" xfId="0" applyNumberFormat="1" applyFont="1" applyFill="1" applyBorder="1" applyAlignment="1">
      <alignment vertical="center" wrapText="1"/>
    </xf>
    <xf numFmtId="9" fontId="21" fillId="8" borderId="83" xfId="1" applyFont="1" applyFill="1" applyBorder="1" applyAlignment="1" applyProtection="1">
      <alignment horizontal="center" vertical="center" wrapText="1"/>
    </xf>
    <xf numFmtId="0" fontId="21" fillId="6" borderId="139" xfId="0" applyFont="1" applyFill="1" applyBorder="1" applyAlignment="1">
      <alignment horizontal="center" vertical="center" wrapText="1"/>
    </xf>
    <xf numFmtId="0" fontId="21" fillId="6" borderId="140" xfId="0" applyFont="1" applyFill="1" applyBorder="1" applyAlignment="1">
      <alignment horizontal="center" vertical="center" wrapText="1"/>
    </xf>
    <xf numFmtId="0" fontId="21" fillId="6" borderId="141" xfId="0" applyFont="1" applyFill="1" applyBorder="1" applyAlignment="1">
      <alignment horizontal="center" vertical="center" wrapText="1"/>
    </xf>
    <xf numFmtId="195" fontId="21" fillId="6" borderId="139" xfId="0" applyNumberFormat="1" applyFont="1" applyFill="1" applyBorder="1" applyAlignment="1">
      <alignment vertical="center" wrapText="1"/>
    </xf>
    <xf numFmtId="195" fontId="21" fillId="6" borderId="140" xfId="0" applyNumberFormat="1" applyFont="1" applyFill="1" applyBorder="1" applyAlignment="1">
      <alignment vertical="center" wrapText="1"/>
    </xf>
    <xf numFmtId="195" fontId="21" fillId="6" borderId="141" xfId="0" applyNumberFormat="1" applyFont="1" applyFill="1" applyBorder="1" applyAlignment="1">
      <alignment vertical="center" wrapText="1"/>
    </xf>
    <xf numFmtId="37" fontId="21" fillId="8" borderId="173" xfId="0" applyNumberFormat="1" applyFont="1" applyFill="1" applyBorder="1" applyAlignment="1" applyProtection="1">
      <alignment vertical="center" wrapText="1"/>
    </xf>
    <xf numFmtId="37" fontId="21" fillId="8" borderId="171" xfId="0" applyNumberFormat="1" applyFont="1" applyFill="1" applyBorder="1" applyAlignment="1" applyProtection="1">
      <alignment vertical="center" wrapText="1"/>
    </xf>
    <xf numFmtId="37" fontId="21" fillId="8" borderId="172" xfId="0" applyNumberFormat="1" applyFont="1" applyFill="1" applyBorder="1" applyAlignment="1" applyProtection="1">
      <alignment vertical="center" wrapText="1"/>
    </xf>
    <xf numFmtId="37" fontId="21" fillId="0" borderId="142" xfId="0" applyNumberFormat="1" applyFont="1" applyFill="1" applyBorder="1" applyAlignment="1" applyProtection="1">
      <alignment vertical="center" wrapText="1"/>
    </xf>
    <xf numFmtId="37" fontId="21" fillId="0" borderId="143" xfId="0" applyNumberFormat="1" applyFont="1" applyFill="1" applyBorder="1" applyAlignment="1" applyProtection="1">
      <alignment vertical="center" wrapText="1"/>
    </xf>
    <xf numFmtId="37" fontId="21" fillId="0" borderId="144" xfId="0" applyNumberFormat="1" applyFont="1" applyFill="1" applyBorder="1" applyAlignment="1" applyProtection="1">
      <alignment vertical="center" wrapText="1"/>
    </xf>
    <xf numFmtId="37" fontId="21" fillId="0" borderId="181" xfId="0" applyNumberFormat="1" applyFont="1" applyFill="1" applyBorder="1" applyAlignment="1" applyProtection="1">
      <alignment vertical="center" wrapText="1"/>
    </xf>
    <xf numFmtId="38" fontId="3" fillId="8" borderId="21" xfId="2" applyFont="1" applyFill="1" applyBorder="1" applyAlignment="1">
      <alignment horizontal="right" vertical="center" shrinkToFit="1"/>
    </xf>
    <xf numFmtId="38" fontId="3" fillId="8" borderId="107" xfId="2" applyFont="1" applyFill="1" applyBorder="1" applyAlignment="1">
      <alignment horizontal="right" vertical="center" shrinkToFit="1"/>
    </xf>
    <xf numFmtId="0" fontId="3" fillId="0" borderId="0" xfId="0" applyFont="1" applyAlignment="1">
      <alignment vertical="center" shrinkToFit="1"/>
    </xf>
    <xf numFmtId="38" fontId="3" fillId="8" borderId="22" xfId="2" applyFont="1" applyFill="1" applyBorder="1" applyAlignment="1">
      <alignment horizontal="right" vertical="center" shrinkToFit="1"/>
    </xf>
    <xf numFmtId="38" fontId="3" fillId="8" borderId="22" xfId="2" applyFont="1" applyFill="1" applyBorder="1" applyAlignment="1">
      <alignment vertical="center" shrinkToFit="1"/>
    </xf>
    <xf numFmtId="38" fontId="3" fillId="8" borderId="106" xfId="2" applyFont="1" applyFill="1" applyBorder="1" applyAlignment="1">
      <alignment vertical="center" shrinkToFit="1"/>
    </xf>
    <xf numFmtId="38" fontId="3" fillId="8" borderId="21" xfId="2" applyFont="1" applyFill="1" applyBorder="1" applyAlignment="1">
      <alignment vertical="center" shrinkToFit="1"/>
    </xf>
    <xf numFmtId="38" fontId="3" fillId="8" borderId="107" xfId="2" applyFont="1" applyFill="1" applyBorder="1" applyAlignment="1">
      <alignment vertical="center" shrinkToFit="1"/>
    </xf>
    <xf numFmtId="0" fontId="3" fillId="5" borderId="57" xfId="0" applyFont="1" applyFill="1" applyBorder="1" applyAlignment="1">
      <alignment horizontal="center" vertical="center" shrinkToFit="1"/>
    </xf>
    <xf numFmtId="0" fontId="3" fillId="5" borderId="46" xfId="0" applyFont="1" applyFill="1" applyBorder="1" applyAlignment="1">
      <alignment horizontal="center" vertical="center" shrinkToFit="1"/>
    </xf>
    <xf numFmtId="0" fontId="3" fillId="0" borderId="0" xfId="0" applyFont="1" applyAlignment="1">
      <alignment horizontal="left" vertical="center" shrinkToFit="1"/>
    </xf>
    <xf numFmtId="0" fontId="0" fillId="5" borderId="27" xfId="0" applyFill="1" applyBorder="1" applyAlignment="1">
      <alignment horizontal="center" vertical="center" shrinkToFit="1"/>
    </xf>
    <xf numFmtId="38" fontId="0" fillId="0" borderId="14" xfId="2" applyFont="1" applyFill="1" applyBorder="1" applyAlignment="1">
      <alignment vertical="center"/>
    </xf>
    <xf numFmtId="38" fontId="0" fillId="0" borderId="12" xfId="2" applyFont="1" applyFill="1" applyBorder="1" applyAlignment="1">
      <alignment vertical="center"/>
    </xf>
    <xf numFmtId="38" fontId="0" fillId="0" borderId="3" xfId="2" applyFont="1" applyFill="1" applyBorder="1" applyAlignment="1">
      <alignment vertical="center"/>
    </xf>
    <xf numFmtId="0" fontId="34" fillId="5" borderId="56" xfId="0" applyFont="1" applyFill="1" applyBorder="1" applyAlignment="1">
      <alignment vertical="center"/>
    </xf>
    <xf numFmtId="0" fontId="34" fillId="5" borderId="12" xfId="0" applyFont="1" applyFill="1" applyBorder="1" applyAlignment="1">
      <alignment vertical="center"/>
    </xf>
    <xf numFmtId="0" fontId="34" fillId="5" borderId="56" xfId="0" applyFont="1" applyFill="1" applyBorder="1" applyAlignment="1">
      <alignment horizontal="left" vertical="center"/>
    </xf>
    <xf numFmtId="0" fontId="34" fillId="5" borderId="9" xfId="0" applyFont="1" applyFill="1" applyBorder="1" applyAlignment="1">
      <alignment vertical="center"/>
    </xf>
    <xf numFmtId="0" fontId="34" fillId="5" borderId="58" xfId="0" applyFont="1" applyFill="1" applyBorder="1" applyAlignment="1">
      <alignment vertical="center"/>
    </xf>
    <xf numFmtId="0" fontId="34" fillId="5" borderId="62" xfId="0" applyFont="1" applyFill="1" applyBorder="1" applyAlignment="1">
      <alignment vertical="center"/>
    </xf>
    <xf numFmtId="0" fontId="34" fillId="5" borderId="61" xfId="0" applyFont="1" applyFill="1" applyBorder="1" applyAlignment="1">
      <alignment vertical="center"/>
    </xf>
    <xf numFmtId="38" fontId="0" fillId="0" borderId="1" xfId="2" applyFont="1" applyFill="1" applyBorder="1" applyAlignment="1">
      <alignment vertical="center"/>
    </xf>
    <xf numFmtId="38" fontId="0" fillId="0" borderId="31" xfId="0" applyNumberFormat="1" applyFill="1" applyBorder="1" applyAlignment="1">
      <alignment vertical="center"/>
    </xf>
    <xf numFmtId="38" fontId="0" fillId="0" borderId="32" xfId="0" applyNumberFormat="1" applyFill="1" applyBorder="1" applyAlignment="1">
      <alignment vertical="center"/>
    </xf>
    <xf numFmtId="0" fontId="0" fillId="0" borderId="27" xfId="0" applyFill="1" applyBorder="1" applyAlignment="1">
      <alignment vertical="center"/>
    </xf>
    <xf numFmtId="0" fontId="0" fillId="0" borderId="32" xfId="0" applyFill="1" applyBorder="1" applyAlignment="1">
      <alignment vertical="center"/>
    </xf>
    <xf numFmtId="38" fontId="0" fillId="0" borderId="34" xfId="0" applyNumberFormat="1" applyFill="1" applyBorder="1" applyAlignment="1">
      <alignment vertical="center"/>
    </xf>
    <xf numFmtId="0" fontId="0" fillId="0" borderId="26" xfId="0" applyFill="1" applyBorder="1" applyAlignment="1">
      <alignment vertical="center"/>
    </xf>
    <xf numFmtId="0" fontId="0" fillId="0" borderId="49" xfId="0" applyFill="1" applyBorder="1" applyAlignment="1">
      <alignment vertical="center"/>
    </xf>
    <xf numFmtId="0" fontId="23" fillId="8" borderId="0" xfId="0" applyFont="1" applyFill="1" applyBorder="1" applyAlignment="1">
      <alignment vertical="center"/>
    </xf>
    <xf numFmtId="0" fontId="22" fillId="8" borderId="0" xfId="0" applyFont="1" applyFill="1" applyAlignment="1">
      <alignment vertical="center"/>
    </xf>
    <xf numFmtId="183" fontId="21" fillId="8" borderId="83" xfId="1" applyNumberFormat="1" applyFont="1" applyFill="1" applyBorder="1" applyAlignment="1" applyProtection="1">
      <alignment horizontal="center" vertical="center" wrapText="1"/>
    </xf>
    <xf numFmtId="183" fontId="21" fillId="6" borderId="27" xfId="0" applyNumberFormat="1"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5" fillId="0" borderId="0" xfId="0" applyFont="1" applyFill="1" applyAlignment="1">
      <alignment vertical="center"/>
    </xf>
    <xf numFmtId="0" fontId="0" fillId="8" borderId="166" xfId="0" applyFill="1" applyBorder="1" applyAlignment="1">
      <alignment vertical="center"/>
    </xf>
    <xf numFmtId="0" fontId="0" fillId="5" borderId="105" xfId="0" applyFont="1" applyFill="1" applyBorder="1" applyAlignment="1">
      <alignment horizontal="center" vertical="center"/>
    </xf>
    <xf numFmtId="0" fontId="0" fillId="8" borderId="182" xfId="0" applyFill="1" applyBorder="1" applyAlignment="1">
      <alignment horizontal="right" vertical="center"/>
    </xf>
    <xf numFmtId="0" fontId="0" fillId="8" borderId="183" xfId="0" applyFill="1" applyBorder="1" applyAlignment="1">
      <alignment horizontal="right" vertical="center"/>
    </xf>
    <xf numFmtId="0" fontId="0" fillId="8" borderId="184" xfId="0" applyFill="1" applyBorder="1" applyAlignment="1">
      <alignment horizontal="right" vertical="center"/>
    </xf>
    <xf numFmtId="38" fontId="21" fillId="5" borderId="174" xfId="2" applyFont="1" applyFill="1" applyBorder="1" applyAlignment="1">
      <alignment vertical="center"/>
    </xf>
    <xf numFmtId="38" fontId="21" fillId="5" borderId="175" xfId="2" applyFont="1" applyFill="1" applyBorder="1" applyAlignment="1">
      <alignment vertical="center"/>
    </xf>
    <xf numFmtId="38" fontId="21" fillId="5" borderId="176" xfId="2" applyFont="1" applyFill="1" applyBorder="1" applyAlignment="1">
      <alignment vertical="center"/>
    </xf>
    <xf numFmtId="38" fontId="21" fillId="0" borderId="81" xfId="2" applyFont="1" applyFill="1" applyBorder="1" applyAlignment="1" applyProtection="1">
      <alignment vertical="center"/>
    </xf>
    <xf numFmtId="38" fontId="21" fillId="0" borderId="83" xfId="2" applyFont="1" applyFill="1" applyBorder="1" applyAlignment="1" applyProtection="1">
      <alignment vertical="center"/>
    </xf>
    <xf numFmtId="38" fontId="21" fillId="0" borderId="87" xfId="2" applyFont="1" applyFill="1" applyBorder="1" applyAlignment="1" applyProtection="1">
      <alignment vertical="center"/>
    </xf>
    <xf numFmtId="38" fontId="21" fillId="5" borderId="2" xfId="2" applyFont="1" applyFill="1" applyBorder="1" applyAlignment="1">
      <alignment vertical="center"/>
    </xf>
    <xf numFmtId="38" fontId="21" fillId="5" borderId="27" xfId="2" applyFont="1" applyFill="1" applyBorder="1" applyAlignment="1">
      <alignment vertical="center"/>
    </xf>
    <xf numFmtId="38" fontId="21" fillId="5" borderId="139" xfId="2" applyFont="1" applyFill="1" applyBorder="1" applyAlignment="1">
      <alignment vertical="center"/>
    </xf>
    <xf numFmtId="38" fontId="21" fillId="5" borderId="140" xfId="2" applyFont="1" applyFill="1" applyBorder="1" applyAlignment="1">
      <alignment vertical="center"/>
    </xf>
    <xf numFmtId="38" fontId="21" fillId="5" borderId="141" xfId="2" applyFont="1" applyFill="1" applyBorder="1" applyAlignment="1">
      <alignment vertical="center"/>
    </xf>
    <xf numFmtId="38" fontId="21" fillId="6" borderId="2" xfId="2" applyFont="1" applyFill="1" applyBorder="1" applyAlignment="1">
      <alignment vertical="center"/>
    </xf>
    <xf numFmtId="38" fontId="21" fillId="0" borderId="83" xfId="2" applyFont="1" applyFill="1" applyBorder="1" applyAlignment="1" applyProtection="1">
      <alignment horizontal="right" vertical="center"/>
    </xf>
    <xf numFmtId="38" fontId="21" fillId="0" borderId="87" xfId="2" applyFont="1" applyFill="1" applyBorder="1" applyAlignment="1" applyProtection="1">
      <alignment horizontal="right" vertical="center"/>
    </xf>
    <xf numFmtId="38" fontId="21" fillId="6" borderId="2" xfId="2" applyFont="1" applyFill="1" applyBorder="1" applyAlignment="1">
      <alignment horizontal="right" vertical="center"/>
    </xf>
    <xf numFmtId="38" fontId="21" fillId="6" borderId="27" xfId="2" applyFont="1" applyFill="1" applyBorder="1" applyAlignment="1">
      <alignment horizontal="right" vertical="center"/>
    </xf>
    <xf numFmtId="38" fontId="21" fillId="6" borderId="174" xfId="2" applyFont="1" applyFill="1" applyBorder="1" applyAlignment="1">
      <alignment vertical="center"/>
    </xf>
    <xf numFmtId="38" fontId="21" fillId="6" borderId="175" xfId="2" applyFont="1" applyFill="1" applyBorder="1" applyAlignment="1">
      <alignment vertical="center"/>
    </xf>
    <xf numFmtId="38" fontId="21" fillId="6" borderId="176" xfId="2" applyFont="1" applyFill="1" applyBorder="1" applyAlignment="1">
      <alignment vertical="center"/>
    </xf>
    <xf numFmtId="38" fontId="21" fillId="6" borderId="139" xfId="2" applyFont="1" applyFill="1" applyBorder="1" applyAlignment="1">
      <alignment vertical="center"/>
    </xf>
    <xf numFmtId="38" fontId="21" fillId="6" borderId="140" xfId="2" applyFont="1" applyFill="1" applyBorder="1" applyAlignment="1">
      <alignment vertical="center"/>
    </xf>
    <xf numFmtId="38" fontId="21" fillId="6" borderId="141" xfId="2" applyFont="1" applyFill="1" applyBorder="1" applyAlignment="1">
      <alignment vertical="center"/>
    </xf>
    <xf numFmtId="0" fontId="3" fillId="5" borderId="51" xfId="0" applyFont="1" applyFill="1" applyBorder="1" applyAlignment="1">
      <alignment vertical="center"/>
    </xf>
    <xf numFmtId="0" fontId="0" fillId="5" borderId="99" xfId="0" applyFont="1" applyFill="1" applyBorder="1" applyAlignment="1">
      <alignment horizontal="right" vertical="center"/>
    </xf>
    <xf numFmtId="204" fontId="21" fillId="0" borderId="81" xfId="2" applyNumberFormat="1" applyFont="1" applyFill="1" applyBorder="1" applyAlignment="1">
      <alignment horizontal="center" vertical="center"/>
    </xf>
    <xf numFmtId="204" fontId="21" fillId="0" borderId="83" xfId="2" applyNumberFormat="1" applyFont="1" applyFill="1" applyBorder="1" applyAlignment="1">
      <alignment horizontal="center" vertical="center"/>
    </xf>
    <xf numFmtId="204" fontId="21" fillId="0" borderId="87" xfId="2" applyNumberFormat="1" applyFont="1" applyFill="1" applyBorder="1" applyAlignment="1">
      <alignment horizontal="center" vertical="center"/>
    </xf>
    <xf numFmtId="0" fontId="21" fillId="8" borderId="84" xfId="0" applyNumberFormat="1" applyFont="1" applyFill="1" applyBorder="1" applyAlignment="1">
      <alignment horizontal="center" vertical="center" wrapText="1"/>
    </xf>
    <xf numFmtId="0" fontId="21" fillId="8" borderId="86" xfId="0" applyNumberFormat="1" applyFont="1" applyFill="1" applyBorder="1" applyAlignment="1">
      <alignment horizontal="center" vertical="center" wrapText="1"/>
    </xf>
    <xf numFmtId="0" fontId="21" fillId="5" borderId="73" xfId="0" applyNumberFormat="1" applyFont="1" applyFill="1" applyBorder="1" applyAlignment="1">
      <alignment horizontal="center" vertical="center" wrapText="1"/>
    </xf>
    <xf numFmtId="0" fontId="21" fillId="5" borderId="27" xfId="0" applyNumberFormat="1" applyFont="1" applyFill="1" applyBorder="1" applyAlignment="1">
      <alignment horizontal="center" vertical="center" wrapText="1"/>
    </xf>
    <xf numFmtId="0" fontId="0" fillId="0" borderId="104" xfId="0" applyFont="1" applyBorder="1" applyAlignment="1">
      <alignment horizontal="center" vertical="center" shrinkToFit="1"/>
    </xf>
    <xf numFmtId="0" fontId="0" fillId="0" borderId="1" xfId="0" applyFont="1" applyBorder="1" applyAlignment="1">
      <alignment horizontal="center" vertical="center" shrinkToFit="1"/>
    </xf>
    <xf numFmtId="38" fontId="3" fillId="8" borderId="1" xfId="2" applyFont="1" applyFill="1" applyBorder="1" applyAlignment="1">
      <alignment horizontal="right" vertical="center" shrinkToFit="1"/>
    </xf>
    <xf numFmtId="38" fontId="3" fillId="8" borderId="5" xfId="2" applyFont="1" applyFill="1" applyBorder="1" applyAlignment="1">
      <alignment horizontal="right" vertical="center" shrinkToFit="1"/>
    </xf>
    <xf numFmtId="0" fontId="0" fillId="0" borderId="22" xfId="0" applyFont="1" applyBorder="1" applyAlignment="1">
      <alignment horizontal="center" vertical="center" shrinkToFit="1"/>
    </xf>
    <xf numFmtId="38" fontId="3" fillId="8" borderId="1" xfId="2" applyFont="1" applyFill="1" applyBorder="1" applyAlignment="1">
      <alignment vertical="center" shrinkToFit="1"/>
    </xf>
    <xf numFmtId="38" fontId="3" fillId="8" borderId="5" xfId="2" applyFont="1" applyFill="1" applyBorder="1" applyAlignment="1">
      <alignment vertical="center" shrinkToFit="1"/>
    </xf>
    <xf numFmtId="0" fontId="3" fillId="5" borderId="1" xfId="0" applyFont="1" applyFill="1" applyBorder="1" applyAlignment="1">
      <alignment horizontal="center" vertical="center" shrinkToFit="1"/>
    </xf>
    <xf numFmtId="38" fontId="3" fillId="5" borderId="1" xfId="2" applyFont="1" applyFill="1" applyBorder="1" applyAlignment="1">
      <alignment vertical="center" shrinkToFit="1"/>
    </xf>
    <xf numFmtId="38" fontId="3" fillId="5" borderId="5" xfId="2" applyFont="1" applyFill="1" applyBorder="1" applyAlignment="1">
      <alignment vertical="center" shrinkToFit="1"/>
    </xf>
    <xf numFmtId="38" fontId="3" fillId="8" borderId="185" xfId="2" applyFont="1" applyFill="1" applyBorder="1" applyAlignment="1">
      <alignment horizontal="right" vertical="center" shrinkToFit="1"/>
    </xf>
    <xf numFmtId="38" fontId="3" fillId="8" borderId="36" xfId="2" applyFont="1" applyFill="1" applyBorder="1" applyAlignment="1">
      <alignment horizontal="right" vertical="center" shrinkToFit="1"/>
    </xf>
    <xf numFmtId="38" fontId="3" fillId="8" borderId="186" xfId="2" applyFont="1" applyFill="1" applyBorder="1" applyAlignment="1">
      <alignment vertical="center" shrinkToFit="1"/>
    </xf>
    <xf numFmtId="38" fontId="3" fillId="8" borderId="185" xfId="2" applyFont="1" applyFill="1" applyBorder="1" applyAlignment="1">
      <alignment vertical="center" shrinkToFit="1"/>
    </xf>
    <xf numFmtId="38" fontId="3" fillId="8" borderId="36" xfId="2" applyFont="1" applyFill="1" applyBorder="1" applyAlignment="1">
      <alignment vertical="center" shrinkToFit="1"/>
    </xf>
    <xf numFmtId="0" fontId="0" fillId="5" borderId="57" xfId="0" applyFont="1" applyFill="1" applyBorder="1" applyAlignment="1">
      <alignment horizontal="center" vertical="center" shrinkToFit="1"/>
    </xf>
    <xf numFmtId="0" fontId="3" fillId="5" borderId="187" xfId="0" applyFont="1" applyFill="1" applyBorder="1" applyAlignment="1">
      <alignment horizontal="center" vertical="center" shrinkToFit="1"/>
    </xf>
    <xf numFmtId="38" fontId="3" fillId="5" borderId="187" xfId="2" applyFont="1" applyFill="1" applyBorder="1" applyAlignment="1">
      <alignment vertical="center" shrinkToFit="1"/>
    </xf>
    <xf numFmtId="38" fontId="3" fillId="5" borderId="188" xfId="2" applyFont="1" applyFill="1" applyBorder="1" applyAlignment="1">
      <alignment vertical="center" shrinkToFit="1"/>
    </xf>
    <xf numFmtId="0" fontId="0" fillId="5" borderId="54" xfId="0" applyFont="1" applyFill="1" applyBorder="1" applyAlignment="1">
      <alignment horizontal="left" vertical="center"/>
    </xf>
    <xf numFmtId="0" fontId="3" fillId="5" borderId="104" xfId="0" applyFont="1" applyFill="1" applyBorder="1" applyAlignment="1">
      <alignment horizontal="center" vertical="center" shrinkToFit="1"/>
    </xf>
    <xf numFmtId="38" fontId="3" fillId="5" borderId="104" xfId="2" applyFont="1" applyFill="1" applyBorder="1" applyAlignment="1">
      <alignment vertical="center" shrinkToFit="1"/>
    </xf>
    <xf numFmtId="38" fontId="3" fillId="5" borderId="189" xfId="2" applyFont="1" applyFill="1" applyBorder="1" applyAlignment="1">
      <alignment vertical="center" shrinkToFit="1"/>
    </xf>
    <xf numFmtId="0" fontId="0" fillId="0" borderId="21" xfId="0" applyFont="1" applyBorder="1" applyAlignment="1">
      <alignment horizontal="center" vertical="center" shrinkToFit="1"/>
    </xf>
    <xf numFmtId="0" fontId="0" fillId="0" borderId="187" xfId="0" applyFont="1" applyBorder="1" applyAlignment="1">
      <alignment horizontal="center" vertical="center" shrinkToFit="1"/>
    </xf>
    <xf numFmtId="38" fontId="3" fillId="8" borderId="187" xfId="2" applyFont="1" applyFill="1" applyBorder="1" applyAlignment="1">
      <alignment vertical="center" shrinkToFit="1"/>
    </xf>
    <xf numFmtId="38" fontId="3" fillId="8" borderId="187" xfId="2" applyFont="1" applyFill="1" applyBorder="1" applyAlignment="1">
      <alignment horizontal="right" vertical="center" shrinkToFit="1"/>
    </xf>
    <xf numFmtId="38" fontId="3" fillId="8" borderId="190" xfId="2" applyFont="1" applyFill="1" applyBorder="1" applyAlignment="1">
      <alignment vertical="center" shrinkToFit="1"/>
    </xf>
    <xf numFmtId="38" fontId="3" fillId="8" borderId="188" xfId="2" applyFont="1" applyFill="1" applyBorder="1" applyAlignment="1">
      <alignment vertical="center" shrinkToFit="1"/>
    </xf>
    <xf numFmtId="0" fontId="21" fillId="8" borderId="191" xfId="0" applyFont="1" applyFill="1" applyBorder="1" applyAlignment="1">
      <alignment vertical="center"/>
    </xf>
    <xf numFmtId="0" fontId="21" fillId="8" borderId="192" xfId="0" applyFont="1" applyFill="1" applyBorder="1" applyAlignment="1">
      <alignment horizontal="center" vertical="center"/>
    </xf>
    <xf numFmtId="195" fontId="21" fillId="8" borderId="191" xfId="0" applyNumberFormat="1" applyFont="1" applyFill="1" applyBorder="1" applyAlignment="1" applyProtection="1">
      <alignment vertical="center"/>
    </xf>
    <xf numFmtId="9" fontId="21" fillId="8" borderId="142" xfId="1" applyNumberFormat="1" applyFont="1" applyFill="1" applyBorder="1" applyAlignment="1" applyProtection="1">
      <alignment horizontal="center" vertical="center"/>
    </xf>
    <xf numFmtId="195" fontId="21" fillId="5" borderId="26" xfId="0" applyNumberFormat="1" applyFont="1" applyFill="1" applyBorder="1" applyAlignment="1">
      <alignment vertical="center" wrapText="1"/>
    </xf>
    <xf numFmtId="9" fontId="21" fillId="8" borderId="193" xfId="1" applyFont="1" applyFill="1" applyBorder="1" applyAlignment="1" applyProtection="1">
      <alignment horizontal="center" vertical="center" wrapText="1"/>
    </xf>
    <xf numFmtId="0" fontId="0" fillId="8" borderId="71" xfId="0" applyFill="1" applyBorder="1" applyAlignment="1">
      <alignment horizontal="center" vertical="center"/>
    </xf>
    <xf numFmtId="0" fontId="0" fillId="8" borderId="138" xfId="0" applyFill="1" applyBorder="1" applyAlignment="1">
      <alignment horizontal="center" vertical="center"/>
    </xf>
    <xf numFmtId="0" fontId="6" fillId="5" borderId="73" xfId="0" applyFont="1" applyFill="1" applyBorder="1" applyAlignment="1">
      <alignment horizontal="center" vertical="center"/>
    </xf>
    <xf numFmtId="0" fontId="0" fillId="8" borderId="62" xfId="0" applyFill="1" applyBorder="1" applyAlignment="1">
      <alignment horizontal="center" vertical="center"/>
    </xf>
    <xf numFmtId="0" fontId="6" fillId="5" borderId="38" xfId="0" applyFont="1" applyFill="1" applyBorder="1" applyAlignment="1">
      <alignment horizontal="center" vertical="center"/>
    </xf>
    <xf numFmtId="0" fontId="0" fillId="8" borderId="38" xfId="0" applyFill="1" applyBorder="1" applyAlignment="1">
      <alignment horizontal="center" vertical="top"/>
    </xf>
    <xf numFmtId="0" fontId="0" fillId="8" borderId="1" xfId="0" applyFill="1" applyBorder="1" applyAlignment="1">
      <alignment horizontal="center" vertical="top"/>
    </xf>
    <xf numFmtId="0" fontId="0" fillId="8" borderId="26" xfId="0" applyFill="1" applyBorder="1" applyAlignment="1">
      <alignment horizontal="center" vertical="top"/>
    </xf>
    <xf numFmtId="0" fontId="6" fillId="5" borderId="27" xfId="0" applyFont="1" applyFill="1" applyBorder="1" applyAlignment="1">
      <alignment horizontal="center" vertical="center"/>
    </xf>
    <xf numFmtId="0" fontId="0" fillId="8" borderId="158" xfId="0" applyFill="1" applyBorder="1" applyAlignment="1">
      <alignment horizontal="center" vertical="center"/>
    </xf>
    <xf numFmtId="0" fontId="0" fillId="8" borderId="12" xfId="0" applyFill="1" applyBorder="1" applyAlignment="1">
      <alignment horizontal="center" vertical="center"/>
    </xf>
    <xf numFmtId="0" fontId="0" fillId="8" borderId="16" xfId="0" applyFill="1" applyBorder="1" applyAlignment="1">
      <alignment horizontal="center" vertical="center"/>
    </xf>
    <xf numFmtId="0" fontId="19" fillId="7" borderId="0" xfId="0" quotePrefix="1" applyFont="1" applyFill="1" applyAlignment="1">
      <alignment vertical="center"/>
    </xf>
    <xf numFmtId="0" fontId="10" fillId="7" borderId="0" xfId="0" applyFont="1" applyFill="1" applyAlignment="1">
      <alignment vertical="center"/>
    </xf>
    <xf numFmtId="0" fontId="0" fillId="7" borderId="0" xfId="0" applyFill="1" applyAlignment="1">
      <alignment vertical="center"/>
    </xf>
    <xf numFmtId="0" fontId="19" fillId="7" borderId="0" xfId="0" applyFont="1" applyFill="1" applyAlignment="1">
      <alignment vertical="center"/>
    </xf>
    <xf numFmtId="0" fontId="39" fillId="0" borderId="70" xfId="0" applyFont="1" applyBorder="1" applyAlignment="1">
      <alignment horizontal="center" vertical="center"/>
    </xf>
    <xf numFmtId="0" fontId="0" fillId="8" borderId="71" xfId="0" applyFill="1" applyBorder="1" applyAlignment="1">
      <alignment horizontal="center" vertical="center"/>
    </xf>
    <xf numFmtId="0" fontId="0" fillId="8" borderId="67" xfId="0" applyFill="1" applyBorder="1" applyAlignment="1">
      <alignment horizontal="left" vertical="top"/>
    </xf>
    <xf numFmtId="0" fontId="0" fillId="8" borderId="90" xfId="0" applyFill="1" applyBorder="1" applyAlignment="1">
      <alignment horizontal="center" vertical="center"/>
    </xf>
    <xf numFmtId="0" fontId="6" fillId="5" borderId="73" xfId="0" applyFont="1" applyFill="1" applyBorder="1" applyAlignment="1">
      <alignment horizontal="center" vertical="center"/>
    </xf>
    <xf numFmtId="0" fontId="6" fillId="5" borderId="38" xfId="0" applyFont="1" applyFill="1" applyBorder="1" applyAlignment="1">
      <alignment horizontal="center" vertical="center"/>
    </xf>
    <xf numFmtId="0" fontId="0" fillId="8" borderId="38" xfId="0" applyFill="1" applyBorder="1" applyAlignment="1">
      <alignment horizontal="center" vertical="top"/>
    </xf>
    <xf numFmtId="0" fontId="0" fillId="8" borderId="1" xfId="0" applyFill="1" applyBorder="1" applyAlignment="1">
      <alignment horizontal="center" vertical="top"/>
    </xf>
    <xf numFmtId="0" fontId="0" fillId="8" borderId="26" xfId="0" applyFill="1" applyBorder="1" applyAlignment="1">
      <alignment horizontal="center" vertical="top"/>
    </xf>
    <xf numFmtId="0" fontId="21" fillId="5" borderId="140" xfId="0" applyFont="1" applyFill="1" applyBorder="1" applyAlignment="1">
      <alignment horizontal="center" vertical="center"/>
    </xf>
    <xf numFmtId="0" fontId="3" fillId="8" borderId="1" xfId="0" applyFont="1" applyFill="1" applyBorder="1" applyAlignment="1">
      <alignment horizontal="center" vertical="center" shrinkToFit="1"/>
    </xf>
    <xf numFmtId="38" fontId="3" fillId="8" borderId="1" xfId="2" applyFont="1" applyFill="1" applyBorder="1" applyAlignment="1">
      <alignment horizontal="center" vertical="center" shrinkToFit="1"/>
    </xf>
    <xf numFmtId="0" fontId="21" fillId="7" borderId="0" xfId="0" applyFont="1" applyFill="1" applyAlignment="1">
      <alignment vertical="center"/>
    </xf>
    <xf numFmtId="0" fontId="40" fillId="7" borderId="0" xfId="0" applyFont="1" applyFill="1" applyAlignment="1">
      <alignment vertical="center"/>
    </xf>
    <xf numFmtId="0" fontId="40" fillId="7" borderId="0" xfId="0" applyFont="1" applyFill="1" applyAlignment="1">
      <alignment horizontal="center" vertical="center"/>
    </xf>
    <xf numFmtId="204" fontId="40" fillId="7" borderId="0" xfId="2" applyNumberFormat="1" applyFont="1" applyFill="1" applyAlignment="1">
      <alignment horizontal="center" vertical="center"/>
    </xf>
    <xf numFmtId="0" fontId="41" fillId="7" borderId="0" xfId="0" applyFont="1" applyFill="1" applyAlignment="1">
      <alignment vertical="center"/>
    </xf>
    <xf numFmtId="0" fontId="9" fillId="0" borderId="0" xfId="0" applyFont="1" applyAlignment="1">
      <alignment vertical="center" wrapText="1"/>
    </xf>
    <xf numFmtId="0" fontId="10" fillId="0" borderId="0" xfId="0" applyFont="1" applyAlignment="1">
      <alignment vertical="center" wrapText="1"/>
    </xf>
    <xf numFmtId="0" fontId="3" fillId="0" borderId="0" xfId="0" applyFont="1" applyAlignment="1">
      <alignment vertical="center" wrapText="1" shrinkToFi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shrinkToFit="1"/>
    </xf>
    <xf numFmtId="0" fontId="3" fillId="11" borderId="63" xfId="0" applyFont="1" applyFill="1" applyBorder="1" applyAlignment="1">
      <alignment horizontal="center" vertical="center" shrinkToFit="1"/>
    </xf>
    <xf numFmtId="0" fontId="3" fillId="11" borderId="72" xfId="0" applyFont="1" applyFill="1" applyBorder="1" applyAlignment="1">
      <alignment horizontal="center" vertical="center" shrinkToFit="1"/>
    </xf>
    <xf numFmtId="0" fontId="3" fillId="11" borderId="23" xfId="0" applyFont="1" applyFill="1" applyBorder="1" applyAlignment="1">
      <alignment horizontal="center" vertical="center" shrinkToFit="1"/>
    </xf>
    <xf numFmtId="0" fontId="3" fillId="11" borderId="57" xfId="0" applyFont="1" applyFill="1" applyBorder="1" applyAlignment="1">
      <alignment horizontal="center" vertical="center" shrinkToFit="1"/>
    </xf>
    <xf numFmtId="0" fontId="3" fillId="11" borderId="24" xfId="0" applyFont="1" applyFill="1" applyBorder="1" applyAlignment="1">
      <alignment horizontal="center" vertical="center" shrinkToFit="1"/>
    </xf>
    <xf numFmtId="0" fontId="3" fillId="11" borderId="46" xfId="0" applyFont="1" applyFill="1" applyBorder="1" applyAlignment="1">
      <alignment horizontal="center" vertical="center" shrinkToFit="1"/>
    </xf>
    <xf numFmtId="0" fontId="0" fillId="5" borderId="126" xfId="0" applyFill="1" applyBorder="1" applyAlignment="1">
      <alignment horizontal="left" vertical="center"/>
    </xf>
    <xf numFmtId="38" fontId="0" fillId="0" borderId="44" xfId="0" applyNumberFormat="1" applyFill="1" applyBorder="1" applyAlignment="1">
      <alignment vertical="center"/>
    </xf>
    <xf numFmtId="0" fontId="0" fillId="5" borderId="195" xfId="0" applyFill="1" applyBorder="1" applyAlignment="1">
      <alignment vertical="center"/>
    </xf>
    <xf numFmtId="38" fontId="0" fillId="0" borderId="50" xfId="0" applyNumberFormat="1" applyFill="1" applyBorder="1" applyAlignment="1">
      <alignment vertical="center"/>
    </xf>
    <xf numFmtId="0" fontId="0" fillId="5" borderId="79" xfId="0" applyFill="1" applyBorder="1" applyAlignment="1">
      <alignment horizontal="center" vertical="center" shrinkToFit="1"/>
    </xf>
    <xf numFmtId="0" fontId="5" fillId="5" borderId="94" xfId="0" applyFont="1" applyFill="1" applyBorder="1" applyAlignment="1">
      <alignment horizontal="center" vertical="center" wrapText="1"/>
    </xf>
    <xf numFmtId="0" fontId="6" fillId="8" borderId="10" xfId="0" applyFont="1" applyFill="1" applyBorder="1" applyAlignment="1">
      <alignment horizontal="right" vertical="center" wrapText="1"/>
    </xf>
    <xf numFmtId="0" fontId="6" fillId="8" borderId="95" xfId="0" applyFont="1" applyFill="1" applyBorder="1" applyAlignment="1">
      <alignment horizontal="right" vertical="center" wrapText="1"/>
    </xf>
    <xf numFmtId="209" fontId="0" fillId="0" borderId="0" xfId="0" applyNumberFormat="1" applyAlignment="1">
      <alignment vertical="center"/>
    </xf>
    <xf numFmtId="0" fontId="42" fillId="0" borderId="0" xfId="0" applyFont="1" applyAlignment="1">
      <alignment vertical="center"/>
    </xf>
    <xf numFmtId="0" fontId="43" fillId="0" borderId="0" xfId="0" applyFont="1" applyAlignment="1">
      <alignment vertical="center"/>
    </xf>
    <xf numFmtId="209" fontId="43" fillId="12" borderId="0" xfId="0" applyNumberFormat="1" applyFont="1" applyFill="1" applyAlignment="1">
      <alignment vertical="center"/>
    </xf>
    <xf numFmtId="0" fontId="42" fillId="0" borderId="0" xfId="0" applyFont="1" applyFill="1" applyAlignment="1">
      <alignment vertical="center"/>
    </xf>
    <xf numFmtId="0" fontId="10" fillId="0" borderId="0" xfId="0" applyFont="1" applyFill="1" applyAlignment="1">
      <alignment vertical="center"/>
    </xf>
    <xf numFmtId="209" fontId="10" fillId="0" borderId="0" xfId="0" applyNumberFormat="1" applyFont="1" applyFill="1" applyAlignment="1">
      <alignment vertical="center"/>
    </xf>
    <xf numFmtId="0" fontId="0" fillId="0" borderId="0" xfId="0" applyAlignment="1">
      <alignment vertical="center" wrapText="1"/>
    </xf>
    <xf numFmtId="209" fontId="10" fillId="7" borderId="0" xfId="0" applyNumberFormat="1" applyFont="1" applyFill="1" applyAlignment="1">
      <alignment vertical="center"/>
    </xf>
    <xf numFmtId="9" fontId="0" fillId="0" borderId="0" xfId="1" applyFont="1" applyAlignment="1">
      <alignment vertical="center"/>
    </xf>
    <xf numFmtId="209" fontId="8" fillId="0" borderId="0" xfId="0" applyNumberFormat="1" applyFont="1" applyAlignment="1">
      <alignment vertical="center"/>
    </xf>
    <xf numFmtId="0" fontId="7" fillId="0" borderId="0" xfId="0" applyFont="1" applyAlignment="1">
      <alignment vertical="center" wrapText="1"/>
    </xf>
    <xf numFmtId="0" fontId="43" fillId="0" borderId="0" xfId="0" applyFont="1" applyFill="1" applyAlignment="1">
      <alignment vertical="center"/>
    </xf>
    <xf numFmtId="209" fontId="43" fillId="0" borderId="0" xfId="0" applyNumberFormat="1" applyFont="1" applyFill="1" applyAlignment="1">
      <alignment vertical="center"/>
    </xf>
    <xf numFmtId="0" fontId="0" fillId="8" borderId="54" xfId="0" applyFill="1" applyBorder="1" applyAlignment="1">
      <alignment horizontal="left" vertical="top" wrapText="1"/>
    </xf>
    <xf numFmtId="0" fontId="0" fillId="8" borderId="51" xfId="0" applyFill="1" applyBorder="1" applyAlignment="1">
      <alignment horizontal="left" vertical="top" wrapText="1"/>
    </xf>
    <xf numFmtId="0" fontId="0" fillId="8" borderId="99" xfId="0" applyFill="1" applyBorder="1" applyAlignment="1">
      <alignment horizontal="left" vertical="top" wrapText="1"/>
    </xf>
    <xf numFmtId="0" fontId="0" fillId="8" borderId="73" xfId="0" applyFill="1" applyBorder="1" applyAlignment="1">
      <alignment vertical="top" wrapText="1"/>
    </xf>
    <xf numFmtId="0" fontId="0" fillId="8" borderId="67" xfId="0" applyFill="1" applyBorder="1" applyAlignment="1">
      <alignment vertical="top" wrapText="1"/>
    </xf>
    <xf numFmtId="0" fontId="0" fillId="8" borderId="31" xfId="0" applyFill="1" applyBorder="1" applyAlignment="1">
      <alignment vertical="top" wrapText="1"/>
    </xf>
    <xf numFmtId="0" fontId="0" fillId="8" borderId="71" xfId="0" applyFill="1" applyBorder="1" applyAlignment="1">
      <alignment horizontal="center" vertical="center"/>
    </xf>
    <xf numFmtId="0" fontId="0" fillId="8" borderId="116" xfId="0" applyFill="1" applyBorder="1" applyAlignment="1">
      <alignment horizontal="center" vertical="center"/>
    </xf>
    <xf numFmtId="0" fontId="8" fillId="8" borderId="59" xfId="0" applyFont="1" applyFill="1" applyBorder="1" applyAlignment="1">
      <alignment horizontal="center" vertical="center"/>
    </xf>
    <xf numFmtId="0" fontId="8" fillId="8" borderId="117" xfId="0" applyFont="1" applyFill="1" applyBorder="1" applyAlignment="1">
      <alignment horizontal="center" vertical="center"/>
    </xf>
    <xf numFmtId="0" fontId="0" fillId="8" borderId="73" xfId="0" applyFill="1" applyBorder="1" applyAlignment="1">
      <alignment horizontal="center" vertical="center"/>
    </xf>
    <xf numFmtId="0" fontId="0" fillId="8" borderId="31" xfId="0" applyFill="1" applyBorder="1" applyAlignment="1">
      <alignment horizontal="center" vertical="center"/>
    </xf>
    <xf numFmtId="0" fontId="0" fillId="5" borderId="55" xfId="0" applyFont="1" applyFill="1" applyBorder="1" applyAlignment="1">
      <alignment horizontal="center" vertical="center"/>
    </xf>
    <xf numFmtId="0" fontId="0" fillId="5" borderId="46" xfId="0" applyFont="1" applyFill="1" applyBorder="1" applyAlignment="1">
      <alignment horizontal="center" vertical="center"/>
    </xf>
    <xf numFmtId="0" fontId="0" fillId="5" borderId="89" xfId="0" applyFont="1" applyFill="1" applyBorder="1" applyAlignment="1">
      <alignment horizontal="center" vertical="center"/>
    </xf>
    <xf numFmtId="0" fontId="0" fillId="5" borderId="90" xfId="0" applyFont="1" applyFill="1" applyBorder="1" applyAlignment="1">
      <alignment horizontal="center" vertical="center"/>
    </xf>
    <xf numFmtId="0" fontId="0" fillId="5" borderId="80"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78" xfId="0" applyFont="1" applyFill="1" applyBorder="1" applyAlignment="1">
      <alignment horizontal="center" vertical="center"/>
    </xf>
    <xf numFmtId="0" fontId="38" fillId="0" borderId="0" xfId="0" applyFont="1" applyAlignment="1">
      <alignment horizontal="center" vertical="center"/>
    </xf>
    <xf numFmtId="0" fontId="24" fillId="5" borderId="76" xfId="0" applyFont="1" applyFill="1" applyBorder="1" applyAlignment="1">
      <alignment horizontal="center" vertical="center" textRotation="255" wrapText="1"/>
    </xf>
    <xf numFmtId="0" fontId="24" fillId="5" borderId="79" xfId="0" applyFont="1" applyFill="1" applyBorder="1" applyAlignment="1">
      <alignment horizontal="center" vertical="center" textRotation="255" wrapText="1"/>
    </xf>
    <xf numFmtId="0" fontId="24" fillId="5" borderId="109" xfId="0" applyFont="1" applyFill="1" applyBorder="1" applyAlignment="1">
      <alignment horizontal="center" vertical="center" textRotation="255" wrapText="1"/>
    </xf>
    <xf numFmtId="0" fontId="24" fillId="8" borderId="97" xfId="0" applyFont="1" applyFill="1" applyBorder="1" applyAlignment="1">
      <alignment horizontal="left" vertical="center" wrapText="1"/>
    </xf>
    <xf numFmtId="0" fontId="24" fillId="8" borderId="5" xfId="0" applyFont="1" applyFill="1" applyBorder="1" applyAlignment="1">
      <alignment horizontal="left" vertical="center" wrapText="1"/>
    </xf>
    <xf numFmtId="0" fontId="24" fillId="8" borderId="49" xfId="0" applyFont="1" applyFill="1" applyBorder="1" applyAlignment="1">
      <alignment horizontal="left" vertical="center" wrapText="1"/>
    </xf>
    <xf numFmtId="0" fontId="24" fillId="0" borderId="60" xfId="0" applyFont="1" applyFill="1" applyBorder="1" applyAlignment="1">
      <alignment horizontal="center" vertical="center" wrapText="1"/>
    </xf>
    <xf numFmtId="0" fontId="24" fillId="0" borderId="95" xfId="0" applyFont="1" applyFill="1" applyBorder="1" applyAlignment="1">
      <alignment horizontal="center" vertical="center" wrapText="1"/>
    </xf>
    <xf numFmtId="0" fontId="24" fillId="5" borderId="77"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4" fillId="5" borderId="56"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78" xfId="0" applyFont="1" applyFill="1" applyBorder="1" applyAlignment="1">
      <alignment horizontal="center" vertical="center" wrapText="1"/>
    </xf>
    <xf numFmtId="0" fontId="6" fillId="5" borderId="109" xfId="0" applyFont="1" applyFill="1" applyBorder="1" applyAlignment="1">
      <alignment horizontal="left" vertical="top" wrapText="1"/>
    </xf>
    <xf numFmtId="0" fontId="6" fillId="5" borderId="19" xfId="0" applyFont="1" applyFill="1" applyBorder="1" applyAlignment="1">
      <alignment horizontal="left" vertical="top" wrapText="1"/>
    </xf>
    <xf numFmtId="0" fontId="6" fillId="5" borderId="76" xfId="0" applyFont="1" applyFill="1" applyBorder="1" applyAlignment="1">
      <alignment horizontal="left" vertical="top" wrapText="1"/>
    </xf>
    <xf numFmtId="0" fontId="6" fillId="5" borderId="78" xfId="0" applyFont="1" applyFill="1" applyBorder="1" applyAlignment="1">
      <alignment horizontal="left" vertical="top" wrapText="1"/>
    </xf>
    <xf numFmtId="0" fontId="6" fillId="5" borderId="79" xfId="0" applyFont="1" applyFill="1" applyBorder="1" applyAlignment="1">
      <alignment horizontal="left" vertical="top" wrapText="1"/>
    </xf>
    <xf numFmtId="0" fontId="6" fillId="5" borderId="32" xfId="0" applyFont="1" applyFill="1" applyBorder="1" applyAlignment="1">
      <alignment horizontal="left" vertical="top" wrapText="1"/>
    </xf>
    <xf numFmtId="0" fontId="0" fillId="8" borderId="90" xfId="0" applyFill="1" applyBorder="1" applyAlignment="1">
      <alignment horizontal="left" vertical="top"/>
    </xf>
    <xf numFmtId="0" fontId="0" fillId="8" borderId="43" xfId="0" applyFill="1" applyBorder="1" applyAlignment="1">
      <alignment horizontal="left" vertical="top"/>
    </xf>
    <xf numFmtId="0" fontId="0" fillId="8" borderId="67" xfId="0" applyFill="1" applyBorder="1" applyAlignment="1">
      <alignment horizontal="left" vertical="top"/>
    </xf>
    <xf numFmtId="0" fontId="0" fillId="8" borderId="44" xfId="0" applyFill="1" applyBorder="1" applyAlignment="1">
      <alignment horizontal="left" vertical="top"/>
    </xf>
    <xf numFmtId="0" fontId="0" fillId="8" borderId="91" xfId="0" applyFill="1" applyBorder="1" applyAlignment="1">
      <alignment horizontal="left" vertical="top"/>
    </xf>
    <xf numFmtId="0" fontId="0" fillId="8" borderId="92" xfId="0" applyFill="1" applyBorder="1" applyAlignment="1">
      <alignment horizontal="left" vertical="top"/>
    </xf>
    <xf numFmtId="0" fontId="0" fillId="0" borderId="111" xfId="0" applyBorder="1" applyAlignment="1">
      <alignment horizontal="center" vertical="center"/>
    </xf>
    <xf numFmtId="0" fontId="0" fillId="0" borderId="69" xfId="0" applyBorder="1" applyAlignment="1">
      <alignment horizontal="center" vertical="center"/>
    </xf>
    <xf numFmtId="0" fontId="0" fillId="8" borderId="118" xfId="0" applyFill="1" applyBorder="1" applyAlignment="1">
      <alignment horizontal="center" vertical="center"/>
    </xf>
    <xf numFmtId="0" fontId="0" fillId="8" borderId="119" xfId="0" applyFill="1" applyBorder="1" applyAlignment="1">
      <alignment horizontal="center" vertical="center"/>
    </xf>
    <xf numFmtId="0" fontId="0" fillId="8" borderId="93" xfId="0" applyFill="1" applyBorder="1" applyAlignment="1">
      <alignment horizontal="center" vertical="center"/>
    </xf>
    <xf numFmtId="0" fontId="0" fillId="8" borderId="20" xfId="0" applyFill="1" applyBorder="1" applyAlignment="1">
      <alignment horizontal="center" vertical="center"/>
    </xf>
    <xf numFmtId="0" fontId="0" fillId="8" borderId="76" xfId="0" applyFill="1" applyBorder="1" applyAlignment="1">
      <alignment horizontal="center" vertical="center"/>
    </xf>
    <xf numFmtId="0" fontId="0" fillId="8" borderId="90" xfId="0" applyFill="1" applyBorder="1" applyAlignment="1">
      <alignment horizontal="center" vertical="center"/>
    </xf>
    <xf numFmtId="0" fontId="0" fillId="8" borderId="66" xfId="0" applyFill="1" applyBorder="1" applyAlignment="1">
      <alignment horizontal="left" vertical="top"/>
    </xf>
    <xf numFmtId="0" fontId="6" fillId="5" borderId="66" xfId="0" applyFont="1" applyFill="1" applyBorder="1" applyAlignment="1">
      <alignment horizontal="center" vertical="center"/>
    </xf>
    <xf numFmtId="0" fontId="6" fillId="5" borderId="31" xfId="0" applyFont="1" applyFill="1" applyBorder="1" applyAlignment="1">
      <alignment horizontal="center" vertical="center"/>
    </xf>
    <xf numFmtId="0" fontId="0" fillId="8" borderId="123" xfId="0" applyFill="1" applyBorder="1" applyAlignment="1">
      <alignment horizontal="center" vertical="center"/>
    </xf>
    <xf numFmtId="0" fontId="0" fillId="8" borderId="166" xfId="0" applyFill="1" applyBorder="1" applyAlignment="1">
      <alignment horizontal="center" vertical="center"/>
    </xf>
    <xf numFmtId="0" fontId="0" fillId="8" borderId="154" xfId="0" applyFill="1" applyBorder="1" applyAlignment="1">
      <alignment horizontal="center" vertical="center"/>
    </xf>
    <xf numFmtId="0" fontId="6" fillId="5" borderId="76" xfId="0" applyFont="1" applyFill="1" applyBorder="1" applyAlignment="1">
      <alignment horizontal="center" vertical="center"/>
    </xf>
    <xf numFmtId="0" fontId="6" fillId="5" borderId="89" xfId="0" applyFont="1" applyFill="1" applyBorder="1" applyAlignment="1">
      <alignment horizontal="center" vertical="center"/>
    </xf>
    <xf numFmtId="0" fontId="6" fillId="5" borderId="79" xfId="0" applyFont="1" applyFill="1" applyBorder="1" applyAlignment="1">
      <alignment horizontal="center" vertical="center"/>
    </xf>
    <xf numFmtId="0" fontId="6" fillId="5" borderId="73"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28" xfId="0" applyFont="1" applyFill="1" applyBorder="1" applyAlignment="1">
      <alignment horizontal="center" vertical="center"/>
    </xf>
    <xf numFmtId="0" fontId="0" fillId="8" borderId="121" xfId="0" applyFill="1" applyBorder="1" applyAlignment="1">
      <alignment horizontal="center" vertical="center"/>
    </xf>
    <xf numFmtId="0" fontId="0" fillId="8" borderId="164" xfId="0" applyFill="1" applyBorder="1" applyAlignment="1">
      <alignment horizontal="center" vertical="center"/>
    </xf>
    <xf numFmtId="0" fontId="0" fillId="5" borderId="54" xfId="0" applyFill="1" applyBorder="1" applyAlignment="1">
      <alignment horizontal="center" vertical="center"/>
    </xf>
    <xf numFmtId="0" fontId="0" fillId="5" borderId="51" xfId="0" applyFill="1" applyBorder="1" applyAlignment="1">
      <alignment horizontal="center" vertical="center"/>
    </xf>
    <xf numFmtId="0" fontId="0" fillId="8" borderId="120" xfId="0" applyFill="1" applyBorder="1" applyAlignment="1">
      <alignment horizontal="center" vertical="center"/>
    </xf>
    <xf numFmtId="0" fontId="6" fillId="5" borderId="1"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6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26" xfId="0" applyFont="1" applyFill="1" applyBorder="1" applyAlignment="1">
      <alignment horizontal="center" vertical="center"/>
    </xf>
    <xf numFmtId="0" fontId="8" fillId="8" borderId="38" xfId="0" applyFont="1" applyFill="1" applyBorder="1" applyAlignment="1">
      <alignment horizontal="left" vertical="top" wrapText="1"/>
    </xf>
    <xf numFmtId="0" fontId="0" fillId="8" borderId="1" xfId="0" applyFill="1" applyBorder="1" applyAlignment="1">
      <alignment horizontal="left" vertical="top" wrapText="1"/>
    </xf>
    <xf numFmtId="0" fontId="0" fillId="8" borderId="26" xfId="0" applyFill="1" applyBorder="1" applyAlignment="1">
      <alignment horizontal="left" vertical="top" wrapText="1"/>
    </xf>
    <xf numFmtId="0" fontId="0" fillId="8" borderId="38" xfId="0" applyFill="1" applyBorder="1" applyAlignment="1">
      <alignment horizontal="center" vertical="top"/>
    </xf>
    <xf numFmtId="0" fontId="0" fillId="8" borderId="1" xfId="0" applyFill="1" applyBorder="1" applyAlignment="1">
      <alignment horizontal="center" vertical="top"/>
    </xf>
    <xf numFmtId="0" fontId="0" fillId="8" borderId="26" xfId="0" applyFill="1" applyBorder="1" applyAlignment="1">
      <alignment horizontal="center" vertical="top"/>
    </xf>
    <xf numFmtId="0" fontId="0" fillId="8" borderId="38" xfId="0" applyFill="1" applyBorder="1" applyAlignment="1">
      <alignment horizontal="center"/>
    </xf>
    <xf numFmtId="0" fontId="0" fillId="8" borderId="1" xfId="0" applyFill="1" applyBorder="1" applyAlignment="1">
      <alignment horizontal="center"/>
    </xf>
    <xf numFmtId="0" fontId="0" fillId="8" borderId="26" xfId="0" applyFill="1" applyBorder="1" applyAlignment="1">
      <alignment horizontal="center"/>
    </xf>
    <xf numFmtId="0" fontId="6" fillId="5" borderId="28"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126"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5" fillId="5" borderId="68" xfId="0" applyFont="1" applyFill="1" applyBorder="1" applyAlignment="1">
      <alignment horizontal="center" vertical="center" wrapText="1"/>
    </xf>
    <xf numFmtId="0" fontId="21" fillId="5" borderId="27" xfId="0" applyFont="1" applyFill="1" applyBorder="1" applyAlignment="1">
      <alignment horizontal="center" vertical="center"/>
    </xf>
    <xf numFmtId="0" fontId="21" fillId="6" borderId="27" xfId="0" applyFont="1" applyFill="1" applyBorder="1" applyAlignment="1">
      <alignment horizontal="center" vertical="center"/>
    </xf>
    <xf numFmtId="0" fontId="21" fillId="5" borderId="139" xfId="0" applyFont="1" applyFill="1" applyBorder="1" applyAlignment="1">
      <alignment horizontal="center" vertical="center"/>
    </xf>
    <xf numFmtId="0" fontId="21" fillId="5" borderId="140" xfId="0" applyFont="1" applyFill="1" applyBorder="1" applyAlignment="1">
      <alignment horizontal="center" vertical="center"/>
    </xf>
    <xf numFmtId="0" fontId="21" fillId="5" borderId="141" xfId="0" applyFont="1" applyFill="1" applyBorder="1" applyAlignment="1">
      <alignment horizontal="center" vertical="center"/>
    </xf>
    <xf numFmtId="0" fontId="21" fillId="5" borderId="73" xfId="0" applyFont="1" applyFill="1" applyBorder="1" applyAlignment="1">
      <alignment horizontal="center" vertical="center"/>
    </xf>
    <xf numFmtId="0" fontId="21" fillId="5" borderId="67" xfId="0" applyFont="1" applyFill="1" applyBorder="1" applyAlignment="1">
      <alignment horizontal="center" vertical="center"/>
    </xf>
    <xf numFmtId="0" fontId="21" fillId="5" borderId="31" xfId="0" applyFont="1" applyFill="1" applyBorder="1" applyAlignment="1">
      <alignment horizontal="center" vertical="center"/>
    </xf>
    <xf numFmtId="0" fontId="21" fillId="6" borderId="73" xfId="0" applyFont="1" applyFill="1" applyBorder="1" applyAlignment="1">
      <alignment horizontal="center" vertical="center"/>
    </xf>
    <xf numFmtId="0" fontId="21" fillId="6" borderId="67" xfId="0" applyFont="1" applyFill="1" applyBorder="1" applyAlignment="1">
      <alignment horizontal="center" vertical="center"/>
    </xf>
    <xf numFmtId="0" fontId="21" fillId="6" borderId="31" xfId="0" applyFont="1" applyFill="1" applyBorder="1" applyAlignment="1">
      <alignment horizontal="center" vertical="center"/>
    </xf>
    <xf numFmtId="0" fontId="21" fillId="5" borderId="27" xfId="0" applyFont="1" applyFill="1" applyBorder="1" applyAlignment="1">
      <alignment horizontal="center" vertical="center" wrapText="1"/>
    </xf>
    <xf numFmtId="204" fontId="21" fillId="5" borderId="27" xfId="2" applyNumberFormat="1" applyFont="1" applyFill="1" applyBorder="1" applyAlignment="1">
      <alignment horizontal="center" vertical="center" wrapText="1"/>
    </xf>
    <xf numFmtId="0" fontId="21" fillId="5" borderId="38" xfId="0" applyFont="1" applyFill="1" applyBorder="1" applyAlignment="1">
      <alignment horizontal="center" vertical="center" wrapText="1"/>
    </xf>
    <xf numFmtId="0" fontId="21" fillId="5" borderId="26" xfId="0" applyFont="1" applyFill="1" applyBorder="1" applyAlignment="1">
      <alignment horizontal="center" vertical="center"/>
    </xf>
    <xf numFmtId="0" fontId="21" fillId="6" borderId="27" xfId="0" applyFont="1" applyFill="1" applyBorder="1" applyAlignment="1">
      <alignment horizontal="center" vertical="center" wrapText="1"/>
    </xf>
    <xf numFmtId="0" fontId="21" fillId="6" borderId="38" xfId="0" applyFont="1" applyFill="1" applyBorder="1" applyAlignment="1">
      <alignment horizontal="center" vertical="center"/>
    </xf>
    <xf numFmtId="0" fontId="21" fillId="6" borderId="26" xfId="0" applyFont="1" applyFill="1" applyBorder="1" applyAlignment="1">
      <alignment horizontal="center" vertical="center"/>
    </xf>
    <xf numFmtId="204" fontId="21" fillId="6" borderId="38" xfId="2" applyNumberFormat="1" applyFont="1" applyFill="1" applyBorder="1" applyAlignment="1">
      <alignment horizontal="center" vertical="center"/>
    </xf>
    <xf numFmtId="204" fontId="21" fillId="6" borderId="26" xfId="2" applyNumberFormat="1" applyFont="1" applyFill="1" applyBorder="1" applyAlignment="1">
      <alignment horizontal="center" vertical="center"/>
    </xf>
    <xf numFmtId="0" fontId="21" fillId="6" borderId="38" xfId="0" applyFont="1" applyFill="1" applyBorder="1" applyAlignment="1">
      <alignment horizontal="center" vertical="center" wrapText="1"/>
    </xf>
    <xf numFmtId="0" fontId="21" fillId="6" borderId="1" xfId="0" applyFont="1" applyFill="1" applyBorder="1" applyAlignment="1">
      <alignment horizontal="center" vertical="center"/>
    </xf>
    <xf numFmtId="0" fontId="21" fillId="6" borderId="28" xfId="0" applyFont="1" applyFill="1" applyBorder="1" applyAlignment="1">
      <alignment horizontal="center" vertical="center"/>
    </xf>
    <xf numFmtId="0" fontId="21" fillId="6" borderId="35" xfId="0" applyFont="1" applyFill="1" applyBorder="1" applyAlignment="1">
      <alignment horizontal="center" vertical="center"/>
    </xf>
    <xf numFmtId="0" fontId="21" fillId="6" borderId="25" xfId="0" applyFont="1" applyFill="1" applyBorder="1" applyAlignment="1">
      <alignment horizontal="center" vertical="center"/>
    </xf>
    <xf numFmtId="0" fontId="21" fillId="6" borderId="34" xfId="0" applyFont="1" applyFill="1" applyBorder="1" applyAlignment="1">
      <alignment horizontal="center" vertical="center"/>
    </xf>
    <xf numFmtId="0" fontId="21" fillId="5" borderId="28" xfId="0" applyFont="1" applyFill="1" applyBorder="1" applyAlignment="1">
      <alignment horizontal="center" vertical="center"/>
    </xf>
    <xf numFmtId="0" fontId="21" fillId="5" borderId="35"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21" fillId="6" borderId="26" xfId="0" applyFont="1" applyFill="1" applyBorder="1" applyAlignment="1">
      <alignment horizontal="center" vertical="center" wrapText="1"/>
    </xf>
    <xf numFmtId="204" fontId="21" fillId="6" borderId="38" xfId="2" applyNumberFormat="1" applyFont="1" applyFill="1" applyBorder="1" applyAlignment="1">
      <alignment horizontal="center" vertical="center" wrapText="1"/>
    </xf>
    <xf numFmtId="204" fontId="21" fillId="6" borderId="26" xfId="2" applyNumberFormat="1"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6" borderId="35"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21" fillId="6" borderId="73"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5" borderId="26" xfId="0" applyFont="1" applyFill="1" applyBorder="1" applyAlignment="1">
      <alignment horizontal="center" vertical="center" wrapText="1"/>
    </xf>
    <xf numFmtId="0" fontId="21" fillId="5" borderId="73"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6" borderId="67" xfId="0" applyFont="1" applyFill="1" applyBorder="1" applyAlignment="1">
      <alignment horizontal="center" vertical="center" wrapText="1"/>
    </xf>
    <xf numFmtId="38" fontId="3" fillId="8" borderId="38" xfId="2" applyFont="1" applyFill="1" applyBorder="1" applyAlignment="1">
      <alignment horizontal="center" vertical="center" shrinkToFit="1"/>
    </xf>
    <xf numFmtId="38" fontId="3" fillId="8" borderId="1" xfId="2" applyFont="1" applyFill="1" applyBorder="1" applyAlignment="1">
      <alignment horizontal="center" vertical="center" shrinkToFit="1"/>
    </xf>
    <xf numFmtId="38" fontId="3" fillId="8" borderId="26" xfId="2" applyFont="1" applyFill="1" applyBorder="1" applyAlignment="1">
      <alignment horizontal="center" vertical="center" shrinkToFit="1"/>
    </xf>
    <xf numFmtId="0" fontId="3" fillId="8" borderId="38" xfId="0" applyFont="1" applyFill="1" applyBorder="1" applyAlignment="1">
      <alignment horizontal="center" vertical="center" shrinkToFit="1"/>
    </xf>
    <xf numFmtId="0" fontId="3" fillId="8" borderId="1" xfId="0" applyFont="1" applyFill="1" applyBorder="1" applyAlignment="1">
      <alignment horizontal="center" vertical="center" shrinkToFit="1"/>
    </xf>
    <xf numFmtId="0" fontId="3" fillId="8" borderId="26" xfId="0" applyFont="1" applyFill="1" applyBorder="1" applyAlignment="1">
      <alignment horizontal="center" vertical="center" shrinkToFit="1"/>
    </xf>
    <xf numFmtId="0" fontId="0" fillId="8" borderId="38" xfId="0" applyFont="1" applyFill="1" applyBorder="1" applyAlignment="1">
      <alignment horizontal="left" vertical="center" wrapText="1" shrinkToFit="1"/>
    </xf>
    <xf numFmtId="0" fontId="3" fillId="8" borderId="1" xfId="0" applyFont="1" applyFill="1" applyBorder="1" applyAlignment="1">
      <alignment horizontal="left" vertical="center" wrapText="1" shrinkToFit="1"/>
    </xf>
    <xf numFmtId="0" fontId="3" fillId="8" borderId="26" xfId="0" applyFont="1" applyFill="1" applyBorder="1" applyAlignment="1">
      <alignment horizontal="left" vertical="center" wrapText="1" shrinkToFit="1"/>
    </xf>
    <xf numFmtId="0" fontId="0" fillId="8" borderId="38" xfId="0" applyFont="1" applyFill="1" applyBorder="1" applyAlignment="1">
      <alignment horizontal="left" vertical="center" shrinkToFit="1"/>
    </xf>
    <xf numFmtId="0" fontId="3" fillId="8" borderId="1" xfId="0" applyFont="1" applyFill="1" applyBorder="1" applyAlignment="1">
      <alignment horizontal="left" vertical="center" shrinkToFit="1"/>
    </xf>
    <xf numFmtId="0" fontId="3" fillId="8" borderId="26" xfId="0" applyFont="1" applyFill="1" applyBorder="1" applyAlignment="1">
      <alignment horizontal="left" vertical="center" shrinkToFit="1"/>
    </xf>
    <xf numFmtId="0" fontId="3" fillId="8" borderId="38" xfId="0" applyFont="1" applyFill="1" applyBorder="1" applyAlignment="1">
      <alignment horizontal="left" vertical="center" shrinkToFit="1"/>
    </xf>
    <xf numFmtId="0" fontId="3" fillId="8" borderId="9" xfId="0" applyFont="1" applyFill="1" applyBorder="1" applyAlignment="1">
      <alignment horizontal="left" vertical="center" shrinkToFit="1"/>
    </xf>
    <xf numFmtId="0" fontId="3" fillId="8" borderId="9" xfId="0" applyFont="1" applyFill="1" applyBorder="1" applyAlignment="1">
      <alignment horizontal="center" vertical="center" shrinkToFit="1"/>
    </xf>
    <xf numFmtId="0" fontId="3" fillId="5" borderId="127" xfId="0" applyFont="1" applyFill="1" applyBorder="1" applyAlignment="1">
      <alignment horizontal="right" vertical="center" shrinkToFit="1"/>
    </xf>
    <xf numFmtId="0" fontId="3" fillId="5" borderId="128" xfId="0" applyFont="1" applyFill="1" applyBorder="1" applyAlignment="1">
      <alignment vertical="center" shrinkToFit="1"/>
    </xf>
    <xf numFmtId="0" fontId="3" fillId="5" borderId="127" xfId="0" applyFont="1" applyFill="1" applyBorder="1" applyAlignment="1">
      <alignment horizontal="right" vertical="center" wrapText="1" shrinkToFit="1"/>
    </xf>
    <xf numFmtId="0" fontId="3" fillId="5" borderId="128" xfId="0" applyFont="1" applyFill="1" applyBorder="1" applyAlignment="1">
      <alignment vertical="center" wrapText="1" shrinkToFit="1"/>
    </xf>
    <xf numFmtId="38" fontId="3" fillId="8" borderId="9" xfId="2" applyFont="1" applyFill="1" applyBorder="1" applyAlignment="1">
      <alignment horizontal="center" vertical="center" shrinkToFit="1"/>
    </xf>
    <xf numFmtId="0" fontId="0" fillId="8" borderId="38" xfId="0" applyFont="1" applyFill="1" applyBorder="1" applyAlignment="1">
      <alignment horizontal="center" vertical="center" wrapText="1" shrinkToFit="1"/>
    </xf>
    <xf numFmtId="0" fontId="3" fillId="8" borderId="1" xfId="0" applyFont="1" applyFill="1" applyBorder="1" applyAlignment="1">
      <alignment horizontal="center" vertical="center" wrapText="1" shrinkToFit="1"/>
    </xf>
    <xf numFmtId="0" fontId="3" fillId="8" borderId="26" xfId="0" applyFont="1" applyFill="1" applyBorder="1" applyAlignment="1">
      <alignment horizontal="center" vertical="center" wrapText="1" shrinkToFit="1"/>
    </xf>
    <xf numFmtId="0" fontId="3" fillId="8" borderId="9" xfId="0" applyFont="1" applyFill="1" applyBorder="1" applyAlignment="1">
      <alignment horizontal="left" vertical="center" wrapText="1" shrinkToFit="1"/>
    </xf>
    <xf numFmtId="0" fontId="0" fillId="5" borderId="194" xfId="0" applyFont="1" applyFill="1" applyBorder="1" applyAlignment="1">
      <alignment horizontal="center" vertical="center"/>
    </xf>
    <xf numFmtId="0" fontId="0" fillId="5" borderId="99" xfId="0" applyFont="1" applyFill="1" applyBorder="1" applyAlignment="1">
      <alignment horizontal="center" vertical="center"/>
    </xf>
    <xf numFmtId="0" fontId="0" fillId="8" borderId="96" xfId="0" applyFont="1" applyFill="1" applyBorder="1" applyAlignment="1">
      <alignment horizontal="center" vertical="center" shrinkToFit="1"/>
    </xf>
    <xf numFmtId="0" fontId="0" fillId="8" borderId="100" xfId="0" applyFont="1" applyFill="1" applyBorder="1" applyAlignment="1">
      <alignment horizontal="center" vertical="center" shrinkToFit="1"/>
    </xf>
    <xf numFmtId="0" fontId="0" fillId="8" borderId="36" xfId="0" applyFont="1" applyFill="1" applyBorder="1" applyAlignment="1">
      <alignment horizontal="center" vertical="center" shrinkToFit="1"/>
    </xf>
    <xf numFmtId="0" fontId="0" fillId="8" borderId="48" xfId="0" applyFont="1" applyFill="1" applyBorder="1" applyAlignment="1">
      <alignment horizontal="center" vertical="center" shrinkToFit="1"/>
    </xf>
    <xf numFmtId="0" fontId="0" fillId="8" borderId="25" xfId="0" applyFont="1" applyFill="1" applyBorder="1" applyAlignment="1">
      <alignment horizontal="center" vertical="center" shrinkToFit="1"/>
    </xf>
    <xf numFmtId="0" fontId="0" fillId="8" borderId="50" xfId="0" applyFont="1" applyFill="1" applyBorder="1" applyAlignment="1">
      <alignment horizontal="center" vertical="center" shrinkToFit="1"/>
    </xf>
    <xf numFmtId="0" fontId="0" fillId="8" borderId="28" xfId="0" applyFont="1" applyFill="1" applyBorder="1" applyAlignment="1">
      <alignment horizontal="center" vertical="center" shrinkToFit="1"/>
    </xf>
    <xf numFmtId="0" fontId="0" fillId="8" borderId="45" xfId="0" applyFont="1" applyFill="1" applyBorder="1" applyAlignment="1">
      <alignment horizontal="center" vertical="center" shrinkToFit="1"/>
    </xf>
    <xf numFmtId="0" fontId="0" fillId="8" borderId="28" xfId="0" applyFont="1" applyFill="1" applyBorder="1" applyAlignment="1">
      <alignment horizontal="left" vertical="center" wrapText="1" shrinkToFit="1"/>
    </xf>
    <xf numFmtId="0" fontId="0" fillId="8" borderId="45" xfId="0" applyFont="1" applyFill="1" applyBorder="1" applyAlignment="1">
      <alignment horizontal="left" vertical="center" shrinkToFit="1"/>
    </xf>
    <xf numFmtId="0" fontId="0" fillId="8" borderId="36" xfId="0" applyFont="1" applyFill="1" applyBorder="1" applyAlignment="1">
      <alignment horizontal="left" vertical="center" shrinkToFit="1"/>
    </xf>
    <xf numFmtId="0" fontId="0" fillId="8" borderId="48" xfId="0" applyFont="1" applyFill="1" applyBorder="1" applyAlignment="1">
      <alignment horizontal="left" vertical="center" shrinkToFit="1"/>
    </xf>
    <xf numFmtId="0" fontId="0" fillId="8" borderId="25" xfId="0" applyFont="1" applyFill="1" applyBorder="1" applyAlignment="1">
      <alignment horizontal="left" vertical="center" shrinkToFit="1"/>
    </xf>
    <xf numFmtId="0" fontId="0" fillId="8" borderId="50" xfId="0" applyFont="1" applyFill="1" applyBorder="1" applyAlignment="1">
      <alignment horizontal="left" vertical="center" shrinkToFit="1"/>
    </xf>
    <xf numFmtId="0" fontId="0" fillId="8" borderId="114" xfId="0" applyFont="1" applyFill="1" applyBorder="1" applyAlignment="1">
      <alignment horizontal="center" vertical="center" shrinkToFit="1"/>
    </xf>
    <xf numFmtId="0" fontId="0" fillId="8" borderId="47" xfId="0" applyFont="1" applyFill="1" applyBorder="1" applyAlignment="1">
      <alignment horizontal="center" vertical="center" shrinkToFit="1"/>
    </xf>
    <xf numFmtId="38" fontId="21" fillId="5" borderId="27" xfId="2" applyFont="1" applyFill="1" applyBorder="1" applyAlignment="1">
      <alignment horizontal="center" vertical="center"/>
    </xf>
    <xf numFmtId="0" fontId="21" fillId="5" borderId="38" xfId="0" applyFont="1" applyFill="1" applyBorder="1" applyAlignment="1">
      <alignment horizontal="center" vertical="center"/>
    </xf>
    <xf numFmtId="38" fontId="21" fillId="5" borderId="73" xfId="2" applyFont="1" applyFill="1" applyBorder="1" applyAlignment="1">
      <alignment horizontal="center" vertical="center"/>
    </xf>
    <xf numFmtId="38" fontId="21" fillId="5" borderId="67" xfId="2" applyFont="1" applyFill="1" applyBorder="1" applyAlignment="1">
      <alignment horizontal="center" vertical="center"/>
    </xf>
    <xf numFmtId="38" fontId="21" fillId="5" borderId="31" xfId="2" applyFont="1" applyFill="1" applyBorder="1" applyAlignment="1">
      <alignment horizontal="center" vertical="center"/>
    </xf>
    <xf numFmtId="38" fontId="21" fillId="5" borderId="38" xfId="2" applyFont="1" applyFill="1" applyBorder="1" applyAlignment="1">
      <alignment horizontal="center" vertical="center"/>
    </xf>
    <xf numFmtId="38" fontId="21" fillId="5" borderId="26" xfId="2" applyFont="1" applyFill="1" applyBorder="1" applyAlignment="1">
      <alignment horizontal="center" vertical="center"/>
    </xf>
    <xf numFmtId="0" fontId="44" fillId="0" borderId="28" xfId="0" applyFont="1" applyBorder="1" applyAlignment="1">
      <alignment horizontal="left" vertical="center" wrapText="1"/>
    </xf>
    <xf numFmtId="0" fontId="44" fillId="0" borderId="29" xfId="0" applyFont="1" applyBorder="1" applyAlignment="1">
      <alignment horizontal="left" vertical="center"/>
    </xf>
    <xf numFmtId="0" fontId="44" fillId="0" borderId="35" xfId="0" applyFont="1" applyBorder="1" applyAlignment="1">
      <alignment horizontal="left" vertical="center"/>
    </xf>
    <xf numFmtId="0" fontId="44" fillId="0" borderId="25" xfId="0" applyFont="1" applyBorder="1" applyAlignment="1">
      <alignment horizontal="left" vertical="center"/>
    </xf>
    <xf numFmtId="0" fontId="44" fillId="0" borderId="37" xfId="0" applyFont="1" applyBorder="1" applyAlignment="1">
      <alignment horizontal="left" vertical="center"/>
    </xf>
    <xf numFmtId="0" fontId="44" fillId="0" borderId="34" xfId="0" applyFont="1" applyBorder="1" applyAlignment="1">
      <alignment horizontal="left" vertical="center"/>
    </xf>
    <xf numFmtId="0" fontId="28" fillId="5" borderId="124" xfId="0" applyFont="1" applyFill="1" applyBorder="1" applyAlignment="1">
      <alignment horizontal="center" vertical="center"/>
    </xf>
    <xf numFmtId="0" fontId="28" fillId="5" borderId="95" xfId="0" applyFont="1" applyFill="1" applyBorder="1" applyAlignment="1">
      <alignment horizontal="center" vertical="center"/>
    </xf>
    <xf numFmtId="49" fontId="28" fillId="5" borderId="55" xfId="0" applyNumberFormat="1" applyFont="1" applyFill="1" applyBorder="1" applyAlignment="1">
      <alignment horizontal="center" vertical="center" wrapText="1"/>
    </xf>
    <xf numFmtId="49" fontId="28" fillId="5" borderId="57" xfId="0" applyNumberFormat="1" applyFont="1" applyFill="1" applyBorder="1" applyAlignment="1">
      <alignment horizontal="center" vertical="center" wrapText="1"/>
    </xf>
    <xf numFmtId="49" fontId="28" fillId="5" borderId="46" xfId="0" applyNumberFormat="1" applyFont="1" applyFill="1" applyBorder="1" applyAlignment="1">
      <alignment horizontal="center" vertical="center" wrapText="1"/>
    </xf>
    <xf numFmtId="0" fontId="28" fillId="5" borderId="89" xfId="0" applyFont="1" applyFill="1" applyBorder="1" applyAlignment="1">
      <alignment horizontal="center" vertical="center"/>
    </xf>
    <xf numFmtId="0" fontId="28" fillId="5" borderId="90" xfId="0" applyFont="1" applyFill="1" applyBorder="1" applyAlignment="1">
      <alignment horizontal="center" vertical="center"/>
    </xf>
    <xf numFmtId="0" fontId="28" fillId="5" borderId="43" xfId="0" applyFont="1" applyFill="1" applyBorder="1" applyAlignment="1">
      <alignment horizontal="center" vertical="center"/>
    </xf>
    <xf numFmtId="0" fontId="28" fillId="5" borderId="55" xfId="0" applyFont="1" applyFill="1" applyBorder="1" applyAlignment="1">
      <alignment horizontal="center" vertical="center" wrapText="1"/>
    </xf>
    <xf numFmtId="0" fontId="28" fillId="5" borderId="57"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0" fillId="5" borderId="27" xfId="0" applyFill="1" applyBorder="1" applyAlignment="1">
      <alignment horizontal="center" vertical="center" wrapText="1"/>
    </xf>
    <xf numFmtId="0" fontId="0" fillId="5" borderId="27" xfId="0" applyFill="1" applyBorder="1" applyAlignment="1">
      <alignment horizontal="center" vertical="center"/>
    </xf>
    <xf numFmtId="0" fontId="0" fillId="5" borderId="57" xfId="0" applyFill="1" applyBorder="1" applyAlignment="1">
      <alignment horizontal="center" vertical="center" wrapText="1"/>
    </xf>
    <xf numFmtId="0" fontId="0" fillId="5" borderId="57" xfId="0" applyFill="1" applyBorder="1" applyAlignment="1">
      <alignment horizontal="center" vertical="center"/>
    </xf>
    <xf numFmtId="0" fontId="0" fillId="5" borderId="129"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5" borderId="55" xfId="0" applyFill="1" applyBorder="1" applyAlignment="1">
      <alignment horizontal="center" vertical="center" wrapText="1"/>
    </xf>
    <xf numFmtId="0" fontId="0" fillId="5" borderId="129" xfId="0" applyFill="1" applyBorder="1" applyAlignment="1">
      <alignment horizontal="center" vertical="center" wrapText="1"/>
    </xf>
    <xf numFmtId="0" fontId="0" fillId="5" borderId="73" xfId="0" applyFill="1" applyBorder="1" applyAlignment="1">
      <alignment horizontal="left" vertical="center"/>
    </xf>
    <xf numFmtId="0" fontId="0" fillId="5" borderId="44" xfId="0" applyFill="1" applyBorder="1" applyAlignment="1">
      <alignment horizontal="left" vertical="center"/>
    </xf>
    <xf numFmtId="0" fontId="0" fillId="5" borderId="126" xfId="0" applyFill="1" applyBorder="1" applyAlignment="1">
      <alignment horizontal="center" vertical="center" wrapText="1"/>
    </xf>
    <xf numFmtId="0" fontId="0" fillId="5" borderId="63" xfId="0" applyFill="1" applyBorder="1" applyAlignment="1">
      <alignment horizontal="center" vertical="center" wrapText="1"/>
    </xf>
    <xf numFmtId="0" fontId="0" fillId="5" borderId="64" xfId="0" applyFill="1" applyBorder="1" applyAlignment="1">
      <alignment horizontal="center" vertical="center" wrapText="1"/>
    </xf>
    <xf numFmtId="0" fontId="0" fillId="5" borderId="79" xfId="0" applyFill="1" applyBorder="1" applyAlignment="1">
      <alignment horizontal="center" vertical="center" wrapText="1"/>
    </xf>
    <xf numFmtId="0" fontId="0" fillId="5" borderId="79" xfId="0" applyFill="1" applyBorder="1" applyAlignment="1">
      <alignment horizontal="center" vertical="center"/>
    </xf>
    <xf numFmtId="0" fontId="0" fillId="5" borderId="66" xfId="0" applyFill="1" applyBorder="1" applyAlignment="1">
      <alignment horizontal="left" vertical="center"/>
    </xf>
    <xf numFmtId="0" fontId="0" fillId="5" borderId="63" xfId="0" applyFill="1" applyBorder="1" applyAlignment="1">
      <alignment horizontal="center" vertical="center"/>
    </xf>
    <xf numFmtId="0" fontId="0" fillId="5" borderId="64" xfId="0" applyFill="1" applyBorder="1" applyAlignment="1">
      <alignment horizontal="center" vertical="center"/>
    </xf>
    <xf numFmtId="176" fontId="0" fillId="5" borderId="111" xfId="0" applyNumberFormat="1" applyFill="1" applyBorder="1" applyAlignment="1">
      <alignment horizontal="left" vertical="center" wrapText="1"/>
    </xf>
    <xf numFmtId="176" fontId="0" fillId="5" borderId="33" xfId="0" applyNumberFormat="1" applyFill="1" applyBorder="1" applyAlignment="1">
      <alignment horizontal="left" vertical="center" wrapText="1"/>
    </xf>
    <xf numFmtId="176" fontId="0" fillId="5" borderId="0" xfId="0" applyNumberFormat="1" applyFill="1" applyBorder="1" applyAlignment="1">
      <alignment horizontal="left" vertical="center" wrapText="1"/>
    </xf>
    <xf numFmtId="176" fontId="0" fillId="5" borderId="30" xfId="0" applyNumberFormat="1" applyFill="1" applyBorder="1" applyAlignment="1">
      <alignment horizontal="left" vertical="center" wrapText="1"/>
    </xf>
    <xf numFmtId="176" fontId="0" fillId="5" borderId="37" xfId="0" applyNumberFormat="1" applyFill="1" applyBorder="1" applyAlignment="1">
      <alignment horizontal="left" vertical="center" wrapText="1"/>
    </xf>
    <xf numFmtId="176" fontId="0" fillId="5" borderId="34" xfId="0" applyNumberFormat="1" applyFill="1" applyBorder="1" applyAlignment="1">
      <alignment horizontal="left" vertical="center" wrapText="1"/>
    </xf>
    <xf numFmtId="176" fontId="0" fillId="5" borderId="29" xfId="0" applyNumberFormat="1" applyFill="1" applyBorder="1" applyAlignment="1">
      <alignment horizontal="left" vertical="center" wrapText="1"/>
    </xf>
    <xf numFmtId="176" fontId="0" fillId="5" borderId="35" xfId="0" applyNumberFormat="1" applyFill="1" applyBorder="1" applyAlignment="1">
      <alignment horizontal="left" vertical="center" wrapText="1"/>
    </xf>
    <xf numFmtId="176" fontId="0" fillId="5" borderId="69" xfId="0" applyNumberFormat="1" applyFill="1" applyBorder="1" applyAlignment="1">
      <alignment horizontal="left" vertical="center" wrapText="1"/>
    </xf>
    <xf numFmtId="176" fontId="0" fillId="5" borderId="10" xfId="0" applyNumberFormat="1" applyFill="1" applyBorder="1" applyAlignment="1">
      <alignment horizontal="left" vertical="center" wrapText="1"/>
    </xf>
    <xf numFmtId="176" fontId="10" fillId="5" borderId="55" xfId="0" applyNumberFormat="1" applyFont="1" applyFill="1" applyBorder="1" applyAlignment="1">
      <alignment horizontal="center" vertical="center" textRotation="255" wrapText="1"/>
    </xf>
    <xf numFmtId="176" fontId="10" fillId="5" borderId="57" xfId="0" applyNumberFormat="1" applyFont="1" applyFill="1" applyBorder="1" applyAlignment="1">
      <alignment horizontal="center" vertical="center" textRotation="255" wrapText="1"/>
    </xf>
    <xf numFmtId="176" fontId="10" fillId="5" borderId="46" xfId="0" applyNumberFormat="1" applyFont="1" applyFill="1" applyBorder="1" applyAlignment="1">
      <alignment horizontal="center" vertical="center" textRotation="255" wrapText="1"/>
    </xf>
    <xf numFmtId="176" fontId="0" fillId="5" borderId="90" xfId="0" applyNumberFormat="1" applyFill="1" applyBorder="1" applyAlignment="1">
      <alignment horizontal="left" vertical="center" wrapText="1" shrinkToFit="1"/>
    </xf>
    <xf numFmtId="176" fontId="0" fillId="5" borderId="80" xfId="0" applyNumberFormat="1" applyFill="1" applyBorder="1" applyAlignment="1">
      <alignment horizontal="left" vertical="center" wrapText="1" shrinkToFit="1"/>
    </xf>
    <xf numFmtId="176" fontId="0" fillId="5" borderId="67" xfId="0" applyNumberFormat="1" applyFill="1" applyBorder="1" applyAlignment="1">
      <alignment horizontal="left" vertical="center" wrapText="1" shrinkToFit="1"/>
    </xf>
    <xf numFmtId="176" fontId="0" fillId="5" borderId="31" xfId="0" applyNumberFormat="1" applyFill="1" applyBorder="1" applyAlignment="1">
      <alignment horizontal="left" vertical="center" wrapText="1" shrinkToFit="1"/>
    </xf>
    <xf numFmtId="176" fontId="0" fillId="5" borderId="73" xfId="0" applyNumberFormat="1" applyFill="1" applyBorder="1" applyAlignment="1">
      <alignment horizontal="left" vertical="center" wrapText="1" shrinkToFit="1"/>
    </xf>
    <xf numFmtId="176" fontId="0" fillId="5" borderId="60" xfId="0" applyNumberFormat="1" applyFill="1" applyBorder="1" applyAlignment="1">
      <alignment horizontal="left" vertical="center" wrapText="1" shrinkToFit="1"/>
    </xf>
    <xf numFmtId="176" fontId="0" fillId="5" borderId="95" xfId="0" applyNumberFormat="1" applyFill="1" applyBorder="1" applyAlignment="1">
      <alignment horizontal="left" vertical="center" wrapText="1" shrinkToFit="1"/>
    </xf>
    <xf numFmtId="0" fontId="16" fillId="5" borderId="42" xfId="4" applyFont="1" applyFill="1" applyBorder="1" applyAlignment="1">
      <alignment vertical="center" textRotation="255" wrapText="1"/>
    </xf>
    <xf numFmtId="0" fontId="16" fillId="5" borderId="130" xfId="4" applyFont="1" applyFill="1" applyBorder="1" applyAlignment="1">
      <alignment vertical="center" textRotation="255" wrapText="1"/>
    </xf>
    <xf numFmtId="0" fontId="16" fillId="5" borderId="131" xfId="4" applyFont="1" applyFill="1" applyBorder="1" applyAlignment="1">
      <alignment vertical="center" textRotation="255" wrapText="1"/>
    </xf>
    <xf numFmtId="0" fontId="6" fillId="5" borderId="126" xfId="4" applyFont="1" applyFill="1" applyBorder="1" applyAlignment="1">
      <alignment horizontal="left" vertical="center"/>
    </xf>
    <xf numFmtId="0" fontId="6" fillId="5" borderId="111" xfId="4" applyFont="1" applyFill="1" applyBorder="1" applyAlignment="1">
      <alignment horizontal="left" vertical="center"/>
    </xf>
    <xf numFmtId="0" fontId="6" fillId="5" borderId="100" xfId="4" applyFont="1" applyFill="1" applyBorder="1" applyAlignment="1">
      <alignment horizontal="left" vertical="center"/>
    </xf>
    <xf numFmtId="0" fontId="6" fillId="5" borderId="132" xfId="4" applyFont="1" applyFill="1" applyBorder="1" applyAlignment="1">
      <alignment horizontal="left" vertical="center"/>
    </xf>
    <xf numFmtId="0" fontId="6" fillId="5" borderId="133" xfId="4" applyFont="1" applyFill="1" applyBorder="1" applyAlignment="1">
      <alignment horizontal="left" vertical="center"/>
    </xf>
    <xf numFmtId="0" fontId="6" fillId="5" borderId="134" xfId="4" applyFont="1" applyFill="1" applyBorder="1" applyAlignment="1">
      <alignment horizontal="left" vertical="center"/>
    </xf>
    <xf numFmtId="0" fontId="6" fillId="5" borderId="135" xfId="4" applyFont="1" applyFill="1" applyBorder="1" applyAlignment="1">
      <alignment horizontal="left" vertical="center"/>
    </xf>
    <xf numFmtId="0" fontId="6" fillId="5" borderId="136" xfId="4" applyFont="1" applyFill="1" applyBorder="1" applyAlignment="1">
      <alignment horizontal="left" vertical="center"/>
    </xf>
    <xf numFmtId="0" fontId="6" fillId="5" borderId="137" xfId="4" applyFont="1" applyFill="1" applyBorder="1" applyAlignment="1">
      <alignment horizontal="left" vertical="center"/>
    </xf>
    <xf numFmtId="0" fontId="6" fillId="5" borderId="66" xfId="4" applyFont="1" applyFill="1" applyBorder="1" applyAlignment="1">
      <alignment horizontal="left" vertical="center"/>
    </xf>
    <xf numFmtId="0" fontId="6" fillId="5" borderId="67" xfId="4" applyFont="1" applyFill="1" applyBorder="1" applyAlignment="1">
      <alignment horizontal="left" vertical="center"/>
    </xf>
    <xf numFmtId="0" fontId="6" fillId="5" borderId="44" xfId="4" applyFont="1" applyFill="1" applyBorder="1" applyAlignment="1">
      <alignment horizontal="left" vertical="center"/>
    </xf>
    <xf numFmtId="0" fontId="6" fillId="5" borderId="124" xfId="4" applyFont="1" applyFill="1" applyBorder="1" applyAlignment="1">
      <alignment horizontal="left" vertical="center"/>
    </xf>
    <xf numFmtId="0" fontId="6" fillId="5" borderId="91" xfId="4" applyFont="1" applyFill="1" applyBorder="1" applyAlignment="1">
      <alignment horizontal="left" vertical="center"/>
    </xf>
    <xf numFmtId="0" fontId="6" fillId="5" borderId="92" xfId="4" applyFont="1" applyFill="1" applyBorder="1" applyAlignment="1">
      <alignment horizontal="left" vertical="center"/>
    </xf>
    <xf numFmtId="0" fontId="10" fillId="5" borderId="42" xfId="4" applyFont="1" applyFill="1" applyBorder="1" applyAlignment="1">
      <alignment vertical="center" textRotation="255" wrapText="1"/>
    </xf>
    <xf numFmtId="0" fontId="10" fillId="5" borderId="130" xfId="4" applyFont="1" applyFill="1" applyBorder="1" applyAlignment="1">
      <alignment vertical="center" textRotation="255" wrapText="1"/>
    </xf>
    <xf numFmtId="0" fontId="10" fillId="5" borderId="131" xfId="4" applyFont="1" applyFill="1" applyBorder="1" applyAlignment="1">
      <alignment vertical="center" textRotation="255" wrapText="1"/>
    </xf>
    <xf numFmtId="0" fontId="6" fillId="5" borderId="120" xfId="4" applyFont="1" applyFill="1" applyBorder="1" applyAlignment="1">
      <alignment horizontal="left" vertical="center"/>
    </xf>
    <xf numFmtId="0" fontId="6" fillId="5" borderId="90" xfId="4" applyFont="1" applyFill="1" applyBorder="1" applyAlignment="1">
      <alignment horizontal="left" vertical="center"/>
    </xf>
    <xf numFmtId="0" fontId="6" fillId="5" borderId="43" xfId="4" applyFont="1" applyFill="1" applyBorder="1" applyAlignment="1">
      <alignment horizontal="left" vertical="center"/>
    </xf>
    <xf numFmtId="0" fontId="6" fillId="5" borderId="79" xfId="4" applyFont="1" applyFill="1" applyBorder="1" applyAlignment="1">
      <alignment horizontal="left" vertical="center" textRotation="255" wrapText="1"/>
    </xf>
    <xf numFmtId="0" fontId="6" fillId="5" borderId="73" xfId="4" applyFont="1" applyFill="1" applyBorder="1" applyAlignment="1">
      <alignment horizontal="left" vertical="center"/>
    </xf>
    <xf numFmtId="0" fontId="6" fillId="5" borderId="66" xfId="4" applyFont="1" applyFill="1" applyBorder="1" applyAlignment="1">
      <alignment horizontal="left" vertical="center" wrapText="1"/>
    </xf>
    <xf numFmtId="0" fontId="6" fillId="5" borderId="124" xfId="4" applyFont="1" applyFill="1" applyBorder="1" applyAlignment="1">
      <alignment horizontal="left" vertical="center" wrapText="1"/>
    </xf>
    <xf numFmtId="0" fontId="3" fillId="5" borderId="54" xfId="4" applyFill="1" applyBorder="1" applyAlignment="1">
      <alignment horizontal="center" vertical="center"/>
    </xf>
    <xf numFmtId="0" fontId="3" fillId="5" borderId="51" xfId="4" applyFill="1" applyBorder="1" applyAlignment="1">
      <alignment horizontal="center" vertical="center"/>
    </xf>
    <xf numFmtId="0" fontId="3" fillId="5" borderId="99" xfId="4" applyFill="1" applyBorder="1" applyAlignment="1">
      <alignment horizontal="center" vertical="center"/>
    </xf>
    <xf numFmtId="0" fontId="6" fillId="5" borderId="120" xfId="4" applyFont="1" applyFill="1" applyBorder="1" applyAlignment="1">
      <alignment horizontal="left" vertical="center" wrapText="1"/>
    </xf>
    <xf numFmtId="0" fontId="6" fillId="5" borderId="90" xfId="4" applyFont="1" applyFill="1" applyBorder="1" applyAlignment="1">
      <alignment horizontal="left" vertical="center" wrapText="1"/>
    </xf>
    <xf numFmtId="0" fontId="6" fillId="5" borderId="43" xfId="4" applyFont="1" applyFill="1" applyBorder="1" applyAlignment="1">
      <alignment horizontal="left" vertical="center" wrapText="1"/>
    </xf>
    <xf numFmtId="0" fontId="6" fillId="5" borderId="67" xfId="4" applyFont="1" applyFill="1" applyBorder="1" applyAlignment="1">
      <alignment horizontal="left" vertical="center" wrapText="1"/>
    </xf>
    <xf numFmtId="0" fontId="6" fillId="5" borderId="44" xfId="4" applyFont="1" applyFill="1" applyBorder="1" applyAlignment="1">
      <alignment horizontal="left" vertical="center" wrapText="1"/>
    </xf>
  </cellXfs>
  <cellStyles count="5">
    <cellStyle name="パーセント" xfId="1" builtinId="5"/>
    <cellStyle name="桁区切り" xfId="2" builtinId="6"/>
    <cellStyle name="標準" xfId="0" builtinId="0"/>
    <cellStyle name="標準 2" xfId="3"/>
    <cellStyle name="標準_酪農動態表（本店）" xfId="4"/>
  </cellStyles>
  <dxfs count="0"/>
  <tableStyles count="0" defaultTableStyle="TableStyleMedium2" defaultPivotStyle="PivotStyleLight16"/>
  <colors>
    <mruColors>
      <color rgb="FFE1FFFF"/>
      <color rgb="FFFFCCFF"/>
      <color rgb="FFFFCC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s>
</file>

<file path=xl/drawings/_rels/drawing4.xml.rels><?xml version="1.0" encoding="UTF-8" standalone="yes"?><Relationships xmlns="http://schemas.openxmlformats.org/package/2006/relationships"><Relationship Id="rId1" Target="../media/image4.png" Type="http://schemas.openxmlformats.org/officeDocument/2006/relationships/image"/></Relationships>
</file>

<file path=xl/drawings/_rels/drawing7.xml.rels><?xml version="1.0" encoding="UTF-8" standalone="yes"?><Relationships xmlns="http://schemas.openxmlformats.org/package/2006/relationships"><Relationship Id="rId1" Target="../media/image5.png" Type="http://schemas.openxmlformats.org/officeDocument/2006/relationships/image"/><Relationship Id="rId2" Target="../media/image6.png" Type="http://schemas.openxmlformats.org/officeDocument/2006/relationships/image"/></Relationships>
</file>

<file path=xl/drawings/_rels/drawing8.xml.rels><?xml version="1.0" encoding="UTF-8" standalone="yes"?><Relationships xmlns="http://schemas.openxmlformats.org/package/2006/relationships"><Relationship Id="rId1" Target="../media/image5.png" Type="http://schemas.openxmlformats.org/officeDocument/2006/relationships/image"/><Relationship Id="rId2" Target="../media/image6.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xdr:col>
      <xdr:colOff>47625</xdr:colOff>
      <xdr:row>6</xdr:row>
      <xdr:rowOff>142875</xdr:rowOff>
    </xdr:from>
    <xdr:to>
      <xdr:col>5</xdr:col>
      <xdr:colOff>152400</xdr:colOff>
      <xdr:row>8</xdr:row>
      <xdr:rowOff>76200</xdr:rowOff>
    </xdr:to>
    <xdr:grpSp>
      <xdr:nvGrpSpPr>
        <xdr:cNvPr id="17721" name="グループ化 3"/>
        <xdr:cNvGrpSpPr>
          <a:grpSpLocks/>
        </xdr:cNvGrpSpPr>
      </xdr:nvGrpSpPr>
      <xdr:grpSpPr bwMode="auto">
        <a:xfrm>
          <a:off x="438150" y="1400175"/>
          <a:ext cx="2162175" cy="276225"/>
          <a:chOff x="247650" y="1685925"/>
          <a:chExt cx="1895474" cy="285750"/>
        </a:xfrm>
      </xdr:grpSpPr>
      <xdr:sp macro="" textlink="">
        <xdr:nvSpPr>
          <xdr:cNvPr id="2" name="テキスト ボックス 1"/>
          <xdr:cNvSpPr txBox="1"/>
        </xdr:nvSpPr>
        <xdr:spPr>
          <a:xfrm>
            <a:off x="397952" y="1685925"/>
            <a:ext cx="174517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水稲（加工用米、飼料米）</a:t>
            </a:r>
          </a:p>
        </xdr:txBody>
      </xdr:sp>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Lst>
              </xdr:cNvPr>
              <xdr:cNvSpPr/>
            </xdr:nvSpPr>
            <xdr:spPr bwMode="auto">
              <a:xfrm>
                <a:off x="247650" y="1685925"/>
                <a:ext cx="2095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476250</xdr:colOff>
      <xdr:row>6</xdr:row>
      <xdr:rowOff>161925</xdr:rowOff>
    </xdr:from>
    <xdr:to>
      <xdr:col>7</xdr:col>
      <xdr:colOff>447675</xdr:colOff>
      <xdr:row>8</xdr:row>
      <xdr:rowOff>95250</xdr:rowOff>
    </xdr:to>
    <xdr:grpSp>
      <xdr:nvGrpSpPr>
        <xdr:cNvPr id="17722" name="グループ化 17"/>
        <xdr:cNvGrpSpPr>
          <a:grpSpLocks/>
        </xdr:cNvGrpSpPr>
      </xdr:nvGrpSpPr>
      <xdr:grpSpPr bwMode="auto">
        <a:xfrm>
          <a:off x="2924175" y="1419225"/>
          <a:ext cx="1343025" cy="276225"/>
          <a:chOff x="247650" y="1685925"/>
          <a:chExt cx="1537756" cy="285750"/>
        </a:xfrm>
      </xdr:grpSpPr>
      <xdr:sp macro="" textlink="">
        <xdr:nvSpPr>
          <xdr:cNvPr id="19" name="テキスト ボックス 18"/>
          <xdr:cNvSpPr txBox="1"/>
        </xdr:nvSpPr>
        <xdr:spPr>
          <a:xfrm>
            <a:off x="498490" y="1685925"/>
            <a:ext cx="128691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水稲　</a:t>
            </a:r>
            <a:r>
              <a:rPr kumimoji="1" lang="en-US" altLang="ja-JP" sz="1200"/>
              <a:t>+</a:t>
            </a:r>
            <a:r>
              <a:rPr kumimoji="1" lang="ja-JP" altLang="en-US" sz="1200"/>
              <a:t>　麦</a:t>
            </a:r>
          </a:p>
        </xdr:txBody>
      </xdr:sp>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Lst>
              </xdr:cNvPr>
              <xdr:cNvSpPr/>
            </xdr:nvSpPr>
            <xdr:spPr bwMode="auto">
              <a:xfrm>
                <a:off x="247650" y="1685925"/>
                <a:ext cx="2095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57150</xdr:colOff>
      <xdr:row>9</xdr:row>
      <xdr:rowOff>38100</xdr:rowOff>
    </xdr:from>
    <xdr:to>
      <xdr:col>3</xdr:col>
      <xdr:colOff>504825</xdr:colOff>
      <xdr:row>10</xdr:row>
      <xdr:rowOff>142875</xdr:rowOff>
    </xdr:to>
    <xdr:grpSp>
      <xdr:nvGrpSpPr>
        <xdr:cNvPr id="17723" name="グループ化 27"/>
        <xdr:cNvGrpSpPr>
          <a:grpSpLocks/>
        </xdr:cNvGrpSpPr>
      </xdr:nvGrpSpPr>
      <xdr:grpSpPr bwMode="auto">
        <a:xfrm>
          <a:off x="447675" y="1809750"/>
          <a:ext cx="1133475" cy="276225"/>
          <a:chOff x="247650" y="1685925"/>
          <a:chExt cx="961212" cy="285750"/>
        </a:xfrm>
      </xdr:grpSpPr>
      <xdr:sp macro="" textlink="">
        <xdr:nvSpPr>
          <xdr:cNvPr id="29" name="テキスト ボックス 28"/>
          <xdr:cNvSpPr txBox="1"/>
        </xdr:nvSpPr>
        <xdr:spPr>
          <a:xfrm>
            <a:off x="401121" y="1685925"/>
            <a:ext cx="80774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露地野菜</a:t>
            </a:r>
          </a:p>
        </xdr:txBody>
      </xdr:sp>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Lst>
              </xdr:cNvPr>
              <xdr:cNvSpPr/>
            </xdr:nvSpPr>
            <xdr:spPr bwMode="auto">
              <a:xfrm>
                <a:off x="247650" y="1685925"/>
                <a:ext cx="2095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66675</xdr:colOff>
      <xdr:row>9</xdr:row>
      <xdr:rowOff>47625</xdr:rowOff>
    </xdr:from>
    <xdr:to>
      <xdr:col>5</xdr:col>
      <xdr:colOff>523875</xdr:colOff>
      <xdr:row>10</xdr:row>
      <xdr:rowOff>152400</xdr:rowOff>
    </xdr:to>
    <xdr:grpSp>
      <xdr:nvGrpSpPr>
        <xdr:cNvPr id="17724" name="グループ化 30"/>
        <xdr:cNvGrpSpPr>
          <a:grpSpLocks/>
        </xdr:cNvGrpSpPr>
      </xdr:nvGrpSpPr>
      <xdr:grpSpPr bwMode="auto">
        <a:xfrm>
          <a:off x="1828800" y="1819275"/>
          <a:ext cx="1143000" cy="276225"/>
          <a:chOff x="247650" y="1685925"/>
          <a:chExt cx="1050353" cy="285750"/>
        </a:xfrm>
      </xdr:grpSpPr>
      <xdr:sp macro="" textlink="">
        <xdr:nvSpPr>
          <xdr:cNvPr id="32" name="テキスト ボックス 31"/>
          <xdr:cNvSpPr txBox="1"/>
        </xdr:nvSpPr>
        <xdr:spPr>
          <a:xfrm>
            <a:off x="422709" y="1685925"/>
            <a:ext cx="87529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施設野菜</a:t>
            </a:r>
          </a:p>
        </xdr:txBody>
      </xdr:sp>
      <mc:AlternateContent xmlns:mc="http://schemas.openxmlformats.org/markup-compatibility/2006">
        <mc:Choice xmlns:a14="http://schemas.microsoft.com/office/drawing/2010/main" Requires="a14">
          <xdr:sp macro="" textlink="">
            <xdr:nvSpPr>
              <xdr:cNvPr id="1034" name="Check Box 10" hidden="1">
                <a:extLst>
                  <a:ext uri="{63B3BB69-23CF-44E3-9099-C40C66FF867C}">
                    <a14:compatExt spid="_x0000_s1034"/>
                  </a:ext>
                </a:extLst>
              </xdr:cNvPr>
              <xdr:cNvSpPr/>
            </xdr:nvSpPr>
            <xdr:spPr bwMode="auto">
              <a:xfrm>
                <a:off x="247650" y="1685925"/>
                <a:ext cx="209550" cy="276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600075</xdr:colOff>
      <xdr:row>9</xdr:row>
      <xdr:rowOff>28575</xdr:rowOff>
    </xdr:from>
    <xdr:to>
      <xdr:col>7</xdr:col>
      <xdr:colOff>409575</xdr:colOff>
      <xdr:row>10</xdr:row>
      <xdr:rowOff>133350</xdr:rowOff>
    </xdr:to>
    <xdr:grpSp>
      <xdr:nvGrpSpPr>
        <xdr:cNvPr id="17725" name="グループ化 37"/>
        <xdr:cNvGrpSpPr>
          <a:grpSpLocks/>
        </xdr:cNvGrpSpPr>
      </xdr:nvGrpSpPr>
      <xdr:grpSpPr bwMode="auto">
        <a:xfrm>
          <a:off x="3048000" y="1800225"/>
          <a:ext cx="1181100" cy="276225"/>
          <a:chOff x="247650" y="1676072"/>
          <a:chExt cx="1113928" cy="286078"/>
        </a:xfrm>
      </xdr:grpSpPr>
      <xdr:sp macro="" textlink="">
        <xdr:nvSpPr>
          <xdr:cNvPr id="39" name="テキスト ボックス 38"/>
          <xdr:cNvSpPr txBox="1"/>
        </xdr:nvSpPr>
        <xdr:spPr>
          <a:xfrm>
            <a:off x="463249" y="1676072"/>
            <a:ext cx="898329" cy="286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露地果樹</a:t>
            </a:r>
          </a:p>
        </xdr:txBody>
      </xdr:sp>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0</xdr:colOff>
      <xdr:row>9</xdr:row>
      <xdr:rowOff>28575</xdr:rowOff>
    </xdr:from>
    <xdr:to>
      <xdr:col>9</xdr:col>
      <xdr:colOff>457200</xdr:colOff>
      <xdr:row>10</xdr:row>
      <xdr:rowOff>142875</xdr:rowOff>
    </xdr:to>
    <xdr:grpSp>
      <xdr:nvGrpSpPr>
        <xdr:cNvPr id="17726" name="グループ化 45"/>
        <xdr:cNvGrpSpPr>
          <a:grpSpLocks/>
        </xdr:cNvGrpSpPr>
      </xdr:nvGrpSpPr>
      <xdr:grpSpPr bwMode="auto">
        <a:xfrm>
          <a:off x="4505325" y="1800225"/>
          <a:ext cx="1143000" cy="285750"/>
          <a:chOff x="247650" y="1685925"/>
          <a:chExt cx="1077995" cy="285750"/>
        </a:xfrm>
      </xdr:grpSpPr>
      <xdr:sp macro="" textlink="">
        <xdr:nvSpPr>
          <xdr:cNvPr id="47" name="テキスト ボックス 46"/>
          <xdr:cNvSpPr txBox="1"/>
        </xdr:nvSpPr>
        <xdr:spPr>
          <a:xfrm>
            <a:off x="427316" y="1685925"/>
            <a:ext cx="898329"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施設果樹</a:t>
            </a:r>
          </a:p>
        </xdr:txBody>
      </xdr:sp>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666750</xdr:colOff>
      <xdr:row>9</xdr:row>
      <xdr:rowOff>38100</xdr:rowOff>
    </xdr:from>
    <xdr:to>
      <xdr:col>11</xdr:col>
      <xdr:colOff>180975</xdr:colOff>
      <xdr:row>10</xdr:row>
      <xdr:rowOff>152400</xdr:rowOff>
    </xdr:to>
    <xdr:grpSp>
      <xdr:nvGrpSpPr>
        <xdr:cNvPr id="17727" name="グループ化 58"/>
        <xdr:cNvGrpSpPr>
          <a:grpSpLocks/>
        </xdr:cNvGrpSpPr>
      </xdr:nvGrpSpPr>
      <xdr:grpSpPr bwMode="auto">
        <a:xfrm>
          <a:off x="5857875" y="1809750"/>
          <a:ext cx="885825" cy="285750"/>
          <a:chOff x="247650" y="1685925"/>
          <a:chExt cx="835447" cy="285750"/>
        </a:xfrm>
      </xdr:grpSpPr>
      <xdr:sp macro="" textlink="">
        <xdr:nvSpPr>
          <xdr:cNvPr id="60" name="テキスト ボックス 59"/>
          <xdr:cNvSpPr txBox="1"/>
        </xdr:nvSpPr>
        <xdr:spPr>
          <a:xfrm>
            <a:off x="418333" y="1685925"/>
            <a:ext cx="664764"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茶</a:t>
            </a:r>
          </a:p>
        </xdr:txBody>
      </xdr:sp>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57150</xdr:colOff>
      <xdr:row>11</xdr:row>
      <xdr:rowOff>76200</xdr:rowOff>
    </xdr:from>
    <xdr:to>
      <xdr:col>5</xdr:col>
      <xdr:colOff>352425</xdr:colOff>
      <xdr:row>13</xdr:row>
      <xdr:rowOff>19050</xdr:rowOff>
    </xdr:to>
    <xdr:grpSp>
      <xdr:nvGrpSpPr>
        <xdr:cNvPr id="17728" name="グループ化 61"/>
        <xdr:cNvGrpSpPr>
          <a:grpSpLocks/>
        </xdr:cNvGrpSpPr>
      </xdr:nvGrpSpPr>
      <xdr:grpSpPr bwMode="auto">
        <a:xfrm>
          <a:off x="447675" y="2190750"/>
          <a:ext cx="2352675" cy="285750"/>
          <a:chOff x="247650" y="1685925"/>
          <a:chExt cx="2218873" cy="285750"/>
        </a:xfrm>
      </xdr:grpSpPr>
      <xdr:sp macro="" textlink="">
        <xdr:nvSpPr>
          <xdr:cNvPr id="63" name="テキスト ボックス 62"/>
          <xdr:cNvSpPr txBox="1"/>
        </xdr:nvSpPr>
        <xdr:spPr>
          <a:xfrm>
            <a:off x="400366" y="1685925"/>
            <a:ext cx="2066157"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露地花き（花木、観葉植物）</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47" name="Check Box 23" hidden="1">
                <a:extLst>
                  <a:ext uri="{63B3BB69-23CF-44E3-9099-C40C66FF867C}">
                    <a14:compatExt spid="_x0000_s1047"/>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57150</xdr:colOff>
      <xdr:row>11</xdr:row>
      <xdr:rowOff>85725</xdr:rowOff>
    </xdr:from>
    <xdr:to>
      <xdr:col>9</xdr:col>
      <xdr:colOff>333375</xdr:colOff>
      <xdr:row>13</xdr:row>
      <xdr:rowOff>38100</xdr:rowOff>
    </xdr:to>
    <xdr:grpSp>
      <xdr:nvGrpSpPr>
        <xdr:cNvPr id="17729" name="グループ化 66"/>
        <xdr:cNvGrpSpPr>
          <a:grpSpLocks/>
        </xdr:cNvGrpSpPr>
      </xdr:nvGrpSpPr>
      <xdr:grpSpPr bwMode="auto">
        <a:xfrm>
          <a:off x="3190875" y="2200275"/>
          <a:ext cx="2333625" cy="295275"/>
          <a:chOff x="247650" y="1685925"/>
          <a:chExt cx="2200906" cy="295275"/>
        </a:xfrm>
      </xdr:grpSpPr>
      <xdr:sp macro="" textlink="">
        <xdr:nvSpPr>
          <xdr:cNvPr id="68" name="テキスト ボックス 67"/>
          <xdr:cNvSpPr txBox="1"/>
        </xdr:nvSpPr>
        <xdr:spPr>
          <a:xfrm>
            <a:off x="436299" y="1695450"/>
            <a:ext cx="2012257"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施設花き（花木、観葉植物）</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66" name="Check Box 42" hidden="1">
                <a:extLst>
                  <a:ext uri="{63B3BB69-23CF-44E3-9099-C40C66FF867C}">
                    <a14:compatExt spid="_x0000_s1066"/>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66675</xdr:colOff>
      <xdr:row>13</xdr:row>
      <xdr:rowOff>152400</xdr:rowOff>
    </xdr:from>
    <xdr:to>
      <xdr:col>3</xdr:col>
      <xdr:colOff>257175</xdr:colOff>
      <xdr:row>15</xdr:row>
      <xdr:rowOff>95250</xdr:rowOff>
    </xdr:to>
    <xdr:grpSp>
      <xdr:nvGrpSpPr>
        <xdr:cNvPr id="17730" name="グループ化 72"/>
        <xdr:cNvGrpSpPr>
          <a:grpSpLocks/>
        </xdr:cNvGrpSpPr>
      </xdr:nvGrpSpPr>
      <xdr:grpSpPr bwMode="auto">
        <a:xfrm>
          <a:off x="457200" y="2609850"/>
          <a:ext cx="876300" cy="285750"/>
          <a:chOff x="247650" y="1685925"/>
          <a:chExt cx="826463" cy="285750"/>
        </a:xfrm>
      </xdr:grpSpPr>
      <xdr:sp macro="" textlink="">
        <xdr:nvSpPr>
          <xdr:cNvPr id="74" name="テキスト ボックス 73"/>
          <xdr:cNvSpPr txBox="1"/>
        </xdr:nvSpPr>
        <xdr:spPr>
          <a:xfrm>
            <a:off x="400366" y="1685925"/>
            <a:ext cx="673747"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乳用牛</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68" name="Check Box 44" hidden="1">
                <a:extLst>
                  <a:ext uri="{63B3BB69-23CF-44E3-9099-C40C66FF867C}">
                    <a14:compatExt spid="_x0000_s1068"/>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552450</xdr:colOff>
      <xdr:row>13</xdr:row>
      <xdr:rowOff>152400</xdr:rowOff>
    </xdr:from>
    <xdr:to>
      <xdr:col>5</xdr:col>
      <xdr:colOff>57150</xdr:colOff>
      <xdr:row>15</xdr:row>
      <xdr:rowOff>95250</xdr:rowOff>
    </xdr:to>
    <xdr:grpSp>
      <xdr:nvGrpSpPr>
        <xdr:cNvPr id="17731" name="グループ化 75"/>
        <xdr:cNvGrpSpPr>
          <a:grpSpLocks/>
        </xdr:cNvGrpSpPr>
      </xdr:nvGrpSpPr>
      <xdr:grpSpPr bwMode="auto">
        <a:xfrm>
          <a:off x="1628775" y="2609850"/>
          <a:ext cx="876300" cy="285750"/>
          <a:chOff x="247650" y="1685925"/>
          <a:chExt cx="826463" cy="285750"/>
        </a:xfrm>
      </xdr:grpSpPr>
      <xdr:sp macro="" textlink="">
        <xdr:nvSpPr>
          <xdr:cNvPr id="77" name="テキスト ボックス 76"/>
          <xdr:cNvSpPr txBox="1"/>
        </xdr:nvSpPr>
        <xdr:spPr>
          <a:xfrm>
            <a:off x="400366" y="1685925"/>
            <a:ext cx="673747"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肉用牛</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69" name="Check Box 45" hidden="1">
                <a:extLst>
                  <a:ext uri="{63B3BB69-23CF-44E3-9099-C40C66FF867C}">
                    <a14:compatExt spid="_x0000_s1069"/>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247650</xdr:colOff>
      <xdr:row>13</xdr:row>
      <xdr:rowOff>161925</xdr:rowOff>
    </xdr:from>
    <xdr:to>
      <xdr:col>6</xdr:col>
      <xdr:colOff>438150</xdr:colOff>
      <xdr:row>15</xdr:row>
      <xdr:rowOff>104775</xdr:rowOff>
    </xdr:to>
    <xdr:grpSp>
      <xdr:nvGrpSpPr>
        <xdr:cNvPr id="17732" name="グループ化 78"/>
        <xdr:cNvGrpSpPr>
          <a:grpSpLocks/>
        </xdr:cNvGrpSpPr>
      </xdr:nvGrpSpPr>
      <xdr:grpSpPr bwMode="auto">
        <a:xfrm>
          <a:off x="2695575" y="2619375"/>
          <a:ext cx="876300" cy="285750"/>
          <a:chOff x="247650" y="1685925"/>
          <a:chExt cx="826463" cy="285750"/>
        </a:xfrm>
      </xdr:grpSpPr>
      <xdr:sp macro="" textlink="">
        <xdr:nvSpPr>
          <xdr:cNvPr id="80" name="テキスト ボックス 79"/>
          <xdr:cNvSpPr txBox="1"/>
        </xdr:nvSpPr>
        <xdr:spPr>
          <a:xfrm>
            <a:off x="499182" y="1685925"/>
            <a:ext cx="574931"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養豚</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70" name="Check Box 46" hidden="1">
                <a:extLst>
                  <a:ext uri="{63B3BB69-23CF-44E3-9099-C40C66FF867C}">
                    <a14:compatExt spid="_x0000_s1070"/>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638175</xdr:colOff>
      <xdr:row>14</xdr:row>
      <xdr:rowOff>0</xdr:rowOff>
    </xdr:from>
    <xdr:to>
      <xdr:col>8</xdr:col>
      <xdr:colOff>247650</xdr:colOff>
      <xdr:row>15</xdr:row>
      <xdr:rowOff>114300</xdr:rowOff>
    </xdr:to>
    <xdr:grpSp>
      <xdr:nvGrpSpPr>
        <xdr:cNvPr id="17733" name="グループ化 81"/>
        <xdr:cNvGrpSpPr>
          <a:grpSpLocks/>
        </xdr:cNvGrpSpPr>
      </xdr:nvGrpSpPr>
      <xdr:grpSpPr bwMode="auto">
        <a:xfrm>
          <a:off x="3771900" y="2628900"/>
          <a:ext cx="981075" cy="285750"/>
          <a:chOff x="247649" y="1685925"/>
          <a:chExt cx="925280" cy="285750"/>
        </a:xfrm>
      </xdr:grpSpPr>
      <xdr:sp macro="" textlink="">
        <xdr:nvSpPr>
          <xdr:cNvPr id="83" name="テキスト ボックス 82"/>
          <xdr:cNvSpPr txBox="1"/>
        </xdr:nvSpPr>
        <xdr:spPr>
          <a:xfrm>
            <a:off x="454266" y="1685925"/>
            <a:ext cx="718663"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採卵鶏</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71" name="Check Box 47" hidden="1">
                <a:extLst>
                  <a:ext uri="{63B3BB69-23CF-44E3-9099-C40C66FF867C}">
                    <a14:compatExt spid="_x0000_s1071"/>
                  </a:ext>
                </a:extLst>
              </xdr:cNvPr>
              <xdr:cNvSpPr/>
            </xdr:nvSpPr>
            <xdr:spPr bwMode="auto">
              <a:xfrm>
                <a:off x="247649"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342900</xdr:colOff>
      <xdr:row>14</xdr:row>
      <xdr:rowOff>9525</xdr:rowOff>
    </xdr:from>
    <xdr:to>
      <xdr:col>9</xdr:col>
      <xdr:colOff>638175</xdr:colOff>
      <xdr:row>15</xdr:row>
      <xdr:rowOff>123825</xdr:rowOff>
    </xdr:to>
    <xdr:grpSp>
      <xdr:nvGrpSpPr>
        <xdr:cNvPr id="17734" name="グループ化 86"/>
        <xdr:cNvGrpSpPr>
          <a:grpSpLocks/>
        </xdr:cNvGrpSpPr>
      </xdr:nvGrpSpPr>
      <xdr:grpSpPr bwMode="auto">
        <a:xfrm>
          <a:off x="4848225" y="2638425"/>
          <a:ext cx="981075" cy="285750"/>
          <a:chOff x="247650" y="1685925"/>
          <a:chExt cx="925278" cy="285750"/>
        </a:xfrm>
      </xdr:grpSpPr>
      <xdr:sp macro="" textlink="">
        <xdr:nvSpPr>
          <xdr:cNvPr id="88" name="テキスト ボックス 87"/>
          <xdr:cNvSpPr txBox="1"/>
        </xdr:nvSpPr>
        <xdr:spPr>
          <a:xfrm>
            <a:off x="427316" y="1685925"/>
            <a:ext cx="745612" cy="2857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肉用鶏</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72" name="Check Box 48" hidden="1">
                <a:extLst>
                  <a:ext uri="{63B3BB69-23CF-44E3-9099-C40C66FF867C}">
                    <a14:compatExt spid="_x0000_s1072"/>
                  </a:ext>
                </a:extLst>
              </xdr:cNvPr>
              <xdr:cNvSpPr/>
            </xdr:nvSpPr>
            <xdr:spPr bwMode="auto">
              <a:xfrm>
                <a:off x="247650" y="1685925"/>
                <a:ext cx="209548"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66675</xdr:colOff>
      <xdr:row>16</xdr:row>
      <xdr:rowOff>38100</xdr:rowOff>
    </xdr:from>
    <xdr:to>
      <xdr:col>8</xdr:col>
      <xdr:colOff>542925</xdr:colOff>
      <xdr:row>17</xdr:row>
      <xdr:rowOff>133350</xdr:rowOff>
    </xdr:to>
    <xdr:grpSp>
      <xdr:nvGrpSpPr>
        <xdr:cNvPr id="17739" name="グループ化 81"/>
        <xdr:cNvGrpSpPr>
          <a:grpSpLocks/>
        </xdr:cNvGrpSpPr>
      </xdr:nvGrpSpPr>
      <xdr:grpSpPr bwMode="auto">
        <a:xfrm>
          <a:off x="457200" y="3009900"/>
          <a:ext cx="4591050" cy="266700"/>
          <a:chOff x="247650" y="1675765"/>
          <a:chExt cx="697244" cy="286385"/>
        </a:xfrm>
      </xdr:grpSpPr>
      <xdr:sp macro="" textlink="">
        <xdr:nvSpPr>
          <xdr:cNvPr id="61" name="テキスト ボックス 60"/>
          <xdr:cNvSpPr txBox="1"/>
        </xdr:nvSpPr>
        <xdr:spPr>
          <a:xfrm>
            <a:off x="270795" y="1675765"/>
            <a:ext cx="674099" cy="28638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その他（　　　　　　　　　　　　　　　　　　　　　　　　　　　　　　　　）</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mc:AlternateContent xmlns:mc="http://schemas.openxmlformats.org/markup-compatibility/2006">
        <mc:Choice xmlns:a14="http://schemas.microsoft.com/office/drawing/2010/main" Requires="a14">
          <xdr:sp macro="" textlink="">
            <xdr:nvSpPr>
              <xdr:cNvPr id="10440" name="Check Box 1224" hidden="1">
                <a:extLst>
                  <a:ext uri="{63B3BB69-23CF-44E3-9099-C40C66FF867C}">
                    <a14:compatExt spid="_x0000_s10440"/>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590550</xdr:colOff>
      <xdr:row>6</xdr:row>
      <xdr:rowOff>104775</xdr:rowOff>
    </xdr:from>
    <xdr:to>
      <xdr:col>10</xdr:col>
      <xdr:colOff>400050</xdr:colOff>
      <xdr:row>9</xdr:row>
      <xdr:rowOff>0</xdr:rowOff>
    </xdr:to>
    <xdr:grpSp>
      <xdr:nvGrpSpPr>
        <xdr:cNvPr id="17740" name="グループ化 21"/>
        <xdr:cNvGrpSpPr>
          <a:grpSpLocks/>
        </xdr:cNvGrpSpPr>
      </xdr:nvGrpSpPr>
      <xdr:grpSpPr bwMode="auto">
        <a:xfrm>
          <a:off x="4410075" y="1362075"/>
          <a:ext cx="1866900" cy="409575"/>
          <a:chOff x="247650" y="1685921"/>
          <a:chExt cx="2485948" cy="315063"/>
        </a:xfrm>
      </xdr:grpSpPr>
      <xdr:sp macro="" textlink="">
        <xdr:nvSpPr>
          <xdr:cNvPr id="23" name="テキスト ボックス 22"/>
          <xdr:cNvSpPr txBox="1"/>
        </xdr:nvSpPr>
        <xdr:spPr>
          <a:xfrm>
            <a:off x="564735" y="1715233"/>
            <a:ext cx="2168863"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水稲　</a:t>
            </a:r>
            <a:r>
              <a:rPr kumimoji="1" lang="en-US" altLang="ja-JP" sz="1200"/>
              <a:t>+</a:t>
            </a:r>
            <a:r>
              <a:rPr kumimoji="1" lang="ja-JP" altLang="en-US" sz="1200"/>
              <a:t>　麦　</a:t>
            </a:r>
            <a:r>
              <a:rPr kumimoji="1" lang="en-US" altLang="ja-JP" sz="1200"/>
              <a:t>+</a:t>
            </a:r>
            <a:r>
              <a:rPr kumimoji="1" lang="ja-JP" altLang="en-US" sz="1200"/>
              <a:t>　大豆</a:t>
            </a:r>
          </a:p>
        </xdr:txBody>
      </xdr:sp>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Lst>
              </xdr:cNvPr>
              <xdr:cNvSpPr/>
            </xdr:nvSpPr>
            <xdr:spPr bwMode="auto">
              <a:xfrm>
                <a:off x="247650" y="1685921"/>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257175</xdr:colOff>
      <xdr:row>6</xdr:row>
      <xdr:rowOff>19050</xdr:rowOff>
    </xdr:from>
    <xdr:to>
      <xdr:col>14</xdr:col>
      <xdr:colOff>1562100</xdr:colOff>
      <xdr:row>7</xdr:row>
      <xdr:rowOff>114300</xdr:rowOff>
    </xdr:to>
    <xdr:grpSp>
      <xdr:nvGrpSpPr>
        <xdr:cNvPr id="6613" name="グループ化 92"/>
        <xdr:cNvGrpSpPr>
          <a:grpSpLocks/>
        </xdr:cNvGrpSpPr>
      </xdr:nvGrpSpPr>
      <xdr:grpSpPr bwMode="auto">
        <a:xfrm>
          <a:off x="12027354" y="1325336"/>
          <a:ext cx="1304925" cy="326571"/>
          <a:chOff x="247650" y="1685925"/>
          <a:chExt cx="1006128" cy="285750"/>
        </a:xfrm>
      </xdr:grpSpPr>
      <xdr:sp macro="" textlink="">
        <xdr:nvSpPr>
          <xdr:cNvPr id="30" name="テキスト ボックス 29"/>
          <xdr:cNvSpPr txBox="1"/>
        </xdr:nvSpPr>
        <xdr:spPr>
          <a:xfrm>
            <a:off x="401874" y="1685925"/>
            <a:ext cx="85190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農産物加工</a:t>
            </a:r>
          </a:p>
        </xdr:txBody>
      </xdr:sp>
      <mc:AlternateContent xmlns:mc="http://schemas.openxmlformats.org/markup-compatibility/2006">
        <mc:Choice xmlns:a14="http://schemas.microsoft.com/office/drawing/2010/main" Requires="a14">
          <xdr:sp macro="" textlink="">
            <xdr:nvSpPr>
              <xdr:cNvPr id="6154" name="Check Box 10" hidden="1">
                <a:extLst>
                  <a:ext uri="{63B3BB69-23CF-44E3-9099-C40C66FF867C}">
                    <a14:compatExt spid="_x0000_s6154"/>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238125</xdr:colOff>
      <xdr:row>8</xdr:row>
      <xdr:rowOff>57150</xdr:rowOff>
    </xdr:from>
    <xdr:to>
      <xdr:col>14</xdr:col>
      <xdr:colOff>1543050</xdr:colOff>
      <xdr:row>9</xdr:row>
      <xdr:rowOff>152400</xdr:rowOff>
    </xdr:to>
    <xdr:grpSp>
      <xdr:nvGrpSpPr>
        <xdr:cNvPr id="6614" name="グループ化 92"/>
        <xdr:cNvGrpSpPr>
          <a:grpSpLocks/>
        </xdr:cNvGrpSpPr>
      </xdr:nvGrpSpPr>
      <xdr:grpSpPr bwMode="auto">
        <a:xfrm>
          <a:off x="12008304" y="1826079"/>
          <a:ext cx="1304925" cy="326571"/>
          <a:chOff x="247650" y="1685925"/>
          <a:chExt cx="1006128" cy="285750"/>
        </a:xfrm>
      </xdr:grpSpPr>
      <xdr:sp macro="" textlink="">
        <xdr:nvSpPr>
          <xdr:cNvPr id="33" name="テキスト ボックス 32"/>
          <xdr:cNvSpPr txBox="1"/>
        </xdr:nvSpPr>
        <xdr:spPr>
          <a:xfrm>
            <a:off x="401874" y="1685925"/>
            <a:ext cx="85190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直売所運営</a:t>
            </a:r>
          </a:p>
        </xdr:txBody>
      </xdr:sp>
      <mc:AlternateContent xmlns:mc="http://schemas.openxmlformats.org/markup-compatibility/2006">
        <mc:Choice xmlns:a14="http://schemas.microsoft.com/office/drawing/2010/main" Requires="a14">
          <xdr:sp macro="" textlink="">
            <xdr:nvSpPr>
              <xdr:cNvPr id="6155" name="Check Box 11" hidden="1">
                <a:extLst>
                  <a:ext uri="{63B3BB69-23CF-44E3-9099-C40C66FF867C}">
                    <a14:compatExt spid="_x0000_s6155"/>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228600</xdr:colOff>
      <xdr:row>11</xdr:row>
      <xdr:rowOff>0</xdr:rowOff>
    </xdr:from>
    <xdr:to>
      <xdr:col>14</xdr:col>
      <xdr:colOff>1771650</xdr:colOff>
      <xdr:row>14</xdr:row>
      <xdr:rowOff>95250</xdr:rowOff>
    </xdr:to>
    <xdr:grpSp>
      <xdr:nvGrpSpPr>
        <xdr:cNvPr id="6615" name="グループ化 92"/>
        <xdr:cNvGrpSpPr>
          <a:grpSpLocks/>
        </xdr:cNvGrpSpPr>
      </xdr:nvGrpSpPr>
      <xdr:grpSpPr bwMode="auto">
        <a:xfrm>
          <a:off x="11998779" y="2462893"/>
          <a:ext cx="1543050" cy="789214"/>
          <a:chOff x="247650" y="1685925"/>
          <a:chExt cx="1189727" cy="660181"/>
        </a:xfrm>
      </xdr:grpSpPr>
      <xdr:sp macro="" textlink="">
        <xdr:nvSpPr>
          <xdr:cNvPr id="36" name="テキスト ボックス 35"/>
          <xdr:cNvSpPr txBox="1"/>
        </xdr:nvSpPr>
        <xdr:spPr>
          <a:xfrm>
            <a:off x="401874" y="1685925"/>
            <a:ext cx="1035503" cy="660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a:t>その他</a:t>
            </a:r>
            <a:endParaRPr kumimoji="1" lang="en-US" altLang="ja-JP" sz="1200"/>
          </a:p>
          <a:p>
            <a:pPr>
              <a:lnSpc>
                <a:spcPts val="1400"/>
              </a:lnSpc>
            </a:pPr>
            <a:r>
              <a:rPr kumimoji="1" lang="ja-JP" altLang="en-US" sz="1200"/>
              <a:t>（　　　　　　　　）</a:t>
            </a:r>
          </a:p>
        </xdr:txBody>
      </xdr:sp>
      <mc:AlternateContent xmlns:mc="http://schemas.openxmlformats.org/markup-compatibility/2006">
        <mc:Choice xmlns:a14="http://schemas.microsoft.com/office/drawing/2010/main" Requires="a14">
          <xdr:sp macro="" textlink="">
            <xdr:nvSpPr>
              <xdr:cNvPr id="6156" name="Check Box 12" hidden="1">
                <a:extLst>
                  <a:ext uri="{63B3BB69-23CF-44E3-9099-C40C66FF867C}">
                    <a14:compatExt spid="_x0000_s6156"/>
                  </a:ext>
                </a:extLst>
              </xdr:cNvPr>
              <xdr:cNvSpPr/>
            </xdr:nvSpPr>
            <xdr:spPr bwMode="auto">
              <a:xfrm>
                <a:off x="247650" y="1685925"/>
                <a:ext cx="2095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49</xdr:col>
      <xdr:colOff>381000</xdr:colOff>
      <xdr:row>4</xdr:row>
      <xdr:rowOff>173182</xdr:rowOff>
    </xdr:from>
    <xdr:to>
      <xdr:col>56</xdr:col>
      <xdr:colOff>125329</xdr:colOff>
      <xdr:row>21</xdr:row>
      <xdr:rowOff>202236</xdr:rowOff>
    </xdr:to>
    <xdr:pic>
      <xdr:nvPicPr>
        <xdr:cNvPr id="2" name="図 1"/>
        <xdr:cNvPicPr>
          <a:picLocks noChangeAspect="1"/>
        </xdr:cNvPicPr>
      </xdr:nvPicPr>
      <xdr:blipFill>
        <a:blip xmlns:r="http://schemas.openxmlformats.org/officeDocument/2006/relationships" r:embed="rId1"/>
        <a:stretch>
          <a:fillRect/>
        </a:stretch>
      </xdr:blipFill>
      <xdr:spPr>
        <a:xfrm>
          <a:off x="28020818" y="1056409"/>
          <a:ext cx="4593420" cy="3561963"/>
        </a:xfrm>
        <a:prstGeom prst="rect">
          <a:avLst/>
        </a:prstGeom>
        <a:ln>
          <a:solidFill>
            <a:schemeClr val="accent1"/>
          </a:solidFill>
        </a:ln>
      </xdr:spPr>
    </xdr:pic>
    <xdr:clientData/>
  </xdr:twoCellAnchor>
  <xdr:twoCellAnchor editAs="oneCell">
    <xdr:from>
      <xdr:col>49</xdr:col>
      <xdr:colOff>345498</xdr:colOff>
      <xdr:row>22</xdr:row>
      <xdr:rowOff>51088</xdr:rowOff>
    </xdr:from>
    <xdr:to>
      <xdr:col>56</xdr:col>
      <xdr:colOff>96754</xdr:colOff>
      <xdr:row>39</xdr:row>
      <xdr:rowOff>80142</xdr:rowOff>
    </xdr:to>
    <xdr:pic>
      <xdr:nvPicPr>
        <xdr:cNvPr id="3" name="図 2"/>
        <xdr:cNvPicPr>
          <a:picLocks noChangeAspect="1"/>
        </xdr:cNvPicPr>
      </xdr:nvPicPr>
      <xdr:blipFill>
        <a:blip xmlns:r="http://schemas.openxmlformats.org/officeDocument/2006/relationships" r:embed="rId2"/>
        <a:stretch>
          <a:fillRect/>
        </a:stretch>
      </xdr:blipFill>
      <xdr:spPr>
        <a:xfrm>
          <a:off x="27985316" y="4675043"/>
          <a:ext cx="4600347" cy="3561963"/>
        </a:xfrm>
        <a:prstGeom prst="rect">
          <a:avLst/>
        </a:prstGeom>
        <a:ln>
          <a:solidFill>
            <a:schemeClr val="accent1"/>
          </a:solidFill>
        </a:ln>
      </xdr:spPr>
    </xdr:pic>
    <xdr:clientData/>
  </xdr:twoCellAnchor>
  <xdr:twoCellAnchor editAs="oneCell">
    <xdr:from>
      <xdr:col>49</xdr:col>
      <xdr:colOff>363682</xdr:colOff>
      <xdr:row>40</xdr:row>
      <xdr:rowOff>86591</xdr:rowOff>
    </xdr:from>
    <xdr:to>
      <xdr:col>56</xdr:col>
      <xdr:colOff>87229</xdr:colOff>
      <xdr:row>56</xdr:row>
      <xdr:rowOff>190979</xdr:rowOff>
    </xdr:to>
    <xdr:pic>
      <xdr:nvPicPr>
        <xdr:cNvPr id="4" name="図 3"/>
        <xdr:cNvPicPr>
          <a:picLocks noChangeAspect="1"/>
        </xdr:cNvPicPr>
      </xdr:nvPicPr>
      <xdr:blipFill>
        <a:blip xmlns:r="http://schemas.openxmlformats.org/officeDocument/2006/relationships" r:embed="rId3"/>
        <a:stretch>
          <a:fillRect/>
        </a:stretch>
      </xdr:blipFill>
      <xdr:spPr>
        <a:xfrm>
          <a:off x="28003500" y="8451273"/>
          <a:ext cx="4572638" cy="3429479"/>
        </a:xfrm>
        <a:prstGeom prst="rect">
          <a:avLst/>
        </a:prstGeom>
        <a:ln>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21167</xdr:colOff>
      <xdr:row>22</xdr:row>
      <xdr:rowOff>84667</xdr:rowOff>
    </xdr:from>
    <xdr:to>
      <xdr:col>10</xdr:col>
      <xdr:colOff>648055</xdr:colOff>
      <xdr:row>25</xdr:row>
      <xdr:rowOff>218513</xdr:rowOff>
    </xdr:to>
    <xdr:sp macro="" textlink="">
      <xdr:nvSpPr>
        <xdr:cNvPr id="2" name="正方形/長方形 1"/>
        <xdr:cNvSpPr/>
      </xdr:nvSpPr>
      <xdr:spPr>
        <a:xfrm>
          <a:off x="2106084" y="5683250"/>
          <a:ext cx="7992888" cy="864096"/>
        </a:xfrm>
        <a:prstGeom prst="rect">
          <a:avLst/>
        </a:prstGeom>
        <a:solidFill>
          <a:schemeClr val="bg1"/>
        </a:solidFill>
        <a:ln w="19050">
          <a:solidFill>
            <a:schemeClr val="tx1"/>
          </a:solidFill>
          <a:prstDash val="solid"/>
        </a:ln>
      </xdr:spPr>
      <xdr:txBody>
        <a:bodyPr wrap="square" anchor="ctr" anchorCtr="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r>
            <a:rPr lang="ja-JP" altLang="ja-JP" sz="1600"/>
            <a:t>国や自治体（県・市町）が</a:t>
          </a:r>
          <a:r>
            <a:rPr lang="ja-JP" altLang="en-US" sz="1600"/>
            <a:t>農協や日本政策金融公庫等と協力して、政策に合致</a:t>
          </a:r>
        </a:p>
        <a:p>
          <a:r>
            <a:rPr lang="ja-JP" altLang="en-US" sz="1600"/>
            <a:t>する経営を行う農業経営者等へ、低利または無利子で行う融資制度</a:t>
          </a:r>
          <a:endParaRPr lang="ja-JP" altLang="ja-JP" sz="1600"/>
        </a:p>
      </xdr:txBody>
    </xdr:sp>
    <xdr:clientData/>
  </xdr:twoCellAnchor>
  <xdr:twoCellAnchor>
    <xdr:from>
      <xdr:col>12</xdr:col>
      <xdr:colOff>0</xdr:colOff>
      <xdr:row>24</xdr:row>
      <xdr:rowOff>155181</xdr:rowOff>
    </xdr:from>
    <xdr:to>
      <xdr:col>28</xdr:col>
      <xdr:colOff>268942</xdr:colOff>
      <xdr:row>52</xdr:row>
      <xdr:rowOff>112059</xdr:rowOff>
    </xdr:to>
    <xdr:sp macro="" textlink="">
      <xdr:nvSpPr>
        <xdr:cNvPr id="3" name="正方形/長方形 2"/>
        <xdr:cNvSpPr/>
      </xdr:nvSpPr>
      <xdr:spPr>
        <a:xfrm>
          <a:off x="10858500" y="6307210"/>
          <a:ext cx="11923060" cy="4853849"/>
        </a:xfrm>
        <a:prstGeom prst="rect">
          <a:avLst/>
        </a:prstGeom>
        <a:solidFill>
          <a:schemeClr val="bg1"/>
        </a:solidFill>
        <a:ln>
          <a:solidFill>
            <a:schemeClr val="tx1"/>
          </a:solidFill>
        </a:ln>
      </xdr:spPr>
      <xdr:txBody>
        <a:bodyPr wrap="square">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r>
            <a:rPr lang="ja-JP" altLang="en-US" sz="2800">
              <a:latin typeface="+mn-ea"/>
            </a:rPr>
            <a:t>資金用途</a:t>
          </a:r>
          <a:r>
            <a:rPr lang="ja-JP" altLang="en-US">
              <a:latin typeface="+mn-ea"/>
            </a:rPr>
            <a:t>　　　</a:t>
          </a:r>
          <a:r>
            <a:rPr lang="ja-JP" altLang="en-US" sz="2400">
              <a:latin typeface="+mn-ea"/>
            </a:rPr>
            <a:t>　借入金の使い道（目的）の範囲が、制度資金により決められている。　</a:t>
          </a:r>
          <a:endParaRPr lang="ja-JP" altLang="en-US" sz="600">
            <a:latin typeface="+mn-ea"/>
          </a:endParaRPr>
        </a:p>
        <a:p>
          <a:r>
            <a:rPr lang="ja-JP" altLang="en-US" sz="2800">
              <a:latin typeface="+mn-ea"/>
            </a:rPr>
            <a:t>金　　利</a:t>
          </a:r>
          <a:r>
            <a:rPr lang="ja-JP" altLang="en-US">
              <a:latin typeface="+mn-ea"/>
            </a:rPr>
            <a:t>　　　　　　　　</a:t>
          </a:r>
          <a:r>
            <a:rPr lang="ja-JP" altLang="en-US" sz="2400">
              <a:latin typeface="+mn-ea"/>
            </a:rPr>
            <a:t>借りた元金に対して支払わなければならない費用。</a:t>
          </a:r>
          <a:endParaRPr lang="en-US" altLang="ja-JP" sz="2400">
            <a:latin typeface="+mn-ea"/>
          </a:endParaRPr>
        </a:p>
        <a:p>
          <a:r>
            <a:rPr lang="ja-JP" altLang="en-US" sz="2400">
              <a:latin typeface="+mn-ea"/>
            </a:rPr>
            <a:t>　　　　　　　　　　（利息）の割合で、％で表示される</a:t>
          </a:r>
          <a:endParaRPr lang="en-US" altLang="ja-JP" sz="1050">
            <a:latin typeface="+mn-ea"/>
          </a:endParaRPr>
        </a:p>
        <a:p>
          <a:r>
            <a:rPr lang="ja-JP" altLang="en-US" sz="2800">
              <a:latin typeface="+mn-ea"/>
            </a:rPr>
            <a:t>返済期間</a:t>
          </a:r>
          <a:r>
            <a:rPr lang="ja-JP" altLang="en-US" sz="3200">
              <a:latin typeface="+mn-ea"/>
            </a:rPr>
            <a:t>　　</a:t>
          </a:r>
          <a:r>
            <a:rPr lang="ja-JP" altLang="en-US" sz="2400">
              <a:latin typeface="+mn-ea"/>
            </a:rPr>
            <a:t>借入を返済する期間。償還期間。</a:t>
          </a:r>
          <a:endParaRPr lang="ja-JP" altLang="en-US" sz="600">
            <a:latin typeface="+mn-ea"/>
          </a:endParaRPr>
        </a:p>
        <a:p>
          <a:r>
            <a:rPr lang="ja-JP" altLang="en-US" sz="2800">
              <a:latin typeface="+mn-ea"/>
            </a:rPr>
            <a:t>据置期間</a:t>
          </a:r>
          <a:r>
            <a:rPr lang="ja-JP" altLang="en-US">
              <a:latin typeface="+mn-ea"/>
            </a:rPr>
            <a:t>　　　　 　</a:t>
          </a:r>
          <a:r>
            <a:rPr lang="ja-JP" altLang="ja-JP" sz="2400">
              <a:latin typeface="+mn-ea"/>
            </a:rPr>
            <a:t>元金の支払いが猶予され</a:t>
          </a:r>
          <a:r>
            <a:rPr lang="ja-JP" altLang="en-US" sz="2400">
              <a:latin typeface="+mn-ea"/>
            </a:rPr>
            <a:t>、</a:t>
          </a:r>
          <a:r>
            <a:rPr lang="ja-JP" altLang="ja-JP" sz="2400">
              <a:latin typeface="+mn-ea"/>
            </a:rPr>
            <a:t>利息のみ</a:t>
          </a:r>
          <a:r>
            <a:rPr lang="ja-JP" altLang="en-US" sz="2400">
              <a:latin typeface="+mn-ea"/>
            </a:rPr>
            <a:t>を</a:t>
          </a:r>
          <a:r>
            <a:rPr lang="ja-JP" altLang="ja-JP" sz="2400">
              <a:latin typeface="+mn-ea"/>
            </a:rPr>
            <a:t>支払</a:t>
          </a:r>
          <a:r>
            <a:rPr lang="ja-JP" altLang="en-US" sz="2400">
              <a:latin typeface="+mn-ea"/>
            </a:rPr>
            <a:t>う</a:t>
          </a:r>
          <a:r>
            <a:rPr lang="ja-JP" altLang="ja-JP" sz="2400">
              <a:latin typeface="+mn-ea"/>
            </a:rPr>
            <a:t>期間</a:t>
          </a:r>
          <a:r>
            <a:rPr lang="ja-JP" altLang="en-US" sz="2400">
              <a:latin typeface="+mn-ea"/>
            </a:rPr>
            <a:t>。   </a:t>
          </a:r>
          <a:endParaRPr lang="en-US" altLang="ja-JP" sz="2400">
            <a:latin typeface="+mn-ea"/>
          </a:endParaRPr>
        </a:p>
        <a:p>
          <a:r>
            <a:rPr lang="ja-JP" altLang="en-US" sz="2400">
              <a:latin typeface="+mn-ea"/>
            </a:rPr>
            <a:t>                     償還期間に含まれる。</a:t>
          </a:r>
          <a:endParaRPr lang="ja-JP" altLang="en-US" sz="600">
            <a:latin typeface="+mn-ea"/>
          </a:endParaRPr>
        </a:p>
        <a:p>
          <a:r>
            <a:rPr lang="ja-JP" altLang="en-US" sz="2800">
              <a:latin typeface="+mn-ea"/>
            </a:rPr>
            <a:t>融資率　　　　</a:t>
          </a:r>
          <a:r>
            <a:rPr lang="ja-JP" altLang="en-US" sz="2400">
              <a:latin typeface="+mn-ea"/>
            </a:rPr>
            <a:t>施設・機械等の</a:t>
          </a:r>
          <a:r>
            <a:rPr lang="ja-JP" altLang="en-US" sz="2400"/>
            <a:t>購入価格に対する融資金額の占める割合</a:t>
          </a:r>
          <a:endParaRPr lang="en-US" altLang="ja-JP" sz="600">
            <a:latin typeface="+mn-ea"/>
          </a:endParaRPr>
        </a:p>
        <a:p>
          <a:r>
            <a:rPr lang="ja-JP" altLang="en-US" sz="2800">
              <a:latin typeface="+mn-ea"/>
            </a:rPr>
            <a:t>融資限度額</a:t>
          </a:r>
          <a:r>
            <a:rPr lang="ja-JP" altLang="en-US" sz="2800">
              <a:solidFill>
                <a:srgbClr val="FF0000"/>
              </a:solidFill>
              <a:latin typeface="+mn-ea"/>
            </a:rPr>
            <a:t>　</a:t>
          </a:r>
          <a:r>
            <a:rPr lang="ja-JP" altLang="en-US" sz="2400">
              <a:latin typeface="+mn-ea"/>
            </a:rPr>
            <a:t>借入できる金額の上限金額</a:t>
          </a:r>
          <a:endParaRPr lang="en-US" altLang="ja-JP" sz="600">
            <a:latin typeface="+mn-ea"/>
          </a:endParaRPr>
        </a:p>
        <a:p>
          <a:r>
            <a:rPr lang="ja-JP" altLang="en-US" sz="2800">
              <a:latin typeface="+mn-ea"/>
            </a:rPr>
            <a:t>機関保証　　</a:t>
          </a:r>
          <a:r>
            <a:rPr lang="ja-JP" altLang="en-US" sz="2800" baseline="0">
              <a:latin typeface="+mn-ea"/>
            </a:rPr>
            <a:t> </a:t>
          </a:r>
          <a:r>
            <a:rPr lang="ja-JP" altLang="ja-JP" sz="2400"/>
            <a:t>保証料を支払うことによって</a:t>
          </a:r>
          <a:r>
            <a:rPr lang="ja-JP" altLang="en-US" sz="2400"/>
            <a:t>保証機関</a:t>
          </a:r>
          <a:r>
            <a:rPr lang="ja-JP" altLang="ja-JP" sz="2400"/>
            <a:t>が</a:t>
          </a:r>
          <a:r>
            <a:rPr lang="ja-JP" altLang="en-US" sz="2400"/>
            <a:t>連帯保証人</a:t>
          </a:r>
          <a:r>
            <a:rPr lang="ja-JP" altLang="ja-JP" sz="2400"/>
            <a:t>の役割を果たす制度。</a:t>
          </a:r>
          <a:endParaRPr lang="en-US" altLang="ja-JP" sz="2400"/>
        </a:p>
        <a:p>
          <a:r>
            <a:rPr lang="en-US" altLang="ja-JP" sz="2400" baseline="0"/>
            <a:t>                        </a:t>
          </a:r>
          <a:r>
            <a:rPr lang="ja-JP" altLang="en-US" sz="2400"/>
            <a:t>三重県農業信用基金協会等</a:t>
          </a:r>
          <a:endParaRPr lang="ja-JP" altLang="en-US" sz="2800">
            <a:latin typeface="+mn-ea"/>
          </a:endParaRPr>
        </a:p>
      </xdr:txBody>
    </xdr:sp>
    <xdr:clientData/>
  </xdr:twoCellAnchor>
  <xdr:twoCellAnchor>
    <xdr:from>
      <xdr:col>12</xdr:col>
      <xdr:colOff>11207</xdr:colOff>
      <xdr:row>22</xdr:row>
      <xdr:rowOff>0</xdr:rowOff>
    </xdr:from>
    <xdr:to>
      <xdr:col>28</xdr:col>
      <xdr:colOff>280147</xdr:colOff>
      <xdr:row>24</xdr:row>
      <xdr:rowOff>89230</xdr:rowOff>
    </xdr:to>
    <xdr:sp macro="" textlink="">
      <xdr:nvSpPr>
        <xdr:cNvPr id="4" name="正方形/長方形 3"/>
        <xdr:cNvSpPr/>
      </xdr:nvSpPr>
      <xdr:spPr>
        <a:xfrm>
          <a:off x="10869707" y="5658971"/>
          <a:ext cx="11923058" cy="582288"/>
        </a:xfrm>
        <a:prstGeom prst="rect">
          <a:avLst/>
        </a:prstGeom>
        <a:solidFill>
          <a:srgbClr val="FF99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r>
            <a:rPr kumimoji="1" lang="ja-JP" altLang="en-US" sz="3200" b="1">
              <a:solidFill>
                <a:schemeClr val="tx1"/>
              </a:solidFill>
            </a:rPr>
            <a:t>資　金  </a:t>
          </a:r>
          <a:r>
            <a:rPr lang="ja-JP" altLang="en-US" sz="3200" b="1">
              <a:solidFill>
                <a:schemeClr val="tx1"/>
              </a:solidFill>
            </a:rPr>
            <a:t>用　語</a:t>
          </a:r>
          <a:endParaRPr kumimoji="1" lang="ja-JP" altLang="en-US" sz="3200" b="1">
            <a:solidFill>
              <a:schemeClr val="tx1"/>
            </a:solidFill>
          </a:endParaRPr>
        </a:p>
      </xdr:txBody>
    </xdr:sp>
    <xdr:clientData/>
  </xdr:twoCellAnchor>
  <xdr:twoCellAnchor editAs="oneCell">
    <xdr:from>
      <xdr:col>11</xdr:col>
      <xdr:colOff>691859</xdr:colOff>
      <xdr:row>54</xdr:row>
      <xdr:rowOff>84905</xdr:rowOff>
    </xdr:from>
    <xdr:to>
      <xdr:col>28</xdr:col>
      <xdr:colOff>261937</xdr:colOff>
      <xdr:row>105</xdr:row>
      <xdr:rowOff>30395</xdr:rowOff>
    </xdr:to>
    <xdr:pic>
      <xdr:nvPicPr>
        <xdr:cNvPr id="6" name="図 5"/>
        <xdr:cNvPicPr>
          <a:picLocks noChangeAspect="1"/>
        </xdr:cNvPicPr>
      </xdr:nvPicPr>
      <xdr:blipFill>
        <a:blip xmlns:r="http://schemas.openxmlformats.org/officeDocument/2006/relationships" r:embed="rId1"/>
        <a:stretch>
          <a:fillRect/>
        </a:stretch>
      </xdr:blipFill>
      <xdr:spPr>
        <a:xfrm>
          <a:off x="10835984" y="11252968"/>
          <a:ext cx="11714453" cy="8446552"/>
        </a:xfrm>
        <a:prstGeom prst="rect">
          <a:avLst/>
        </a:prstGeom>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48</xdr:row>
      <xdr:rowOff>22951</xdr:rowOff>
    </xdr:from>
    <xdr:to>
      <xdr:col>2</xdr:col>
      <xdr:colOff>952500</xdr:colOff>
      <xdr:row>52</xdr:row>
      <xdr:rowOff>80332</xdr:rowOff>
    </xdr:to>
    <xdr:sp macro="" textlink="">
      <xdr:nvSpPr>
        <xdr:cNvPr id="2" name="四角形吹き出し 1"/>
        <xdr:cNvSpPr/>
      </xdr:nvSpPr>
      <xdr:spPr>
        <a:xfrm>
          <a:off x="0" y="13481776"/>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雇用労賃、減価償却費、手数料、共済掛金は税含まないため除外</a:t>
          </a:r>
        </a:p>
      </xdr:txBody>
    </xdr:sp>
    <xdr:clientData/>
  </xdr:twoCellAnchor>
  <xdr:twoCellAnchor>
    <xdr:from>
      <xdr:col>0</xdr:col>
      <xdr:colOff>0</xdr:colOff>
      <xdr:row>67</xdr:row>
      <xdr:rowOff>106496</xdr:rowOff>
    </xdr:from>
    <xdr:to>
      <xdr:col>2</xdr:col>
      <xdr:colOff>952500</xdr:colOff>
      <xdr:row>71</xdr:row>
      <xdr:rowOff>163877</xdr:rowOff>
    </xdr:to>
    <xdr:sp macro="" textlink="">
      <xdr:nvSpPr>
        <xdr:cNvPr id="3" name="四角形吹き出し 2"/>
        <xdr:cNvSpPr/>
      </xdr:nvSpPr>
      <xdr:spPr>
        <a:xfrm>
          <a:off x="0" y="17565821"/>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課税される所得金額によって税率と控除額は変わる。</a:t>
          </a:r>
        </a:p>
      </xdr:txBody>
    </xdr:sp>
    <xdr:clientData/>
  </xdr:twoCellAnchor>
  <xdr:twoCellAnchor>
    <xdr:from>
      <xdr:col>0</xdr:col>
      <xdr:colOff>0</xdr:colOff>
      <xdr:row>82</xdr:row>
      <xdr:rowOff>27215</xdr:rowOff>
    </xdr:from>
    <xdr:to>
      <xdr:col>2</xdr:col>
      <xdr:colOff>956435</xdr:colOff>
      <xdr:row>86</xdr:row>
      <xdr:rowOff>65578</xdr:rowOff>
    </xdr:to>
    <xdr:sp macro="" textlink="">
      <xdr:nvSpPr>
        <xdr:cNvPr id="4" name="四角形吹き出し 3"/>
        <xdr:cNvSpPr/>
      </xdr:nvSpPr>
      <xdr:spPr>
        <a:xfrm>
          <a:off x="0" y="20356286"/>
          <a:ext cx="1664006" cy="745935"/>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地域により金額が異なる</a:t>
          </a:r>
          <a:endParaRPr kumimoji="1" lang="en-US" altLang="ja-JP" sz="1100"/>
        </a:p>
        <a:p>
          <a:pPr algn="l"/>
          <a:r>
            <a:rPr kumimoji="1" lang="ja-JP" altLang="en-US" sz="1100"/>
            <a:t>伊勢は</a:t>
          </a:r>
          <a:r>
            <a:rPr kumimoji="1" lang="en-US" altLang="ja-JP" sz="1100"/>
            <a:t>6000</a:t>
          </a:r>
          <a:r>
            <a:rPr kumimoji="1" lang="ja-JP" altLang="en-US" sz="1100"/>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48</xdr:row>
      <xdr:rowOff>22951</xdr:rowOff>
    </xdr:from>
    <xdr:to>
      <xdr:col>2</xdr:col>
      <xdr:colOff>952500</xdr:colOff>
      <xdr:row>52</xdr:row>
      <xdr:rowOff>80332</xdr:rowOff>
    </xdr:to>
    <xdr:sp macro="" textlink="">
      <xdr:nvSpPr>
        <xdr:cNvPr id="2" name="四角形吹き出し 1"/>
        <xdr:cNvSpPr/>
      </xdr:nvSpPr>
      <xdr:spPr>
        <a:xfrm>
          <a:off x="0" y="13481776"/>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雇用労賃、減価償却費、手数料、共済掛金は税含まないため除外</a:t>
          </a:r>
        </a:p>
      </xdr:txBody>
    </xdr:sp>
    <xdr:clientData/>
  </xdr:twoCellAnchor>
  <xdr:twoCellAnchor>
    <xdr:from>
      <xdr:col>0</xdr:col>
      <xdr:colOff>0</xdr:colOff>
      <xdr:row>67</xdr:row>
      <xdr:rowOff>106496</xdr:rowOff>
    </xdr:from>
    <xdr:to>
      <xdr:col>2</xdr:col>
      <xdr:colOff>952500</xdr:colOff>
      <xdr:row>71</xdr:row>
      <xdr:rowOff>163877</xdr:rowOff>
    </xdr:to>
    <xdr:sp macro="" textlink="">
      <xdr:nvSpPr>
        <xdr:cNvPr id="3" name="四角形吹き出し 2"/>
        <xdr:cNvSpPr/>
      </xdr:nvSpPr>
      <xdr:spPr>
        <a:xfrm>
          <a:off x="0" y="17565821"/>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課税される所得金額によって税率と控除額は変わる。</a:t>
          </a:r>
        </a:p>
      </xdr:txBody>
    </xdr:sp>
    <xdr:clientData/>
  </xdr:twoCellAnchor>
  <xdr:twoCellAnchor>
    <xdr:from>
      <xdr:col>0</xdr:col>
      <xdr:colOff>0</xdr:colOff>
      <xdr:row>48</xdr:row>
      <xdr:rowOff>22951</xdr:rowOff>
    </xdr:from>
    <xdr:to>
      <xdr:col>2</xdr:col>
      <xdr:colOff>952500</xdr:colOff>
      <xdr:row>52</xdr:row>
      <xdr:rowOff>80332</xdr:rowOff>
    </xdr:to>
    <xdr:sp macro="" textlink="">
      <xdr:nvSpPr>
        <xdr:cNvPr id="4" name="四角形吹き出し 3"/>
        <xdr:cNvSpPr/>
      </xdr:nvSpPr>
      <xdr:spPr>
        <a:xfrm>
          <a:off x="0" y="13481776"/>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雇用労賃、減価償却費、手数料、共済掛金は税含まないため除外</a:t>
          </a:r>
        </a:p>
      </xdr:txBody>
    </xdr:sp>
    <xdr:clientData/>
  </xdr:twoCellAnchor>
  <xdr:twoCellAnchor>
    <xdr:from>
      <xdr:col>0</xdr:col>
      <xdr:colOff>0</xdr:colOff>
      <xdr:row>67</xdr:row>
      <xdr:rowOff>106496</xdr:rowOff>
    </xdr:from>
    <xdr:to>
      <xdr:col>2</xdr:col>
      <xdr:colOff>952500</xdr:colOff>
      <xdr:row>71</xdr:row>
      <xdr:rowOff>163877</xdr:rowOff>
    </xdr:to>
    <xdr:sp macro="" textlink="">
      <xdr:nvSpPr>
        <xdr:cNvPr id="5" name="四角形吹き出し 4"/>
        <xdr:cNvSpPr/>
      </xdr:nvSpPr>
      <xdr:spPr>
        <a:xfrm>
          <a:off x="0" y="17565821"/>
          <a:ext cx="1657350" cy="743181"/>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課税される所得金額によって税率と控除額は変わる。</a:t>
          </a:r>
        </a:p>
      </xdr:txBody>
    </xdr:sp>
    <xdr:clientData/>
  </xdr:twoCellAnchor>
  <xdr:twoCellAnchor>
    <xdr:from>
      <xdr:col>0</xdr:col>
      <xdr:colOff>0</xdr:colOff>
      <xdr:row>82</xdr:row>
      <xdr:rowOff>138545</xdr:rowOff>
    </xdr:from>
    <xdr:to>
      <xdr:col>2</xdr:col>
      <xdr:colOff>953961</xdr:colOff>
      <xdr:row>87</xdr:row>
      <xdr:rowOff>18571</xdr:rowOff>
    </xdr:to>
    <xdr:sp macro="" textlink="">
      <xdr:nvSpPr>
        <xdr:cNvPr id="6" name="四角形吹き出し 5"/>
        <xdr:cNvSpPr/>
      </xdr:nvSpPr>
      <xdr:spPr>
        <a:xfrm>
          <a:off x="0" y="20435454"/>
          <a:ext cx="1664006" cy="745935"/>
        </a:xfrm>
        <a:prstGeom prst="wedgeRectCallout">
          <a:avLst>
            <a:gd name="adj1" fmla="val -7028"/>
            <a:gd name="adj2" fmla="val -16228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地域により金額が異なる</a:t>
          </a:r>
          <a:endParaRPr kumimoji="1" lang="en-US" altLang="ja-JP" sz="1100"/>
        </a:p>
        <a:p>
          <a:pPr algn="l"/>
          <a:r>
            <a:rPr kumimoji="1" lang="ja-JP" altLang="en-US" sz="1100"/>
            <a:t>伊勢は</a:t>
          </a:r>
          <a:r>
            <a:rPr kumimoji="1" lang="en-US" altLang="ja-JP" sz="1100"/>
            <a:t>6000</a:t>
          </a:r>
          <a:r>
            <a:rPr kumimoji="1" lang="ja-JP" altLang="en-US" sz="1100"/>
            <a:t>円</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13606</xdr:colOff>
      <xdr:row>2</xdr:row>
      <xdr:rowOff>27214</xdr:rowOff>
    </xdr:from>
    <xdr:to>
      <xdr:col>30</xdr:col>
      <xdr:colOff>269660</xdr:colOff>
      <xdr:row>12</xdr:row>
      <xdr:rowOff>279078</xdr:rowOff>
    </xdr:to>
    <xdr:pic>
      <xdr:nvPicPr>
        <xdr:cNvPr id="2" name="図 1"/>
        <xdr:cNvPicPr>
          <a:picLocks noChangeAspect="1"/>
        </xdr:cNvPicPr>
      </xdr:nvPicPr>
      <xdr:blipFill>
        <a:blip xmlns:r="http://schemas.openxmlformats.org/officeDocument/2006/relationships" r:embed="rId1"/>
        <a:stretch>
          <a:fillRect/>
        </a:stretch>
      </xdr:blipFill>
      <xdr:spPr>
        <a:xfrm>
          <a:off x="12641035" y="476250"/>
          <a:ext cx="5018555" cy="3735292"/>
        </a:xfrm>
        <a:prstGeom prst="rect">
          <a:avLst/>
        </a:prstGeom>
        <a:ln>
          <a:solidFill>
            <a:schemeClr val="accent1"/>
          </a:solidFill>
        </a:ln>
      </xdr:spPr>
    </xdr:pic>
    <xdr:clientData/>
  </xdr:twoCellAnchor>
  <xdr:twoCellAnchor editAs="oneCell">
    <xdr:from>
      <xdr:col>23</xdr:col>
      <xdr:colOff>58428</xdr:colOff>
      <xdr:row>14</xdr:row>
      <xdr:rowOff>102534</xdr:rowOff>
    </xdr:from>
    <xdr:to>
      <xdr:col>30</xdr:col>
      <xdr:colOff>236041</xdr:colOff>
      <xdr:row>29</xdr:row>
      <xdr:rowOff>9526</xdr:rowOff>
    </xdr:to>
    <xdr:pic>
      <xdr:nvPicPr>
        <xdr:cNvPr id="3" name="図 2"/>
        <xdr:cNvPicPr>
          <a:picLocks noChangeAspect="1"/>
        </xdr:cNvPicPr>
      </xdr:nvPicPr>
      <xdr:blipFill>
        <a:blip xmlns:r="http://schemas.openxmlformats.org/officeDocument/2006/relationships" r:embed="rId2"/>
        <a:stretch>
          <a:fillRect/>
        </a:stretch>
      </xdr:blipFill>
      <xdr:spPr>
        <a:xfrm>
          <a:off x="12685857" y="4742570"/>
          <a:ext cx="4940114" cy="3812242"/>
        </a:xfrm>
        <a:prstGeom prst="rect">
          <a:avLst/>
        </a:prstGeom>
        <a:ln>
          <a:solidFill>
            <a:schemeClr val="accent1"/>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22</xdr:col>
      <xdr:colOff>459441</xdr:colOff>
      <xdr:row>1</xdr:row>
      <xdr:rowOff>122704</xdr:rowOff>
    </xdr:from>
    <xdr:to>
      <xdr:col>30</xdr:col>
      <xdr:colOff>1</xdr:colOff>
      <xdr:row>12</xdr:row>
      <xdr:rowOff>236095</xdr:rowOff>
    </xdr:to>
    <xdr:pic>
      <xdr:nvPicPr>
        <xdr:cNvPr id="2" name="図 1"/>
        <xdr:cNvPicPr>
          <a:picLocks noChangeAspect="1"/>
        </xdr:cNvPicPr>
      </xdr:nvPicPr>
      <xdr:blipFill>
        <a:blip xmlns:r="http://schemas.openxmlformats.org/officeDocument/2006/relationships" r:embed="rId1"/>
        <a:stretch>
          <a:fillRect/>
        </a:stretch>
      </xdr:blipFill>
      <xdr:spPr>
        <a:xfrm>
          <a:off x="12382500" y="391645"/>
          <a:ext cx="5009030" cy="3721685"/>
        </a:xfrm>
        <a:prstGeom prst="rect">
          <a:avLst/>
        </a:prstGeom>
        <a:ln>
          <a:solidFill>
            <a:schemeClr val="accent1"/>
          </a:solidFill>
        </a:ln>
      </xdr:spPr>
    </xdr:pic>
    <xdr:clientData/>
  </xdr:twoCellAnchor>
  <xdr:twoCellAnchor editAs="oneCell">
    <xdr:from>
      <xdr:col>22</xdr:col>
      <xdr:colOff>504263</xdr:colOff>
      <xdr:row>14</xdr:row>
      <xdr:rowOff>56030</xdr:rowOff>
    </xdr:from>
    <xdr:to>
      <xdr:col>29</xdr:col>
      <xdr:colOff>649941</xdr:colOff>
      <xdr:row>28</xdr:row>
      <xdr:rowOff>123266</xdr:rowOff>
    </xdr:to>
    <xdr:pic>
      <xdr:nvPicPr>
        <xdr:cNvPr id="3" name="図 2"/>
        <xdr:cNvPicPr>
          <a:picLocks noChangeAspect="1"/>
        </xdr:cNvPicPr>
      </xdr:nvPicPr>
      <xdr:blipFill>
        <a:blip xmlns:r="http://schemas.openxmlformats.org/officeDocument/2006/relationships" r:embed="rId2"/>
        <a:stretch>
          <a:fillRect/>
        </a:stretch>
      </xdr:blipFill>
      <xdr:spPr>
        <a:xfrm>
          <a:off x="12427322" y="4628030"/>
          <a:ext cx="4930589" cy="3697942"/>
        </a:xfrm>
        <a:prstGeom prst="rect">
          <a:avLst/>
        </a:prstGeom>
        <a:ln>
          <a:solidFill>
            <a:schemeClr val="accent1"/>
          </a:solid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419100</xdr:colOff>
      <xdr:row>3</xdr:row>
      <xdr:rowOff>266700</xdr:rowOff>
    </xdr:from>
    <xdr:to>
      <xdr:col>15</xdr:col>
      <xdr:colOff>204506</xdr:colOff>
      <xdr:row>5</xdr:row>
      <xdr:rowOff>19050</xdr:rowOff>
    </xdr:to>
    <xdr:sp macro="" textlink="">
      <xdr:nvSpPr>
        <xdr:cNvPr id="2" name="AutoShape 1"/>
        <xdr:cNvSpPr>
          <a:spLocks noChangeArrowheads="1"/>
        </xdr:cNvSpPr>
      </xdr:nvSpPr>
      <xdr:spPr bwMode="auto">
        <a:xfrm>
          <a:off x="7829550" y="1266825"/>
          <a:ext cx="1842806" cy="571500"/>
        </a:xfrm>
        <a:prstGeom prst="wedgeRoundRectCallout">
          <a:avLst>
            <a:gd name="adj1" fmla="val -66463"/>
            <a:gd name="adj2" fmla="val 57694"/>
            <a:gd name="adj3" fmla="val 16667"/>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FF6600" mc:Ignorable="a14" a14:legacySpreadsheetColorIndex="53"/>
          </a:solidFill>
          <a:miter lim="800000"/>
          <a:headEnd/>
          <a:tailEnd/>
        </a:ln>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80"/>
              </a:solidFill>
              <a:latin typeface="ＭＳ Ｐゴシック"/>
              <a:ea typeface="ＭＳ Ｐゴシック"/>
            </a:rPr>
            <a:t>黄色のセルは</a:t>
          </a:r>
        </a:p>
        <a:p>
          <a:pPr algn="l" rtl="0">
            <a:lnSpc>
              <a:spcPts val="1300"/>
            </a:lnSpc>
            <a:defRPr sz="1000"/>
          </a:pPr>
          <a:r>
            <a:rPr lang="ja-JP" altLang="en-US" sz="1200" b="1" i="0" u="none" strike="noStrike" baseline="0">
              <a:solidFill>
                <a:srgbClr val="000080"/>
              </a:solidFill>
              <a:latin typeface="ＭＳ Ｐゴシック"/>
              <a:ea typeface="ＭＳ Ｐゴシック"/>
            </a:rPr>
            <a:t>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4.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5.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6.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vmlDrawing3.vml" Type="http://schemas.openxmlformats.org/officeDocument/2006/relationships/vmlDrawing"/><Relationship Id="rId3" Target="../comments1.xml" Type="http://schemas.openxmlformats.org/officeDocument/2006/relationships/comment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vmlDrawing4.vml" Type="http://schemas.openxmlformats.org/officeDocument/2006/relationships/vmlDrawing"/><Relationship Id="rId3" Target="../comments2.xml" Type="http://schemas.openxmlformats.org/officeDocument/2006/relationships/comment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7.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8.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9.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7.xml" Type="http://schemas.openxmlformats.org/officeDocument/2006/relationships/ctrlProp"/><Relationship Id="rId5" Target="../ctrlProps/ctrlProp18.xml" Type="http://schemas.openxmlformats.org/officeDocument/2006/relationships/ctrlProp"/><Relationship Id="rId6" Target="../ctrlProps/ctrlProp19.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20"/>
  <sheetViews>
    <sheetView workbookViewId="0"/>
  </sheetViews>
  <sheetFormatPr defaultRowHeight="13.5" x14ac:dyDescent="0.15"/>
  <cols>
    <col min="1" max="1" width="4.875" customWidth="1"/>
    <col min="2" max="2" width="12" customWidth="1"/>
  </cols>
  <sheetData>
    <row r="1" spans="1:5" ht="21" x14ac:dyDescent="0.2">
      <c r="A1" s="240" t="s">
        <v>408</v>
      </c>
    </row>
    <row r="3" spans="1:5" ht="20.25" customHeight="1" x14ac:dyDescent="0.15">
      <c r="B3" s="410" t="s">
        <v>370</v>
      </c>
      <c r="C3" s="433"/>
      <c r="D3" s="433"/>
      <c r="E3" s="433"/>
    </row>
    <row r="4" spans="1:5" ht="20.25" customHeight="1" x14ac:dyDescent="0.15">
      <c r="B4" s="410" t="s">
        <v>391</v>
      </c>
      <c r="C4" s="433"/>
      <c r="D4" s="433"/>
      <c r="E4" s="433"/>
    </row>
    <row r="5" spans="1:5" ht="20.25" customHeight="1" x14ac:dyDescent="0.15"/>
    <row r="6" spans="1:5" ht="24" customHeight="1" x14ac:dyDescent="0.15">
      <c r="B6" t="s">
        <v>133</v>
      </c>
    </row>
    <row r="7" spans="1:5" ht="24" customHeight="1" x14ac:dyDescent="0.15">
      <c r="B7" t="s">
        <v>136</v>
      </c>
    </row>
    <row r="8" spans="1:5" ht="24" customHeight="1" x14ac:dyDescent="0.15">
      <c r="B8" t="s">
        <v>272</v>
      </c>
    </row>
    <row r="9" spans="1:5" ht="24" customHeight="1" x14ac:dyDescent="0.15">
      <c r="B9" t="s">
        <v>273</v>
      </c>
    </row>
    <row r="10" spans="1:5" ht="24" customHeight="1" x14ac:dyDescent="0.15">
      <c r="B10" t="s">
        <v>257</v>
      </c>
    </row>
    <row r="11" spans="1:5" ht="24" customHeight="1" x14ac:dyDescent="0.15">
      <c r="B11" t="s">
        <v>258</v>
      </c>
    </row>
    <row r="12" spans="1:5" ht="24" customHeight="1" x14ac:dyDescent="0.15">
      <c r="B12" t="s">
        <v>262</v>
      </c>
    </row>
    <row r="13" spans="1:5" ht="24" customHeight="1" x14ac:dyDescent="0.15">
      <c r="B13" t="s">
        <v>319</v>
      </c>
    </row>
    <row r="14" spans="1:5" ht="24" customHeight="1" x14ac:dyDescent="0.15">
      <c r="B14" t="s">
        <v>279</v>
      </c>
    </row>
    <row r="15" spans="1:5" ht="24" customHeight="1" x14ac:dyDescent="0.15">
      <c r="B15" t="s">
        <v>320</v>
      </c>
    </row>
    <row r="16" spans="1:5" ht="24" customHeight="1" x14ac:dyDescent="0.15">
      <c r="B16" t="s">
        <v>367</v>
      </c>
    </row>
    <row r="17" spans="2:2" ht="24" customHeight="1" x14ac:dyDescent="0.15">
      <c r="B17" t="s">
        <v>368</v>
      </c>
    </row>
    <row r="18" spans="2:2" ht="24" customHeight="1" x14ac:dyDescent="0.15">
      <c r="B18" t="s">
        <v>369</v>
      </c>
    </row>
    <row r="19" spans="2:2" ht="24" customHeight="1" x14ac:dyDescent="0.15"/>
    <row r="20" spans="2:2" ht="24" customHeight="1" x14ac:dyDescent="0.15"/>
  </sheetData>
  <phoneticPr fontId="2"/>
  <pageMargins left="1.1023622047244095" right="1.1023622047244095" top="1.1417322834645669" bottom="0.74803149606299213" header="0.31496062992125984" footer="0.31496062992125984"/>
  <pageSetup paperSize="9" scale="13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67"/>
  <sheetViews>
    <sheetView zoomScale="70" zoomScaleNormal="70" workbookViewId="0">
      <selection activeCell="AG10" sqref="AG10"/>
    </sheetView>
  </sheetViews>
  <sheetFormatPr defaultRowHeight="15.75" customHeight="1" x14ac:dyDescent="0.15"/>
  <cols>
    <col min="1" max="1" width="2.625" style="136" customWidth="1"/>
    <col min="2" max="2" width="4.75" style="136" customWidth="1"/>
    <col min="3" max="3" width="16.25" style="136" customWidth="1"/>
    <col min="4" max="4" width="10" style="136" customWidth="1"/>
    <col min="5" max="5" width="8.125" style="136" customWidth="1"/>
    <col min="6" max="6" width="6.75" style="137" customWidth="1"/>
    <col min="7" max="7" width="10.125" style="136" customWidth="1"/>
    <col min="8" max="8" width="10.375" style="136" customWidth="1"/>
    <col min="9" max="9" width="9" style="137" customWidth="1"/>
    <col min="10" max="10" width="8.875" style="268" customWidth="1"/>
    <col min="11" max="11" width="11.5" style="136" customWidth="1"/>
    <col min="12" max="12" width="11.125" style="136" customWidth="1"/>
    <col min="13" max="13" width="11.5" style="136" customWidth="1"/>
    <col min="14" max="33" width="9.5" style="136" customWidth="1"/>
    <col min="34" max="16384" width="9" style="136"/>
  </cols>
  <sheetData>
    <row r="1" spans="2:33" ht="21" x14ac:dyDescent="0.15">
      <c r="B1" s="135" t="s">
        <v>398</v>
      </c>
    </row>
    <row r="2" spans="2:33" ht="15.75" customHeight="1" x14ac:dyDescent="0.15">
      <c r="B2" s="138"/>
    </row>
    <row r="3" spans="2:33" ht="15.75" customHeight="1" x14ac:dyDescent="0.15">
      <c r="B3" s="136" t="s">
        <v>457</v>
      </c>
    </row>
    <row r="4" spans="2:33" ht="15.75" customHeight="1" x14ac:dyDescent="0.15">
      <c r="B4" s="136" t="s">
        <v>280</v>
      </c>
    </row>
    <row r="5" spans="2:33" ht="15.75" customHeight="1" x14ac:dyDescent="0.15">
      <c r="B5" s="138"/>
    </row>
    <row r="6" spans="2:33" ht="15.75" customHeight="1" x14ac:dyDescent="0.15">
      <c r="B6" s="136" t="s">
        <v>191</v>
      </c>
    </row>
    <row r="7" spans="2:33" ht="15.75" customHeight="1" x14ac:dyDescent="0.15">
      <c r="B7" s="998" t="s">
        <v>192</v>
      </c>
      <c r="C7" s="999"/>
      <c r="D7" s="972" t="s">
        <v>59</v>
      </c>
      <c r="E7" s="983" t="s">
        <v>467</v>
      </c>
      <c r="F7" s="972" t="s">
        <v>29</v>
      </c>
      <c r="G7" s="972" t="s">
        <v>30</v>
      </c>
      <c r="H7" s="972" t="s">
        <v>329</v>
      </c>
      <c r="I7" s="983" t="s">
        <v>468</v>
      </c>
      <c r="J7" s="984" t="s">
        <v>336</v>
      </c>
      <c r="K7" s="972" t="s">
        <v>61</v>
      </c>
      <c r="L7" s="985" t="s">
        <v>466</v>
      </c>
      <c r="M7" s="972" t="s">
        <v>414</v>
      </c>
      <c r="N7" s="977" t="s">
        <v>417</v>
      </c>
      <c r="O7" s="978"/>
      <c r="P7" s="978"/>
      <c r="Q7" s="978"/>
      <c r="R7" s="978"/>
      <c r="S7" s="978"/>
      <c r="T7" s="978"/>
      <c r="U7" s="978"/>
      <c r="V7" s="978"/>
      <c r="W7" s="979"/>
      <c r="X7" s="977" t="s">
        <v>430</v>
      </c>
      <c r="Y7" s="978"/>
      <c r="Z7" s="978"/>
      <c r="AA7" s="978"/>
      <c r="AB7" s="978"/>
      <c r="AC7" s="978"/>
      <c r="AD7" s="978"/>
      <c r="AE7" s="978"/>
      <c r="AF7" s="978"/>
      <c r="AG7" s="979"/>
    </row>
    <row r="8" spans="2:33" ht="15.75" customHeight="1" x14ac:dyDescent="0.15">
      <c r="B8" s="1000"/>
      <c r="C8" s="1001"/>
      <c r="D8" s="972"/>
      <c r="E8" s="972"/>
      <c r="F8" s="972"/>
      <c r="G8" s="972"/>
      <c r="H8" s="972"/>
      <c r="I8" s="983"/>
      <c r="J8" s="984"/>
      <c r="K8" s="972"/>
      <c r="L8" s="986"/>
      <c r="M8" s="972"/>
      <c r="N8" s="326" t="s">
        <v>91</v>
      </c>
      <c r="O8" s="327" t="s">
        <v>92</v>
      </c>
      <c r="P8" s="327" t="s">
        <v>93</v>
      </c>
      <c r="Q8" s="327" t="s">
        <v>94</v>
      </c>
      <c r="R8" s="834" t="s">
        <v>259</v>
      </c>
      <c r="S8" s="834" t="s">
        <v>470</v>
      </c>
      <c r="T8" s="834" t="s">
        <v>471</v>
      </c>
      <c r="U8" s="834" t="s">
        <v>472</v>
      </c>
      <c r="V8" s="834" t="s">
        <v>473</v>
      </c>
      <c r="W8" s="834" t="s">
        <v>474</v>
      </c>
      <c r="X8" s="326" t="s">
        <v>91</v>
      </c>
      <c r="Y8" s="327" t="s">
        <v>92</v>
      </c>
      <c r="Z8" s="327" t="s">
        <v>93</v>
      </c>
      <c r="AA8" s="327" t="s">
        <v>94</v>
      </c>
      <c r="AB8" s="834" t="s">
        <v>259</v>
      </c>
      <c r="AC8" s="834" t="s">
        <v>470</v>
      </c>
      <c r="AD8" s="834" t="s">
        <v>471</v>
      </c>
      <c r="AE8" s="834" t="s">
        <v>472</v>
      </c>
      <c r="AF8" s="834" t="s">
        <v>473</v>
      </c>
      <c r="AG8" s="834" t="s">
        <v>474</v>
      </c>
    </row>
    <row r="9" spans="2:33" s="626" customFormat="1" ht="15.75" customHeight="1" x14ac:dyDescent="0.15">
      <c r="B9" s="985" t="s">
        <v>186</v>
      </c>
      <c r="C9" s="627"/>
      <c r="D9" s="627"/>
      <c r="E9" s="770"/>
      <c r="F9" s="629"/>
      <c r="G9" s="630"/>
      <c r="H9" s="631">
        <f t="shared" ref="H9" si="0">F9*G9</f>
        <v>0</v>
      </c>
      <c r="I9" s="632"/>
      <c r="J9" s="632"/>
      <c r="K9" s="631">
        <f>IF(I9="",0,H9*J9)</f>
        <v>0</v>
      </c>
      <c r="L9" s="687">
        <v>0.01</v>
      </c>
      <c r="M9" s="631">
        <f t="shared" ref="M9:M15" si="1">H9*L9</f>
        <v>0</v>
      </c>
      <c r="N9" s="633"/>
      <c r="O9" s="634"/>
      <c r="P9" s="634"/>
      <c r="Q9" s="634"/>
      <c r="R9" s="634"/>
      <c r="S9" s="634"/>
      <c r="T9" s="634"/>
      <c r="U9" s="634"/>
      <c r="V9" s="634"/>
      <c r="W9" s="634"/>
      <c r="X9" s="635"/>
      <c r="Y9" s="636"/>
      <c r="Z9" s="636"/>
      <c r="AA9" s="636"/>
      <c r="AB9" s="636"/>
      <c r="AC9" s="636"/>
      <c r="AD9" s="636"/>
      <c r="AE9" s="636"/>
      <c r="AF9" s="636"/>
      <c r="AG9" s="637"/>
    </row>
    <row r="10" spans="2:33" s="626" customFormat="1" ht="15.75" customHeight="1" x14ac:dyDescent="0.15">
      <c r="B10" s="1003"/>
      <c r="C10" s="627"/>
      <c r="D10" s="627"/>
      <c r="E10" s="770"/>
      <c r="F10" s="629"/>
      <c r="G10" s="630"/>
      <c r="H10" s="631">
        <f t="shared" ref="H10:H15" si="2">F10*G10</f>
        <v>0</v>
      </c>
      <c r="I10" s="632"/>
      <c r="J10" s="632"/>
      <c r="K10" s="631">
        <f t="shared" ref="K10:K15" si="3">IF(I10="",0,H10*J10)</f>
        <v>0</v>
      </c>
      <c r="L10" s="687">
        <v>0.01</v>
      </c>
      <c r="M10" s="631">
        <f t="shared" si="1"/>
        <v>0</v>
      </c>
      <c r="N10" s="633"/>
      <c r="O10" s="634"/>
      <c r="P10" s="634"/>
      <c r="Q10" s="634"/>
      <c r="R10" s="634"/>
      <c r="S10" s="634"/>
      <c r="T10" s="634"/>
      <c r="U10" s="634"/>
      <c r="V10" s="634"/>
      <c r="W10" s="634"/>
      <c r="X10" s="635"/>
      <c r="Y10" s="636"/>
      <c r="Z10" s="636"/>
      <c r="AA10" s="636"/>
      <c r="AB10" s="636"/>
      <c r="AC10" s="636"/>
      <c r="AD10" s="636"/>
      <c r="AE10" s="636"/>
      <c r="AF10" s="636"/>
      <c r="AG10" s="637"/>
    </row>
    <row r="11" spans="2:33" s="626" customFormat="1" ht="15.75" customHeight="1" x14ac:dyDescent="0.15">
      <c r="B11" s="1003"/>
      <c r="C11" s="627"/>
      <c r="D11" s="627"/>
      <c r="E11" s="770"/>
      <c r="F11" s="629"/>
      <c r="G11" s="630"/>
      <c r="H11" s="631">
        <f t="shared" si="2"/>
        <v>0</v>
      </c>
      <c r="I11" s="632"/>
      <c r="J11" s="632"/>
      <c r="K11" s="631">
        <f t="shared" si="3"/>
        <v>0</v>
      </c>
      <c r="L11" s="687">
        <v>0.01</v>
      </c>
      <c r="M11" s="631">
        <f t="shared" si="1"/>
        <v>0</v>
      </c>
      <c r="N11" s="633"/>
      <c r="O11" s="634"/>
      <c r="P11" s="634"/>
      <c r="Q11" s="634"/>
      <c r="R11" s="634"/>
      <c r="S11" s="634"/>
      <c r="T11" s="634"/>
      <c r="U11" s="634"/>
      <c r="V11" s="634"/>
      <c r="W11" s="634"/>
      <c r="X11" s="635"/>
      <c r="Y11" s="636"/>
      <c r="Z11" s="636"/>
      <c r="AA11" s="636"/>
      <c r="AB11" s="636"/>
      <c r="AC11" s="636"/>
      <c r="AD11" s="636"/>
      <c r="AE11" s="636"/>
      <c r="AF11" s="636"/>
      <c r="AG11" s="637"/>
    </row>
    <row r="12" spans="2:33" s="626" customFormat="1" ht="15.75" customHeight="1" x14ac:dyDescent="0.15">
      <c r="B12" s="1003"/>
      <c r="C12" s="627"/>
      <c r="D12" s="627"/>
      <c r="E12" s="770"/>
      <c r="F12" s="629"/>
      <c r="G12" s="630"/>
      <c r="H12" s="631">
        <f t="shared" si="2"/>
        <v>0</v>
      </c>
      <c r="I12" s="632"/>
      <c r="J12" s="632"/>
      <c r="K12" s="631">
        <f t="shared" si="3"/>
        <v>0</v>
      </c>
      <c r="L12" s="687">
        <v>0.01</v>
      </c>
      <c r="M12" s="631">
        <f t="shared" si="1"/>
        <v>0</v>
      </c>
      <c r="N12" s="633"/>
      <c r="O12" s="634"/>
      <c r="P12" s="634"/>
      <c r="Q12" s="634"/>
      <c r="R12" s="634"/>
      <c r="S12" s="634"/>
      <c r="T12" s="634"/>
      <c r="U12" s="634"/>
      <c r="V12" s="634"/>
      <c r="W12" s="634"/>
      <c r="X12" s="635"/>
      <c r="Y12" s="636"/>
      <c r="Z12" s="636"/>
      <c r="AA12" s="636"/>
      <c r="AB12" s="636"/>
      <c r="AC12" s="636"/>
      <c r="AD12" s="636"/>
      <c r="AE12" s="636"/>
      <c r="AF12" s="636"/>
      <c r="AG12" s="637"/>
    </row>
    <row r="13" spans="2:33" s="626" customFormat="1" ht="15.75" customHeight="1" x14ac:dyDescent="0.15">
      <c r="B13" s="1003"/>
      <c r="C13" s="627"/>
      <c r="D13" s="627"/>
      <c r="E13" s="770"/>
      <c r="F13" s="629"/>
      <c r="G13" s="630"/>
      <c r="H13" s="631">
        <f t="shared" si="2"/>
        <v>0</v>
      </c>
      <c r="I13" s="632"/>
      <c r="J13" s="632"/>
      <c r="K13" s="631">
        <f t="shared" si="3"/>
        <v>0</v>
      </c>
      <c r="L13" s="687">
        <v>0.01</v>
      </c>
      <c r="M13" s="631">
        <f t="shared" si="1"/>
        <v>0</v>
      </c>
      <c r="N13" s="633"/>
      <c r="O13" s="634"/>
      <c r="P13" s="634"/>
      <c r="Q13" s="634"/>
      <c r="R13" s="634"/>
      <c r="S13" s="634"/>
      <c r="T13" s="634"/>
      <c r="U13" s="634"/>
      <c r="V13" s="634"/>
      <c r="W13" s="634"/>
      <c r="X13" s="635"/>
      <c r="Y13" s="636"/>
      <c r="Z13" s="636"/>
      <c r="AA13" s="636"/>
      <c r="AB13" s="636"/>
      <c r="AC13" s="636"/>
      <c r="AD13" s="636"/>
      <c r="AE13" s="636"/>
      <c r="AF13" s="636"/>
      <c r="AG13" s="637"/>
    </row>
    <row r="14" spans="2:33" s="626" customFormat="1" ht="15.75" customHeight="1" x14ac:dyDescent="0.15">
      <c r="B14" s="1003"/>
      <c r="C14" s="627"/>
      <c r="D14" s="627"/>
      <c r="E14" s="770"/>
      <c r="F14" s="629"/>
      <c r="G14" s="630"/>
      <c r="H14" s="631">
        <f t="shared" si="2"/>
        <v>0</v>
      </c>
      <c r="I14" s="632"/>
      <c r="J14" s="632"/>
      <c r="K14" s="631">
        <f t="shared" si="3"/>
        <v>0</v>
      </c>
      <c r="L14" s="687">
        <v>0.01</v>
      </c>
      <c r="M14" s="631">
        <f t="shared" si="1"/>
        <v>0</v>
      </c>
      <c r="N14" s="633"/>
      <c r="O14" s="634"/>
      <c r="P14" s="634"/>
      <c r="Q14" s="634"/>
      <c r="R14" s="634"/>
      <c r="S14" s="634"/>
      <c r="T14" s="634"/>
      <c r="U14" s="634"/>
      <c r="V14" s="634"/>
      <c r="W14" s="634"/>
      <c r="X14" s="635"/>
      <c r="Y14" s="636"/>
      <c r="Z14" s="636"/>
      <c r="AA14" s="636"/>
      <c r="AB14" s="636"/>
      <c r="AC14" s="636"/>
      <c r="AD14" s="636"/>
      <c r="AE14" s="636"/>
      <c r="AF14" s="636"/>
      <c r="AG14" s="637"/>
    </row>
    <row r="15" spans="2:33" s="626" customFormat="1" ht="15.75" customHeight="1" x14ac:dyDescent="0.15">
      <c r="B15" s="1003"/>
      <c r="C15" s="638"/>
      <c r="D15" s="638"/>
      <c r="E15" s="771"/>
      <c r="F15" s="640"/>
      <c r="G15" s="641"/>
      <c r="H15" s="642">
        <f t="shared" si="2"/>
        <v>0</v>
      </c>
      <c r="I15" s="643"/>
      <c r="J15" s="643"/>
      <c r="K15" s="642">
        <f t="shared" si="3"/>
        <v>0</v>
      </c>
      <c r="L15" s="687">
        <v>0.01</v>
      </c>
      <c r="M15" s="642">
        <f t="shared" si="1"/>
        <v>0</v>
      </c>
      <c r="N15" s="635"/>
      <c r="O15" s="636"/>
      <c r="P15" s="636"/>
      <c r="Q15" s="636"/>
      <c r="R15" s="636"/>
      <c r="S15" s="636"/>
      <c r="T15" s="636"/>
      <c r="U15" s="636"/>
      <c r="V15" s="636"/>
      <c r="W15" s="636"/>
      <c r="X15" s="644"/>
      <c r="Y15" s="645"/>
      <c r="Z15" s="645"/>
      <c r="AA15" s="645"/>
      <c r="AB15" s="645"/>
      <c r="AC15" s="645"/>
      <c r="AD15" s="645"/>
      <c r="AE15" s="645"/>
      <c r="AF15" s="645"/>
      <c r="AG15" s="646"/>
    </row>
    <row r="16" spans="2:33" s="626" customFormat="1" ht="15.75" customHeight="1" x14ac:dyDescent="0.15">
      <c r="B16" s="1013"/>
      <c r="C16" s="620" t="s">
        <v>188</v>
      </c>
      <c r="D16" s="647"/>
      <c r="E16" s="772"/>
      <c r="F16" s="649"/>
      <c r="G16" s="650"/>
      <c r="H16" s="650">
        <f>SUM(H9:H15)</f>
        <v>0</v>
      </c>
      <c r="I16" s="651"/>
      <c r="J16" s="651"/>
      <c r="K16" s="650">
        <f>SUM(K9:K15)</f>
        <v>0</v>
      </c>
      <c r="L16" s="650"/>
      <c r="M16" s="650">
        <f>SUM(M9:M15)</f>
        <v>0</v>
      </c>
      <c r="N16" s="652">
        <f t="shared" ref="N16:O16" si="4">SUM(N9:N15)</f>
        <v>0</v>
      </c>
      <c r="O16" s="653">
        <f t="shared" si="4"/>
        <v>0</v>
      </c>
      <c r="P16" s="653">
        <f t="shared" ref="P16" si="5">SUM(P9:P15)</f>
        <v>0</v>
      </c>
      <c r="Q16" s="653">
        <f t="shared" ref="Q16:S16" si="6">SUM(Q9:Q15)</f>
        <v>0</v>
      </c>
      <c r="R16" s="653">
        <f t="shared" si="6"/>
        <v>0</v>
      </c>
      <c r="S16" s="653">
        <f t="shared" si="6"/>
        <v>0</v>
      </c>
      <c r="T16" s="653">
        <f t="shared" ref="T16:U16" si="7">SUM(T9:T15)</f>
        <v>0</v>
      </c>
      <c r="U16" s="653">
        <f t="shared" si="7"/>
        <v>0</v>
      </c>
      <c r="V16" s="653">
        <f t="shared" ref="V16" si="8">SUM(V9:V15)</f>
        <v>0</v>
      </c>
      <c r="W16" s="653">
        <f t="shared" ref="W16" si="9">SUM(W9:W15)</f>
        <v>0</v>
      </c>
      <c r="X16" s="652">
        <f t="shared" ref="X16" si="10">SUM(X9:X15)</f>
        <v>0</v>
      </c>
      <c r="Y16" s="653">
        <f t="shared" ref="Y16" si="11">SUM(Y9:Y15)</f>
        <v>0</v>
      </c>
      <c r="Z16" s="653">
        <f t="shared" ref="Z16" si="12">SUM(Z9:Z15)</f>
        <v>0</v>
      </c>
      <c r="AA16" s="653">
        <f t="shared" ref="AA16:AC16" si="13">SUM(AA9:AA15)</f>
        <v>0</v>
      </c>
      <c r="AB16" s="653">
        <f t="shared" si="13"/>
        <v>0</v>
      </c>
      <c r="AC16" s="653">
        <f t="shared" si="13"/>
        <v>0</v>
      </c>
      <c r="AD16" s="653">
        <f t="shared" ref="AD16:AE16" si="14">SUM(AD9:AD15)</f>
        <v>0</v>
      </c>
      <c r="AE16" s="653">
        <f t="shared" si="14"/>
        <v>0</v>
      </c>
      <c r="AF16" s="653">
        <f t="shared" ref="AF16" si="15">SUM(AF9:AF15)</f>
        <v>0</v>
      </c>
      <c r="AG16" s="654">
        <f t="shared" ref="AG16" si="16">SUM(AG9:AG15)</f>
        <v>0</v>
      </c>
    </row>
    <row r="17" spans="2:33" s="626" customFormat="1" ht="15.75" customHeight="1" x14ac:dyDescent="0.15">
      <c r="B17" s="985" t="s">
        <v>187</v>
      </c>
      <c r="C17" s="627"/>
      <c r="D17" s="627"/>
      <c r="E17" s="770"/>
      <c r="F17" s="629"/>
      <c r="G17" s="630"/>
      <c r="H17" s="631">
        <f t="shared" ref="H17" si="17">F17*G17</f>
        <v>0</v>
      </c>
      <c r="I17" s="632"/>
      <c r="J17" s="632"/>
      <c r="K17" s="631">
        <f t="shared" ref="K17:K36" si="18">IF(I17="",0,H17*J17)</f>
        <v>0</v>
      </c>
      <c r="L17" s="687">
        <v>0.05</v>
      </c>
      <c r="M17" s="631">
        <f t="shared" ref="M17:M36" si="19">H17*L17</f>
        <v>0</v>
      </c>
      <c r="N17" s="633"/>
      <c r="O17" s="634"/>
      <c r="P17" s="634"/>
      <c r="Q17" s="634"/>
      <c r="R17" s="634"/>
      <c r="S17" s="634"/>
      <c r="T17" s="634"/>
      <c r="U17" s="634"/>
      <c r="V17" s="634"/>
      <c r="W17" s="634"/>
      <c r="X17" s="635"/>
      <c r="Y17" s="636"/>
      <c r="Z17" s="636"/>
      <c r="AA17" s="636"/>
      <c r="AB17" s="636"/>
      <c r="AC17" s="636"/>
      <c r="AD17" s="636"/>
      <c r="AE17" s="636"/>
      <c r="AF17" s="636"/>
      <c r="AG17" s="637"/>
    </row>
    <row r="18" spans="2:33" s="626" customFormat="1" ht="15.75" customHeight="1" x14ac:dyDescent="0.15">
      <c r="B18" s="1003"/>
      <c r="C18" s="627"/>
      <c r="D18" s="627"/>
      <c r="E18" s="770"/>
      <c r="F18" s="629"/>
      <c r="G18" s="630"/>
      <c r="H18" s="631">
        <f t="shared" ref="H18:H36" si="20">F18*G18</f>
        <v>0</v>
      </c>
      <c r="I18" s="632"/>
      <c r="J18" s="632"/>
      <c r="K18" s="631">
        <f t="shared" si="18"/>
        <v>0</v>
      </c>
      <c r="L18" s="687">
        <v>0.05</v>
      </c>
      <c r="M18" s="631">
        <f t="shared" si="19"/>
        <v>0</v>
      </c>
      <c r="N18" s="633"/>
      <c r="O18" s="634"/>
      <c r="P18" s="634"/>
      <c r="Q18" s="634"/>
      <c r="R18" s="634"/>
      <c r="S18" s="634"/>
      <c r="T18" s="634"/>
      <c r="U18" s="634"/>
      <c r="V18" s="634"/>
      <c r="W18" s="634"/>
      <c r="X18" s="635"/>
      <c r="Y18" s="636"/>
      <c r="Z18" s="636"/>
      <c r="AA18" s="636"/>
      <c r="AB18" s="636"/>
      <c r="AC18" s="636"/>
      <c r="AD18" s="636"/>
      <c r="AE18" s="636"/>
      <c r="AF18" s="636"/>
      <c r="AG18" s="637"/>
    </row>
    <row r="19" spans="2:33" s="626" customFormat="1" ht="15.75" customHeight="1" x14ac:dyDescent="0.15">
      <c r="B19" s="1003"/>
      <c r="C19" s="627"/>
      <c r="D19" s="627"/>
      <c r="E19" s="770"/>
      <c r="F19" s="629"/>
      <c r="G19" s="630"/>
      <c r="H19" s="631">
        <f t="shared" si="20"/>
        <v>0</v>
      </c>
      <c r="I19" s="632"/>
      <c r="J19" s="632"/>
      <c r="K19" s="631">
        <f t="shared" si="18"/>
        <v>0</v>
      </c>
      <c r="L19" s="687">
        <v>0.05</v>
      </c>
      <c r="M19" s="631">
        <f t="shared" si="19"/>
        <v>0</v>
      </c>
      <c r="N19" s="633"/>
      <c r="O19" s="634"/>
      <c r="P19" s="634"/>
      <c r="Q19" s="634"/>
      <c r="R19" s="634"/>
      <c r="S19" s="634"/>
      <c r="T19" s="634"/>
      <c r="U19" s="634"/>
      <c r="V19" s="634"/>
      <c r="W19" s="634"/>
      <c r="X19" s="635"/>
      <c r="Y19" s="636"/>
      <c r="Z19" s="636"/>
      <c r="AA19" s="636"/>
      <c r="AB19" s="636"/>
      <c r="AC19" s="636"/>
      <c r="AD19" s="636"/>
      <c r="AE19" s="636"/>
      <c r="AF19" s="636"/>
      <c r="AG19" s="637"/>
    </row>
    <row r="20" spans="2:33" s="626" customFormat="1" ht="15.75" customHeight="1" x14ac:dyDescent="0.15">
      <c r="B20" s="1003"/>
      <c r="C20" s="627"/>
      <c r="D20" s="627"/>
      <c r="E20" s="770"/>
      <c r="F20" s="629"/>
      <c r="G20" s="630"/>
      <c r="H20" s="631">
        <f t="shared" si="20"/>
        <v>0</v>
      </c>
      <c r="I20" s="632"/>
      <c r="J20" s="632"/>
      <c r="K20" s="631">
        <f t="shared" si="18"/>
        <v>0</v>
      </c>
      <c r="L20" s="687">
        <v>0.05</v>
      </c>
      <c r="M20" s="631">
        <f t="shared" si="19"/>
        <v>0</v>
      </c>
      <c r="N20" s="635"/>
      <c r="O20" s="636"/>
      <c r="P20" s="636"/>
      <c r="Q20" s="636"/>
      <c r="R20" s="636"/>
      <c r="S20" s="636"/>
      <c r="T20" s="636"/>
      <c r="U20" s="636"/>
      <c r="V20" s="636"/>
      <c r="W20" s="636"/>
      <c r="X20" s="635"/>
      <c r="Y20" s="636"/>
      <c r="Z20" s="636"/>
      <c r="AA20" s="636"/>
      <c r="AB20" s="636"/>
      <c r="AC20" s="636"/>
      <c r="AD20" s="636"/>
      <c r="AE20" s="636"/>
      <c r="AF20" s="636"/>
      <c r="AG20" s="637"/>
    </row>
    <row r="21" spans="2:33" s="626" customFormat="1" ht="15.75" customHeight="1" x14ac:dyDescent="0.15">
      <c r="B21" s="1003"/>
      <c r="C21" s="627"/>
      <c r="D21" s="627"/>
      <c r="E21" s="770"/>
      <c r="F21" s="629"/>
      <c r="G21" s="630"/>
      <c r="H21" s="631">
        <f t="shared" si="20"/>
        <v>0</v>
      </c>
      <c r="I21" s="632"/>
      <c r="J21" s="632"/>
      <c r="K21" s="631">
        <f t="shared" si="18"/>
        <v>0</v>
      </c>
      <c r="L21" s="687">
        <v>0.05</v>
      </c>
      <c r="M21" s="631">
        <f t="shared" si="19"/>
        <v>0</v>
      </c>
      <c r="N21" s="635"/>
      <c r="O21" s="636"/>
      <c r="P21" s="636"/>
      <c r="Q21" s="636"/>
      <c r="R21" s="636"/>
      <c r="S21" s="636"/>
      <c r="T21" s="636"/>
      <c r="U21" s="636"/>
      <c r="V21" s="636"/>
      <c r="W21" s="636"/>
      <c r="X21" s="635"/>
      <c r="Y21" s="636"/>
      <c r="Z21" s="636"/>
      <c r="AA21" s="636"/>
      <c r="AB21" s="636"/>
      <c r="AC21" s="636"/>
      <c r="AD21" s="636"/>
      <c r="AE21" s="636"/>
      <c r="AF21" s="636"/>
      <c r="AG21" s="637"/>
    </row>
    <row r="22" spans="2:33" s="626" customFormat="1" ht="15.75" customHeight="1" x14ac:dyDescent="0.15">
      <c r="B22" s="1003"/>
      <c r="C22" s="627"/>
      <c r="D22" s="627"/>
      <c r="E22" s="770"/>
      <c r="F22" s="629"/>
      <c r="G22" s="630"/>
      <c r="H22" s="631">
        <f t="shared" si="20"/>
        <v>0</v>
      </c>
      <c r="I22" s="632"/>
      <c r="J22" s="632"/>
      <c r="K22" s="631">
        <f t="shared" si="18"/>
        <v>0</v>
      </c>
      <c r="L22" s="687">
        <v>0.05</v>
      </c>
      <c r="M22" s="631">
        <f t="shared" si="19"/>
        <v>0</v>
      </c>
      <c r="N22" s="635"/>
      <c r="O22" s="636"/>
      <c r="P22" s="636"/>
      <c r="Q22" s="636"/>
      <c r="R22" s="636"/>
      <c r="S22" s="636"/>
      <c r="T22" s="636"/>
      <c r="U22" s="636"/>
      <c r="V22" s="636"/>
      <c r="W22" s="636"/>
      <c r="X22" s="635"/>
      <c r="Y22" s="636"/>
      <c r="Z22" s="636"/>
      <c r="AA22" s="636"/>
      <c r="AB22" s="636"/>
      <c r="AC22" s="636"/>
      <c r="AD22" s="636"/>
      <c r="AE22" s="636"/>
      <c r="AF22" s="636"/>
      <c r="AG22" s="637"/>
    </row>
    <row r="23" spans="2:33" s="626" customFormat="1" ht="15.75" customHeight="1" x14ac:dyDescent="0.15">
      <c r="B23" s="1003"/>
      <c r="C23" s="627"/>
      <c r="D23" s="627"/>
      <c r="E23" s="770"/>
      <c r="F23" s="629"/>
      <c r="G23" s="630"/>
      <c r="H23" s="631">
        <f t="shared" si="20"/>
        <v>0</v>
      </c>
      <c r="I23" s="632"/>
      <c r="J23" s="632"/>
      <c r="K23" s="631">
        <f t="shared" si="18"/>
        <v>0</v>
      </c>
      <c r="L23" s="687">
        <v>0.05</v>
      </c>
      <c r="M23" s="631">
        <f t="shared" si="19"/>
        <v>0</v>
      </c>
      <c r="N23" s="635"/>
      <c r="O23" s="636"/>
      <c r="P23" s="636"/>
      <c r="Q23" s="636"/>
      <c r="R23" s="636"/>
      <c r="S23" s="636"/>
      <c r="T23" s="636"/>
      <c r="U23" s="636"/>
      <c r="V23" s="636"/>
      <c r="W23" s="636"/>
      <c r="X23" s="635"/>
      <c r="Y23" s="636"/>
      <c r="Z23" s="636"/>
      <c r="AA23" s="636"/>
      <c r="AB23" s="636"/>
      <c r="AC23" s="636"/>
      <c r="AD23" s="636"/>
      <c r="AE23" s="636"/>
      <c r="AF23" s="636"/>
      <c r="AG23" s="637"/>
    </row>
    <row r="24" spans="2:33" s="626" customFormat="1" ht="15.75" customHeight="1" x14ac:dyDescent="0.15">
      <c r="B24" s="1003"/>
      <c r="C24" s="627"/>
      <c r="D24" s="627"/>
      <c r="E24" s="770"/>
      <c r="F24" s="629"/>
      <c r="G24" s="630"/>
      <c r="H24" s="631">
        <f t="shared" si="20"/>
        <v>0</v>
      </c>
      <c r="I24" s="632"/>
      <c r="J24" s="632"/>
      <c r="K24" s="631">
        <f t="shared" si="18"/>
        <v>0</v>
      </c>
      <c r="L24" s="687">
        <v>0.05</v>
      </c>
      <c r="M24" s="631">
        <f t="shared" si="19"/>
        <v>0</v>
      </c>
      <c r="N24" s="635"/>
      <c r="O24" s="636"/>
      <c r="P24" s="636"/>
      <c r="Q24" s="636"/>
      <c r="R24" s="636"/>
      <c r="S24" s="636"/>
      <c r="T24" s="636"/>
      <c r="U24" s="636"/>
      <c r="V24" s="636"/>
      <c r="W24" s="636"/>
      <c r="X24" s="635"/>
      <c r="Y24" s="636"/>
      <c r="Z24" s="636"/>
      <c r="AA24" s="636"/>
      <c r="AB24" s="636"/>
      <c r="AC24" s="636"/>
      <c r="AD24" s="636"/>
      <c r="AE24" s="636"/>
      <c r="AF24" s="636"/>
      <c r="AG24" s="637"/>
    </row>
    <row r="25" spans="2:33" s="626" customFormat="1" ht="15.75" customHeight="1" x14ac:dyDescent="0.15">
      <c r="B25" s="1003"/>
      <c r="C25" s="627"/>
      <c r="D25" s="627"/>
      <c r="E25" s="770"/>
      <c r="F25" s="629"/>
      <c r="G25" s="630"/>
      <c r="H25" s="631">
        <f t="shared" si="20"/>
        <v>0</v>
      </c>
      <c r="I25" s="632"/>
      <c r="J25" s="632"/>
      <c r="K25" s="631">
        <f t="shared" si="18"/>
        <v>0</v>
      </c>
      <c r="L25" s="687">
        <v>0.05</v>
      </c>
      <c r="M25" s="631">
        <f t="shared" si="19"/>
        <v>0</v>
      </c>
      <c r="N25" s="635"/>
      <c r="O25" s="636"/>
      <c r="P25" s="636"/>
      <c r="Q25" s="636"/>
      <c r="R25" s="636"/>
      <c r="S25" s="636"/>
      <c r="T25" s="636"/>
      <c r="U25" s="636"/>
      <c r="V25" s="636"/>
      <c r="W25" s="636"/>
      <c r="X25" s="635"/>
      <c r="Y25" s="636"/>
      <c r="Z25" s="636"/>
      <c r="AA25" s="636"/>
      <c r="AB25" s="636"/>
      <c r="AC25" s="636"/>
      <c r="AD25" s="636"/>
      <c r="AE25" s="636"/>
      <c r="AF25" s="636"/>
      <c r="AG25" s="637"/>
    </row>
    <row r="26" spans="2:33" s="626" customFormat="1" ht="15.75" customHeight="1" x14ac:dyDescent="0.15">
      <c r="B26" s="1003"/>
      <c r="C26" s="627"/>
      <c r="D26" s="627"/>
      <c r="E26" s="770"/>
      <c r="F26" s="629"/>
      <c r="G26" s="630"/>
      <c r="H26" s="631">
        <f t="shared" si="20"/>
        <v>0</v>
      </c>
      <c r="I26" s="632"/>
      <c r="J26" s="632"/>
      <c r="K26" s="631">
        <f t="shared" si="18"/>
        <v>0</v>
      </c>
      <c r="L26" s="687">
        <v>0.05</v>
      </c>
      <c r="M26" s="631">
        <f t="shared" si="19"/>
        <v>0</v>
      </c>
      <c r="N26" s="635"/>
      <c r="O26" s="636"/>
      <c r="P26" s="636"/>
      <c r="Q26" s="636"/>
      <c r="R26" s="636"/>
      <c r="S26" s="636"/>
      <c r="T26" s="636"/>
      <c r="U26" s="636"/>
      <c r="V26" s="636"/>
      <c r="W26" s="636"/>
      <c r="X26" s="635"/>
      <c r="Y26" s="636"/>
      <c r="Z26" s="636"/>
      <c r="AA26" s="636"/>
      <c r="AB26" s="636"/>
      <c r="AC26" s="636"/>
      <c r="AD26" s="636"/>
      <c r="AE26" s="636"/>
      <c r="AF26" s="636"/>
      <c r="AG26" s="637"/>
    </row>
    <row r="27" spans="2:33" s="626" customFormat="1" ht="15.75" customHeight="1" x14ac:dyDescent="0.15">
      <c r="B27" s="1003"/>
      <c r="C27" s="627"/>
      <c r="D27" s="627"/>
      <c r="E27" s="770"/>
      <c r="F27" s="629"/>
      <c r="G27" s="630"/>
      <c r="H27" s="631">
        <f t="shared" si="20"/>
        <v>0</v>
      </c>
      <c r="I27" s="632"/>
      <c r="J27" s="632"/>
      <c r="K27" s="631">
        <f t="shared" si="18"/>
        <v>0</v>
      </c>
      <c r="L27" s="687">
        <v>0.05</v>
      </c>
      <c r="M27" s="631">
        <f t="shared" si="19"/>
        <v>0</v>
      </c>
      <c r="N27" s="635"/>
      <c r="O27" s="636"/>
      <c r="P27" s="636"/>
      <c r="Q27" s="636"/>
      <c r="R27" s="636"/>
      <c r="S27" s="636"/>
      <c r="T27" s="636"/>
      <c r="U27" s="636"/>
      <c r="V27" s="636"/>
      <c r="W27" s="636"/>
      <c r="X27" s="635"/>
      <c r="Y27" s="636"/>
      <c r="Z27" s="636"/>
      <c r="AA27" s="636"/>
      <c r="AB27" s="636"/>
      <c r="AC27" s="636"/>
      <c r="AD27" s="636"/>
      <c r="AE27" s="636"/>
      <c r="AF27" s="636"/>
      <c r="AG27" s="637"/>
    </row>
    <row r="28" spans="2:33" s="626" customFormat="1" ht="15.75" customHeight="1" x14ac:dyDescent="0.15">
      <c r="B28" s="1003"/>
      <c r="C28" s="627"/>
      <c r="D28" s="627"/>
      <c r="E28" s="770"/>
      <c r="F28" s="629"/>
      <c r="G28" s="630"/>
      <c r="H28" s="631">
        <f t="shared" si="20"/>
        <v>0</v>
      </c>
      <c r="I28" s="632"/>
      <c r="J28" s="632"/>
      <c r="K28" s="631">
        <f t="shared" si="18"/>
        <v>0</v>
      </c>
      <c r="L28" s="687">
        <v>0.05</v>
      </c>
      <c r="M28" s="631">
        <f t="shared" si="19"/>
        <v>0</v>
      </c>
      <c r="N28" s="635"/>
      <c r="O28" s="636"/>
      <c r="P28" s="636"/>
      <c r="Q28" s="636"/>
      <c r="R28" s="636"/>
      <c r="S28" s="636"/>
      <c r="T28" s="636"/>
      <c r="U28" s="636"/>
      <c r="V28" s="636"/>
      <c r="W28" s="636"/>
      <c r="X28" s="635"/>
      <c r="Y28" s="636"/>
      <c r="Z28" s="636"/>
      <c r="AA28" s="636"/>
      <c r="AB28" s="636"/>
      <c r="AC28" s="636"/>
      <c r="AD28" s="636"/>
      <c r="AE28" s="636"/>
      <c r="AF28" s="636"/>
      <c r="AG28" s="637"/>
    </row>
    <row r="29" spans="2:33" s="626" customFormat="1" ht="15.75" customHeight="1" x14ac:dyDescent="0.15">
      <c r="B29" s="1003"/>
      <c r="C29" s="627"/>
      <c r="D29" s="627"/>
      <c r="E29" s="770"/>
      <c r="F29" s="629"/>
      <c r="G29" s="630"/>
      <c r="H29" s="631">
        <f t="shared" si="20"/>
        <v>0</v>
      </c>
      <c r="I29" s="632"/>
      <c r="J29" s="632"/>
      <c r="K29" s="631">
        <f t="shared" si="18"/>
        <v>0</v>
      </c>
      <c r="L29" s="687">
        <v>0.05</v>
      </c>
      <c r="M29" s="631">
        <f t="shared" si="19"/>
        <v>0</v>
      </c>
      <c r="N29" s="635"/>
      <c r="O29" s="636"/>
      <c r="P29" s="636"/>
      <c r="Q29" s="636"/>
      <c r="R29" s="636"/>
      <c r="S29" s="636"/>
      <c r="T29" s="636"/>
      <c r="U29" s="636"/>
      <c r="V29" s="636"/>
      <c r="W29" s="636"/>
      <c r="X29" s="635"/>
      <c r="Y29" s="636"/>
      <c r="Z29" s="636"/>
      <c r="AA29" s="636"/>
      <c r="AB29" s="636"/>
      <c r="AC29" s="636"/>
      <c r="AD29" s="636"/>
      <c r="AE29" s="636"/>
      <c r="AF29" s="636"/>
      <c r="AG29" s="637"/>
    </row>
    <row r="30" spans="2:33" s="626" customFormat="1" ht="15.75" customHeight="1" x14ac:dyDescent="0.15">
      <c r="B30" s="1003"/>
      <c r="C30" s="627"/>
      <c r="D30" s="627"/>
      <c r="E30" s="770"/>
      <c r="F30" s="629"/>
      <c r="G30" s="630"/>
      <c r="H30" s="631">
        <f t="shared" si="20"/>
        <v>0</v>
      </c>
      <c r="I30" s="632"/>
      <c r="J30" s="632"/>
      <c r="K30" s="631">
        <f t="shared" si="18"/>
        <v>0</v>
      </c>
      <c r="L30" s="687">
        <v>0.05</v>
      </c>
      <c r="M30" s="631">
        <f t="shared" si="19"/>
        <v>0</v>
      </c>
      <c r="N30" s="635"/>
      <c r="O30" s="636"/>
      <c r="P30" s="636"/>
      <c r="Q30" s="636"/>
      <c r="R30" s="636"/>
      <c r="S30" s="636"/>
      <c r="T30" s="636"/>
      <c r="U30" s="636"/>
      <c r="V30" s="636"/>
      <c r="W30" s="636"/>
      <c r="X30" s="635"/>
      <c r="Y30" s="636"/>
      <c r="Z30" s="636"/>
      <c r="AA30" s="636"/>
      <c r="AB30" s="636"/>
      <c r="AC30" s="636"/>
      <c r="AD30" s="636"/>
      <c r="AE30" s="636"/>
      <c r="AF30" s="636"/>
      <c r="AG30" s="637"/>
    </row>
    <row r="31" spans="2:33" s="626" customFormat="1" ht="15.75" customHeight="1" x14ac:dyDescent="0.15">
      <c r="B31" s="1003"/>
      <c r="C31" s="627"/>
      <c r="D31" s="627"/>
      <c r="E31" s="770"/>
      <c r="F31" s="629"/>
      <c r="G31" s="630"/>
      <c r="H31" s="631">
        <f t="shared" si="20"/>
        <v>0</v>
      </c>
      <c r="I31" s="632"/>
      <c r="J31" s="632"/>
      <c r="K31" s="631">
        <f t="shared" si="18"/>
        <v>0</v>
      </c>
      <c r="L31" s="687">
        <v>0.05</v>
      </c>
      <c r="M31" s="631">
        <f t="shared" si="19"/>
        <v>0</v>
      </c>
      <c r="N31" s="635"/>
      <c r="O31" s="636"/>
      <c r="P31" s="636"/>
      <c r="Q31" s="636"/>
      <c r="R31" s="636"/>
      <c r="S31" s="636"/>
      <c r="T31" s="636"/>
      <c r="U31" s="636"/>
      <c r="V31" s="636"/>
      <c r="W31" s="636"/>
      <c r="X31" s="635"/>
      <c r="Y31" s="636"/>
      <c r="Z31" s="636"/>
      <c r="AA31" s="636"/>
      <c r="AB31" s="636"/>
      <c r="AC31" s="636"/>
      <c r="AD31" s="636"/>
      <c r="AE31" s="636"/>
      <c r="AF31" s="636"/>
      <c r="AG31" s="637"/>
    </row>
    <row r="32" spans="2:33" s="626" customFormat="1" ht="15.75" customHeight="1" x14ac:dyDescent="0.15">
      <c r="B32" s="1003"/>
      <c r="C32" s="627"/>
      <c r="D32" s="627"/>
      <c r="E32" s="770"/>
      <c r="F32" s="629"/>
      <c r="G32" s="630"/>
      <c r="H32" s="631">
        <f t="shared" si="20"/>
        <v>0</v>
      </c>
      <c r="I32" s="632"/>
      <c r="J32" s="632"/>
      <c r="K32" s="631">
        <f t="shared" si="18"/>
        <v>0</v>
      </c>
      <c r="L32" s="687">
        <v>0.05</v>
      </c>
      <c r="M32" s="631">
        <f t="shared" si="19"/>
        <v>0</v>
      </c>
      <c r="N32" s="635"/>
      <c r="O32" s="636"/>
      <c r="P32" s="636"/>
      <c r="Q32" s="636"/>
      <c r="R32" s="636"/>
      <c r="S32" s="636"/>
      <c r="T32" s="636"/>
      <c r="U32" s="636"/>
      <c r="V32" s="636"/>
      <c r="W32" s="636"/>
      <c r="X32" s="635"/>
      <c r="Y32" s="636"/>
      <c r="Z32" s="636"/>
      <c r="AA32" s="636"/>
      <c r="AB32" s="636"/>
      <c r="AC32" s="636"/>
      <c r="AD32" s="636"/>
      <c r="AE32" s="636"/>
      <c r="AF32" s="636"/>
      <c r="AG32" s="637"/>
    </row>
    <row r="33" spans="2:33" s="626" customFormat="1" ht="15.75" customHeight="1" x14ac:dyDescent="0.15">
      <c r="B33" s="1003"/>
      <c r="C33" s="627"/>
      <c r="D33" s="627"/>
      <c r="E33" s="770"/>
      <c r="F33" s="629"/>
      <c r="G33" s="630"/>
      <c r="H33" s="631">
        <f t="shared" si="20"/>
        <v>0</v>
      </c>
      <c r="I33" s="632"/>
      <c r="J33" s="632"/>
      <c r="K33" s="631">
        <f t="shared" si="18"/>
        <v>0</v>
      </c>
      <c r="L33" s="687">
        <v>0.05</v>
      </c>
      <c r="M33" s="631">
        <f t="shared" si="19"/>
        <v>0</v>
      </c>
      <c r="N33" s="635"/>
      <c r="O33" s="636"/>
      <c r="P33" s="636"/>
      <c r="Q33" s="636"/>
      <c r="R33" s="636"/>
      <c r="S33" s="636"/>
      <c r="T33" s="636"/>
      <c r="U33" s="636"/>
      <c r="V33" s="636"/>
      <c r="W33" s="636"/>
      <c r="X33" s="635"/>
      <c r="Y33" s="636"/>
      <c r="Z33" s="636"/>
      <c r="AA33" s="636"/>
      <c r="AB33" s="636"/>
      <c r="AC33" s="636"/>
      <c r="AD33" s="636"/>
      <c r="AE33" s="636"/>
      <c r="AF33" s="636"/>
      <c r="AG33" s="637"/>
    </row>
    <row r="34" spans="2:33" s="626" customFormat="1" ht="15.75" customHeight="1" x14ac:dyDescent="0.15">
      <c r="B34" s="1003"/>
      <c r="C34" s="627"/>
      <c r="D34" s="627"/>
      <c r="E34" s="770"/>
      <c r="F34" s="629"/>
      <c r="G34" s="630"/>
      <c r="H34" s="631">
        <f t="shared" si="20"/>
        <v>0</v>
      </c>
      <c r="I34" s="632"/>
      <c r="J34" s="632"/>
      <c r="K34" s="631">
        <f t="shared" si="18"/>
        <v>0</v>
      </c>
      <c r="L34" s="687">
        <v>0.05</v>
      </c>
      <c r="M34" s="631">
        <f t="shared" si="19"/>
        <v>0</v>
      </c>
      <c r="N34" s="635"/>
      <c r="O34" s="636"/>
      <c r="P34" s="636"/>
      <c r="Q34" s="636"/>
      <c r="R34" s="636"/>
      <c r="S34" s="636"/>
      <c r="T34" s="636"/>
      <c r="U34" s="636"/>
      <c r="V34" s="636"/>
      <c r="W34" s="636"/>
      <c r="X34" s="635"/>
      <c r="Y34" s="636"/>
      <c r="Z34" s="636"/>
      <c r="AA34" s="636"/>
      <c r="AB34" s="636"/>
      <c r="AC34" s="636"/>
      <c r="AD34" s="636"/>
      <c r="AE34" s="636"/>
      <c r="AF34" s="636"/>
      <c r="AG34" s="637"/>
    </row>
    <row r="35" spans="2:33" s="626" customFormat="1" ht="15.75" customHeight="1" x14ac:dyDescent="0.15">
      <c r="B35" s="1003"/>
      <c r="C35" s="627"/>
      <c r="D35" s="627"/>
      <c r="E35" s="770"/>
      <c r="F35" s="629"/>
      <c r="G35" s="630"/>
      <c r="H35" s="631">
        <f t="shared" si="20"/>
        <v>0</v>
      </c>
      <c r="I35" s="632"/>
      <c r="J35" s="632"/>
      <c r="K35" s="631">
        <f t="shared" si="18"/>
        <v>0</v>
      </c>
      <c r="L35" s="687">
        <v>0.05</v>
      </c>
      <c r="M35" s="631">
        <f t="shared" si="19"/>
        <v>0</v>
      </c>
      <c r="N35" s="635"/>
      <c r="O35" s="636"/>
      <c r="P35" s="636"/>
      <c r="Q35" s="636"/>
      <c r="R35" s="636"/>
      <c r="S35" s="636"/>
      <c r="T35" s="636"/>
      <c r="U35" s="636"/>
      <c r="V35" s="636"/>
      <c r="W35" s="636"/>
      <c r="X35" s="635"/>
      <c r="Y35" s="636"/>
      <c r="Z35" s="636"/>
      <c r="AA35" s="636"/>
      <c r="AB35" s="636"/>
      <c r="AC35" s="636"/>
      <c r="AD35" s="636"/>
      <c r="AE35" s="636"/>
      <c r="AF35" s="636"/>
      <c r="AG35" s="637"/>
    </row>
    <row r="36" spans="2:33" s="626" customFormat="1" ht="15.75" customHeight="1" x14ac:dyDescent="0.15">
      <c r="B36" s="1003"/>
      <c r="C36" s="627"/>
      <c r="D36" s="627"/>
      <c r="E36" s="770"/>
      <c r="F36" s="629"/>
      <c r="G36" s="630"/>
      <c r="H36" s="631">
        <f t="shared" si="20"/>
        <v>0</v>
      </c>
      <c r="I36" s="632"/>
      <c r="J36" s="632"/>
      <c r="K36" s="631">
        <f t="shared" si="18"/>
        <v>0</v>
      </c>
      <c r="L36" s="687">
        <v>0.05</v>
      </c>
      <c r="M36" s="631">
        <f t="shared" si="19"/>
        <v>0</v>
      </c>
      <c r="N36" s="635"/>
      <c r="O36" s="636"/>
      <c r="P36" s="636"/>
      <c r="Q36" s="636"/>
      <c r="R36" s="636"/>
      <c r="S36" s="636"/>
      <c r="T36" s="636"/>
      <c r="U36" s="636"/>
      <c r="V36" s="636"/>
      <c r="W36" s="636"/>
      <c r="X36" s="635"/>
      <c r="Y36" s="636"/>
      <c r="Z36" s="636"/>
      <c r="AA36" s="636"/>
      <c r="AB36" s="636"/>
      <c r="AC36" s="636"/>
      <c r="AD36" s="636"/>
      <c r="AE36" s="636"/>
      <c r="AF36" s="636"/>
      <c r="AG36" s="637"/>
    </row>
    <row r="37" spans="2:33" s="626" customFormat="1" ht="15.75" customHeight="1" x14ac:dyDescent="0.15">
      <c r="B37" s="1013"/>
      <c r="C37" s="620" t="s">
        <v>188</v>
      </c>
      <c r="D37" s="647"/>
      <c r="E37" s="773"/>
      <c r="F37" s="620"/>
      <c r="G37" s="655"/>
      <c r="H37" s="650">
        <f>SUM(H17:H36)</f>
        <v>0</v>
      </c>
      <c r="I37" s="651"/>
      <c r="J37" s="651"/>
      <c r="K37" s="650">
        <f>SUM(K17:K36)</f>
        <v>0</v>
      </c>
      <c r="L37" s="650"/>
      <c r="M37" s="650">
        <f t="shared" ref="M37:AG37" si="21">SUM(M17:M36)</f>
        <v>0</v>
      </c>
      <c r="N37" s="652">
        <f t="shared" si="21"/>
        <v>0</v>
      </c>
      <c r="O37" s="653">
        <f t="shared" si="21"/>
        <v>0</v>
      </c>
      <c r="P37" s="653">
        <f t="shared" si="21"/>
        <v>0</v>
      </c>
      <c r="Q37" s="653">
        <f t="shared" si="21"/>
        <v>0</v>
      </c>
      <c r="R37" s="653">
        <f t="shared" ref="R37:T37" si="22">SUM(R17:R36)</f>
        <v>0</v>
      </c>
      <c r="S37" s="653">
        <f t="shared" si="22"/>
        <v>0</v>
      </c>
      <c r="T37" s="653">
        <f t="shared" si="22"/>
        <v>0</v>
      </c>
      <c r="U37" s="653">
        <f t="shared" ref="U37:V37" si="23">SUM(U17:U36)</f>
        <v>0</v>
      </c>
      <c r="V37" s="653">
        <f t="shared" si="23"/>
        <v>0</v>
      </c>
      <c r="W37" s="654">
        <f t="shared" si="21"/>
        <v>0</v>
      </c>
      <c r="X37" s="686">
        <f t="shared" si="21"/>
        <v>0</v>
      </c>
      <c r="Y37" s="653">
        <f t="shared" si="21"/>
        <v>0</v>
      </c>
      <c r="Z37" s="653">
        <f t="shared" si="21"/>
        <v>0</v>
      </c>
      <c r="AA37" s="653">
        <f t="shared" si="21"/>
        <v>0</v>
      </c>
      <c r="AB37" s="653">
        <f t="shared" ref="AB37:AD37" si="24">SUM(AB17:AB36)</f>
        <v>0</v>
      </c>
      <c r="AC37" s="653">
        <f t="shared" si="24"/>
        <v>0</v>
      </c>
      <c r="AD37" s="653">
        <f t="shared" si="24"/>
        <v>0</v>
      </c>
      <c r="AE37" s="653">
        <f t="shared" ref="AE37:AF37" si="25">SUM(AE17:AE36)</f>
        <v>0</v>
      </c>
      <c r="AF37" s="653">
        <f t="shared" si="25"/>
        <v>0</v>
      </c>
      <c r="AG37" s="654">
        <f t="shared" si="21"/>
        <v>0</v>
      </c>
    </row>
    <row r="38" spans="2:33" s="626" customFormat="1" ht="15.75" customHeight="1" x14ac:dyDescent="0.15">
      <c r="B38" s="985" t="s">
        <v>190</v>
      </c>
      <c r="C38" s="627"/>
      <c r="D38" s="627"/>
      <c r="E38" s="770"/>
      <c r="F38" s="629"/>
      <c r="G38" s="630"/>
      <c r="H38" s="631">
        <f t="shared" ref="H38:H43" si="26">F38*G38</f>
        <v>0</v>
      </c>
      <c r="I38" s="632"/>
      <c r="J38" s="632"/>
      <c r="K38" s="631">
        <f t="shared" ref="K38:K43" si="27">IF(I38="",0,H38*J38)</f>
        <v>0</v>
      </c>
      <c r="L38" s="631"/>
      <c r="M38" s="631"/>
      <c r="N38" s="633"/>
      <c r="O38" s="634"/>
      <c r="P38" s="634"/>
      <c r="Q38" s="634"/>
      <c r="R38" s="634"/>
      <c r="S38" s="634"/>
      <c r="T38" s="634"/>
      <c r="U38" s="634"/>
      <c r="V38" s="634"/>
      <c r="W38" s="634"/>
      <c r="X38" s="697"/>
      <c r="Y38" s="698"/>
      <c r="Z38" s="698"/>
      <c r="AA38" s="698"/>
      <c r="AB38" s="698"/>
      <c r="AC38" s="698"/>
      <c r="AD38" s="698"/>
      <c r="AE38" s="698"/>
      <c r="AF38" s="698"/>
      <c r="AG38" s="699"/>
    </row>
    <row r="39" spans="2:33" s="626" customFormat="1" ht="15.75" customHeight="1" x14ac:dyDescent="0.15">
      <c r="B39" s="1003"/>
      <c r="C39" s="627"/>
      <c r="D39" s="627"/>
      <c r="E39" s="770"/>
      <c r="F39" s="629"/>
      <c r="G39" s="630"/>
      <c r="H39" s="631">
        <f t="shared" si="26"/>
        <v>0</v>
      </c>
      <c r="I39" s="632"/>
      <c r="J39" s="632"/>
      <c r="K39" s="631">
        <f t="shared" si="27"/>
        <v>0</v>
      </c>
      <c r="L39" s="631"/>
      <c r="M39" s="631"/>
      <c r="N39" s="633"/>
      <c r="O39" s="634"/>
      <c r="P39" s="634"/>
      <c r="Q39" s="634"/>
      <c r="R39" s="634"/>
      <c r="S39" s="634"/>
      <c r="T39" s="634"/>
      <c r="U39" s="634"/>
      <c r="V39" s="634"/>
      <c r="W39" s="634"/>
      <c r="X39" s="697"/>
      <c r="Y39" s="698"/>
      <c r="Z39" s="698"/>
      <c r="AA39" s="698"/>
      <c r="AB39" s="698"/>
      <c r="AC39" s="698"/>
      <c r="AD39" s="698"/>
      <c r="AE39" s="698"/>
      <c r="AF39" s="698"/>
      <c r="AG39" s="699"/>
    </row>
    <row r="40" spans="2:33" s="626" customFormat="1" ht="15.75" customHeight="1" x14ac:dyDescent="0.15">
      <c r="B40" s="1003"/>
      <c r="C40" s="627"/>
      <c r="D40" s="627"/>
      <c r="E40" s="770"/>
      <c r="F40" s="629"/>
      <c r="G40" s="630"/>
      <c r="H40" s="631">
        <f t="shared" si="26"/>
        <v>0</v>
      </c>
      <c r="I40" s="632"/>
      <c r="J40" s="632"/>
      <c r="K40" s="631">
        <f t="shared" si="27"/>
        <v>0</v>
      </c>
      <c r="L40" s="631"/>
      <c r="M40" s="631"/>
      <c r="N40" s="633"/>
      <c r="O40" s="634"/>
      <c r="P40" s="634"/>
      <c r="Q40" s="634"/>
      <c r="R40" s="634"/>
      <c r="S40" s="634"/>
      <c r="T40" s="634"/>
      <c r="U40" s="634"/>
      <c r="V40" s="634"/>
      <c r="W40" s="634"/>
      <c r="X40" s="697"/>
      <c r="Y40" s="698"/>
      <c r="Z40" s="698"/>
      <c r="AA40" s="698"/>
      <c r="AB40" s="698"/>
      <c r="AC40" s="698"/>
      <c r="AD40" s="698"/>
      <c r="AE40" s="698"/>
      <c r="AF40" s="698"/>
      <c r="AG40" s="699"/>
    </row>
    <row r="41" spans="2:33" s="626" customFormat="1" ht="15.75" customHeight="1" x14ac:dyDescent="0.15">
      <c r="B41" s="1003"/>
      <c r="C41" s="627"/>
      <c r="D41" s="627"/>
      <c r="E41" s="770"/>
      <c r="F41" s="629"/>
      <c r="G41" s="630"/>
      <c r="H41" s="631">
        <f t="shared" si="26"/>
        <v>0</v>
      </c>
      <c r="I41" s="632"/>
      <c r="J41" s="632"/>
      <c r="K41" s="631">
        <f t="shared" si="27"/>
        <v>0</v>
      </c>
      <c r="L41" s="631"/>
      <c r="M41" s="631"/>
      <c r="N41" s="633"/>
      <c r="O41" s="634"/>
      <c r="P41" s="634"/>
      <c r="Q41" s="634"/>
      <c r="R41" s="634"/>
      <c r="S41" s="634"/>
      <c r="T41" s="634"/>
      <c r="U41" s="634"/>
      <c r="V41" s="634"/>
      <c r="W41" s="634"/>
      <c r="X41" s="697"/>
      <c r="Y41" s="698"/>
      <c r="Z41" s="698"/>
      <c r="AA41" s="698"/>
      <c r="AB41" s="698"/>
      <c r="AC41" s="698"/>
      <c r="AD41" s="698"/>
      <c r="AE41" s="698"/>
      <c r="AF41" s="698"/>
      <c r="AG41" s="699"/>
    </row>
    <row r="42" spans="2:33" s="626" customFormat="1" ht="15.75" customHeight="1" x14ac:dyDescent="0.15">
      <c r="B42" s="1003"/>
      <c r="C42" s="627"/>
      <c r="D42" s="627"/>
      <c r="E42" s="770"/>
      <c r="F42" s="629"/>
      <c r="G42" s="630"/>
      <c r="H42" s="631">
        <f t="shared" si="26"/>
        <v>0</v>
      </c>
      <c r="I42" s="632"/>
      <c r="J42" s="632"/>
      <c r="K42" s="631">
        <f t="shared" si="27"/>
        <v>0</v>
      </c>
      <c r="L42" s="631"/>
      <c r="M42" s="631"/>
      <c r="N42" s="633"/>
      <c r="O42" s="634"/>
      <c r="P42" s="634"/>
      <c r="Q42" s="634"/>
      <c r="R42" s="634"/>
      <c r="S42" s="634"/>
      <c r="T42" s="634"/>
      <c r="U42" s="634"/>
      <c r="V42" s="634"/>
      <c r="W42" s="634"/>
      <c r="X42" s="697"/>
      <c r="Y42" s="698"/>
      <c r="Z42" s="698"/>
      <c r="AA42" s="698"/>
      <c r="AB42" s="698"/>
      <c r="AC42" s="698"/>
      <c r="AD42" s="698"/>
      <c r="AE42" s="698"/>
      <c r="AF42" s="698"/>
      <c r="AG42" s="699"/>
    </row>
    <row r="43" spans="2:33" s="626" customFormat="1" ht="15.75" customHeight="1" x14ac:dyDescent="0.15">
      <c r="B43" s="1003"/>
      <c r="C43" s="627"/>
      <c r="D43" s="627"/>
      <c r="E43" s="770"/>
      <c r="F43" s="629"/>
      <c r="G43" s="630"/>
      <c r="H43" s="631">
        <f t="shared" si="26"/>
        <v>0</v>
      </c>
      <c r="I43" s="632"/>
      <c r="J43" s="632"/>
      <c r="K43" s="631">
        <f t="shared" si="27"/>
        <v>0</v>
      </c>
      <c r="L43" s="631"/>
      <c r="M43" s="631"/>
      <c r="N43" s="633"/>
      <c r="O43" s="634"/>
      <c r="P43" s="634"/>
      <c r="Q43" s="634"/>
      <c r="R43" s="634"/>
      <c r="S43" s="634"/>
      <c r="T43" s="634"/>
      <c r="U43" s="634"/>
      <c r="V43" s="634"/>
      <c r="W43" s="637"/>
      <c r="X43" s="700"/>
      <c r="Y43" s="698"/>
      <c r="Z43" s="698"/>
      <c r="AA43" s="698"/>
      <c r="AB43" s="698"/>
      <c r="AC43" s="698"/>
      <c r="AD43" s="698"/>
      <c r="AE43" s="698"/>
      <c r="AF43" s="698"/>
      <c r="AG43" s="699"/>
    </row>
    <row r="44" spans="2:33" s="626" customFormat="1" ht="15.75" customHeight="1" x14ac:dyDescent="0.15">
      <c r="B44" s="1013"/>
      <c r="C44" s="620" t="s">
        <v>188</v>
      </c>
      <c r="D44" s="647"/>
      <c r="E44" s="648"/>
      <c r="F44" s="649"/>
      <c r="G44" s="650"/>
      <c r="H44" s="650">
        <f>SUM(H38:H43)</f>
        <v>0</v>
      </c>
      <c r="I44" s="651"/>
      <c r="J44" s="621"/>
      <c r="K44" s="650">
        <f>SUM(K38:K43)</f>
        <v>0</v>
      </c>
      <c r="L44" s="650"/>
      <c r="M44" s="650">
        <f>SUM(M38:M43)</f>
        <v>0</v>
      </c>
      <c r="N44" s="652">
        <f>SUM(N38:N43)</f>
        <v>0</v>
      </c>
      <c r="O44" s="653">
        <f t="shared" ref="O44" si="28">SUM(O38:O43)</f>
        <v>0</v>
      </c>
      <c r="P44" s="653">
        <f t="shared" ref="P44:W44" si="29">SUM(P38:P43)</f>
        <v>0</v>
      </c>
      <c r="Q44" s="653">
        <f t="shared" si="29"/>
        <v>0</v>
      </c>
      <c r="R44" s="653">
        <f t="shared" si="29"/>
        <v>0</v>
      </c>
      <c r="S44" s="653">
        <f t="shared" ref="S44:T44" si="30">SUM(S38:S43)</f>
        <v>0</v>
      </c>
      <c r="T44" s="653">
        <f t="shared" si="30"/>
        <v>0</v>
      </c>
      <c r="U44" s="653">
        <f t="shared" ref="U44:V44" si="31">SUM(U38:U43)</f>
        <v>0</v>
      </c>
      <c r="V44" s="653">
        <f t="shared" si="31"/>
        <v>0</v>
      </c>
      <c r="W44" s="654">
        <f t="shared" si="29"/>
        <v>0</v>
      </c>
      <c r="X44" s="686"/>
      <c r="Y44" s="653"/>
      <c r="Z44" s="653"/>
      <c r="AA44" s="653"/>
      <c r="AB44" s="653"/>
      <c r="AC44" s="653"/>
      <c r="AD44" s="653"/>
      <c r="AE44" s="653"/>
      <c r="AF44" s="653"/>
      <c r="AG44" s="654"/>
    </row>
    <row r="45" spans="2:33" s="626" customFormat="1" ht="15.75" customHeight="1" x14ac:dyDescent="0.15">
      <c r="B45" s="1014" t="s">
        <v>50</v>
      </c>
      <c r="C45" s="1015"/>
      <c r="D45" s="647"/>
      <c r="E45" s="648"/>
      <c r="F45" s="649"/>
      <c r="G45" s="650"/>
      <c r="H45" s="650">
        <f>SUM(H16,H37,H44)</f>
        <v>0</v>
      </c>
      <c r="I45" s="651"/>
      <c r="J45" s="621"/>
      <c r="K45" s="650">
        <f>SUM(K16,K37,K44)</f>
        <v>0</v>
      </c>
      <c r="L45" s="650"/>
      <c r="M45" s="650">
        <f t="shared" ref="M45:AG45" si="32">SUM(M16,M37,M44)</f>
        <v>0</v>
      </c>
      <c r="N45" s="652">
        <f t="shared" si="32"/>
        <v>0</v>
      </c>
      <c r="O45" s="653">
        <f t="shared" si="32"/>
        <v>0</v>
      </c>
      <c r="P45" s="653">
        <f t="shared" si="32"/>
        <v>0</v>
      </c>
      <c r="Q45" s="653">
        <f t="shared" si="32"/>
        <v>0</v>
      </c>
      <c r="R45" s="653">
        <f t="shared" ref="R45:T45" si="33">SUM(R16,R37,R44)</f>
        <v>0</v>
      </c>
      <c r="S45" s="653">
        <f t="shared" si="33"/>
        <v>0</v>
      </c>
      <c r="T45" s="653">
        <f t="shared" si="33"/>
        <v>0</v>
      </c>
      <c r="U45" s="653">
        <f t="shared" ref="U45:V45" si="34">SUM(U16,U37,U44)</f>
        <v>0</v>
      </c>
      <c r="V45" s="653">
        <f t="shared" si="34"/>
        <v>0</v>
      </c>
      <c r="W45" s="654">
        <f t="shared" si="32"/>
        <v>0</v>
      </c>
      <c r="X45" s="686">
        <f t="shared" si="32"/>
        <v>0</v>
      </c>
      <c r="Y45" s="653">
        <f t="shared" si="32"/>
        <v>0</v>
      </c>
      <c r="Z45" s="653">
        <f t="shared" si="32"/>
        <v>0</v>
      </c>
      <c r="AA45" s="653">
        <f t="shared" si="32"/>
        <v>0</v>
      </c>
      <c r="AB45" s="653">
        <f t="shared" ref="AB45:AD45" si="35">SUM(AB16,AB37,AB44)</f>
        <v>0</v>
      </c>
      <c r="AC45" s="653">
        <f t="shared" si="35"/>
        <v>0</v>
      </c>
      <c r="AD45" s="653">
        <f t="shared" si="35"/>
        <v>0</v>
      </c>
      <c r="AE45" s="653">
        <f t="shared" ref="AE45:AF45" si="36">SUM(AE16,AE37,AE44)</f>
        <v>0</v>
      </c>
      <c r="AF45" s="653">
        <f t="shared" si="36"/>
        <v>0</v>
      </c>
      <c r="AG45" s="654">
        <f t="shared" si="32"/>
        <v>0</v>
      </c>
    </row>
    <row r="46" spans="2:33" s="626" customFormat="1" ht="15.75" customHeight="1" x14ac:dyDescent="0.15">
      <c r="F46" s="657"/>
      <c r="I46" s="657"/>
      <c r="J46" s="658"/>
      <c r="W46" s="659"/>
    </row>
    <row r="47" spans="2:33" s="626" customFormat="1" ht="15.75" customHeight="1" x14ac:dyDescent="0.15">
      <c r="B47" s="136" t="s">
        <v>193</v>
      </c>
      <c r="F47" s="657"/>
      <c r="I47" s="657"/>
      <c r="J47" s="658"/>
    </row>
    <row r="48" spans="2:33" s="626" customFormat="1" ht="15.75" customHeight="1" x14ac:dyDescent="0.15">
      <c r="B48" s="1007" t="s">
        <v>192</v>
      </c>
      <c r="C48" s="1008"/>
      <c r="D48" s="987" t="s">
        <v>59</v>
      </c>
      <c r="E48" s="987" t="s">
        <v>341</v>
      </c>
      <c r="F48" s="987" t="s">
        <v>29</v>
      </c>
      <c r="G48" s="992" t="s">
        <v>338</v>
      </c>
      <c r="H48" s="992" t="s">
        <v>337</v>
      </c>
      <c r="I48" s="992" t="s">
        <v>431</v>
      </c>
      <c r="J48" s="1005" t="s">
        <v>432</v>
      </c>
      <c r="K48" s="987" t="s">
        <v>433</v>
      </c>
      <c r="L48" s="987" t="s">
        <v>419</v>
      </c>
      <c r="M48" s="992" t="s">
        <v>342</v>
      </c>
      <c r="N48" s="1011" t="s">
        <v>418</v>
      </c>
      <c r="O48" s="1017"/>
      <c r="P48" s="1017"/>
      <c r="Q48" s="1017"/>
      <c r="R48" s="1017"/>
      <c r="S48" s="1017"/>
      <c r="T48" s="1017"/>
      <c r="U48" s="1017"/>
      <c r="V48" s="1017"/>
      <c r="W48" s="1012"/>
      <c r="X48" s="1011" t="s">
        <v>416</v>
      </c>
      <c r="Y48" s="1017"/>
      <c r="Z48" s="1017"/>
      <c r="AA48" s="1017"/>
      <c r="AB48" s="1017"/>
      <c r="AC48" s="1017"/>
      <c r="AD48" s="1017"/>
      <c r="AE48" s="1017"/>
      <c r="AF48" s="1017"/>
      <c r="AG48" s="1012"/>
    </row>
    <row r="49" spans="2:33" s="626" customFormat="1" ht="15.75" customHeight="1" x14ac:dyDescent="0.15">
      <c r="B49" s="1009"/>
      <c r="C49" s="1010"/>
      <c r="D49" s="987"/>
      <c r="E49" s="987"/>
      <c r="F49" s="987"/>
      <c r="G49" s="1004"/>
      <c r="H49" s="1004"/>
      <c r="I49" s="1004"/>
      <c r="J49" s="1006"/>
      <c r="K49" s="987"/>
      <c r="L49" s="987"/>
      <c r="M49" s="1004"/>
      <c r="N49" s="688" t="s">
        <v>91</v>
      </c>
      <c r="O49" s="689" t="s">
        <v>92</v>
      </c>
      <c r="P49" s="689" t="s">
        <v>93</v>
      </c>
      <c r="Q49" s="689" t="s">
        <v>94</v>
      </c>
      <c r="R49" s="689" t="s">
        <v>92</v>
      </c>
      <c r="S49" s="689" t="s">
        <v>93</v>
      </c>
      <c r="T49" s="689" t="s">
        <v>94</v>
      </c>
      <c r="U49" s="689" t="s">
        <v>93</v>
      </c>
      <c r="V49" s="689" t="s">
        <v>94</v>
      </c>
      <c r="W49" s="690" t="s">
        <v>259</v>
      </c>
      <c r="X49" s="688" t="s">
        <v>91</v>
      </c>
      <c r="Y49" s="689" t="s">
        <v>92</v>
      </c>
      <c r="Z49" s="689" t="s">
        <v>93</v>
      </c>
      <c r="AA49" s="689" t="s">
        <v>94</v>
      </c>
      <c r="AB49" s="689" t="s">
        <v>92</v>
      </c>
      <c r="AC49" s="689" t="s">
        <v>93</v>
      </c>
      <c r="AD49" s="689" t="s">
        <v>94</v>
      </c>
      <c r="AE49" s="689" t="s">
        <v>93</v>
      </c>
      <c r="AF49" s="689" t="s">
        <v>94</v>
      </c>
      <c r="AG49" s="690" t="s">
        <v>259</v>
      </c>
    </row>
    <row r="50" spans="2:33" s="626" customFormat="1" ht="15.75" customHeight="1" x14ac:dyDescent="0.15">
      <c r="B50" s="992" t="s">
        <v>186</v>
      </c>
      <c r="C50" s="662"/>
      <c r="D50" s="662"/>
      <c r="E50" s="663"/>
      <c r="F50" s="664"/>
      <c r="G50" s="665"/>
      <c r="H50" s="666">
        <f t="shared" ref="H50:H56" si="37">F50*G50</f>
        <v>0</v>
      </c>
      <c r="I50" s="667"/>
      <c r="J50" s="668">
        <v>0.03</v>
      </c>
      <c r="K50" s="666">
        <f>IF(H50=0,0,ROUND(H50/I50*(1+J50),0))</f>
        <v>0</v>
      </c>
      <c r="L50" s="733">
        <v>0.01</v>
      </c>
      <c r="M50" s="666">
        <f>H50*L50</f>
        <v>0</v>
      </c>
      <c r="N50" s="633"/>
      <c r="O50" s="634"/>
      <c r="P50" s="634"/>
      <c r="Q50" s="634"/>
      <c r="R50" s="634"/>
      <c r="S50" s="634"/>
      <c r="T50" s="634"/>
      <c r="U50" s="634"/>
      <c r="V50" s="634"/>
      <c r="W50" s="656"/>
      <c r="X50" s="633"/>
      <c r="Y50" s="634"/>
      <c r="Z50" s="634"/>
      <c r="AA50" s="634"/>
      <c r="AB50" s="634"/>
      <c r="AC50" s="634"/>
      <c r="AD50" s="634"/>
      <c r="AE50" s="634"/>
      <c r="AF50" s="634"/>
      <c r="AG50" s="656"/>
    </row>
    <row r="51" spans="2:33" s="626" customFormat="1" ht="15.75" customHeight="1" x14ac:dyDescent="0.15">
      <c r="B51" s="1016"/>
      <c r="C51" s="627"/>
      <c r="D51" s="627"/>
      <c r="E51" s="628"/>
      <c r="F51" s="629"/>
      <c r="G51" s="630"/>
      <c r="H51" s="631">
        <f t="shared" si="37"/>
        <v>0</v>
      </c>
      <c r="I51" s="632"/>
      <c r="J51" s="669">
        <v>0.03</v>
      </c>
      <c r="K51" s="631">
        <f t="shared" ref="K51:K56" si="38">IF(H51=0,0,ROUND(H51/I51*(1+J51),0))</f>
        <v>0</v>
      </c>
      <c r="L51" s="733">
        <v>0.01</v>
      </c>
      <c r="M51" s="631">
        <f t="shared" ref="M51:M56" si="39">H51*L51</f>
        <v>0</v>
      </c>
      <c r="N51" s="633"/>
      <c r="O51" s="634"/>
      <c r="P51" s="634"/>
      <c r="Q51" s="634"/>
      <c r="R51" s="634"/>
      <c r="S51" s="634"/>
      <c r="T51" s="634"/>
      <c r="U51" s="634"/>
      <c r="V51" s="634"/>
      <c r="W51" s="656"/>
      <c r="X51" s="635"/>
      <c r="Y51" s="636"/>
      <c r="Z51" s="636"/>
      <c r="AA51" s="636"/>
      <c r="AB51" s="636"/>
      <c r="AC51" s="636"/>
      <c r="AD51" s="636"/>
      <c r="AE51" s="636"/>
      <c r="AF51" s="636"/>
      <c r="AG51" s="637"/>
    </row>
    <row r="52" spans="2:33" s="626" customFormat="1" ht="15.75" customHeight="1" x14ac:dyDescent="0.15">
      <c r="B52" s="1016"/>
      <c r="C52" s="627"/>
      <c r="D52" s="627"/>
      <c r="E52" s="628"/>
      <c r="F52" s="629"/>
      <c r="G52" s="630"/>
      <c r="H52" s="631">
        <f t="shared" si="37"/>
        <v>0</v>
      </c>
      <c r="I52" s="632"/>
      <c r="J52" s="669">
        <v>0.03</v>
      </c>
      <c r="K52" s="631">
        <f t="shared" si="38"/>
        <v>0</v>
      </c>
      <c r="L52" s="733">
        <v>0.01</v>
      </c>
      <c r="M52" s="631">
        <f t="shared" si="39"/>
        <v>0</v>
      </c>
      <c r="N52" s="633"/>
      <c r="O52" s="634"/>
      <c r="P52" s="634"/>
      <c r="Q52" s="634"/>
      <c r="R52" s="634"/>
      <c r="S52" s="634"/>
      <c r="T52" s="634"/>
      <c r="U52" s="634"/>
      <c r="V52" s="634"/>
      <c r="W52" s="656"/>
      <c r="X52" s="635"/>
      <c r="Y52" s="636"/>
      <c r="Z52" s="636"/>
      <c r="AA52" s="636"/>
      <c r="AB52" s="636"/>
      <c r="AC52" s="636"/>
      <c r="AD52" s="636"/>
      <c r="AE52" s="636"/>
      <c r="AF52" s="636"/>
      <c r="AG52" s="637"/>
    </row>
    <row r="53" spans="2:33" s="626" customFormat="1" ht="15.75" customHeight="1" x14ac:dyDescent="0.15">
      <c r="B53" s="1016"/>
      <c r="C53" s="627"/>
      <c r="D53" s="627"/>
      <c r="E53" s="628"/>
      <c r="F53" s="629"/>
      <c r="G53" s="630"/>
      <c r="H53" s="631">
        <f t="shared" si="37"/>
        <v>0</v>
      </c>
      <c r="I53" s="632"/>
      <c r="J53" s="669">
        <v>0.03</v>
      </c>
      <c r="K53" s="631">
        <f t="shared" si="38"/>
        <v>0</v>
      </c>
      <c r="L53" s="733">
        <v>0.01</v>
      </c>
      <c r="M53" s="631">
        <f t="shared" si="39"/>
        <v>0</v>
      </c>
      <c r="N53" s="633"/>
      <c r="O53" s="634"/>
      <c r="P53" s="634"/>
      <c r="Q53" s="634"/>
      <c r="R53" s="634"/>
      <c r="S53" s="634"/>
      <c r="T53" s="634"/>
      <c r="U53" s="634"/>
      <c r="V53" s="634"/>
      <c r="W53" s="656"/>
      <c r="X53" s="635"/>
      <c r="Y53" s="636"/>
      <c r="Z53" s="636"/>
      <c r="AA53" s="636"/>
      <c r="AB53" s="636"/>
      <c r="AC53" s="636"/>
      <c r="AD53" s="636"/>
      <c r="AE53" s="636"/>
      <c r="AF53" s="636"/>
      <c r="AG53" s="637"/>
    </row>
    <row r="54" spans="2:33" s="626" customFormat="1" ht="15.75" customHeight="1" x14ac:dyDescent="0.15">
      <c r="B54" s="1016"/>
      <c r="C54" s="627"/>
      <c r="D54" s="627"/>
      <c r="E54" s="628"/>
      <c r="F54" s="629"/>
      <c r="G54" s="630"/>
      <c r="H54" s="631">
        <f t="shared" si="37"/>
        <v>0</v>
      </c>
      <c r="I54" s="632"/>
      <c r="J54" s="669">
        <v>0.03</v>
      </c>
      <c r="K54" s="631">
        <f t="shared" si="38"/>
        <v>0</v>
      </c>
      <c r="L54" s="733">
        <v>0.01</v>
      </c>
      <c r="M54" s="631">
        <f t="shared" si="39"/>
        <v>0</v>
      </c>
      <c r="N54" s="633"/>
      <c r="O54" s="634"/>
      <c r="P54" s="634"/>
      <c r="Q54" s="634"/>
      <c r="R54" s="634"/>
      <c r="S54" s="634"/>
      <c r="T54" s="634"/>
      <c r="U54" s="634"/>
      <c r="V54" s="634"/>
      <c r="W54" s="656"/>
      <c r="X54" s="635"/>
      <c r="Y54" s="636"/>
      <c r="Z54" s="636"/>
      <c r="AA54" s="636"/>
      <c r="AB54" s="636"/>
      <c r="AC54" s="636"/>
      <c r="AD54" s="636"/>
      <c r="AE54" s="636"/>
      <c r="AF54" s="636"/>
      <c r="AG54" s="637"/>
    </row>
    <row r="55" spans="2:33" s="626" customFormat="1" ht="15.75" customHeight="1" x14ac:dyDescent="0.15">
      <c r="B55" s="1016"/>
      <c r="C55" s="627"/>
      <c r="D55" s="627"/>
      <c r="E55" s="628"/>
      <c r="F55" s="629"/>
      <c r="G55" s="630"/>
      <c r="H55" s="631">
        <f t="shared" si="37"/>
        <v>0</v>
      </c>
      <c r="I55" s="632"/>
      <c r="J55" s="669">
        <v>0.03</v>
      </c>
      <c r="K55" s="631">
        <f t="shared" si="38"/>
        <v>0</v>
      </c>
      <c r="L55" s="733">
        <v>0.01</v>
      </c>
      <c r="M55" s="631">
        <f t="shared" si="39"/>
        <v>0</v>
      </c>
      <c r="N55" s="633"/>
      <c r="O55" s="634"/>
      <c r="P55" s="634"/>
      <c r="Q55" s="634"/>
      <c r="R55" s="634"/>
      <c r="S55" s="634"/>
      <c r="T55" s="634"/>
      <c r="U55" s="634"/>
      <c r="V55" s="634"/>
      <c r="W55" s="656"/>
      <c r="X55" s="635"/>
      <c r="Y55" s="636"/>
      <c r="Z55" s="636"/>
      <c r="AA55" s="636"/>
      <c r="AB55" s="636"/>
      <c r="AC55" s="636"/>
      <c r="AD55" s="636"/>
      <c r="AE55" s="636"/>
      <c r="AF55" s="636"/>
      <c r="AG55" s="637"/>
    </row>
    <row r="56" spans="2:33" s="626" customFormat="1" ht="15.75" customHeight="1" x14ac:dyDescent="0.15">
      <c r="B56" s="1016"/>
      <c r="C56" s="638"/>
      <c r="D56" s="638"/>
      <c r="E56" s="639"/>
      <c r="F56" s="640"/>
      <c r="G56" s="641"/>
      <c r="H56" s="642">
        <f t="shared" si="37"/>
        <v>0</v>
      </c>
      <c r="I56" s="643"/>
      <c r="J56" s="670">
        <v>0.03</v>
      </c>
      <c r="K56" s="642">
        <f t="shared" si="38"/>
        <v>0</v>
      </c>
      <c r="L56" s="733">
        <v>0.01</v>
      </c>
      <c r="M56" s="642">
        <f t="shared" si="39"/>
        <v>0</v>
      </c>
      <c r="N56" s="635"/>
      <c r="O56" s="636"/>
      <c r="P56" s="636"/>
      <c r="Q56" s="636"/>
      <c r="R56" s="636"/>
      <c r="S56" s="636"/>
      <c r="T56" s="636"/>
      <c r="U56" s="636"/>
      <c r="V56" s="636"/>
      <c r="W56" s="637"/>
      <c r="X56" s="644"/>
      <c r="Y56" s="645"/>
      <c r="Z56" s="645"/>
      <c r="AA56" s="645"/>
      <c r="AB56" s="645"/>
      <c r="AC56" s="645"/>
      <c r="AD56" s="645"/>
      <c r="AE56" s="645"/>
      <c r="AF56" s="645"/>
      <c r="AG56" s="646"/>
    </row>
    <row r="57" spans="2:33" s="626" customFormat="1" ht="15.75" customHeight="1" x14ac:dyDescent="0.15">
      <c r="B57" s="1004"/>
      <c r="C57" s="661" t="s">
        <v>188</v>
      </c>
      <c r="D57" s="671"/>
      <c r="E57" s="672"/>
      <c r="F57" s="660"/>
      <c r="G57" s="673"/>
      <c r="H57" s="673"/>
      <c r="I57" s="674"/>
      <c r="J57" s="675"/>
      <c r="K57" s="673">
        <f>SUM(K50:K56)</f>
        <v>0</v>
      </c>
      <c r="L57" s="734"/>
      <c r="M57" s="673">
        <f>SUM(M50:M56)</f>
        <v>0</v>
      </c>
      <c r="N57" s="691">
        <f t="shared" ref="N57:AA57" si="40">SUM(N50:N56)</f>
        <v>0</v>
      </c>
      <c r="O57" s="692">
        <f t="shared" si="40"/>
        <v>0</v>
      </c>
      <c r="P57" s="692">
        <f t="shared" si="40"/>
        <v>0</v>
      </c>
      <c r="Q57" s="692">
        <f t="shared" si="40"/>
        <v>0</v>
      </c>
      <c r="R57" s="692">
        <f t="shared" ref="R57:T57" si="41">SUM(R50:R56)</f>
        <v>0</v>
      </c>
      <c r="S57" s="692">
        <f t="shared" si="41"/>
        <v>0</v>
      </c>
      <c r="T57" s="692">
        <f t="shared" si="41"/>
        <v>0</v>
      </c>
      <c r="U57" s="692">
        <f t="shared" ref="U57:V57" si="42">SUM(U50:U56)</f>
        <v>0</v>
      </c>
      <c r="V57" s="692">
        <f t="shared" si="42"/>
        <v>0</v>
      </c>
      <c r="W57" s="693">
        <f t="shared" si="40"/>
        <v>0</v>
      </c>
      <c r="X57" s="691">
        <f t="shared" si="40"/>
        <v>0</v>
      </c>
      <c r="Y57" s="692">
        <f t="shared" si="40"/>
        <v>0</v>
      </c>
      <c r="Z57" s="692">
        <f t="shared" si="40"/>
        <v>0</v>
      </c>
      <c r="AA57" s="692">
        <f t="shared" si="40"/>
        <v>0</v>
      </c>
      <c r="AB57" s="692">
        <f t="shared" ref="AB57:AD57" si="43">SUM(AB50:AB56)</f>
        <v>0</v>
      </c>
      <c r="AC57" s="692">
        <f t="shared" si="43"/>
        <v>0</v>
      </c>
      <c r="AD57" s="692">
        <f t="shared" si="43"/>
        <v>0</v>
      </c>
      <c r="AE57" s="692">
        <f t="shared" ref="AE57:AF57" si="44">SUM(AE50:AE56)</f>
        <v>0</v>
      </c>
      <c r="AF57" s="692">
        <f t="shared" si="44"/>
        <v>0</v>
      </c>
      <c r="AG57" s="693">
        <f t="shared" ref="AG57" si="45">SUM(AG50:AG56)</f>
        <v>0</v>
      </c>
    </row>
    <row r="58" spans="2:33" s="626" customFormat="1" ht="15.75" customHeight="1" x14ac:dyDescent="0.15">
      <c r="B58" s="992" t="s">
        <v>187</v>
      </c>
      <c r="C58" s="662"/>
      <c r="D58" s="662"/>
      <c r="E58" s="663"/>
      <c r="F58" s="664"/>
      <c r="G58" s="665"/>
      <c r="H58" s="666">
        <f>F58*G58</f>
        <v>0</v>
      </c>
      <c r="I58" s="667"/>
      <c r="J58" s="668">
        <v>0.03</v>
      </c>
      <c r="K58" s="666">
        <f>IF(H58=0,0,ROUND(H58/I58*(1+J58),0))</f>
        <v>0</v>
      </c>
      <c r="L58" s="733">
        <v>0.05</v>
      </c>
      <c r="M58" s="666">
        <f t="shared" ref="M58:M65" si="46">H58*L58</f>
        <v>0</v>
      </c>
      <c r="N58" s="633"/>
      <c r="O58" s="634"/>
      <c r="P58" s="634"/>
      <c r="Q58" s="634"/>
      <c r="R58" s="634"/>
      <c r="S58" s="634"/>
      <c r="T58" s="634"/>
      <c r="U58" s="634"/>
      <c r="V58" s="634"/>
      <c r="W58" s="656"/>
      <c r="X58" s="633"/>
      <c r="Y58" s="634"/>
      <c r="Z58" s="634"/>
      <c r="AA58" s="634"/>
      <c r="AB58" s="634"/>
      <c r="AC58" s="634"/>
      <c r="AD58" s="634"/>
      <c r="AE58" s="634"/>
      <c r="AF58" s="634"/>
      <c r="AG58" s="656"/>
    </row>
    <row r="59" spans="2:33" s="626" customFormat="1" ht="15.75" customHeight="1" x14ac:dyDescent="0.15">
      <c r="B59" s="1016"/>
      <c r="C59" s="627"/>
      <c r="D59" s="627"/>
      <c r="E59" s="628"/>
      <c r="F59" s="629"/>
      <c r="G59" s="630"/>
      <c r="H59" s="631">
        <f>F59*G59</f>
        <v>0</v>
      </c>
      <c r="I59" s="632"/>
      <c r="J59" s="669">
        <v>0.03</v>
      </c>
      <c r="K59" s="676">
        <f t="shared" ref="K59:K65" si="47">IF(H59=0,0,ROUND(H59/I59*(1+J59),0))</f>
        <v>0</v>
      </c>
      <c r="L59" s="733">
        <v>0.05</v>
      </c>
      <c r="M59" s="631">
        <f t="shared" si="46"/>
        <v>0</v>
      </c>
      <c r="N59" s="635"/>
      <c r="O59" s="636"/>
      <c r="P59" s="636"/>
      <c r="Q59" s="636"/>
      <c r="R59" s="636"/>
      <c r="S59" s="636"/>
      <c r="T59" s="636"/>
      <c r="U59" s="636"/>
      <c r="V59" s="636"/>
      <c r="W59" s="637"/>
      <c r="X59" s="635"/>
      <c r="Y59" s="636"/>
      <c r="Z59" s="636"/>
      <c r="AA59" s="636"/>
      <c r="AB59" s="636"/>
      <c r="AC59" s="636"/>
      <c r="AD59" s="636"/>
      <c r="AE59" s="636"/>
      <c r="AF59" s="636"/>
      <c r="AG59" s="637"/>
    </row>
    <row r="60" spans="2:33" s="626" customFormat="1" ht="15.75" customHeight="1" x14ac:dyDescent="0.15">
      <c r="B60" s="1016"/>
      <c r="C60" s="627"/>
      <c r="D60" s="627"/>
      <c r="E60" s="628"/>
      <c r="F60" s="629"/>
      <c r="G60" s="630"/>
      <c r="H60" s="631">
        <f t="shared" ref="H60:H65" si="48">F60*G60</f>
        <v>0</v>
      </c>
      <c r="I60" s="632"/>
      <c r="J60" s="669">
        <v>0.03</v>
      </c>
      <c r="K60" s="676">
        <f t="shared" si="47"/>
        <v>0</v>
      </c>
      <c r="L60" s="733">
        <v>0.05</v>
      </c>
      <c r="M60" s="631">
        <f t="shared" si="46"/>
        <v>0</v>
      </c>
      <c r="N60" s="635"/>
      <c r="O60" s="636"/>
      <c r="P60" s="636"/>
      <c r="Q60" s="636"/>
      <c r="R60" s="636"/>
      <c r="S60" s="636"/>
      <c r="T60" s="636"/>
      <c r="U60" s="636"/>
      <c r="V60" s="636"/>
      <c r="W60" s="637"/>
      <c r="X60" s="635"/>
      <c r="Y60" s="636"/>
      <c r="Z60" s="636"/>
      <c r="AA60" s="636"/>
      <c r="AB60" s="636"/>
      <c r="AC60" s="636"/>
      <c r="AD60" s="636"/>
      <c r="AE60" s="636"/>
      <c r="AF60" s="636"/>
      <c r="AG60" s="637"/>
    </row>
    <row r="61" spans="2:33" s="626" customFormat="1" ht="15.75" customHeight="1" x14ac:dyDescent="0.15">
      <c r="B61" s="1016"/>
      <c r="C61" s="627"/>
      <c r="D61" s="627"/>
      <c r="E61" s="628"/>
      <c r="F61" s="629"/>
      <c r="G61" s="630"/>
      <c r="H61" s="631">
        <f t="shared" si="48"/>
        <v>0</v>
      </c>
      <c r="I61" s="632"/>
      <c r="J61" s="669">
        <v>0.03</v>
      </c>
      <c r="K61" s="676">
        <f t="shared" si="47"/>
        <v>0</v>
      </c>
      <c r="L61" s="733">
        <v>0.05</v>
      </c>
      <c r="M61" s="631">
        <f t="shared" si="46"/>
        <v>0</v>
      </c>
      <c r="N61" s="635"/>
      <c r="O61" s="636"/>
      <c r="P61" s="636"/>
      <c r="Q61" s="636"/>
      <c r="R61" s="636"/>
      <c r="S61" s="636"/>
      <c r="T61" s="636"/>
      <c r="U61" s="636"/>
      <c r="V61" s="636"/>
      <c r="W61" s="637"/>
      <c r="X61" s="635"/>
      <c r="Y61" s="636"/>
      <c r="Z61" s="636"/>
      <c r="AA61" s="636"/>
      <c r="AB61" s="636"/>
      <c r="AC61" s="636"/>
      <c r="AD61" s="636"/>
      <c r="AE61" s="636"/>
      <c r="AF61" s="636"/>
      <c r="AG61" s="637"/>
    </row>
    <row r="62" spans="2:33" s="626" customFormat="1" ht="15.75" customHeight="1" x14ac:dyDescent="0.15">
      <c r="B62" s="1016"/>
      <c r="C62" s="627"/>
      <c r="D62" s="627"/>
      <c r="E62" s="628"/>
      <c r="F62" s="629"/>
      <c r="G62" s="630"/>
      <c r="H62" s="631">
        <f t="shared" si="48"/>
        <v>0</v>
      </c>
      <c r="I62" s="632"/>
      <c r="J62" s="669">
        <v>0.03</v>
      </c>
      <c r="K62" s="676">
        <f t="shared" si="47"/>
        <v>0</v>
      </c>
      <c r="L62" s="733">
        <v>0.05</v>
      </c>
      <c r="M62" s="631">
        <f t="shared" si="46"/>
        <v>0</v>
      </c>
      <c r="N62" s="635"/>
      <c r="O62" s="636"/>
      <c r="P62" s="636"/>
      <c r="Q62" s="636"/>
      <c r="R62" s="636"/>
      <c r="S62" s="636"/>
      <c r="T62" s="636"/>
      <c r="U62" s="636"/>
      <c r="V62" s="636"/>
      <c r="W62" s="637"/>
      <c r="X62" s="635"/>
      <c r="Y62" s="636"/>
      <c r="Z62" s="636"/>
      <c r="AA62" s="636"/>
      <c r="AB62" s="636"/>
      <c r="AC62" s="636"/>
      <c r="AD62" s="636"/>
      <c r="AE62" s="636"/>
      <c r="AF62" s="636"/>
      <c r="AG62" s="637"/>
    </row>
    <row r="63" spans="2:33" s="626" customFormat="1" ht="15.75" customHeight="1" x14ac:dyDescent="0.15">
      <c r="B63" s="1016"/>
      <c r="C63" s="627"/>
      <c r="D63" s="627"/>
      <c r="E63" s="628"/>
      <c r="F63" s="629"/>
      <c r="G63" s="630"/>
      <c r="H63" s="631">
        <f t="shared" si="48"/>
        <v>0</v>
      </c>
      <c r="I63" s="632"/>
      <c r="J63" s="669">
        <v>0.03</v>
      </c>
      <c r="K63" s="676">
        <f t="shared" si="47"/>
        <v>0</v>
      </c>
      <c r="L63" s="733">
        <v>0.05</v>
      </c>
      <c r="M63" s="631">
        <f t="shared" si="46"/>
        <v>0</v>
      </c>
      <c r="N63" s="635"/>
      <c r="O63" s="636"/>
      <c r="P63" s="636"/>
      <c r="Q63" s="636"/>
      <c r="R63" s="636"/>
      <c r="S63" s="636"/>
      <c r="T63" s="636"/>
      <c r="U63" s="636"/>
      <c r="V63" s="636"/>
      <c r="W63" s="637"/>
      <c r="X63" s="635"/>
      <c r="Y63" s="636"/>
      <c r="Z63" s="636"/>
      <c r="AA63" s="636"/>
      <c r="AB63" s="636"/>
      <c r="AC63" s="636"/>
      <c r="AD63" s="636"/>
      <c r="AE63" s="636"/>
      <c r="AF63" s="636"/>
      <c r="AG63" s="637"/>
    </row>
    <row r="64" spans="2:33" s="626" customFormat="1" ht="15.75" customHeight="1" x14ac:dyDescent="0.15">
      <c r="B64" s="1016"/>
      <c r="C64" s="627"/>
      <c r="D64" s="627"/>
      <c r="E64" s="628"/>
      <c r="F64" s="629"/>
      <c r="G64" s="630"/>
      <c r="H64" s="631">
        <f t="shared" si="48"/>
        <v>0</v>
      </c>
      <c r="I64" s="632"/>
      <c r="J64" s="669">
        <v>0.03</v>
      </c>
      <c r="K64" s="676">
        <f t="shared" si="47"/>
        <v>0</v>
      </c>
      <c r="L64" s="733">
        <v>0.05</v>
      </c>
      <c r="M64" s="631">
        <f t="shared" si="46"/>
        <v>0</v>
      </c>
      <c r="N64" s="635"/>
      <c r="O64" s="636"/>
      <c r="P64" s="636"/>
      <c r="Q64" s="636"/>
      <c r="R64" s="636"/>
      <c r="S64" s="636"/>
      <c r="T64" s="636"/>
      <c r="U64" s="636"/>
      <c r="V64" s="636"/>
      <c r="W64" s="637"/>
      <c r="X64" s="635"/>
      <c r="Y64" s="636"/>
      <c r="Z64" s="636"/>
      <c r="AA64" s="636"/>
      <c r="AB64" s="636"/>
      <c r="AC64" s="636"/>
      <c r="AD64" s="636"/>
      <c r="AE64" s="636"/>
      <c r="AF64" s="636"/>
      <c r="AG64" s="637"/>
    </row>
    <row r="65" spans="2:33" s="626" customFormat="1" ht="15.75" customHeight="1" x14ac:dyDescent="0.15">
      <c r="B65" s="1016"/>
      <c r="C65" s="677"/>
      <c r="D65" s="677"/>
      <c r="E65" s="678"/>
      <c r="F65" s="679"/>
      <c r="G65" s="680"/>
      <c r="H65" s="631">
        <f t="shared" si="48"/>
        <v>0</v>
      </c>
      <c r="I65" s="681"/>
      <c r="J65" s="682">
        <v>0.03</v>
      </c>
      <c r="K65" s="683">
        <f t="shared" si="47"/>
        <v>0</v>
      </c>
      <c r="L65" s="733">
        <v>0.05</v>
      </c>
      <c r="M65" s="684">
        <f t="shared" si="46"/>
        <v>0</v>
      </c>
      <c r="N65" s="694"/>
      <c r="O65" s="695"/>
      <c r="P65" s="695"/>
      <c r="Q65" s="695"/>
      <c r="R65" s="695"/>
      <c r="S65" s="695"/>
      <c r="T65" s="695"/>
      <c r="U65" s="695"/>
      <c r="V65" s="695"/>
      <c r="W65" s="696"/>
      <c r="X65" s="694"/>
      <c r="Y65" s="695"/>
      <c r="Z65" s="695"/>
      <c r="AA65" s="695"/>
      <c r="AB65" s="695"/>
      <c r="AC65" s="695"/>
      <c r="AD65" s="695"/>
      <c r="AE65" s="695"/>
      <c r="AF65" s="695"/>
      <c r="AG65" s="696"/>
    </row>
    <row r="66" spans="2:33" s="626" customFormat="1" ht="15.75" customHeight="1" x14ac:dyDescent="0.15">
      <c r="B66" s="1004"/>
      <c r="C66" s="661" t="s">
        <v>188</v>
      </c>
      <c r="D66" s="671"/>
      <c r="E66" s="671"/>
      <c r="F66" s="661"/>
      <c r="G66" s="685"/>
      <c r="H66" s="685"/>
      <c r="I66" s="674"/>
      <c r="J66" s="675"/>
      <c r="K66" s="673">
        <f>SUM(K58:K65)</f>
        <v>0</v>
      </c>
      <c r="L66" s="673"/>
      <c r="M66" s="673">
        <f>SUM(M58:M65)</f>
        <v>0</v>
      </c>
      <c r="N66" s="691">
        <f>SUM(N58:N65)</f>
        <v>0</v>
      </c>
      <c r="O66" s="692">
        <f t="shared" ref="O66" si="49">SUM(O58:O65)</f>
        <v>0</v>
      </c>
      <c r="P66" s="692">
        <f t="shared" ref="P66:AG66" si="50">SUM(P58:P65)</f>
        <v>0</v>
      </c>
      <c r="Q66" s="692">
        <f t="shared" si="50"/>
        <v>0</v>
      </c>
      <c r="R66" s="692">
        <f t="shared" si="50"/>
        <v>0</v>
      </c>
      <c r="S66" s="692">
        <f t="shared" ref="S66:T66" si="51">SUM(S58:S65)</f>
        <v>0</v>
      </c>
      <c r="T66" s="692">
        <f t="shared" si="51"/>
        <v>0</v>
      </c>
      <c r="U66" s="692">
        <f t="shared" ref="U66:V66" si="52">SUM(U58:U65)</f>
        <v>0</v>
      </c>
      <c r="V66" s="692">
        <f t="shared" si="52"/>
        <v>0</v>
      </c>
      <c r="W66" s="693">
        <f t="shared" si="50"/>
        <v>0</v>
      </c>
      <c r="X66" s="691">
        <f t="shared" si="50"/>
        <v>0</v>
      </c>
      <c r="Y66" s="692">
        <f t="shared" si="50"/>
        <v>0</v>
      </c>
      <c r="Z66" s="692">
        <f t="shared" si="50"/>
        <v>0</v>
      </c>
      <c r="AA66" s="692">
        <f t="shared" si="50"/>
        <v>0</v>
      </c>
      <c r="AB66" s="692">
        <f t="shared" ref="AB66:AD66" si="53">SUM(AB58:AB65)</f>
        <v>0</v>
      </c>
      <c r="AC66" s="692">
        <f t="shared" si="53"/>
        <v>0</v>
      </c>
      <c r="AD66" s="692">
        <f t="shared" si="53"/>
        <v>0</v>
      </c>
      <c r="AE66" s="692">
        <f t="shared" ref="AE66:AF66" si="54">SUM(AE58:AE65)</f>
        <v>0</v>
      </c>
      <c r="AF66" s="692">
        <f t="shared" si="54"/>
        <v>0</v>
      </c>
      <c r="AG66" s="693">
        <f t="shared" si="50"/>
        <v>0</v>
      </c>
    </row>
    <row r="67" spans="2:33" s="626" customFormat="1" ht="15.75" customHeight="1" x14ac:dyDescent="0.15">
      <c r="B67" s="1011" t="s">
        <v>50</v>
      </c>
      <c r="C67" s="1012"/>
      <c r="D67" s="671"/>
      <c r="E67" s="672"/>
      <c r="F67" s="660"/>
      <c r="G67" s="673"/>
      <c r="H67" s="673"/>
      <c r="I67" s="674"/>
      <c r="J67" s="675"/>
      <c r="K67" s="673">
        <f>SUM(K57,K66)</f>
        <v>0</v>
      </c>
      <c r="L67" s="673"/>
      <c r="M67" s="673">
        <f>SUM(M57,M66)</f>
        <v>0</v>
      </c>
      <c r="N67" s="691">
        <f>SUM(N57,N66)</f>
        <v>0</v>
      </c>
      <c r="O67" s="692">
        <f>SUM(O57,O66)</f>
        <v>0</v>
      </c>
      <c r="P67" s="692">
        <f t="shared" ref="P67:AG67" si="55">SUM(P57,P66)</f>
        <v>0</v>
      </c>
      <c r="Q67" s="692">
        <f t="shared" si="55"/>
        <v>0</v>
      </c>
      <c r="R67" s="692">
        <f>SUM(R57,R66)</f>
        <v>0</v>
      </c>
      <c r="S67" s="692">
        <f t="shared" ref="S67:T67" si="56">SUM(S57,S66)</f>
        <v>0</v>
      </c>
      <c r="T67" s="692">
        <f t="shared" si="56"/>
        <v>0</v>
      </c>
      <c r="U67" s="692">
        <f t="shared" ref="U67:V67" si="57">SUM(U57,U66)</f>
        <v>0</v>
      </c>
      <c r="V67" s="692">
        <f t="shared" si="57"/>
        <v>0</v>
      </c>
      <c r="W67" s="693">
        <f t="shared" si="55"/>
        <v>0</v>
      </c>
      <c r="X67" s="691">
        <f t="shared" si="55"/>
        <v>0</v>
      </c>
      <c r="Y67" s="692">
        <f t="shared" si="55"/>
        <v>0</v>
      </c>
      <c r="Z67" s="692">
        <f t="shared" si="55"/>
        <v>0</v>
      </c>
      <c r="AA67" s="692">
        <f t="shared" si="55"/>
        <v>0</v>
      </c>
      <c r="AB67" s="692">
        <f t="shared" ref="AB67:AD67" si="58">SUM(AB57,AB66)</f>
        <v>0</v>
      </c>
      <c r="AC67" s="692">
        <f t="shared" si="58"/>
        <v>0</v>
      </c>
      <c r="AD67" s="692">
        <f t="shared" si="58"/>
        <v>0</v>
      </c>
      <c r="AE67" s="692">
        <f t="shared" ref="AE67:AF67" si="59">SUM(AE57,AE66)</f>
        <v>0</v>
      </c>
      <c r="AF67" s="692">
        <f t="shared" si="59"/>
        <v>0</v>
      </c>
      <c r="AG67" s="693">
        <f t="shared" si="55"/>
        <v>0</v>
      </c>
    </row>
  </sheetData>
  <mergeCells count="33">
    <mergeCell ref="X7:AG7"/>
    <mergeCell ref="L7:L8"/>
    <mergeCell ref="X48:AG48"/>
    <mergeCell ref="N48:W48"/>
    <mergeCell ref="L48:L49"/>
    <mergeCell ref="N7:W7"/>
    <mergeCell ref="B67:C67"/>
    <mergeCell ref="E7:E8"/>
    <mergeCell ref="E48:E49"/>
    <mergeCell ref="M48:M49"/>
    <mergeCell ref="B9:B16"/>
    <mergeCell ref="B17:B37"/>
    <mergeCell ref="B38:B44"/>
    <mergeCell ref="B45:C45"/>
    <mergeCell ref="J7:J8"/>
    <mergeCell ref="K7:K8"/>
    <mergeCell ref="M7:M8"/>
    <mergeCell ref="B50:B57"/>
    <mergeCell ref="B58:B66"/>
    <mergeCell ref="F48:F49"/>
    <mergeCell ref="G48:G49"/>
    <mergeCell ref="H48:H49"/>
    <mergeCell ref="I48:I49"/>
    <mergeCell ref="J48:J49"/>
    <mergeCell ref="K48:K49"/>
    <mergeCell ref="B48:C49"/>
    <mergeCell ref="D48:D49"/>
    <mergeCell ref="I7:I8"/>
    <mergeCell ref="B7:C8"/>
    <mergeCell ref="D7:D8"/>
    <mergeCell ref="F7:F8"/>
    <mergeCell ref="G7:G8"/>
    <mergeCell ref="H7:H8"/>
  </mergeCells>
  <phoneticPr fontId="2"/>
  <pageMargins left="0.78740157480314965" right="0.39370078740157483" top="0.78740157480314965" bottom="0.39370078740157483" header="0" footer="0"/>
  <pageSetup paperSize="9" scale="55" orientation="landscape" horizontalDpi="360" verticalDpi="36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
  <sheetViews>
    <sheetView zoomScale="70" zoomScaleNormal="70" workbookViewId="0">
      <selection activeCell="E42" sqref="E42:F44"/>
    </sheetView>
  </sheetViews>
  <sheetFormatPr defaultRowHeight="13.5" x14ac:dyDescent="0.15"/>
  <cols>
    <col min="1" max="1" width="20.125" style="6" customWidth="1"/>
    <col min="2" max="2" width="3.125" style="7" customWidth="1"/>
    <col min="3" max="3" width="4" style="6" customWidth="1"/>
    <col min="4" max="4" width="21.125" style="847" customWidth="1"/>
    <col min="5" max="5" width="19.25" style="7" customWidth="1"/>
    <col min="6" max="6" width="13" style="7" customWidth="1"/>
    <col min="7" max="7" width="8.875" style="7" customWidth="1"/>
    <col min="8" max="8" width="12.75" style="7" customWidth="1"/>
    <col min="9" max="9" width="8.875" style="7" customWidth="1"/>
    <col min="10" max="10" width="12.625" style="7" customWidth="1"/>
    <col min="11" max="11" width="9.25" style="7" customWidth="1"/>
    <col min="12" max="28" width="9.5" style="7" customWidth="1"/>
    <col min="29" max="16384" width="9" style="7"/>
  </cols>
  <sheetData>
    <row r="1" spans="1:28" ht="19.5" customHeight="1" thickBot="1" x14ac:dyDescent="0.2">
      <c r="C1" s="13" t="s">
        <v>427</v>
      </c>
      <c r="D1" s="842"/>
      <c r="E1" s="13"/>
      <c r="F1" s="13"/>
      <c r="G1" s="13"/>
      <c r="H1" s="13"/>
      <c r="I1" s="13"/>
      <c r="J1" s="13"/>
      <c r="K1" s="13"/>
      <c r="L1" s="13"/>
      <c r="M1" s="13"/>
      <c r="N1" s="13"/>
      <c r="O1" s="13"/>
      <c r="P1" s="13"/>
    </row>
    <row r="2" spans="1:28" ht="19.5" customHeight="1" thickBot="1" x14ac:dyDescent="0.2">
      <c r="C2" s="134" t="s">
        <v>278</v>
      </c>
      <c r="D2" s="843"/>
      <c r="L2" s="793" t="s">
        <v>486</v>
      </c>
      <c r="M2" s="765"/>
      <c r="N2" s="765"/>
      <c r="O2" s="765"/>
      <c r="P2" s="765"/>
      <c r="Q2" s="765"/>
      <c r="R2" s="765"/>
      <c r="S2" s="765"/>
      <c r="T2" s="765"/>
      <c r="U2" s="765"/>
      <c r="V2" s="765"/>
      <c r="W2" s="765"/>
      <c r="X2" s="765"/>
      <c r="Y2" s="765"/>
      <c r="Z2" s="765"/>
      <c r="AA2" s="765"/>
      <c r="AB2" s="766" t="s">
        <v>469</v>
      </c>
    </row>
    <row r="3" spans="1:28" s="6" customFormat="1" ht="38.25" customHeight="1" thickBot="1" x14ac:dyDescent="0.2">
      <c r="A3" s="228" t="s">
        <v>521</v>
      </c>
      <c r="C3" s="225"/>
      <c r="D3" s="226" t="s">
        <v>116</v>
      </c>
      <c r="E3" s="192" t="s">
        <v>117</v>
      </c>
      <c r="F3" s="192" t="s">
        <v>421</v>
      </c>
      <c r="G3" s="227" t="s">
        <v>371</v>
      </c>
      <c r="H3" s="228" t="s">
        <v>477</v>
      </c>
      <c r="I3" s="228" t="s">
        <v>420</v>
      </c>
      <c r="J3" s="228" t="s">
        <v>372</v>
      </c>
      <c r="K3" s="58" t="s">
        <v>89</v>
      </c>
      <c r="L3" s="192" t="s">
        <v>91</v>
      </c>
      <c r="M3" s="192" t="s">
        <v>92</v>
      </c>
      <c r="N3" s="192" t="s">
        <v>93</v>
      </c>
      <c r="O3" s="192" t="s">
        <v>94</v>
      </c>
      <c r="P3" s="192" t="s">
        <v>259</v>
      </c>
      <c r="Q3" s="192" t="s">
        <v>470</v>
      </c>
      <c r="R3" s="192" t="s">
        <v>471</v>
      </c>
      <c r="S3" s="192" t="s">
        <v>472</v>
      </c>
      <c r="T3" s="192" t="s">
        <v>473</v>
      </c>
      <c r="U3" s="192" t="s">
        <v>474</v>
      </c>
      <c r="V3" s="192" t="s">
        <v>478</v>
      </c>
      <c r="W3" s="192" t="s">
        <v>479</v>
      </c>
      <c r="X3" s="192" t="s">
        <v>480</v>
      </c>
      <c r="Y3" s="192" t="s">
        <v>481</v>
      </c>
      <c r="Z3" s="192" t="s">
        <v>482</v>
      </c>
      <c r="AA3" s="192" t="s">
        <v>483</v>
      </c>
      <c r="AB3" s="193" t="s">
        <v>484</v>
      </c>
    </row>
    <row r="4" spans="1:28" s="703" customFormat="1" ht="19.5" customHeight="1" x14ac:dyDescent="0.15">
      <c r="A4" s="1038" t="s">
        <v>522</v>
      </c>
      <c r="C4" s="849">
        <v>1</v>
      </c>
      <c r="D4" s="1024" t="s">
        <v>513</v>
      </c>
      <c r="E4" s="1027" t="s">
        <v>514</v>
      </c>
      <c r="F4" s="1030"/>
      <c r="G4" s="1021"/>
      <c r="H4" s="1018"/>
      <c r="I4" s="1021"/>
      <c r="J4" s="1021"/>
      <c r="K4" s="774" t="s">
        <v>476</v>
      </c>
      <c r="L4" s="701"/>
      <c r="M4" s="701"/>
      <c r="N4" s="701"/>
      <c r="O4" s="701"/>
      <c r="P4" s="701"/>
      <c r="Q4" s="701"/>
      <c r="R4" s="701"/>
      <c r="S4" s="701"/>
      <c r="T4" s="701"/>
      <c r="U4" s="784"/>
      <c r="V4" s="784"/>
      <c r="W4" s="784"/>
      <c r="X4" s="784"/>
      <c r="Y4" s="784"/>
      <c r="Z4" s="784"/>
      <c r="AA4" s="784"/>
      <c r="AB4" s="702"/>
    </row>
    <row r="5" spans="1:28" s="703" customFormat="1" ht="19.5" customHeight="1" x14ac:dyDescent="0.15">
      <c r="A5" s="1039"/>
      <c r="C5" s="849"/>
      <c r="D5" s="1025"/>
      <c r="E5" s="1028"/>
      <c r="F5" s="1028"/>
      <c r="G5" s="1022"/>
      <c r="H5" s="1019"/>
      <c r="I5" s="1022"/>
      <c r="J5" s="1022"/>
      <c r="K5" s="775" t="s">
        <v>475</v>
      </c>
      <c r="L5" s="776"/>
      <c r="M5" s="776"/>
      <c r="N5" s="776"/>
      <c r="O5" s="776"/>
      <c r="P5" s="776"/>
      <c r="Q5" s="776"/>
      <c r="R5" s="776"/>
      <c r="S5" s="776"/>
      <c r="T5" s="776"/>
      <c r="U5" s="785"/>
      <c r="V5" s="785"/>
      <c r="W5" s="785"/>
      <c r="X5" s="785"/>
      <c r="Y5" s="785"/>
      <c r="Z5" s="785"/>
      <c r="AA5" s="785"/>
      <c r="AB5" s="777"/>
    </row>
    <row r="6" spans="1:28" s="703" customFormat="1" ht="19.5" customHeight="1" x14ac:dyDescent="0.15">
      <c r="A6" s="1040"/>
      <c r="C6" s="850"/>
      <c r="D6" s="1026"/>
      <c r="E6" s="1029"/>
      <c r="F6" s="1029"/>
      <c r="G6" s="1023"/>
      <c r="H6" s="1020"/>
      <c r="I6" s="1023"/>
      <c r="J6" s="1023"/>
      <c r="K6" s="778" t="s">
        <v>57</v>
      </c>
      <c r="L6" s="704"/>
      <c r="M6" s="704"/>
      <c r="N6" s="704"/>
      <c r="O6" s="704"/>
      <c r="P6" s="704"/>
      <c r="Q6" s="704"/>
      <c r="R6" s="704"/>
      <c r="S6" s="704"/>
      <c r="T6" s="705"/>
      <c r="U6" s="786"/>
      <c r="V6" s="786"/>
      <c r="W6" s="786"/>
      <c r="X6" s="786"/>
      <c r="Y6" s="786"/>
      <c r="Z6" s="786"/>
      <c r="AA6" s="786"/>
      <c r="AB6" s="706"/>
    </row>
    <row r="7" spans="1:28" s="703" customFormat="1" ht="19.5" customHeight="1" x14ac:dyDescent="0.15">
      <c r="A7" s="1038" t="s">
        <v>523</v>
      </c>
      <c r="C7" s="851">
        <v>2</v>
      </c>
      <c r="D7" s="1024" t="s">
        <v>515</v>
      </c>
      <c r="E7" s="1027" t="s">
        <v>516</v>
      </c>
      <c r="F7" s="1030"/>
      <c r="G7" s="1021"/>
      <c r="H7" s="1018"/>
      <c r="I7" s="1021"/>
      <c r="J7" s="1021"/>
      <c r="K7" s="797" t="s">
        <v>476</v>
      </c>
      <c r="L7" s="701"/>
      <c r="M7" s="701"/>
      <c r="N7" s="701"/>
      <c r="O7" s="701"/>
      <c r="P7" s="701"/>
      <c r="Q7" s="701"/>
      <c r="R7" s="701"/>
      <c r="S7" s="701"/>
      <c r="T7" s="701"/>
      <c r="U7" s="784"/>
      <c r="V7" s="784"/>
      <c r="W7" s="784"/>
      <c r="X7" s="784"/>
      <c r="Y7" s="784"/>
      <c r="Z7" s="784"/>
      <c r="AA7" s="784"/>
      <c r="AB7" s="702"/>
    </row>
    <row r="8" spans="1:28" s="703" customFormat="1" ht="19.5" customHeight="1" x14ac:dyDescent="0.15">
      <c r="A8" s="1039"/>
      <c r="C8" s="852"/>
      <c r="D8" s="1025"/>
      <c r="E8" s="1028"/>
      <c r="F8" s="1028"/>
      <c r="G8" s="1022"/>
      <c r="H8" s="1019"/>
      <c r="I8" s="1022"/>
      <c r="J8" s="1022"/>
      <c r="K8" s="775" t="s">
        <v>475</v>
      </c>
      <c r="L8" s="776"/>
      <c r="M8" s="776"/>
      <c r="N8" s="776"/>
      <c r="O8" s="776"/>
      <c r="P8" s="776"/>
      <c r="Q8" s="776"/>
      <c r="R8" s="776"/>
      <c r="S8" s="776"/>
      <c r="T8" s="776"/>
      <c r="U8" s="785"/>
      <c r="V8" s="785"/>
      <c r="W8" s="785"/>
      <c r="X8" s="785"/>
      <c r="Y8" s="785"/>
      <c r="Z8" s="785"/>
      <c r="AA8" s="785"/>
      <c r="AB8" s="777"/>
    </row>
    <row r="9" spans="1:28" s="703" customFormat="1" ht="19.5" customHeight="1" x14ac:dyDescent="0.15">
      <c r="A9" s="1040"/>
      <c r="C9" s="853"/>
      <c r="D9" s="1026"/>
      <c r="E9" s="1029"/>
      <c r="F9" s="1029"/>
      <c r="G9" s="1023"/>
      <c r="H9" s="1020"/>
      <c r="I9" s="1023"/>
      <c r="J9" s="1023"/>
      <c r="K9" s="778" t="s">
        <v>57</v>
      </c>
      <c r="L9" s="704"/>
      <c r="M9" s="704"/>
      <c r="N9" s="704"/>
      <c r="O9" s="704"/>
      <c r="P9" s="704"/>
      <c r="Q9" s="704"/>
      <c r="R9" s="704"/>
      <c r="S9" s="704"/>
      <c r="T9" s="705"/>
      <c r="U9" s="786"/>
      <c r="V9" s="786"/>
      <c r="W9" s="786"/>
      <c r="X9" s="786"/>
      <c r="Y9" s="786"/>
      <c r="Z9" s="786"/>
      <c r="AA9" s="786"/>
      <c r="AB9" s="706"/>
    </row>
    <row r="10" spans="1:28" s="703" customFormat="1" ht="19.5" customHeight="1" x14ac:dyDescent="0.15">
      <c r="A10" s="1038" t="s">
        <v>525</v>
      </c>
      <c r="C10" s="851">
        <v>3</v>
      </c>
      <c r="D10" s="1024" t="s">
        <v>517</v>
      </c>
      <c r="E10" s="1027" t="s">
        <v>514</v>
      </c>
      <c r="F10" s="1030"/>
      <c r="G10" s="1021"/>
      <c r="H10" s="1018"/>
      <c r="I10" s="1021"/>
      <c r="J10" s="1021"/>
      <c r="K10" s="774" t="s">
        <v>476</v>
      </c>
      <c r="L10" s="701"/>
      <c r="M10" s="701"/>
      <c r="N10" s="701"/>
      <c r="O10" s="701"/>
      <c r="P10" s="701"/>
      <c r="Q10" s="701"/>
      <c r="R10" s="701"/>
      <c r="S10" s="701"/>
      <c r="T10" s="701"/>
      <c r="U10" s="784"/>
      <c r="V10" s="784"/>
      <c r="W10" s="784"/>
      <c r="X10" s="784"/>
      <c r="Y10" s="784"/>
      <c r="Z10" s="784"/>
      <c r="AA10" s="784"/>
      <c r="AB10" s="702"/>
    </row>
    <row r="11" spans="1:28" s="703" customFormat="1" ht="19.5" customHeight="1" x14ac:dyDescent="0.15">
      <c r="A11" s="1039"/>
      <c r="C11" s="852"/>
      <c r="D11" s="1025"/>
      <c r="E11" s="1028"/>
      <c r="F11" s="1028"/>
      <c r="G11" s="1022"/>
      <c r="H11" s="1019"/>
      <c r="I11" s="1022"/>
      <c r="J11" s="1022"/>
      <c r="K11" s="775" t="s">
        <v>475</v>
      </c>
      <c r="L11" s="776"/>
      <c r="M11" s="776"/>
      <c r="N11" s="776"/>
      <c r="O11" s="776"/>
      <c r="P11" s="776"/>
      <c r="Q11" s="776"/>
      <c r="R11" s="776"/>
      <c r="S11" s="776"/>
      <c r="T11" s="776"/>
      <c r="U11" s="785"/>
      <c r="V11" s="785"/>
      <c r="W11" s="785"/>
      <c r="X11" s="785"/>
      <c r="Y11" s="785"/>
      <c r="Z11" s="785"/>
      <c r="AA11" s="785"/>
      <c r="AB11" s="777"/>
    </row>
    <row r="12" spans="1:28" s="703" customFormat="1" ht="19.5" customHeight="1" x14ac:dyDescent="0.15">
      <c r="A12" s="1040"/>
      <c r="C12" s="853"/>
      <c r="D12" s="1026"/>
      <c r="E12" s="1029"/>
      <c r="F12" s="1029"/>
      <c r="G12" s="1023"/>
      <c r="H12" s="1020"/>
      <c r="I12" s="1023"/>
      <c r="J12" s="1023"/>
      <c r="K12" s="778" t="s">
        <v>57</v>
      </c>
      <c r="L12" s="704"/>
      <c r="M12" s="704"/>
      <c r="N12" s="704"/>
      <c r="O12" s="704"/>
      <c r="P12" s="704"/>
      <c r="Q12" s="704"/>
      <c r="R12" s="704"/>
      <c r="S12" s="704"/>
      <c r="T12" s="705"/>
      <c r="U12" s="786"/>
      <c r="V12" s="786"/>
      <c r="W12" s="786"/>
      <c r="X12" s="786"/>
      <c r="Y12" s="786"/>
      <c r="Z12" s="786"/>
      <c r="AA12" s="786"/>
      <c r="AB12" s="706"/>
    </row>
    <row r="13" spans="1:28" s="703" customFormat="1" ht="19.5" customHeight="1" x14ac:dyDescent="0.15">
      <c r="A13" s="1038" t="s">
        <v>524</v>
      </c>
      <c r="C13" s="851">
        <v>4</v>
      </c>
      <c r="D13" s="1024" t="s">
        <v>519</v>
      </c>
      <c r="E13" s="1027" t="s">
        <v>514</v>
      </c>
      <c r="F13" s="1030"/>
      <c r="G13" s="835"/>
      <c r="H13" s="836"/>
      <c r="I13" s="835"/>
      <c r="J13" s="835"/>
      <c r="K13" s="774" t="s">
        <v>476</v>
      </c>
      <c r="L13" s="701"/>
      <c r="M13" s="701"/>
      <c r="N13" s="701"/>
      <c r="O13" s="701"/>
      <c r="P13" s="701"/>
      <c r="Q13" s="701"/>
      <c r="R13" s="701"/>
      <c r="S13" s="701"/>
      <c r="T13" s="701"/>
      <c r="U13" s="784"/>
      <c r="V13" s="784"/>
      <c r="W13" s="784"/>
      <c r="X13" s="784"/>
      <c r="Y13" s="784"/>
      <c r="Z13" s="784"/>
      <c r="AA13" s="784"/>
      <c r="AB13" s="702"/>
    </row>
    <row r="14" spans="1:28" s="703" customFormat="1" ht="19.5" customHeight="1" x14ac:dyDescent="0.15">
      <c r="A14" s="1039"/>
      <c r="C14" s="852"/>
      <c r="D14" s="1025"/>
      <c r="E14" s="1028"/>
      <c r="F14" s="1028"/>
      <c r="G14" s="835"/>
      <c r="H14" s="836"/>
      <c r="I14" s="835"/>
      <c r="J14" s="835"/>
      <c r="K14" s="775" t="s">
        <v>475</v>
      </c>
      <c r="L14" s="776"/>
      <c r="M14" s="776"/>
      <c r="N14" s="776"/>
      <c r="O14" s="776"/>
      <c r="P14" s="776"/>
      <c r="Q14" s="776"/>
      <c r="R14" s="776"/>
      <c r="S14" s="776"/>
      <c r="T14" s="776"/>
      <c r="U14" s="785"/>
      <c r="V14" s="785"/>
      <c r="W14" s="785"/>
      <c r="X14" s="785"/>
      <c r="Y14" s="785"/>
      <c r="Z14" s="785"/>
      <c r="AA14" s="785"/>
      <c r="AB14" s="777"/>
    </row>
    <row r="15" spans="1:28" s="703" customFormat="1" ht="19.5" customHeight="1" x14ac:dyDescent="0.15">
      <c r="A15" s="1040"/>
      <c r="C15" s="853"/>
      <c r="D15" s="1026"/>
      <c r="E15" s="1029"/>
      <c r="F15" s="1029"/>
      <c r="G15" s="835"/>
      <c r="H15" s="836"/>
      <c r="I15" s="835"/>
      <c r="J15" s="835"/>
      <c r="K15" s="778" t="s">
        <v>57</v>
      </c>
      <c r="L15" s="704"/>
      <c r="M15" s="704"/>
      <c r="N15" s="704"/>
      <c r="O15" s="704"/>
      <c r="P15" s="704"/>
      <c r="Q15" s="704"/>
      <c r="R15" s="704"/>
      <c r="S15" s="704"/>
      <c r="T15" s="705"/>
      <c r="U15" s="786"/>
      <c r="V15" s="786"/>
      <c r="W15" s="786"/>
      <c r="X15" s="786"/>
      <c r="Y15" s="786"/>
      <c r="Z15" s="786"/>
      <c r="AA15" s="786"/>
      <c r="AB15" s="706"/>
    </row>
    <row r="16" spans="1:28" s="703" customFormat="1" ht="19.5" customHeight="1" x14ac:dyDescent="0.15">
      <c r="A16" s="1038" t="s">
        <v>525</v>
      </c>
      <c r="C16" s="851">
        <v>5</v>
      </c>
      <c r="D16" s="1024" t="s">
        <v>520</v>
      </c>
      <c r="E16" s="1027" t="s">
        <v>518</v>
      </c>
      <c r="F16" s="1030"/>
      <c r="G16" s="1021"/>
      <c r="H16" s="1018"/>
      <c r="I16" s="1021"/>
      <c r="J16" s="1021"/>
      <c r="K16" s="774" t="s">
        <v>476</v>
      </c>
      <c r="L16" s="707"/>
      <c r="M16" s="707"/>
      <c r="N16" s="707"/>
      <c r="O16" s="707"/>
      <c r="P16" s="707"/>
      <c r="Q16" s="707"/>
      <c r="R16" s="707"/>
      <c r="S16" s="707"/>
      <c r="T16" s="707"/>
      <c r="U16" s="787"/>
      <c r="V16" s="787"/>
      <c r="W16" s="787"/>
      <c r="X16" s="787"/>
      <c r="Y16" s="787"/>
      <c r="Z16" s="787"/>
      <c r="AA16" s="787"/>
      <c r="AB16" s="708"/>
    </row>
    <row r="17" spans="1:28" s="703" customFormat="1" ht="19.5" customHeight="1" x14ac:dyDescent="0.15">
      <c r="A17" s="1039"/>
      <c r="C17" s="852"/>
      <c r="D17" s="1025"/>
      <c r="E17" s="1028"/>
      <c r="F17" s="1028"/>
      <c r="G17" s="1022"/>
      <c r="H17" s="1019"/>
      <c r="I17" s="1022"/>
      <c r="J17" s="1022"/>
      <c r="K17" s="775" t="s">
        <v>475</v>
      </c>
      <c r="L17" s="779"/>
      <c r="M17" s="779"/>
      <c r="N17" s="779"/>
      <c r="O17" s="779"/>
      <c r="P17" s="779"/>
      <c r="Q17" s="779"/>
      <c r="R17" s="779"/>
      <c r="S17" s="779"/>
      <c r="T17" s="779"/>
      <c r="U17" s="788"/>
      <c r="V17" s="788"/>
      <c r="W17" s="788"/>
      <c r="X17" s="788"/>
      <c r="Y17" s="788"/>
      <c r="Z17" s="788"/>
      <c r="AA17" s="788"/>
      <c r="AB17" s="780"/>
    </row>
    <row r="18" spans="1:28" s="703" customFormat="1" ht="19.5" customHeight="1" thickBot="1" x14ac:dyDescent="0.2">
      <c r="A18" s="1040"/>
      <c r="C18" s="853"/>
      <c r="D18" s="1041"/>
      <c r="E18" s="1029"/>
      <c r="F18" s="1031"/>
      <c r="G18" s="1032"/>
      <c r="H18" s="1037"/>
      <c r="I18" s="1032"/>
      <c r="J18" s="1032"/>
      <c r="K18" s="798" t="s">
        <v>57</v>
      </c>
      <c r="L18" s="799"/>
      <c r="M18" s="799"/>
      <c r="N18" s="800"/>
      <c r="O18" s="800"/>
      <c r="P18" s="800"/>
      <c r="Q18" s="800"/>
      <c r="R18" s="800"/>
      <c r="S18" s="800"/>
      <c r="T18" s="799"/>
      <c r="U18" s="801"/>
      <c r="V18" s="801"/>
      <c r="W18" s="801"/>
      <c r="X18" s="801"/>
      <c r="Y18" s="801"/>
      <c r="Z18" s="801"/>
      <c r="AA18" s="801"/>
      <c r="AB18" s="802"/>
    </row>
    <row r="19" spans="1:28" s="703" customFormat="1" ht="19.5" customHeight="1" x14ac:dyDescent="0.15">
      <c r="A19" s="848"/>
      <c r="C19" s="709"/>
      <c r="D19" s="1035"/>
      <c r="E19" s="1033"/>
      <c r="F19" s="1033"/>
      <c r="G19" s="1033"/>
      <c r="H19" s="1033"/>
      <c r="I19" s="1033"/>
      <c r="J19" s="1033"/>
      <c r="K19" s="794" t="s">
        <v>476</v>
      </c>
      <c r="L19" s="795">
        <f>L4+L7+L10+L13</f>
        <v>0</v>
      </c>
      <c r="M19" s="795">
        <f t="shared" ref="M19:AB19" si="0">M4+M7+M10+M13</f>
        <v>0</v>
      </c>
      <c r="N19" s="795">
        <f t="shared" si="0"/>
        <v>0</v>
      </c>
      <c r="O19" s="795">
        <f t="shared" si="0"/>
        <v>0</v>
      </c>
      <c r="P19" s="795">
        <f t="shared" si="0"/>
        <v>0</v>
      </c>
      <c r="Q19" s="795">
        <f t="shared" si="0"/>
        <v>0</v>
      </c>
      <c r="R19" s="795">
        <f t="shared" si="0"/>
        <v>0</v>
      </c>
      <c r="S19" s="795">
        <f t="shared" si="0"/>
        <v>0</v>
      </c>
      <c r="T19" s="795">
        <f t="shared" si="0"/>
        <v>0</v>
      </c>
      <c r="U19" s="795">
        <f t="shared" ref="U19:AA19" si="1">U4+U7+U10+U13</f>
        <v>0</v>
      </c>
      <c r="V19" s="795">
        <f t="shared" si="1"/>
        <v>0</v>
      </c>
      <c r="W19" s="795">
        <f t="shared" si="1"/>
        <v>0</v>
      </c>
      <c r="X19" s="795">
        <f t="shared" si="1"/>
        <v>0</v>
      </c>
      <c r="Y19" s="795">
        <f t="shared" si="1"/>
        <v>0</v>
      </c>
      <c r="Z19" s="795">
        <f t="shared" si="1"/>
        <v>0</v>
      </c>
      <c r="AA19" s="795">
        <f t="shared" si="1"/>
        <v>0</v>
      </c>
      <c r="AB19" s="796">
        <f t="shared" si="0"/>
        <v>0</v>
      </c>
    </row>
    <row r="20" spans="1:28" s="703" customFormat="1" ht="19.5" customHeight="1" x14ac:dyDescent="0.15">
      <c r="A20" s="848"/>
      <c r="C20" s="789" t="s">
        <v>485</v>
      </c>
      <c r="D20" s="1035"/>
      <c r="E20" s="1033"/>
      <c r="F20" s="1033"/>
      <c r="G20" s="1033"/>
      <c r="H20" s="1033"/>
      <c r="I20" s="1033"/>
      <c r="J20" s="1033"/>
      <c r="K20" s="781" t="s">
        <v>475</v>
      </c>
      <c r="L20" s="782">
        <f t="shared" ref="L20:L21" si="2">L5+L8+L11+L14</f>
        <v>0</v>
      </c>
      <c r="M20" s="782">
        <f t="shared" ref="M20:AB20" si="3">M5+M8+M11+M14</f>
        <v>0</v>
      </c>
      <c r="N20" s="782">
        <f t="shared" si="3"/>
        <v>0</v>
      </c>
      <c r="O20" s="782">
        <f t="shared" si="3"/>
        <v>0</v>
      </c>
      <c r="P20" s="782">
        <f t="shared" si="3"/>
        <v>0</v>
      </c>
      <c r="Q20" s="782">
        <f t="shared" si="3"/>
        <v>0</v>
      </c>
      <c r="R20" s="782">
        <f t="shared" si="3"/>
        <v>0</v>
      </c>
      <c r="S20" s="782">
        <f t="shared" si="3"/>
        <v>0</v>
      </c>
      <c r="T20" s="782">
        <f t="shared" si="3"/>
        <v>0</v>
      </c>
      <c r="U20" s="782">
        <f t="shared" ref="U20:AA20" si="4">U5+U8+U11+U14</f>
        <v>0</v>
      </c>
      <c r="V20" s="782">
        <f t="shared" si="4"/>
        <v>0</v>
      </c>
      <c r="W20" s="782">
        <f t="shared" si="4"/>
        <v>0</v>
      </c>
      <c r="X20" s="782">
        <f t="shared" si="4"/>
        <v>0</v>
      </c>
      <c r="Y20" s="782">
        <f t="shared" si="4"/>
        <v>0</v>
      </c>
      <c r="Z20" s="782">
        <f t="shared" si="4"/>
        <v>0</v>
      </c>
      <c r="AA20" s="782">
        <f t="shared" si="4"/>
        <v>0</v>
      </c>
      <c r="AB20" s="783">
        <f t="shared" si="3"/>
        <v>0</v>
      </c>
    </row>
    <row r="21" spans="1:28" s="703" customFormat="1" ht="19.5" customHeight="1" thickBot="1" x14ac:dyDescent="0.2">
      <c r="A21" s="848"/>
      <c r="C21" s="710"/>
      <c r="D21" s="1036"/>
      <c r="E21" s="1034"/>
      <c r="F21" s="1034"/>
      <c r="G21" s="1034"/>
      <c r="H21" s="1034"/>
      <c r="I21" s="1034"/>
      <c r="J21" s="1034"/>
      <c r="K21" s="790" t="s">
        <v>57</v>
      </c>
      <c r="L21" s="791">
        <f t="shared" si="2"/>
        <v>0</v>
      </c>
      <c r="M21" s="791">
        <f t="shared" ref="M21:AB21" si="5">M6+M9+M12+M15</f>
        <v>0</v>
      </c>
      <c r="N21" s="791">
        <f t="shared" si="5"/>
        <v>0</v>
      </c>
      <c r="O21" s="791">
        <f t="shared" si="5"/>
        <v>0</v>
      </c>
      <c r="P21" s="791">
        <f t="shared" si="5"/>
        <v>0</v>
      </c>
      <c r="Q21" s="791">
        <f t="shared" si="5"/>
        <v>0</v>
      </c>
      <c r="R21" s="791">
        <f t="shared" si="5"/>
        <v>0</v>
      </c>
      <c r="S21" s="791">
        <f t="shared" si="5"/>
        <v>0</v>
      </c>
      <c r="T21" s="791">
        <f t="shared" si="5"/>
        <v>0</v>
      </c>
      <c r="U21" s="791">
        <f t="shared" ref="U21:AA21" si="6">U6+U9+U12+U15</f>
        <v>0</v>
      </c>
      <c r="V21" s="791">
        <f t="shared" si="6"/>
        <v>0</v>
      </c>
      <c r="W21" s="791">
        <f t="shared" si="6"/>
        <v>0</v>
      </c>
      <c r="X21" s="791">
        <f t="shared" si="6"/>
        <v>0</v>
      </c>
      <c r="Y21" s="791">
        <f t="shared" si="6"/>
        <v>0</v>
      </c>
      <c r="Z21" s="791">
        <f t="shared" si="6"/>
        <v>0</v>
      </c>
      <c r="AA21" s="791">
        <f t="shared" si="6"/>
        <v>0</v>
      </c>
      <c r="AB21" s="792">
        <f t="shared" si="5"/>
        <v>0</v>
      </c>
    </row>
    <row r="22" spans="1:28" s="703" customFormat="1" ht="19.5" customHeight="1" x14ac:dyDescent="0.15">
      <c r="A22" s="848"/>
      <c r="C22" s="711"/>
      <c r="D22" s="844"/>
    </row>
    <row r="23" spans="1:28" ht="19.5" customHeight="1" x14ac:dyDescent="0.15">
      <c r="D23" s="845"/>
      <c r="E23" s="8"/>
      <c r="F23" s="8"/>
      <c r="G23" s="8"/>
      <c r="H23" s="8"/>
      <c r="I23" s="8"/>
      <c r="J23" s="8"/>
      <c r="K23" s="9"/>
      <c r="L23" s="10"/>
      <c r="M23" s="10"/>
    </row>
    <row r="24" spans="1:28" ht="19.5" customHeight="1" x14ac:dyDescent="0.15">
      <c r="D24" s="845"/>
      <c r="E24" s="8"/>
      <c r="F24" s="8"/>
      <c r="G24" s="8"/>
      <c r="H24" s="8"/>
      <c r="I24" s="8"/>
      <c r="J24" s="8"/>
      <c r="K24" s="8"/>
      <c r="L24" s="8"/>
      <c r="M24" s="8"/>
    </row>
    <row r="25" spans="1:28" ht="19.5" customHeight="1" x14ac:dyDescent="0.15">
      <c r="D25" s="846"/>
      <c r="E25" s="11"/>
      <c r="F25" s="12"/>
      <c r="G25" s="12"/>
      <c r="H25" s="12"/>
      <c r="I25" s="12"/>
      <c r="J25" s="12"/>
      <c r="K25" s="10"/>
      <c r="L25" s="10"/>
      <c r="M25" s="10"/>
    </row>
    <row r="26" spans="1:28" ht="19.5" customHeight="1" x14ac:dyDescent="0.15">
      <c r="D26" s="846"/>
      <c r="E26" s="11"/>
      <c r="F26" s="12"/>
      <c r="G26" s="12"/>
      <c r="H26" s="12"/>
      <c r="I26" s="12"/>
      <c r="J26" s="12"/>
      <c r="K26" s="10"/>
      <c r="L26" s="12"/>
      <c r="M26" s="12"/>
    </row>
    <row r="28" spans="1:28" ht="14.25" thickBot="1" x14ac:dyDescent="0.2"/>
    <row r="29" spans="1:28" ht="14.25" thickBot="1" x14ac:dyDescent="0.2">
      <c r="C29" s="225"/>
      <c r="D29" s="226" t="s">
        <v>116</v>
      </c>
      <c r="E29" s="1042" t="s">
        <v>526</v>
      </c>
      <c r="F29" s="1043"/>
    </row>
    <row r="30" spans="1:28" x14ac:dyDescent="0.15">
      <c r="C30" s="849">
        <v>1</v>
      </c>
      <c r="D30" s="1024" t="s">
        <v>513</v>
      </c>
      <c r="E30" s="1044" t="s">
        <v>527</v>
      </c>
      <c r="F30" s="1045"/>
    </row>
    <row r="31" spans="1:28" x14ac:dyDescent="0.15">
      <c r="C31" s="849"/>
      <c r="D31" s="1025"/>
      <c r="E31" s="1046"/>
      <c r="F31" s="1047"/>
    </row>
    <row r="32" spans="1:28" x14ac:dyDescent="0.15">
      <c r="C32" s="850"/>
      <c r="D32" s="1026"/>
      <c r="E32" s="1048"/>
      <c r="F32" s="1049"/>
    </row>
    <row r="33" spans="3:6" x14ac:dyDescent="0.15">
      <c r="C33" s="851">
        <v>2</v>
      </c>
      <c r="D33" s="1024" t="s">
        <v>515</v>
      </c>
      <c r="E33" s="1050" t="s">
        <v>528</v>
      </c>
      <c r="F33" s="1051"/>
    </row>
    <row r="34" spans="3:6" x14ac:dyDescent="0.15">
      <c r="C34" s="852"/>
      <c r="D34" s="1025"/>
      <c r="E34" s="1046"/>
      <c r="F34" s="1047"/>
    </row>
    <row r="35" spans="3:6" x14ac:dyDescent="0.15">
      <c r="C35" s="853"/>
      <c r="D35" s="1026"/>
      <c r="E35" s="1048"/>
      <c r="F35" s="1049"/>
    </row>
    <row r="36" spans="3:6" x14ac:dyDescent="0.15">
      <c r="C36" s="851">
        <v>3</v>
      </c>
      <c r="D36" s="1024" t="s">
        <v>517</v>
      </c>
      <c r="E36" s="1052" t="s">
        <v>529</v>
      </c>
      <c r="F36" s="1053"/>
    </row>
    <row r="37" spans="3:6" x14ac:dyDescent="0.15">
      <c r="C37" s="852"/>
      <c r="D37" s="1025"/>
      <c r="E37" s="1054"/>
      <c r="F37" s="1055"/>
    </row>
    <row r="38" spans="3:6" x14ac:dyDescent="0.15">
      <c r="C38" s="853"/>
      <c r="D38" s="1026"/>
      <c r="E38" s="1056"/>
      <c r="F38" s="1057"/>
    </row>
    <row r="39" spans="3:6" x14ac:dyDescent="0.15">
      <c r="C39" s="851">
        <v>4</v>
      </c>
      <c r="D39" s="1024" t="s">
        <v>519</v>
      </c>
      <c r="E39" s="1050" t="s">
        <v>530</v>
      </c>
      <c r="F39" s="1051"/>
    </row>
    <row r="40" spans="3:6" x14ac:dyDescent="0.15">
      <c r="C40" s="852"/>
      <c r="D40" s="1025"/>
      <c r="E40" s="1046"/>
      <c r="F40" s="1047"/>
    </row>
    <row r="41" spans="3:6" x14ac:dyDescent="0.15">
      <c r="C41" s="853"/>
      <c r="D41" s="1026"/>
      <c r="E41" s="1048"/>
      <c r="F41" s="1049"/>
    </row>
    <row r="42" spans="3:6" x14ac:dyDescent="0.15">
      <c r="C42" s="851">
        <v>5</v>
      </c>
      <c r="D42" s="1024" t="s">
        <v>520</v>
      </c>
      <c r="E42" s="1050" t="s">
        <v>531</v>
      </c>
      <c r="F42" s="1051"/>
    </row>
    <row r="43" spans="3:6" x14ac:dyDescent="0.15">
      <c r="C43" s="852"/>
      <c r="D43" s="1025"/>
      <c r="E43" s="1046"/>
      <c r="F43" s="1047"/>
    </row>
    <row r="44" spans="3:6" ht="14.25" thickBot="1" x14ac:dyDescent="0.2">
      <c r="C44" s="854"/>
      <c r="D44" s="1041"/>
      <c r="E44" s="1058"/>
      <c r="F44" s="1059"/>
    </row>
  </sheetData>
  <mergeCells count="54">
    <mergeCell ref="J10:J12"/>
    <mergeCell ref="D10:D12"/>
    <mergeCell ref="D16:D18"/>
    <mergeCell ref="D42:D44"/>
    <mergeCell ref="E29:F29"/>
    <mergeCell ref="E30:F32"/>
    <mergeCell ref="E33:F35"/>
    <mergeCell ref="E36:F38"/>
    <mergeCell ref="E39:F41"/>
    <mergeCell ref="E42:F44"/>
    <mergeCell ref="D36:D38"/>
    <mergeCell ref="D39:D41"/>
    <mergeCell ref="D30:D32"/>
    <mergeCell ref="D33:D35"/>
    <mergeCell ref="A4:A6"/>
    <mergeCell ref="A7:A9"/>
    <mergeCell ref="A10:A12"/>
    <mergeCell ref="A13:A15"/>
    <mergeCell ref="A16:A18"/>
    <mergeCell ref="E16:E18"/>
    <mergeCell ref="F16:F18"/>
    <mergeCell ref="G16:G18"/>
    <mergeCell ref="J19:J21"/>
    <mergeCell ref="D19:D21"/>
    <mergeCell ref="E19:E21"/>
    <mergeCell ref="F19:F21"/>
    <mergeCell ref="G19:G21"/>
    <mergeCell ref="H19:H21"/>
    <mergeCell ref="I19:I21"/>
    <mergeCell ref="H16:H18"/>
    <mergeCell ref="I16:I18"/>
    <mergeCell ref="J16:J18"/>
    <mergeCell ref="J4:J6"/>
    <mergeCell ref="D7:D9"/>
    <mergeCell ref="E7:E9"/>
    <mergeCell ref="F7:F9"/>
    <mergeCell ref="G7:G9"/>
    <mergeCell ref="H7:H9"/>
    <mergeCell ref="I7:I9"/>
    <mergeCell ref="J7:J9"/>
    <mergeCell ref="D4:D6"/>
    <mergeCell ref="E4:E6"/>
    <mergeCell ref="F4:F6"/>
    <mergeCell ref="G4:G6"/>
    <mergeCell ref="H4:H6"/>
    <mergeCell ref="I4:I6"/>
    <mergeCell ref="D13:D15"/>
    <mergeCell ref="E13:E15"/>
    <mergeCell ref="F13:F15"/>
    <mergeCell ref="E10:E12"/>
    <mergeCell ref="F10:F12"/>
    <mergeCell ref="G10:G12"/>
    <mergeCell ref="H10:H12"/>
    <mergeCell ref="I10:I12"/>
  </mergeCells>
  <phoneticPr fontId="2"/>
  <pageMargins left="0.39370078740157483" right="0.39370078740157483" top="0.78740157480314965" bottom="0.59055118110236227" header="0" footer="0"/>
  <pageSetup paperSize="9" scale="8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11">
    <pageSetUpPr fitToPage="1"/>
  </sheetPr>
  <dimension ref="B1:CB106"/>
  <sheetViews>
    <sheetView zoomScale="70" zoomScaleNormal="70" workbookViewId="0">
      <selection activeCell="AP1" sqref="AP1"/>
    </sheetView>
  </sheetViews>
  <sheetFormatPr defaultRowHeight="18.75" customHeight="1" x14ac:dyDescent="0.15"/>
  <cols>
    <col min="1" max="1" width="2.5" style="121" customWidth="1"/>
    <col min="2" max="2" width="23.875" style="121" customWidth="1"/>
    <col min="3" max="3" width="16" style="121" customWidth="1"/>
    <col min="4" max="39" width="5.875" style="121" customWidth="1"/>
    <col min="40" max="40" width="7.75" style="121" customWidth="1"/>
    <col min="41" max="41" width="8.75" style="121" customWidth="1"/>
    <col min="42" max="42" width="23.25" style="121" customWidth="1"/>
    <col min="43" max="43" width="15.625" style="121" customWidth="1"/>
    <col min="44" max="79" width="6.5" style="121" customWidth="1"/>
    <col min="80" max="80" width="7.5" style="121" customWidth="1"/>
    <col min="81" max="16384" width="9" style="121"/>
  </cols>
  <sheetData>
    <row r="1" spans="2:80" ht="21" customHeight="1" x14ac:dyDescent="0.15">
      <c r="B1" s="131" t="s">
        <v>279</v>
      </c>
      <c r="C1" s="411" t="s">
        <v>456</v>
      </c>
    </row>
    <row r="3" spans="2:80" ht="20.25" customHeight="1" x14ac:dyDescent="0.15">
      <c r="B3" s="130" t="s">
        <v>345</v>
      </c>
      <c r="E3" s="123"/>
      <c r="G3" s="125"/>
      <c r="H3" s="125"/>
      <c r="I3" s="125"/>
      <c r="J3" s="125"/>
      <c r="AD3" s="125"/>
      <c r="AE3" s="125"/>
      <c r="AF3" s="125"/>
      <c r="AP3" s="122" t="s">
        <v>346</v>
      </c>
    </row>
    <row r="4" spans="2:80" ht="20.25" customHeight="1" x14ac:dyDescent="0.15">
      <c r="B4" s="512" t="s">
        <v>358</v>
      </c>
      <c r="C4" s="336">
        <v>10</v>
      </c>
      <c r="D4" s="335" t="s">
        <v>344</v>
      </c>
      <c r="E4" s="123"/>
      <c r="G4" s="125"/>
      <c r="H4" s="125"/>
      <c r="I4" s="125"/>
      <c r="J4" s="125"/>
      <c r="AD4" s="125"/>
      <c r="AE4" s="125"/>
      <c r="AF4" s="125"/>
      <c r="AP4" s="183" t="str">
        <f>B4</f>
        <v>〇〇部門</v>
      </c>
      <c r="AQ4" s="731">
        <v>20</v>
      </c>
      <c r="AR4" s="335" t="s">
        <v>343</v>
      </c>
      <c r="AS4" s="123"/>
      <c r="AU4" s="125"/>
      <c r="AV4" s="125"/>
      <c r="AW4" s="125"/>
      <c r="AX4" s="125"/>
      <c r="BR4" s="125"/>
      <c r="BS4" s="125"/>
      <c r="BT4" s="125"/>
    </row>
    <row r="5" spans="2:80" ht="18.75" customHeight="1" x14ac:dyDescent="0.15">
      <c r="B5" s="994" t="s">
        <v>64</v>
      </c>
      <c r="C5" s="973" t="s">
        <v>47</v>
      </c>
      <c r="D5" s="973" t="s">
        <v>54</v>
      </c>
      <c r="E5" s="973"/>
      <c r="F5" s="973"/>
      <c r="G5" s="973" t="s">
        <v>65</v>
      </c>
      <c r="H5" s="973"/>
      <c r="I5" s="973"/>
      <c r="J5" s="973" t="s">
        <v>66</v>
      </c>
      <c r="K5" s="973"/>
      <c r="L5" s="973"/>
      <c r="M5" s="973" t="s">
        <v>67</v>
      </c>
      <c r="N5" s="973"/>
      <c r="O5" s="973"/>
      <c r="P5" s="973" t="s">
        <v>68</v>
      </c>
      <c r="Q5" s="973"/>
      <c r="R5" s="973"/>
      <c r="S5" s="973" t="s">
        <v>69</v>
      </c>
      <c r="T5" s="973"/>
      <c r="U5" s="973"/>
      <c r="V5" s="973" t="s">
        <v>70</v>
      </c>
      <c r="W5" s="973"/>
      <c r="X5" s="973"/>
      <c r="Y5" s="973" t="s">
        <v>71</v>
      </c>
      <c r="Z5" s="973"/>
      <c r="AA5" s="973"/>
      <c r="AB5" s="973" t="s">
        <v>72</v>
      </c>
      <c r="AC5" s="973"/>
      <c r="AD5" s="973"/>
      <c r="AE5" s="973" t="s">
        <v>73</v>
      </c>
      <c r="AF5" s="973"/>
      <c r="AG5" s="973"/>
      <c r="AH5" s="973" t="s">
        <v>74</v>
      </c>
      <c r="AI5" s="973"/>
      <c r="AJ5" s="973"/>
      <c r="AK5" s="973" t="s">
        <v>75</v>
      </c>
      <c r="AL5" s="973"/>
      <c r="AM5" s="973"/>
      <c r="AN5" s="988" t="s">
        <v>51</v>
      </c>
      <c r="AP5" s="977" t="s">
        <v>64</v>
      </c>
      <c r="AQ5" s="972" t="s">
        <v>47</v>
      </c>
      <c r="AR5" s="972" t="s">
        <v>54</v>
      </c>
      <c r="AS5" s="972"/>
      <c r="AT5" s="972"/>
      <c r="AU5" s="972" t="s">
        <v>65</v>
      </c>
      <c r="AV5" s="972"/>
      <c r="AW5" s="972"/>
      <c r="AX5" s="972" t="s">
        <v>66</v>
      </c>
      <c r="AY5" s="972"/>
      <c r="AZ5" s="972"/>
      <c r="BA5" s="972" t="s">
        <v>67</v>
      </c>
      <c r="BB5" s="972"/>
      <c r="BC5" s="972"/>
      <c r="BD5" s="972" t="s">
        <v>68</v>
      </c>
      <c r="BE5" s="972"/>
      <c r="BF5" s="972"/>
      <c r="BG5" s="972" t="s">
        <v>69</v>
      </c>
      <c r="BH5" s="972"/>
      <c r="BI5" s="972"/>
      <c r="BJ5" s="972" t="s">
        <v>70</v>
      </c>
      <c r="BK5" s="972"/>
      <c r="BL5" s="972"/>
      <c r="BM5" s="972" t="s">
        <v>71</v>
      </c>
      <c r="BN5" s="972"/>
      <c r="BO5" s="972"/>
      <c r="BP5" s="972" t="s">
        <v>72</v>
      </c>
      <c r="BQ5" s="972"/>
      <c r="BR5" s="972"/>
      <c r="BS5" s="972" t="s">
        <v>73</v>
      </c>
      <c r="BT5" s="972"/>
      <c r="BU5" s="972"/>
      <c r="BV5" s="972" t="s">
        <v>74</v>
      </c>
      <c r="BW5" s="972"/>
      <c r="BX5" s="972"/>
      <c r="BY5" s="972" t="s">
        <v>75</v>
      </c>
      <c r="BZ5" s="972"/>
      <c r="CA5" s="972"/>
      <c r="CB5" s="972" t="s">
        <v>51</v>
      </c>
    </row>
    <row r="6" spans="2:80" ht="18.75" customHeight="1" x14ac:dyDescent="0.15">
      <c r="B6" s="996"/>
      <c r="C6" s="973"/>
      <c r="D6" s="126" t="s">
        <v>76</v>
      </c>
      <c r="E6" s="126" t="s">
        <v>77</v>
      </c>
      <c r="F6" s="126" t="s">
        <v>78</v>
      </c>
      <c r="G6" s="126" t="s">
        <v>76</v>
      </c>
      <c r="H6" s="126" t="s">
        <v>77</v>
      </c>
      <c r="I6" s="126" t="s">
        <v>78</v>
      </c>
      <c r="J6" s="126" t="s">
        <v>76</v>
      </c>
      <c r="K6" s="126" t="s">
        <v>77</v>
      </c>
      <c r="L6" s="126" t="s">
        <v>78</v>
      </c>
      <c r="M6" s="126" t="s">
        <v>76</v>
      </c>
      <c r="N6" s="126" t="s">
        <v>77</v>
      </c>
      <c r="O6" s="126" t="s">
        <v>78</v>
      </c>
      <c r="P6" s="126" t="s">
        <v>76</v>
      </c>
      <c r="Q6" s="126" t="s">
        <v>77</v>
      </c>
      <c r="R6" s="126" t="s">
        <v>78</v>
      </c>
      <c r="S6" s="126" t="s">
        <v>76</v>
      </c>
      <c r="T6" s="126" t="s">
        <v>77</v>
      </c>
      <c r="U6" s="126" t="s">
        <v>78</v>
      </c>
      <c r="V6" s="126" t="s">
        <v>76</v>
      </c>
      <c r="W6" s="126" t="s">
        <v>77</v>
      </c>
      <c r="X6" s="126" t="s">
        <v>78</v>
      </c>
      <c r="Y6" s="126" t="s">
        <v>76</v>
      </c>
      <c r="Z6" s="126" t="s">
        <v>77</v>
      </c>
      <c r="AA6" s="126" t="s">
        <v>78</v>
      </c>
      <c r="AB6" s="126" t="s">
        <v>76</v>
      </c>
      <c r="AC6" s="126" t="s">
        <v>77</v>
      </c>
      <c r="AD6" s="126" t="s">
        <v>78</v>
      </c>
      <c r="AE6" s="126" t="s">
        <v>76</v>
      </c>
      <c r="AF6" s="126" t="s">
        <v>77</v>
      </c>
      <c r="AG6" s="126" t="s">
        <v>78</v>
      </c>
      <c r="AH6" s="126" t="s">
        <v>76</v>
      </c>
      <c r="AI6" s="126" t="s">
        <v>77</v>
      </c>
      <c r="AJ6" s="126" t="s">
        <v>78</v>
      </c>
      <c r="AK6" s="126" t="s">
        <v>76</v>
      </c>
      <c r="AL6" s="126" t="s">
        <v>77</v>
      </c>
      <c r="AM6" s="126" t="s">
        <v>78</v>
      </c>
      <c r="AN6" s="989"/>
      <c r="AP6" s="977"/>
      <c r="AQ6" s="972"/>
      <c r="AR6" s="127" t="s">
        <v>76</v>
      </c>
      <c r="AS6" s="127" t="s">
        <v>77</v>
      </c>
      <c r="AT6" s="127" t="s">
        <v>78</v>
      </c>
      <c r="AU6" s="127" t="s">
        <v>76</v>
      </c>
      <c r="AV6" s="127" t="s">
        <v>77</v>
      </c>
      <c r="AW6" s="127" t="s">
        <v>78</v>
      </c>
      <c r="AX6" s="127" t="s">
        <v>76</v>
      </c>
      <c r="AY6" s="127" t="s">
        <v>77</v>
      </c>
      <c r="AZ6" s="127" t="s">
        <v>78</v>
      </c>
      <c r="BA6" s="127" t="s">
        <v>76</v>
      </c>
      <c r="BB6" s="127" t="s">
        <v>77</v>
      </c>
      <c r="BC6" s="127" t="s">
        <v>78</v>
      </c>
      <c r="BD6" s="127" t="s">
        <v>76</v>
      </c>
      <c r="BE6" s="127" t="s">
        <v>77</v>
      </c>
      <c r="BF6" s="127" t="s">
        <v>78</v>
      </c>
      <c r="BG6" s="127" t="s">
        <v>76</v>
      </c>
      <c r="BH6" s="127" t="s">
        <v>77</v>
      </c>
      <c r="BI6" s="127" t="s">
        <v>78</v>
      </c>
      <c r="BJ6" s="127" t="s">
        <v>76</v>
      </c>
      <c r="BK6" s="127" t="s">
        <v>77</v>
      </c>
      <c r="BL6" s="127" t="s">
        <v>78</v>
      </c>
      <c r="BM6" s="127" t="s">
        <v>76</v>
      </c>
      <c r="BN6" s="127" t="s">
        <v>77</v>
      </c>
      <c r="BO6" s="127" t="s">
        <v>78</v>
      </c>
      <c r="BP6" s="127" t="s">
        <v>76</v>
      </c>
      <c r="BQ6" s="127" t="s">
        <v>77</v>
      </c>
      <c r="BR6" s="127" t="s">
        <v>78</v>
      </c>
      <c r="BS6" s="127" t="s">
        <v>76</v>
      </c>
      <c r="BT6" s="127" t="s">
        <v>77</v>
      </c>
      <c r="BU6" s="127" t="s">
        <v>78</v>
      </c>
      <c r="BV6" s="127" t="s">
        <v>76</v>
      </c>
      <c r="BW6" s="127" t="s">
        <v>77</v>
      </c>
      <c r="BX6" s="127" t="s">
        <v>78</v>
      </c>
      <c r="BY6" s="127" t="s">
        <v>76</v>
      </c>
      <c r="BZ6" s="127" t="s">
        <v>77</v>
      </c>
      <c r="CA6" s="127" t="s">
        <v>78</v>
      </c>
      <c r="CB6" s="972"/>
    </row>
    <row r="7" spans="2:80" s="125" customFormat="1" ht="18.75" customHeight="1" x14ac:dyDescent="0.15">
      <c r="B7" s="537"/>
      <c r="C7" s="538" t="s">
        <v>130</v>
      </c>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539"/>
      <c r="AI7" s="539"/>
      <c r="AJ7" s="539"/>
      <c r="AK7" s="539"/>
      <c r="AL7" s="539"/>
      <c r="AM7" s="539"/>
      <c r="AN7" s="540">
        <f>SUM(D7:AM7)</f>
        <v>0</v>
      </c>
      <c r="AP7" s="528">
        <f>B7</f>
        <v>0</v>
      </c>
      <c r="AQ7" s="529" t="str">
        <f>C7</f>
        <v>～</v>
      </c>
      <c r="AR7" s="530">
        <f>D7*$AQ$4/10</f>
        <v>0</v>
      </c>
      <c r="AS7" s="530">
        <f t="shared" ref="AS7:CA7" si="0">E7*$AQ$4/10</f>
        <v>0</v>
      </c>
      <c r="AT7" s="530">
        <f t="shared" si="0"/>
        <v>0</v>
      </c>
      <c r="AU7" s="530">
        <f t="shared" si="0"/>
        <v>0</v>
      </c>
      <c r="AV7" s="530">
        <f t="shared" si="0"/>
        <v>0</v>
      </c>
      <c r="AW7" s="530">
        <f t="shared" si="0"/>
        <v>0</v>
      </c>
      <c r="AX7" s="530">
        <f t="shared" si="0"/>
        <v>0</v>
      </c>
      <c r="AY7" s="530">
        <f t="shared" si="0"/>
        <v>0</v>
      </c>
      <c r="AZ7" s="530">
        <f t="shared" si="0"/>
        <v>0</v>
      </c>
      <c r="BA7" s="530">
        <f t="shared" si="0"/>
        <v>0</v>
      </c>
      <c r="BB7" s="530">
        <f t="shared" si="0"/>
        <v>0</v>
      </c>
      <c r="BC7" s="530">
        <f t="shared" si="0"/>
        <v>0</v>
      </c>
      <c r="BD7" s="530">
        <f t="shared" si="0"/>
        <v>0</v>
      </c>
      <c r="BE7" s="530">
        <f t="shared" si="0"/>
        <v>0</v>
      </c>
      <c r="BF7" s="530">
        <f t="shared" si="0"/>
        <v>0</v>
      </c>
      <c r="BG7" s="530">
        <f t="shared" si="0"/>
        <v>0</v>
      </c>
      <c r="BH7" s="530">
        <f t="shared" si="0"/>
        <v>0</v>
      </c>
      <c r="BI7" s="530">
        <f t="shared" si="0"/>
        <v>0</v>
      </c>
      <c r="BJ7" s="530">
        <f t="shared" si="0"/>
        <v>0</v>
      </c>
      <c r="BK7" s="530">
        <f t="shared" si="0"/>
        <v>0</v>
      </c>
      <c r="BL7" s="530">
        <f t="shared" si="0"/>
        <v>0</v>
      </c>
      <c r="BM7" s="530">
        <f t="shared" si="0"/>
        <v>0</v>
      </c>
      <c r="BN7" s="530">
        <f t="shared" si="0"/>
        <v>0</v>
      </c>
      <c r="BO7" s="530">
        <f t="shared" si="0"/>
        <v>0</v>
      </c>
      <c r="BP7" s="530">
        <f t="shared" si="0"/>
        <v>0</v>
      </c>
      <c r="BQ7" s="530">
        <f t="shared" si="0"/>
        <v>0</v>
      </c>
      <c r="BR7" s="530">
        <f t="shared" si="0"/>
        <v>0</v>
      </c>
      <c r="BS7" s="530">
        <f t="shared" si="0"/>
        <v>0</v>
      </c>
      <c r="BT7" s="530">
        <f t="shared" si="0"/>
        <v>0</v>
      </c>
      <c r="BU7" s="530">
        <f t="shared" si="0"/>
        <v>0</v>
      </c>
      <c r="BV7" s="530">
        <f t="shared" si="0"/>
        <v>0</v>
      </c>
      <c r="BW7" s="530">
        <f t="shared" si="0"/>
        <v>0</v>
      </c>
      <c r="BX7" s="530">
        <f t="shared" si="0"/>
        <v>0</v>
      </c>
      <c r="BY7" s="530">
        <f t="shared" si="0"/>
        <v>0</v>
      </c>
      <c r="BZ7" s="530">
        <f t="shared" si="0"/>
        <v>0</v>
      </c>
      <c r="CA7" s="530">
        <f t="shared" si="0"/>
        <v>0</v>
      </c>
      <c r="CB7" s="530">
        <f>AN7*$AQ$4/10</f>
        <v>0</v>
      </c>
    </row>
    <row r="8" spans="2:80" s="125" customFormat="1" ht="18.75" customHeight="1" x14ac:dyDescent="0.15">
      <c r="B8" s="541"/>
      <c r="C8" s="542" t="s">
        <v>130</v>
      </c>
      <c r="D8" s="543"/>
      <c r="E8" s="543"/>
      <c r="F8" s="543"/>
      <c r="G8" s="543"/>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3"/>
      <c r="AN8" s="544">
        <f t="shared" ref="AN8:AN21" si="1">SUM(D8:AM8)</f>
        <v>0</v>
      </c>
      <c r="AP8" s="531">
        <f t="shared" ref="AP8:AP21" si="2">B8</f>
        <v>0</v>
      </c>
      <c r="AQ8" s="532" t="str">
        <f t="shared" ref="AQ8:AQ21" si="3">C8</f>
        <v>～</v>
      </c>
      <c r="AR8" s="533">
        <f t="shared" ref="AR8:AR21" si="4">D8*$AQ$4/10</f>
        <v>0</v>
      </c>
      <c r="AS8" s="533">
        <f t="shared" ref="AS8:AS21" si="5">E8*$AQ$4/10</f>
        <v>0</v>
      </c>
      <c r="AT8" s="533">
        <f t="shared" ref="AT8:AT21" si="6">F8*$AQ$4/10</f>
        <v>0</v>
      </c>
      <c r="AU8" s="533">
        <f t="shared" ref="AU8:AU21" si="7">G8*$AQ$4/10</f>
        <v>0</v>
      </c>
      <c r="AV8" s="533">
        <f t="shared" ref="AV8:AV21" si="8">H8*$AQ$4/10</f>
        <v>0</v>
      </c>
      <c r="AW8" s="533">
        <f t="shared" ref="AW8:AW21" si="9">I8*$AQ$4/10</f>
        <v>0</v>
      </c>
      <c r="AX8" s="533">
        <f t="shared" ref="AX8:AX21" si="10">J8*$AQ$4/10</f>
        <v>0</v>
      </c>
      <c r="AY8" s="533">
        <f t="shared" ref="AY8:AY21" si="11">K8*$AQ$4/10</f>
        <v>0</v>
      </c>
      <c r="AZ8" s="533">
        <f t="shared" ref="AZ8:AZ21" si="12">L8*$AQ$4/10</f>
        <v>0</v>
      </c>
      <c r="BA8" s="533">
        <f t="shared" ref="BA8:BA21" si="13">M8*$AQ$4/10</f>
        <v>0</v>
      </c>
      <c r="BB8" s="533">
        <f t="shared" ref="BB8:BB21" si="14">N8*$AQ$4/10</f>
        <v>0</v>
      </c>
      <c r="BC8" s="533">
        <f t="shared" ref="BC8:BC21" si="15">O8*$AQ$4/10</f>
        <v>0</v>
      </c>
      <c r="BD8" s="533">
        <f t="shared" ref="BD8:BD21" si="16">P8*$AQ$4/10</f>
        <v>0</v>
      </c>
      <c r="BE8" s="533">
        <f t="shared" ref="BE8:BE21" si="17">Q8*$AQ$4/10</f>
        <v>0</v>
      </c>
      <c r="BF8" s="533">
        <f t="shared" ref="BF8:BF21" si="18">R8*$AQ$4/10</f>
        <v>0</v>
      </c>
      <c r="BG8" s="533">
        <f t="shared" ref="BG8:BG21" si="19">S8*$AQ$4/10</f>
        <v>0</v>
      </c>
      <c r="BH8" s="533">
        <f t="shared" ref="BH8:BH21" si="20">T8*$AQ$4/10</f>
        <v>0</v>
      </c>
      <c r="BI8" s="533">
        <f t="shared" ref="BI8:BI21" si="21">U8*$AQ$4/10</f>
        <v>0</v>
      </c>
      <c r="BJ8" s="533">
        <f t="shared" ref="BJ8:BJ21" si="22">V8*$AQ$4/10</f>
        <v>0</v>
      </c>
      <c r="BK8" s="533">
        <f t="shared" ref="BK8:BK21" si="23">W8*$AQ$4/10</f>
        <v>0</v>
      </c>
      <c r="BL8" s="533">
        <f t="shared" ref="BL8:BL21" si="24">X8*$AQ$4/10</f>
        <v>0</v>
      </c>
      <c r="BM8" s="533">
        <f t="shared" ref="BM8:BM21" si="25">Y8*$AQ$4/10</f>
        <v>0</v>
      </c>
      <c r="BN8" s="533">
        <f t="shared" ref="BN8:BN21" si="26">Z8*$AQ$4/10</f>
        <v>0</v>
      </c>
      <c r="BO8" s="533">
        <f t="shared" ref="BO8:BO21" si="27">AA8*$AQ$4/10</f>
        <v>0</v>
      </c>
      <c r="BP8" s="533">
        <f t="shared" ref="BP8:BP21" si="28">AB8*$AQ$4/10</f>
        <v>0</v>
      </c>
      <c r="BQ8" s="533">
        <f t="shared" ref="BQ8:BQ21" si="29">AC8*$AQ$4/10</f>
        <v>0</v>
      </c>
      <c r="BR8" s="533">
        <f t="shared" ref="BR8:BR21" si="30">AD8*$AQ$4/10</f>
        <v>0</v>
      </c>
      <c r="BS8" s="533">
        <f t="shared" ref="BS8:BS21" si="31">AE8*$AQ$4/10</f>
        <v>0</v>
      </c>
      <c r="BT8" s="533">
        <f t="shared" ref="BT8:BT21" si="32">AF8*$AQ$4/10</f>
        <v>0</v>
      </c>
      <c r="BU8" s="533">
        <f t="shared" ref="BU8:BU21" si="33">AG8*$AQ$4/10</f>
        <v>0</v>
      </c>
      <c r="BV8" s="533">
        <f t="shared" ref="BV8:BV21" si="34">AH8*$AQ$4/10</f>
        <v>0</v>
      </c>
      <c r="BW8" s="533">
        <f t="shared" ref="BW8:BW21" si="35">AI8*$AQ$4/10</f>
        <v>0</v>
      </c>
      <c r="BX8" s="533">
        <f t="shared" ref="BX8:BX21" si="36">AJ8*$AQ$4/10</f>
        <v>0</v>
      </c>
      <c r="BY8" s="533">
        <f t="shared" ref="BY8:BY21" si="37">AK8*$AQ$4/10</f>
        <v>0</v>
      </c>
      <c r="BZ8" s="533">
        <f t="shared" ref="BZ8:BZ21" si="38">AL8*$AQ$4/10</f>
        <v>0</v>
      </c>
      <c r="CA8" s="533">
        <f t="shared" ref="CA8:CA21" si="39">AM8*$AQ$4/10</f>
        <v>0</v>
      </c>
      <c r="CB8" s="533">
        <f t="shared" ref="CB8:CB21" si="40">AN8*$AQ$4/10</f>
        <v>0</v>
      </c>
    </row>
    <row r="9" spans="2:80" s="125" customFormat="1" ht="18.75" customHeight="1" x14ac:dyDescent="0.15">
      <c r="B9" s="541"/>
      <c r="C9" s="542" t="s">
        <v>130</v>
      </c>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4">
        <f t="shared" si="1"/>
        <v>0</v>
      </c>
      <c r="AP9" s="531">
        <f t="shared" si="2"/>
        <v>0</v>
      </c>
      <c r="AQ9" s="532" t="str">
        <f t="shared" si="3"/>
        <v>～</v>
      </c>
      <c r="AR9" s="533">
        <f t="shared" si="4"/>
        <v>0</v>
      </c>
      <c r="AS9" s="533">
        <f t="shared" si="5"/>
        <v>0</v>
      </c>
      <c r="AT9" s="533">
        <f t="shared" si="6"/>
        <v>0</v>
      </c>
      <c r="AU9" s="533">
        <f t="shared" si="7"/>
        <v>0</v>
      </c>
      <c r="AV9" s="533">
        <f t="shared" si="8"/>
        <v>0</v>
      </c>
      <c r="AW9" s="533">
        <f t="shared" si="9"/>
        <v>0</v>
      </c>
      <c r="AX9" s="533">
        <f t="shared" si="10"/>
        <v>0</v>
      </c>
      <c r="AY9" s="533">
        <f t="shared" si="11"/>
        <v>0</v>
      </c>
      <c r="AZ9" s="533">
        <f t="shared" si="12"/>
        <v>0</v>
      </c>
      <c r="BA9" s="533">
        <f t="shared" si="13"/>
        <v>0</v>
      </c>
      <c r="BB9" s="533">
        <f t="shared" si="14"/>
        <v>0</v>
      </c>
      <c r="BC9" s="533">
        <f t="shared" si="15"/>
        <v>0</v>
      </c>
      <c r="BD9" s="533">
        <f t="shared" si="16"/>
        <v>0</v>
      </c>
      <c r="BE9" s="533">
        <f t="shared" si="17"/>
        <v>0</v>
      </c>
      <c r="BF9" s="533">
        <f t="shared" si="18"/>
        <v>0</v>
      </c>
      <c r="BG9" s="533">
        <f t="shared" si="19"/>
        <v>0</v>
      </c>
      <c r="BH9" s="533">
        <f t="shared" si="20"/>
        <v>0</v>
      </c>
      <c r="BI9" s="533">
        <f t="shared" si="21"/>
        <v>0</v>
      </c>
      <c r="BJ9" s="533">
        <f t="shared" si="22"/>
        <v>0</v>
      </c>
      <c r="BK9" s="533">
        <f t="shared" si="23"/>
        <v>0</v>
      </c>
      <c r="BL9" s="533">
        <f t="shared" si="24"/>
        <v>0</v>
      </c>
      <c r="BM9" s="533">
        <f t="shared" si="25"/>
        <v>0</v>
      </c>
      <c r="BN9" s="533">
        <f t="shared" si="26"/>
        <v>0</v>
      </c>
      <c r="BO9" s="533">
        <f t="shared" si="27"/>
        <v>0</v>
      </c>
      <c r="BP9" s="533">
        <f t="shared" si="28"/>
        <v>0</v>
      </c>
      <c r="BQ9" s="533">
        <f t="shared" si="29"/>
        <v>0</v>
      </c>
      <c r="BR9" s="533">
        <f t="shared" si="30"/>
        <v>0</v>
      </c>
      <c r="BS9" s="533">
        <f t="shared" si="31"/>
        <v>0</v>
      </c>
      <c r="BT9" s="533">
        <f t="shared" si="32"/>
        <v>0</v>
      </c>
      <c r="BU9" s="533">
        <f t="shared" si="33"/>
        <v>0</v>
      </c>
      <c r="BV9" s="533">
        <f t="shared" si="34"/>
        <v>0</v>
      </c>
      <c r="BW9" s="533">
        <f t="shared" si="35"/>
        <v>0</v>
      </c>
      <c r="BX9" s="533">
        <f t="shared" si="36"/>
        <v>0</v>
      </c>
      <c r="BY9" s="533">
        <f t="shared" si="37"/>
        <v>0</v>
      </c>
      <c r="BZ9" s="533">
        <f t="shared" si="38"/>
        <v>0</v>
      </c>
      <c r="CA9" s="533">
        <f t="shared" si="39"/>
        <v>0</v>
      </c>
      <c r="CB9" s="533">
        <f t="shared" si="40"/>
        <v>0</v>
      </c>
    </row>
    <row r="10" spans="2:80" s="125" customFormat="1" ht="18.75" customHeight="1" x14ac:dyDescent="0.15">
      <c r="B10" s="541"/>
      <c r="C10" s="542" t="s">
        <v>130</v>
      </c>
      <c r="D10" s="543"/>
      <c r="E10" s="543"/>
      <c r="F10" s="543"/>
      <c r="G10" s="543"/>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3"/>
      <c r="AI10" s="543"/>
      <c r="AJ10" s="543"/>
      <c r="AK10" s="543"/>
      <c r="AL10" s="543"/>
      <c r="AM10" s="543"/>
      <c r="AN10" s="544">
        <f t="shared" si="1"/>
        <v>0</v>
      </c>
      <c r="AP10" s="531">
        <f t="shared" si="2"/>
        <v>0</v>
      </c>
      <c r="AQ10" s="532" t="str">
        <f t="shared" si="3"/>
        <v>～</v>
      </c>
      <c r="AR10" s="533">
        <f t="shared" si="4"/>
        <v>0</v>
      </c>
      <c r="AS10" s="533">
        <f t="shared" si="5"/>
        <v>0</v>
      </c>
      <c r="AT10" s="533">
        <f t="shared" si="6"/>
        <v>0</v>
      </c>
      <c r="AU10" s="533">
        <f t="shared" si="7"/>
        <v>0</v>
      </c>
      <c r="AV10" s="533">
        <f t="shared" si="8"/>
        <v>0</v>
      </c>
      <c r="AW10" s="533">
        <f t="shared" si="9"/>
        <v>0</v>
      </c>
      <c r="AX10" s="533">
        <f t="shared" si="10"/>
        <v>0</v>
      </c>
      <c r="AY10" s="533">
        <f t="shared" si="11"/>
        <v>0</v>
      </c>
      <c r="AZ10" s="533">
        <f t="shared" si="12"/>
        <v>0</v>
      </c>
      <c r="BA10" s="533">
        <f t="shared" si="13"/>
        <v>0</v>
      </c>
      <c r="BB10" s="533">
        <f t="shared" si="14"/>
        <v>0</v>
      </c>
      <c r="BC10" s="533">
        <f t="shared" si="15"/>
        <v>0</v>
      </c>
      <c r="BD10" s="533">
        <f t="shared" si="16"/>
        <v>0</v>
      </c>
      <c r="BE10" s="533">
        <f t="shared" si="17"/>
        <v>0</v>
      </c>
      <c r="BF10" s="533">
        <f t="shared" si="18"/>
        <v>0</v>
      </c>
      <c r="BG10" s="533">
        <f t="shared" si="19"/>
        <v>0</v>
      </c>
      <c r="BH10" s="533">
        <f t="shared" si="20"/>
        <v>0</v>
      </c>
      <c r="BI10" s="533">
        <f t="shared" si="21"/>
        <v>0</v>
      </c>
      <c r="BJ10" s="533">
        <f t="shared" si="22"/>
        <v>0</v>
      </c>
      <c r="BK10" s="533">
        <f t="shared" si="23"/>
        <v>0</v>
      </c>
      <c r="BL10" s="533">
        <f t="shared" si="24"/>
        <v>0</v>
      </c>
      <c r="BM10" s="533">
        <f t="shared" si="25"/>
        <v>0</v>
      </c>
      <c r="BN10" s="533">
        <f t="shared" si="26"/>
        <v>0</v>
      </c>
      <c r="BO10" s="533">
        <f t="shared" si="27"/>
        <v>0</v>
      </c>
      <c r="BP10" s="533">
        <f t="shared" si="28"/>
        <v>0</v>
      </c>
      <c r="BQ10" s="533">
        <f t="shared" si="29"/>
        <v>0</v>
      </c>
      <c r="BR10" s="533">
        <f t="shared" si="30"/>
        <v>0</v>
      </c>
      <c r="BS10" s="533">
        <f t="shared" si="31"/>
        <v>0</v>
      </c>
      <c r="BT10" s="533">
        <f t="shared" si="32"/>
        <v>0</v>
      </c>
      <c r="BU10" s="533">
        <f t="shared" si="33"/>
        <v>0</v>
      </c>
      <c r="BV10" s="533">
        <f t="shared" si="34"/>
        <v>0</v>
      </c>
      <c r="BW10" s="533">
        <f t="shared" si="35"/>
        <v>0</v>
      </c>
      <c r="BX10" s="533">
        <f t="shared" si="36"/>
        <v>0</v>
      </c>
      <c r="BY10" s="533">
        <f t="shared" si="37"/>
        <v>0</v>
      </c>
      <c r="BZ10" s="533">
        <f t="shared" si="38"/>
        <v>0</v>
      </c>
      <c r="CA10" s="533">
        <f t="shared" si="39"/>
        <v>0</v>
      </c>
      <c r="CB10" s="533">
        <f t="shared" si="40"/>
        <v>0</v>
      </c>
    </row>
    <row r="11" spans="2:80" ht="18.75" customHeight="1" x14ac:dyDescent="0.15">
      <c r="B11" s="541"/>
      <c r="C11" s="542" t="s">
        <v>130</v>
      </c>
      <c r="D11" s="543"/>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3"/>
      <c r="AN11" s="544">
        <f t="shared" si="1"/>
        <v>0</v>
      </c>
      <c r="AP11" s="531">
        <f t="shared" si="2"/>
        <v>0</v>
      </c>
      <c r="AQ11" s="532" t="str">
        <f t="shared" si="3"/>
        <v>～</v>
      </c>
      <c r="AR11" s="533">
        <f t="shared" si="4"/>
        <v>0</v>
      </c>
      <c r="AS11" s="533">
        <f t="shared" si="5"/>
        <v>0</v>
      </c>
      <c r="AT11" s="533">
        <f t="shared" si="6"/>
        <v>0</v>
      </c>
      <c r="AU11" s="533">
        <f t="shared" si="7"/>
        <v>0</v>
      </c>
      <c r="AV11" s="533">
        <f t="shared" si="8"/>
        <v>0</v>
      </c>
      <c r="AW11" s="533">
        <f t="shared" si="9"/>
        <v>0</v>
      </c>
      <c r="AX11" s="533">
        <f t="shared" si="10"/>
        <v>0</v>
      </c>
      <c r="AY11" s="533">
        <f t="shared" si="11"/>
        <v>0</v>
      </c>
      <c r="AZ11" s="533">
        <f t="shared" si="12"/>
        <v>0</v>
      </c>
      <c r="BA11" s="533">
        <f t="shared" si="13"/>
        <v>0</v>
      </c>
      <c r="BB11" s="533">
        <f t="shared" si="14"/>
        <v>0</v>
      </c>
      <c r="BC11" s="533">
        <f t="shared" si="15"/>
        <v>0</v>
      </c>
      <c r="BD11" s="533">
        <f t="shared" si="16"/>
        <v>0</v>
      </c>
      <c r="BE11" s="533">
        <f t="shared" si="17"/>
        <v>0</v>
      </c>
      <c r="BF11" s="533">
        <f t="shared" si="18"/>
        <v>0</v>
      </c>
      <c r="BG11" s="533">
        <f t="shared" si="19"/>
        <v>0</v>
      </c>
      <c r="BH11" s="533">
        <f t="shared" si="20"/>
        <v>0</v>
      </c>
      <c r="BI11" s="533">
        <f t="shared" si="21"/>
        <v>0</v>
      </c>
      <c r="BJ11" s="533">
        <f t="shared" si="22"/>
        <v>0</v>
      </c>
      <c r="BK11" s="533">
        <f t="shared" si="23"/>
        <v>0</v>
      </c>
      <c r="BL11" s="533">
        <f t="shared" si="24"/>
        <v>0</v>
      </c>
      <c r="BM11" s="533">
        <f t="shared" si="25"/>
        <v>0</v>
      </c>
      <c r="BN11" s="533">
        <f t="shared" si="26"/>
        <v>0</v>
      </c>
      <c r="BO11" s="533">
        <f t="shared" si="27"/>
        <v>0</v>
      </c>
      <c r="BP11" s="533">
        <f t="shared" si="28"/>
        <v>0</v>
      </c>
      <c r="BQ11" s="533">
        <f t="shared" si="29"/>
        <v>0</v>
      </c>
      <c r="BR11" s="533">
        <f t="shared" si="30"/>
        <v>0</v>
      </c>
      <c r="BS11" s="533">
        <f t="shared" si="31"/>
        <v>0</v>
      </c>
      <c r="BT11" s="533">
        <f t="shared" si="32"/>
        <v>0</v>
      </c>
      <c r="BU11" s="533">
        <f t="shared" si="33"/>
        <v>0</v>
      </c>
      <c r="BV11" s="533">
        <f t="shared" si="34"/>
        <v>0</v>
      </c>
      <c r="BW11" s="533">
        <f t="shared" si="35"/>
        <v>0</v>
      </c>
      <c r="BX11" s="533">
        <f t="shared" si="36"/>
        <v>0</v>
      </c>
      <c r="BY11" s="533">
        <f t="shared" si="37"/>
        <v>0</v>
      </c>
      <c r="BZ11" s="533">
        <f t="shared" si="38"/>
        <v>0</v>
      </c>
      <c r="CA11" s="533">
        <f t="shared" si="39"/>
        <v>0</v>
      </c>
      <c r="CB11" s="533">
        <f t="shared" si="40"/>
        <v>0</v>
      </c>
    </row>
    <row r="12" spans="2:80" ht="18.75" customHeight="1" x14ac:dyDescent="0.15">
      <c r="B12" s="541"/>
      <c r="C12" s="542" t="s">
        <v>130</v>
      </c>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3"/>
      <c r="AK12" s="543"/>
      <c r="AL12" s="543"/>
      <c r="AM12" s="543"/>
      <c r="AN12" s="544">
        <f t="shared" si="1"/>
        <v>0</v>
      </c>
      <c r="AP12" s="531">
        <f t="shared" si="2"/>
        <v>0</v>
      </c>
      <c r="AQ12" s="532" t="str">
        <f t="shared" si="3"/>
        <v>～</v>
      </c>
      <c r="AR12" s="533">
        <f t="shared" si="4"/>
        <v>0</v>
      </c>
      <c r="AS12" s="533">
        <f t="shared" si="5"/>
        <v>0</v>
      </c>
      <c r="AT12" s="533">
        <f t="shared" si="6"/>
        <v>0</v>
      </c>
      <c r="AU12" s="533">
        <f t="shared" si="7"/>
        <v>0</v>
      </c>
      <c r="AV12" s="533">
        <f t="shared" si="8"/>
        <v>0</v>
      </c>
      <c r="AW12" s="533">
        <f t="shared" si="9"/>
        <v>0</v>
      </c>
      <c r="AX12" s="533">
        <f t="shared" si="10"/>
        <v>0</v>
      </c>
      <c r="AY12" s="533">
        <f t="shared" si="11"/>
        <v>0</v>
      </c>
      <c r="AZ12" s="533">
        <f t="shared" si="12"/>
        <v>0</v>
      </c>
      <c r="BA12" s="533">
        <f t="shared" si="13"/>
        <v>0</v>
      </c>
      <c r="BB12" s="533">
        <f t="shared" si="14"/>
        <v>0</v>
      </c>
      <c r="BC12" s="533">
        <f t="shared" si="15"/>
        <v>0</v>
      </c>
      <c r="BD12" s="533">
        <f t="shared" si="16"/>
        <v>0</v>
      </c>
      <c r="BE12" s="533">
        <f t="shared" si="17"/>
        <v>0</v>
      </c>
      <c r="BF12" s="533">
        <f t="shared" si="18"/>
        <v>0</v>
      </c>
      <c r="BG12" s="533">
        <f t="shared" si="19"/>
        <v>0</v>
      </c>
      <c r="BH12" s="533">
        <f t="shared" si="20"/>
        <v>0</v>
      </c>
      <c r="BI12" s="533">
        <f t="shared" si="21"/>
        <v>0</v>
      </c>
      <c r="BJ12" s="533">
        <f t="shared" si="22"/>
        <v>0</v>
      </c>
      <c r="BK12" s="533">
        <f t="shared" si="23"/>
        <v>0</v>
      </c>
      <c r="BL12" s="533">
        <f t="shared" si="24"/>
        <v>0</v>
      </c>
      <c r="BM12" s="533">
        <f t="shared" si="25"/>
        <v>0</v>
      </c>
      <c r="BN12" s="533">
        <f t="shared" si="26"/>
        <v>0</v>
      </c>
      <c r="BO12" s="533">
        <f t="shared" si="27"/>
        <v>0</v>
      </c>
      <c r="BP12" s="533">
        <f t="shared" si="28"/>
        <v>0</v>
      </c>
      <c r="BQ12" s="533">
        <f t="shared" si="29"/>
        <v>0</v>
      </c>
      <c r="BR12" s="533">
        <f t="shared" si="30"/>
        <v>0</v>
      </c>
      <c r="BS12" s="533">
        <f t="shared" si="31"/>
        <v>0</v>
      </c>
      <c r="BT12" s="533">
        <f t="shared" si="32"/>
        <v>0</v>
      </c>
      <c r="BU12" s="533">
        <f t="shared" si="33"/>
        <v>0</v>
      </c>
      <c r="BV12" s="533">
        <f t="shared" si="34"/>
        <v>0</v>
      </c>
      <c r="BW12" s="533">
        <f t="shared" si="35"/>
        <v>0</v>
      </c>
      <c r="BX12" s="533">
        <f t="shared" si="36"/>
        <v>0</v>
      </c>
      <c r="BY12" s="533">
        <f t="shared" si="37"/>
        <v>0</v>
      </c>
      <c r="BZ12" s="533">
        <f t="shared" si="38"/>
        <v>0</v>
      </c>
      <c r="CA12" s="533">
        <f t="shared" si="39"/>
        <v>0</v>
      </c>
      <c r="CB12" s="533">
        <f t="shared" si="40"/>
        <v>0</v>
      </c>
    </row>
    <row r="13" spans="2:80" ht="18.75" customHeight="1" x14ac:dyDescent="0.15">
      <c r="B13" s="541"/>
      <c r="C13" s="542" t="s">
        <v>130</v>
      </c>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543"/>
      <c r="AM13" s="543"/>
      <c r="AN13" s="544">
        <f t="shared" si="1"/>
        <v>0</v>
      </c>
      <c r="AP13" s="531">
        <f t="shared" si="2"/>
        <v>0</v>
      </c>
      <c r="AQ13" s="532" t="str">
        <f t="shared" si="3"/>
        <v>～</v>
      </c>
      <c r="AR13" s="533">
        <f t="shared" si="4"/>
        <v>0</v>
      </c>
      <c r="AS13" s="533">
        <f t="shared" si="5"/>
        <v>0</v>
      </c>
      <c r="AT13" s="533">
        <f t="shared" si="6"/>
        <v>0</v>
      </c>
      <c r="AU13" s="533">
        <f t="shared" si="7"/>
        <v>0</v>
      </c>
      <c r="AV13" s="533">
        <f t="shared" si="8"/>
        <v>0</v>
      </c>
      <c r="AW13" s="533">
        <f t="shared" si="9"/>
        <v>0</v>
      </c>
      <c r="AX13" s="533">
        <f t="shared" si="10"/>
        <v>0</v>
      </c>
      <c r="AY13" s="533">
        <f t="shared" si="11"/>
        <v>0</v>
      </c>
      <c r="AZ13" s="533">
        <f t="shared" si="12"/>
        <v>0</v>
      </c>
      <c r="BA13" s="533">
        <f t="shared" si="13"/>
        <v>0</v>
      </c>
      <c r="BB13" s="533">
        <f t="shared" si="14"/>
        <v>0</v>
      </c>
      <c r="BC13" s="533">
        <f t="shared" si="15"/>
        <v>0</v>
      </c>
      <c r="BD13" s="533">
        <f t="shared" si="16"/>
        <v>0</v>
      </c>
      <c r="BE13" s="533">
        <f t="shared" si="17"/>
        <v>0</v>
      </c>
      <c r="BF13" s="533">
        <f t="shared" si="18"/>
        <v>0</v>
      </c>
      <c r="BG13" s="533">
        <f t="shared" si="19"/>
        <v>0</v>
      </c>
      <c r="BH13" s="533">
        <f t="shared" si="20"/>
        <v>0</v>
      </c>
      <c r="BI13" s="533">
        <f t="shared" si="21"/>
        <v>0</v>
      </c>
      <c r="BJ13" s="533">
        <f t="shared" si="22"/>
        <v>0</v>
      </c>
      <c r="BK13" s="533">
        <f t="shared" si="23"/>
        <v>0</v>
      </c>
      <c r="BL13" s="533">
        <f t="shared" si="24"/>
        <v>0</v>
      </c>
      <c r="BM13" s="533">
        <f t="shared" si="25"/>
        <v>0</v>
      </c>
      <c r="BN13" s="533">
        <f t="shared" si="26"/>
        <v>0</v>
      </c>
      <c r="BO13" s="533">
        <f t="shared" si="27"/>
        <v>0</v>
      </c>
      <c r="BP13" s="533">
        <f t="shared" si="28"/>
        <v>0</v>
      </c>
      <c r="BQ13" s="533">
        <f t="shared" si="29"/>
        <v>0</v>
      </c>
      <c r="BR13" s="533">
        <f t="shared" si="30"/>
        <v>0</v>
      </c>
      <c r="BS13" s="533">
        <f t="shared" si="31"/>
        <v>0</v>
      </c>
      <c r="BT13" s="533">
        <f t="shared" si="32"/>
        <v>0</v>
      </c>
      <c r="BU13" s="533">
        <f t="shared" si="33"/>
        <v>0</v>
      </c>
      <c r="BV13" s="533">
        <f t="shared" si="34"/>
        <v>0</v>
      </c>
      <c r="BW13" s="533">
        <f t="shared" si="35"/>
        <v>0</v>
      </c>
      <c r="BX13" s="533">
        <f t="shared" si="36"/>
        <v>0</v>
      </c>
      <c r="BY13" s="533">
        <f t="shared" si="37"/>
        <v>0</v>
      </c>
      <c r="BZ13" s="533">
        <f t="shared" si="38"/>
        <v>0</v>
      </c>
      <c r="CA13" s="533">
        <f t="shared" si="39"/>
        <v>0</v>
      </c>
      <c r="CB13" s="533">
        <f t="shared" si="40"/>
        <v>0</v>
      </c>
    </row>
    <row r="14" spans="2:80" ht="18.75" customHeight="1" x14ac:dyDescent="0.15">
      <c r="B14" s="541"/>
      <c r="C14" s="542" t="s">
        <v>130</v>
      </c>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543"/>
      <c r="AN14" s="544">
        <f t="shared" si="1"/>
        <v>0</v>
      </c>
      <c r="AP14" s="531">
        <f t="shared" si="2"/>
        <v>0</v>
      </c>
      <c r="AQ14" s="532" t="str">
        <f t="shared" si="3"/>
        <v>～</v>
      </c>
      <c r="AR14" s="533">
        <f t="shared" si="4"/>
        <v>0</v>
      </c>
      <c r="AS14" s="533">
        <f t="shared" si="5"/>
        <v>0</v>
      </c>
      <c r="AT14" s="533">
        <f t="shared" si="6"/>
        <v>0</v>
      </c>
      <c r="AU14" s="533">
        <f t="shared" si="7"/>
        <v>0</v>
      </c>
      <c r="AV14" s="533">
        <f t="shared" si="8"/>
        <v>0</v>
      </c>
      <c r="AW14" s="533">
        <f t="shared" si="9"/>
        <v>0</v>
      </c>
      <c r="AX14" s="533">
        <f t="shared" si="10"/>
        <v>0</v>
      </c>
      <c r="AY14" s="533">
        <f t="shared" si="11"/>
        <v>0</v>
      </c>
      <c r="AZ14" s="533">
        <f t="shared" si="12"/>
        <v>0</v>
      </c>
      <c r="BA14" s="533">
        <f t="shared" si="13"/>
        <v>0</v>
      </c>
      <c r="BB14" s="533">
        <f t="shared" si="14"/>
        <v>0</v>
      </c>
      <c r="BC14" s="533">
        <f t="shared" si="15"/>
        <v>0</v>
      </c>
      <c r="BD14" s="533">
        <f t="shared" si="16"/>
        <v>0</v>
      </c>
      <c r="BE14" s="533">
        <f t="shared" si="17"/>
        <v>0</v>
      </c>
      <c r="BF14" s="533">
        <f t="shared" si="18"/>
        <v>0</v>
      </c>
      <c r="BG14" s="533">
        <f t="shared" si="19"/>
        <v>0</v>
      </c>
      <c r="BH14" s="533">
        <f t="shared" si="20"/>
        <v>0</v>
      </c>
      <c r="BI14" s="533">
        <f t="shared" si="21"/>
        <v>0</v>
      </c>
      <c r="BJ14" s="533">
        <f t="shared" si="22"/>
        <v>0</v>
      </c>
      <c r="BK14" s="533">
        <f t="shared" si="23"/>
        <v>0</v>
      </c>
      <c r="BL14" s="533">
        <f t="shared" si="24"/>
        <v>0</v>
      </c>
      <c r="BM14" s="533">
        <f t="shared" si="25"/>
        <v>0</v>
      </c>
      <c r="BN14" s="533">
        <f t="shared" si="26"/>
        <v>0</v>
      </c>
      <c r="BO14" s="533">
        <f t="shared" si="27"/>
        <v>0</v>
      </c>
      <c r="BP14" s="533">
        <f t="shared" si="28"/>
        <v>0</v>
      </c>
      <c r="BQ14" s="533">
        <f t="shared" si="29"/>
        <v>0</v>
      </c>
      <c r="BR14" s="533">
        <f t="shared" si="30"/>
        <v>0</v>
      </c>
      <c r="BS14" s="533">
        <f t="shared" si="31"/>
        <v>0</v>
      </c>
      <c r="BT14" s="533">
        <f t="shared" si="32"/>
        <v>0</v>
      </c>
      <c r="BU14" s="533">
        <f t="shared" si="33"/>
        <v>0</v>
      </c>
      <c r="BV14" s="533">
        <f t="shared" si="34"/>
        <v>0</v>
      </c>
      <c r="BW14" s="533">
        <f t="shared" si="35"/>
        <v>0</v>
      </c>
      <c r="BX14" s="533">
        <f t="shared" si="36"/>
        <v>0</v>
      </c>
      <c r="BY14" s="533">
        <f t="shared" si="37"/>
        <v>0</v>
      </c>
      <c r="BZ14" s="533">
        <f t="shared" si="38"/>
        <v>0</v>
      </c>
      <c r="CA14" s="533">
        <f t="shared" si="39"/>
        <v>0</v>
      </c>
      <c r="CB14" s="533">
        <f t="shared" si="40"/>
        <v>0</v>
      </c>
    </row>
    <row r="15" spans="2:80" ht="18.75" customHeight="1" x14ac:dyDescent="0.15">
      <c r="B15" s="541"/>
      <c r="C15" s="542" t="s">
        <v>130</v>
      </c>
      <c r="D15" s="543"/>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4">
        <f t="shared" si="1"/>
        <v>0</v>
      </c>
      <c r="AP15" s="531">
        <f t="shared" si="2"/>
        <v>0</v>
      </c>
      <c r="AQ15" s="532" t="str">
        <f t="shared" si="3"/>
        <v>～</v>
      </c>
      <c r="AR15" s="533">
        <f t="shared" si="4"/>
        <v>0</v>
      </c>
      <c r="AS15" s="533">
        <f t="shared" si="5"/>
        <v>0</v>
      </c>
      <c r="AT15" s="533">
        <f t="shared" si="6"/>
        <v>0</v>
      </c>
      <c r="AU15" s="533">
        <f t="shared" si="7"/>
        <v>0</v>
      </c>
      <c r="AV15" s="533">
        <f t="shared" si="8"/>
        <v>0</v>
      </c>
      <c r="AW15" s="533">
        <f t="shared" si="9"/>
        <v>0</v>
      </c>
      <c r="AX15" s="533">
        <f t="shared" si="10"/>
        <v>0</v>
      </c>
      <c r="AY15" s="533">
        <f t="shared" si="11"/>
        <v>0</v>
      </c>
      <c r="AZ15" s="533">
        <f t="shared" si="12"/>
        <v>0</v>
      </c>
      <c r="BA15" s="533">
        <f t="shared" si="13"/>
        <v>0</v>
      </c>
      <c r="BB15" s="533">
        <f t="shared" si="14"/>
        <v>0</v>
      </c>
      <c r="BC15" s="533">
        <f t="shared" si="15"/>
        <v>0</v>
      </c>
      <c r="BD15" s="533">
        <f t="shared" si="16"/>
        <v>0</v>
      </c>
      <c r="BE15" s="533">
        <f t="shared" si="17"/>
        <v>0</v>
      </c>
      <c r="BF15" s="533">
        <f t="shared" si="18"/>
        <v>0</v>
      </c>
      <c r="BG15" s="533">
        <f t="shared" si="19"/>
        <v>0</v>
      </c>
      <c r="BH15" s="533">
        <f t="shared" si="20"/>
        <v>0</v>
      </c>
      <c r="BI15" s="533">
        <f t="shared" si="21"/>
        <v>0</v>
      </c>
      <c r="BJ15" s="533">
        <f t="shared" si="22"/>
        <v>0</v>
      </c>
      <c r="BK15" s="533">
        <f t="shared" si="23"/>
        <v>0</v>
      </c>
      <c r="BL15" s="533">
        <f t="shared" si="24"/>
        <v>0</v>
      </c>
      <c r="BM15" s="533">
        <f t="shared" si="25"/>
        <v>0</v>
      </c>
      <c r="BN15" s="533">
        <f t="shared" si="26"/>
        <v>0</v>
      </c>
      <c r="BO15" s="533">
        <f t="shared" si="27"/>
        <v>0</v>
      </c>
      <c r="BP15" s="533">
        <f t="shared" si="28"/>
        <v>0</v>
      </c>
      <c r="BQ15" s="533">
        <f t="shared" si="29"/>
        <v>0</v>
      </c>
      <c r="BR15" s="533">
        <f t="shared" si="30"/>
        <v>0</v>
      </c>
      <c r="BS15" s="533">
        <f t="shared" si="31"/>
        <v>0</v>
      </c>
      <c r="BT15" s="533">
        <f t="shared" si="32"/>
        <v>0</v>
      </c>
      <c r="BU15" s="533">
        <f t="shared" si="33"/>
        <v>0</v>
      </c>
      <c r="BV15" s="533">
        <f t="shared" si="34"/>
        <v>0</v>
      </c>
      <c r="BW15" s="533">
        <f t="shared" si="35"/>
        <v>0</v>
      </c>
      <c r="BX15" s="533">
        <f t="shared" si="36"/>
        <v>0</v>
      </c>
      <c r="BY15" s="533">
        <f t="shared" si="37"/>
        <v>0</v>
      </c>
      <c r="BZ15" s="533">
        <f t="shared" si="38"/>
        <v>0</v>
      </c>
      <c r="CA15" s="533">
        <f t="shared" si="39"/>
        <v>0</v>
      </c>
      <c r="CB15" s="533">
        <f t="shared" si="40"/>
        <v>0</v>
      </c>
    </row>
    <row r="16" spans="2:80" ht="18.75" customHeight="1" x14ac:dyDescent="0.15">
      <c r="B16" s="541"/>
      <c r="C16" s="542" t="s">
        <v>130</v>
      </c>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3"/>
      <c r="AK16" s="543"/>
      <c r="AL16" s="543"/>
      <c r="AM16" s="543"/>
      <c r="AN16" s="544">
        <f t="shared" si="1"/>
        <v>0</v>
      </c>
      <c r="AP16" s="531">
        <f t="shared" si="2"/>
        <v>0</v>
      </c>
      <c r="AQ16" s="532" t="str">
        <f t="shared" si="3"/>
        <v>～</v>
      </c>
      <c r="AR16" s="533">
        <f t="shared" si="4"/>
        <v>0</v>
      </c>
      <c r="AS16" s="533">
        <f t="shared" si="5"/>
        <v>0</v>
      </c>
      <c r="AT16" s="533">
        <f t="shared" si="6"/>
        <v>0</v>
      </c>
      <c r="AU16" s="533">
        <f t="shared" si="7"/>
        <v>0</v>
      </c>
      <c r="AV16" s="533">
        <f t="shared" si="8"/>
        <v>0</v>
      </c>
      <c r="AW16" s="533">
        <f t="shared" si="9"/>
        <v>0</v>
      </c>
      <c r="AX16" s="533">
        <f t="shared" si="10"/>
        <v>0</v>
      </c>
      <c r="AY16" s="533">
        <f t="shared" si="11"/>
        <v>0</v>
      </c>
      <c r="AZ16" s="533">
        <f t="shared" si="12"/>
        <v>0</v>
      </c>
      <c r="BA16" s="533">
        <f t="shared" si="13"/>
        <v>0</v>
      </c>
      <c r="BB16" s="533">
        <f t="shared" si="14"/>
        <v>0</v>
      </c>
      <c r="BC16" s="533">
        <f t="shared" si="15"/>
        <v>0</v>
      </c>
      <c r="BD16" s="533">
        <f t="shared" si="16"/>
        <v>0</v>
      </c>
      <c r="BE16" s="533">
        <f t="shared" si="17"/>
        <v>0</v>
      </c>
      <c r="BF16" s="533">
        <f t="shared" si="18"/>
        <v>0</v>
      </c>
      <c r="BG16" s="533">
        <f t="shared" si="19"/>
        <v>0</v>
      </c>
      <c r="BH16" s="533">
        <f t="shared" si="20"/>
        <v>0</v>
      </c>
      <c r="BI16" s="533">
        <f t="shared" si="21"/>
        <v>0</v>
      </c>
      <c r="BJ16" s="533">
        <f t="shared" si="22"/>
        <v>0</v>
      </c>
      <c r="BK16" s="533">
        <f t="shared" si="23"/>
        <v>0</v>
      </c>
      <c r="BL16" s="533">
        <f t="shared" si="24"/>
        <v>0</v>
      </c>
      <c r="BM16" s="533">
        <f t="shared" si="25"/>
        <v>0</v>
      </c>
      <c r="BN16" s="533">
        <f t="shared" si="26"/>
        <v>0</v>
      </c>
      <c r="BO16" s="533">
        <f t="shared" si="27"/>
        <v>0</v>
      </c>
      <c r="BP16" s="533">
        <f t="shared" si="28"/>
        <v>0</v>
      </c>
      <c r="BQ16" s="533">
        <f t="shared" si="29"/>
        <v>0</v>
      </c>
      <c r="BR16" s="533">
        <f t="shared" si="30"/>
        <v>0</v>
      </c>
      <c r="BS16" s="533">
        <f t="shared" si="31"/>
        <v>0</v>
      </c>
      <c r="BT16" s="533">
        <f t="shared" si="32"/>
        <v>0</v>
      </c>
      <c r="BU16" s="533">
        <f t="shared" si="33"/>
        <v>0</v>
      </c>
      <c r="BV16" s="533">
        <f t="shared" si="34"/>
        <v>0</v>
      </c>
      <c r="BW16" s="533">
        <f t="shared" si="35"/>
        <v>0</v>
      </c>
      <c r="BX16" s="533">
        <f t="shared" si="36"/>
        <v>0</v>
      </c>
      <c r="BY16" s="533">
        <f t="shared" si="37"/>
        <v>0</v>
      </c>
      <c r="BZ16" s="533">
        <f t="shared" si="38"/>
        <v>0</v>
      </c>
      <c r="CA16" s="533">
        <f t="shared" si="39"/>
        <v>0</v>
      </c>
      <c r="CB16" s="533">
        <f t="shared" si="40"/>
        <v>0</v>
      </c>
    </row>
    <row r="17" spans="2:80" s="125" customFormat="1" ht="18.75" customHeight="1" x14ac:dyDescent="0.15">
      <c r="B17" s="541"/>
      <c r="C17" s="542" t="s">
        <v>130</v>
      </c>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3"/>
      <c r="AN17" s="544">
        <f t="shared" si="1"/>
        <v>0</v>
      </c>
      <c r="AP17" s="531">
        <f t="shared" si="2"/>
        <v>0</v>
      </c>
      <c r="AQ17" s="532" t="str">
        <f t="shared" si="3"/>
        <v>～</v>
      </c>
      <c r="AR17" s="533">
        <f t="shared" si="4"/>
        <v>0</v>
      </c>
      <c r="AS17" s="533">
        <f t="shared" si="5"/>
        <v>0</v>
      </c>
      <c r="AT17" s="533">
        <f t="shared" si="6"/>
        <v>0</v>
      </c>
      <c r="AU17" s="533">
        <f t="shared" si="7"/>
        <v>0</v>
      </c>
      <c r="AV17" s="533">
        <f t="shared" si="8"/>
        <v>0</v>
      </c>
      <c r="AW17" s="533">
        <f t="shared" si="9"/>
        <v>0</v>
      </c>
      <c r="AX17" s="533">
        <f t="shared" si="10"/>
        <v>0</v>
      </c>
      <c r="AY17" s="533">
        <f t="shared" si="11"/>
        <v>0</v>
      </c>
      <c r="AZ17" s="533">
        <f t="shared" si="12"/>
        <v>0</v>
      </c>
      <c r="BA17" s="533">
        <f t="shared" si="13"/>
        <v>0</v>
      </c>
      <c r="BB17" s="533">
        <f t="shared" si="14"/>
        <v>0</v>
      </c>
      <c r="BC17" s="533">
        <f t="shared" si="15"/>
        <v>0</v>
      </c>
      <c r="BD17" s="533">
        <f t="shared" si="16"/>
        <v>0</v>
      </c>
      <c r="BE17" s="533">
        <f t="shared" si="17"/>
        <v>0</v>
      </c>
      <c r="BF17" s="533">
        <f t="shared" si="18"/>
        <v>0</v>
      </c>
      <c r="BG17" s="533">
        <f t="shared" si="19"/>
        <v>0</v>
      </c>
      <c r="BH17" s="533">
        <f t="shared" si="20"/>
        <v>0</v>
      </c>
      <c r="BI17" s="533">
        <f t="shared" si="21"/>
        <v>0</v>
      </c>
      <c r="BJ17" s="533">
        <f t="shared" si="22"/>
        <v>0</v>
      </c>
      <c r="BK17" s="533">
        <f t="shared" si="23"/>
        <v>0</v>
      </c>
      <c r="BL17" s="533">
        <f t="shared" si="24"/>
        <v>0</v>
      </c>
      <c r="BM17" s="533">
        <f t="shared" si="25"/>
        <v>0</v>
      </c>
      <c r="BN17" s="533">
        <f t="shared" si="26"/>
        <v>0</v>
      </c>
      <c r="BO17" s="533">
        <f t="shared" si="27"/>
        <v>0</v>
      </c>
      <c r="BP17" s="533">
        <f t="shared" si="28"/>
        <v>0</v>
      </c>
      <c r="BQ17" s="533">
        <f t="shared" si="29"/>
        <v>0</v>
      </c>
      <c r="BR17" s="533">
        <f t="shared" si="30"/>
        <v>0</v>
      </c>
      <c r="BS17" s="533">
        <f t="shared" si="31"/>
        <v>0</v>
      </c>
      <c r="BT17" s="533">
        <f t="shared" si="32"/>
        <v>0</v>
      </c>
      <c r="BU17" s="533">
        <f t="shared" si="33"/>
        <v>0</v>
      </c>
      <c r="BV17" s="533">
        <f t="shared" si="34"/>
        <v>0</v>
      </c>
      <c r="BW17" s="533">
        <f t="shared" si="35"/>
        <v>0</v>
      </c>
      <c r="BX17" s="533">
        <f t="shared" si="36"/>
        <v>0</v>
      </c>
      <c r="BY17" s="533">
        <f t="shared" si="37"/>
        <v>0</v>
      </c>
      <c r="BZ17" s="533">
        <f t="shared" si="38"/>
        <v>0</v>
      </c>
      <c r="CA17" s="533">
        <f t="shared" si="39"/>
        <v>0</v>
      </c>
      <c r="CB17" s="533">
        <f t="shared" si="40"/>
        <v>0</v>
      </c>
    </row>
    <row r="18" spans="2:80" s="125" customFormat="1" ht="18.75" customHeight="1" x14ac:dyDescent="0.15">
      <c r="B18" s="541"/>
      <c r="C18" s="542" t="s">
        <v>130</v>
      </c>
      <c r="D18" s="543"/>
      <c r="E18" s="543"/>
      <c r="F18" s="543"/>
      <c r="G18" s="543"/>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3"/>
      <c r="AK18" s="543"/>
      <c r="AL18" s="543"/>
      <c r="AM18" s="543"/>
      <c r="AN18" s="544">
        <f t="shared" si="1"/>
        <v>0</v>
      </c>
      <c r="AP18" s="531">
        <f t="shared" si="2"/>
        <v>0</v>
      </c>
      <c r="AQ18" s="532" t="str">
        <f t="shared" si="3"/>
        <v>～</v>
      </c>
      <c r="AR18" s="533">
        <f t="shared" si="4"/>
        <v>0</v>
      </c>
      <c r="AS18" s="533">
        <f t="shared" si="5"/>
        <v>0</v>
      </c>
      <c r="AT18" s="533">
        <f t="shared" si="6"/>
        <v>0</v>
      </c>
      <c r="AU18" s="533">
        <f t="shared" si="7"/>
        <v>0</v>
      </c>
      <c r="AV18" s="533">
        <f t="shared" si="8"/>
        <v>0</v>
      </c>
      <c r="AW18" s="533">
        <f t="shared" si="9"/>
        <v>0</v>
      </c>
      <c r="AX18" s="533">
        <f t="shared" si="10"/>
        <v>0</v>
      </c>
      <c r="AY18" s="533">
        <f t="shared" si="11"/>
        <v>0</v>
      </c>
      <c r="AZ18" s="533">
        <f t="shared" si="12"/>
        <v>0</v>
      </c>
      <c r="BA18" s="533">
        <f t="shared" si="13"/>
        <v>0</v>
      </c>
      <c r="BB18" s="533">
        <f t="shared" si="14"/>
        <v>0</v>
      </c>
      <c r="BC18" s="533">
        <f t="shared" si="15"/>
        <v>0</v>
      </c>
      <c r="BD18" s="533">
        <f t="shared" si="16"/>
        <v>0</v>
      </c>
      <c r="BE18" s="533">
        <f t="shared" si="17"/>
        <v>0</v>
      </c>
      <c r="BF18" s="533">
        <f t="shared" si="18"/>
        <v>0</v>
      </c>
      <c r="BG18" s="533">
        <f t="shared" si="19"/>
        <v>0</v>
      </c>
      <c r="BH18" s="533">
        <f t="shared" si="20"/>
        <v>0</v>
      </c>
      <c r="BI18" s="533">
        <f t="shared" si="21"/>
        <v>0</v>
      </c>
      <c r="BJ18" s="533">
        <f t="shared" si="22"/>
        <v>0</v>
      </c>
      <c r="BK18" s="533">
        <f t="shared" si="23"/>
        <v>0</v>
      </c>
      <c r="BL18" s="533">
        <f t="shared" si="24"/>
        <v>0</v>
      </c>
      <c r="BM18" s="533">
        <f t="shared" si="25"/>
        <v>0</v>
      </c>
      <c r="BN18" s="533">
        <f t="shared" si="26"/>
        <v>0</v>
      </c>
      <c r="BO18" s="533">
        <f t="shared" si="27"/>
        <v>0</v>
      </c>
      <c r="BP18" s="533">
        <f t="shared" si="28"/>
        <v>0</v>
      </c>
      <c r="BQ18" s="533">
        <f t="shared" si="29"/>
        <v>0</v>
      </c>
      <c r="BR18" s="533">
        <f t="shared" si="30"/>
        <v>0</v>
      </c>
      <c r="BS18" s="533">
        <f t="shared" si="31"/>
        <v>0</v>
      </c>
      <c r="BT18" s="533">
        <f t="shared" si="32"/>
        <v>0</v>
      </c>
      <c r="BU18" s="533">
        <f t="shared" si="33"/>
        <v>0</v>
      </c>
      <c r="BV18" s="533">
        <f t="shared" si="34"/>
        <v>0</v>
      </c>
      <c r="BW18" s="533">
        <f t="shared" si="35"/>
        <v>0</v>
      </c>
      <c r="BX18" s="533">
        <f t="shared" si="36"/>
        <v>0</v>
      </c>
      <c r="BY18" s="533">
        <f t="shared" si="37"/>
        <v>0</v>
      </c>
      <c r="BZ18" s="533">
        <f t="shared" si="38"/>
        <v>0</v>
      </c>
      <c r="CA18" s="533">
        <f t="shared" si="39"/>
        <v>0</v>
      </c>
      <c r="CB18" s="533">
        <f t="shared" si="40"/>
        <v>0</v>
      </c>
    </row>
    <row r="19" spans="2:80" s="125" customFormat="1" ht="18.75" customHeight="1" x14ac:dyDescent="0.15">
      <c r="B19" s="541"/>
      <c r="C19" s="542" t="s">
        <v>130</v>
      </c>
      <c r="D19" s="543"/>
      <c r="E19" s="543"/>
      <c r="F19" s="543"/>
      <c r="G19" s="543"/>
      <c r="H19" s="543"/>
      <c r="I19" s="543"/>
      <c r="J19" s="543"/>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3"/>
      <c r="AM19" s="543"/>
      <c r="AN19" s="544">
        <f t="shared" si="1"/>
        <v>0</v>
      </c>
      <c r="AP19" s="531">
        <f t="shared" si="2"/>
        <v>0</v>
      </c>
      <c r="AQ19" s="532" t="str">
        <f t="shared" si="3"/>
        <v>～</v>
      </c>
      <c r="AR19" s="533">
        <f t="shared" si="4"/>
        <v>0</v>
      </c>
      <c r="AS19" s="533">
        <f t="shared" si="5"/>
        <v>0</v>
      </c>
      <c r="AT19" s="533">
        <f t="shared" si="6"/>
        <v>0</v>
      </c>
      <c r="AU19" s="533">
        <f t="shared" si="7"/>
        <v>0</v>
      </c>
      <c r="AV19" s="533">
        <f t="shared" si="8"/>
        <v>0</v>
      </c>
      <c r="AW19" s="533">
        <f t="shared" si="9"/>
        <v>0</v>
      </c>
      <c r="AX19" s="533">
        <f t="shared" si="10"/>
        <v>0</v>
      </c>
      <c r="AY19" s="533">
        <f t="shared" si="11"/>
        <v>0</v>
      </c>
      <c r="AZ19" s="533">
        <f t="shared" si="12"/>
        <v>0</v>
      </c>
      <c r="BA19" s="533">
        <f t="shared" si="13"/>
        <v>0</v>
      </c>
      <c r="BB19" s="533">
        <f t="shared" si="14"/>
        <v>0</v>
      </c>
      <c r="BC19" s="533">
        <f t="shared" si="15"/>
        <v>0</v>
      </c>
      <c r="BD19" s="533">
        <f t="shared" si="16"/>
        <v>0</v>
      </c>
      <c r="BE19" s="533">
        <f t="shared" si="17"/>
        <v>0</v>
      </c>
      <c r="BF19" s="533">
        <f t="shared" si="18"/>
        <v>0</v>
      </c>
      <c r="BG19" s="533">
        <f t="shared" si="19"/>
        <v>0</v>
      </c>
      <c r="BH19" s="533">
        <f t="shared" si="20"/>
        <v>0</v>
      </c>
      <c r="BI19" s="533">
        <f t="shared" si="21"/>
        <v>0</v>
      </c>
      <c r="BJ19" s="533">
        <f t="shared" si="22"/>
        <v>0</v>
      </c>
      <c r="BK19" s="533">
        <f t="shared" si="23"/>
        <v>0</v>
      </c>
      <c r="BL19" s="533">
        <f t="shared" si="24"/>
        <v>0</v>
      </c>
      <c r="BM19" s="533">
        <f t="shared" si="25"/>
        <v>0</v>
      </c>
      <c r="BN19" s="533">
        <f t="shared" si="26"/>
        <v>0</v>
      </c>
      <c r="BO19" s="533">
        <f t="shared" si="27"/>
        <v>0</v>
      </c>
      <c r="BP19" s="533">
        <f t="shared" si="28"/>
        <v>0</v>
      </c>
      <c r="BQ19" s="533">
        <f t="shared" si="29"/>
        <v>0</v>
      </c>
      <c r="BR19" s="533">
        <f t="shared" si="30"/>
        <v>0</v>
      </c>
      <c r="BS19" s="533">
        <f t="shared" si="31"/>
        <v>0</v>
      </c>
      <c r="BT19" s="533">
        <f t="shared" si="32"/>
        <v>0</v>
      </c>
      <c r="BU19" s="533">
        <f t="shared" si="33"/>
        <v>0</v>
      </c>
      <c r="BV19" s="533">
        <f t="shared" si="34"/>
        <v>0</v>
      </c>
      <c r="BW19" s="533">
        <f t="shared" si="35"/>
        <v>0</v>
      </c>
      <c r="BX19" s="533">
        <f t="shared" si="36"/>
        <v>0</v>
      </c>
      <c r="BY19" s="533">
        <f t="shared" si="37"/>
        <v>0</v>
      </c>
      <c r="BZ19" s="533">
        <f t="shared" si="38"/>
        <v>0</v>
      </c>
      <c r="CA19" s="533">
        <f t="shared" si="39"/>
        <v>0</v>
      </c>
      <c r="CB19" s="533">
        <f t="shared" si="40"/>
        <v>0</v>
      </c>
    </row>
    <row r="20" spans="2:80" s="125" customFormat="1" ht="18.75" customHeight="1" x14ac:dyDescent="0.15">
      <c r="B20" s="541"/>
      <c r="C20" s="542" t="s">
        <v>130</v>
      </c>
      <c r="D20" s="543"/>
      <c r="E20" s="543"/>
      <c r="F20" s="543"/>
      <c r="G20" s="543"/>
      <c r="H20" s="543"/>
      <c r="I20" s="543"/>
      <c r="J20" s="543"/>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3"/>
      <c r="AK20" s="543"/>
      <c r="AL20" s="543"/>
      <c r="AM20" s="543"/>
      <c r="AN20" s="544">
        <f t="shared" si="1"/>
        <v>0</v>
      </c>
      <c r="AP20" s="531">
        <f t="shared" si="2"/>
        <v>0</v>
      </c>
      <c r="AQ20" s="532" t="str">
        <f t="shared" si="3"/>
        <v>～</v>
      </c>
      <c r="AR20" s="533">
        <f t="shared" si="4"/>
        <v>0</v>
      </c>
      <c r="AS20" s="533">
        <f t="shared" si="5"/>
        <v>0</v>
      </c>
      <c r="AT20" s="533">
        <f t="shared" si="6"/>
        <v>0</v>
      </c>
      <c r="AU20" s="533">
        <f t="shared" si="7"/>
        <v>0</v>
      </c>
      <c r="AV20" s="533">
        <f t="shared" si="8"/>
        <v>0</v>
      </c>
      <c r="AW20" s="533">
        <f t="shared" si="9"/>
        <v>0</v>
      </c>
      <c r="AX20" s="533">
        <f t="shared" si="10"/>
        <v>0</v>
      </c>
      <c r="AY20" s="533">
        <f t="shared" si="11"/>
        <v>0</v>
      </c>
      <c r="AZ20" s="533">
        <f t="shared" si="12"/>
        <v>0</v>
      </c>
      <c r="BA20" s="533">
        <f t="shared" si="13"/>
        <v>0</v>
      </c>
      <c r="BB20" s="533">
        <f t="shared" si="14"/>
        <v>0</v>
      </c>
      <c r="BC20" s="533">
        <f t="shared" si="15"/>
        <v>0</v>
      </c>
      <c r="BD20" s="533">
        <f t="shared" si="16"/>
        <v>0</v>
      </c>
      <c r="BE20" s="533">
        <f t="shared" si="17"/>
        <v>0</v>
      </c>
      <c r="BF20" s="533">
        <f t="shared" si="18"/>
        <v>0</v>
      </c>
      <c r="BG20" s="533">
        <f t="shared" si="19"/>
        <v>0</v>
      </c>
      <c r="BH20" s="533">
        <f t="shared" si="20"/>
        <v>0</v>
      </c>
      <c r="BI20" s="533">
        <f t="shared" si="21"/>
        <v>0</v>
      </c>
      <c r="BJ20" s="533">
        <f t="shared" si="22"/>
        <v>0</v>
      </c>
      <c r="BK20" s="533">
        <f t="shared" si="23"/>
        <v>0</v>
      </c>
      <c r="BL20" s="533">
        <f t="shared" si="24"/>
        <v>0</v>
      </c>
      <c r="BM20" s="533">
        <f t="shared" si="25"/>
        <v>0</v>
      </c>
      <c r="BN20" s="533">
        <f t="shared" si="26"/>
        <v>0</v>
      </c>
      <c r="BO20" s="533">
        <f t="shared" si="27"/>
        <v>0</v>
      </c>
      <c r="BP20" s="533">
        <f t="shared" si="28"/>
        <v>0</v>
      </c>
      <c r="BQ20" s="533">
        <f t="shared" si="29"/>
        <v>0</v>
      </c>
      <c r="BR20" s="533">
        <f t="shared" si="30"/>
        <v>0</v>
      </c>
      <c r="BS20" s="533">
        <f t="shared" si="31"/>
        <v>0</v>
      </c>
      <c r="BT20" s="533">
        <f t="shared" si="32"/>
        <v>0</v>
      </c>
      <c r="BU20" s="533">
        <f t="shared" si="33"/>
        <v>0</v>
      </c>
      <c r="BV20" s="533">
        <f t="shared" si="34"/>
        <v>0</v>
      </c>
      <c r="BW20" s="533">
        <f t="shared" si="35"/>
        <v>0</v>
      </c>
      <c r="BX20" s="533">
        <f t="shared" si="36"/>
        <v>0</v>
      </c>
      <c r="BY20" s="533">
        <f t="shared" si="37"/>
        <v>0</v>
      </c>
      <c r="BZ20" s="533">
        <f t="shared" si="38"/>
        <v>0</v>
      </c>
      <c r="CA20" s="533">
        <f t="shared" si="39"/>
        <v>0</v>
      </c>
      <c r="CB20" s="533">
        <f t="shared" si="40"/>
        <v>0</v>
      </c>
    </row>
    <row r="21" spans="2:80" ht="18.75" customHeight="1" x14ac:dyDescent="0.15">
      <c r="B21" s="545"/>
      <c r="C21" s="546" t="s">
        <v>130</v>
      </c>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8">
        <f t="shared" si="1"/>
        <v>0</v>
      </c>
      <c r="AP21" s="534">
        <f t="shared" si="2"/>
        <v>0</v>
      </c>
      <c r="AQ21" s="535" t="str">
        <f t="shared" si="3"/>
        <v>～</v>
      </c>
      <c r="AR21" s="536">
        <f t="shared" si="4"/>
        <v>0</v>
      </c>
      <c r="AS21" s="536">
        <f t="shared" si="5"/>
        <v>0</v>
      </c>
      <c r="AT21" s="536">
        <f t="shared" si="6"/>
        <v>0</v>
      </c>
      <c r="AU21" s="536">
        <f t="shared" si="7"/>
        <v>0</v>
      </c>
      <c r="AV21" s="536">
        <f t="shared" si="8"/>
        <v>0</v>
      </c>
      <c r="AW21" s="536">
        <f t="shared" si="9"/>
        <v>0</v>
      </c>
      <c r="AX21" s="536">
        <f t="shared" si="10"/>
        <v>0</v>
      </c>
      <c r="AY21" s="536">
        <f t="shared" si="11"/>
        <v>0</v>
      </c>
      <c r="AZ21" s="536">
        <f t="shared" si="12"/>
        <v>0</v>
      </c>
      <c r="BA21" s="536">
        <f t="shared" si="13"/>
        <v>0</v>
      </c>
      <c r="BB21" s="536">
        <f t="shared" si="14"/>
        <v>0</v>
      </c>
      <c r="BC21" s="536">
        <f t="shared" si="15"/>
        <v>0</v>
      </c>
      <c r="BD21" s="536">
        <f t="shared" si="16"/>
        <v>0</v>
      </c>
      <c r="BE21" s="536">
        <f t="shared" si="17"/>
        <v>0</v>
      </c>
      <c r="BF21" s="536">
        <f t="shared" si="18"/>
        <v>0</v>
      </c>
      <c r="BG21" s="536">
        <f t="shared" si="19"/>
        <v>0</v>
      </c>
      <c r="BH21" s="536">
        <f t="shared" si="20"/>
        <v>0</v>
      </c>
      <c r="BI21" s="536">
        <f t="shared" si="21"/>
        <v>0</v>
      </c>
      <c r="BJ21" s="536">
        <f t="shared" si="22"/>
        <v>0</v>
      </c>
      <c r="BK21" s="536">
        <f t="shared" si="23"/>
        <v>0</v>
      </c>
      <c r="BL21" s="536">
        <f t="shared" si="24"/>
        <v>0</v>
      </c>
      <c r="BM21" s="536">
        <f t="shared" si="25"/>
        <v>0</v>
      </c>
      <c r="BN21" s="536">
        <f t="shared" si="26"/>
        <v>0</v>
      </c>
      <c r="BO21" s="536">
        <f t="shared" si="27"/>
        <v>0</v>
      </c>
      <c r="BP21" s="536">
        <f t="shared" si="28"/>
        <v>0</v>
      </c>
      <c r="BQ21" s="536">
        <f t="shared" si="29"/>
        <v>0</v>
      </c>
      <c r="BR21" s="536">
        <f t="shared" si="30"/>
        <v>0</v>
      </c>
      <c r="BS21" s="536">
        <f t="shared" si="31"/>
        <v>0</v>
      </c>
      <c r="BT21" s="536">
        <f t="shared" si="32"/>
        <v>0</v>
      </c>
      <c r="BU21" s="536">
        <f t="shared" si="33"/>
        <v>0</v>
      </c>
      <c r="BV21" s="536">
        <f t="shared" si="34"/>
        <v>0</v>
      </c>
      <c r="BW21" s="536">
        <f t="shared" si="35"/>
        <v>0</v>
      </c>
      <c r="BX21" s="536">
        <f t="shared" si="36"/>
        <v>0</v>
      </c>
      <c r="BY21" s="536">
        <f t="shared" si="37"/>
        <v>0</v>
      </c>
      <c r="BZ21" s="536">
        <f t="shared" si="38"/>
        <v>0</v>
      </c>
      <c r="CA21" s="536">
        <f t="shared" si="39"/>
        <v>0</v>
      </c>
      <c r="CB21" s="536">
        <f t="shared" si="40"/>
        <v>0</v>
      </c>
    </row>
    <row r="22" spans="2:80" ht="18.75" customHeight="1" x14ac:dyDescent="0.15">
      <c r="B22" s="241" t="s">
        <v>51</v>
      </c>
      <c r="C22" s="242"/>
      <c r="D22" s="340">
        <f>SUM(D7:D21)</f>
        <v>0</v>
      </c>
      <c r="E22" s="340">
        <f t="shared" ref="E22:AL22" si="41">SUM(E7:E21)</f>
        <v>0</v>
      </c>
      <c r="F22" s="340">
        <f t="shared" si="41"/>
        <v>0</v>
      </c>
      <c r="G22" s="340">
        <f t="shared" si="41"/>
        <v>0</v>
      </c>
      <c r="H22" s="340">
        <f t="shared" si="41"/>
        <v>0</v>
      </c>
      <c r="I22" s="340">
        <f t="shared" si="41"/>
        <v>0</v>
      </c>
      <c r="J22" s="340">
        <f t="shared" si="41"/>
        <v>0</v>
      </c>
      <c r="K22" s="340">
        <f t="shared" si="41"/>
        <v>0</v>
      </c>
      <c r="L22" s="340">
        <f t="shared" si="41"/>
        <v>0</v>
      </c>
      <c r="M22" s="340">
        <f t="shared" si="41"/>
        <v>0</v>
      </c>
      <c r="N22" s="340">
        <f t="shared" si="41"/>
        <v>0</v>
      </c>
      <c r="O22" s="340">
        <f t="shared" si="41"/>
        <v>0</v>
      </c>
      <c r="P22" s="340">
        <f t="shared" si="41"/>
        <v>0</v>
      </c>
      <c r="Q22" s="340">
        <f t="shared" si="41"/>
        <v>0</v>
      </c>
      <c r="R22" s="340">
        <f t="shared" si="41"/>
        <v>0</v>
      </c>
      <c r="S22" s="340">
        <f t="shared" si="41"/>
        <v>0</v>
      </c>
      <c r="T22" s="340">
        <f t="shared" si="41"/>
        <v>0</v>
      </c>
      <c r="U22" s="340">
        <f t="shared" si="41"/>
        <v>0</v>
      </c>
      <c r="V22" s="340">
        <f t="shared" si="41"/>
        <v>0</v>
      </c>
      <c r="W22" s="340">
        <f t="shared" si="41"/>
        <v>0</v>
      </c>
      <c r="X22" s="340">
        <f t="shared" si="41"/>
        <v>0</v>
      </c>
      <c r="Y22" s="340">
        <f t="shared" si="41"/>
        <v>0</v>
      </c>
      <c r="Z22" s="340">
        <f t="shared" si="41"/>
        <v>0</v>
      </c>
      <c r="AA22" s="340">
        <f t="shared" si="41"/>
        <v>0</v>
      </c>
      <c r="AB22" s="340">
        <f t="shared" si="41"/>
        <v>0</v>
      </c>
      <c r="AC22" s="340">
        <f t="shared" si="41"/>
        <v>0</v>
      </c>
      <c r="AD22" s="340">
        <f t="shared" si="41"/>
        <v>0</v>
      </c>
      <c r="AE22" s="340">
        <f t="shared" si="41"/>
        <v>0</v>
      </c>
      <c r="AF22" s="340">
        <f t="shared" si="41"/>
        <v>0</v>
      </c>
      <c r="AG22" s="340">
        <f t="shared" si="41"/>
        <v>0</v>
      </c>
      <c r="AH22" s="340">
        <f t="shared" si="41"/>
        <v>0</v>
      </c>
      <c r="AI22" s="340">
        <f t="shared" si="41"/>
        <v>0</v>
      </c>
      <c r="AJ22" s="340">
        <f t="shared" si="41"/>
        <v>0</v>
      </c>
      <c r="AK22" s="340">
        <f t="shared" si="41"/>
        <v>0</v>
      </c>
      <c r="AL22" s="340">
        <f t="shared" si="41"/>
        <v>0</v>
      </c>
      <c r="AM22" s="340">
        <f>SUM(AM7:AM21)</f>
        <v>0</v>
      </c>
      <c r="AN22" s="340">
        <f>SUM(AN7:AN21)</f>
        <v>0</v>
      </c>
      <c r="AP22" s="239" t="s">
        <v>51</v>
      </c>
      <c r="AQ22" s="243"/>
      <c r="AR22" s="339">
        <f t="shared" ref="AR22:BZ22" si="42">SUM(AR7:AR21)</f>
        <v>0</v>
      </c>
      <c r="AS22" s="339">
        <f t="shared" si="42"/>
        <v>0</v>
      </c>
      <c r="AT22" s="339">
        <f t="shared" si="42"/>
        <v>0</v>
      </c>
      <c r="AU22" s="339">
        <f t="shared" si="42"/>
        <v>0</v>
      </c>
      <c r="AV22" s="339">
        <f t="shared" si="42"/>
        <v>0</v>
      </c>
      <c r="AW22" s="339">
        <f t="shared" si="42"/>
        <v>0</v>
      </c>
      <c r="AX22" s="339">
        <f t="shared" si="42"/>
        <v>0</v>
      </c>
      <c r="AY22" s="339">
        <f t="shared" si="42"/>
        <v>0</v>
      </c>
      <c r="AZ22" s="339">
        <f t="shared" si="42"/>
        <v>0</v>
      </c>
      <c r="BA22" s="339">
        <f t="shared" si="42"/>
        <v>0</v>
      </c>
      <c r="BB22" s="339">
        <f t="shared" si="42"/>
        <v>0</v>
      </c>
      <c r="BC22" s="339">
        <f t="shared" si="42"/>
        <v>0</v>
      </c>
      <c r="BD22" s="339">
        <f t="shared" si="42"/>
        <v>0</v>
      </c>
      <c r="BE22" s="339">
        <f t="shared" si="42"/>
        <v>0</v>
      </c>
      <c r="BF22" s="339">
        <f t="shared" si="42"/>
        <v>0</v>
      </c>
      <c r="BG22" s="339">
        <f t="shared" si="42"/>
        <v>0</v>
      </c>
      <c r="BH22" s="339">
        <f t="shared" si="42"/>
        <v>0</v>
      </c>
      <c r="BI22" s="339">
        <f t="shared" si="42"/>
        <v>0</v>
      </c>
      <c r="BJ22" s="339">
        <f t="shared" si="42"/>
        <v>0</v>
      </c>
      <c r="BK22" s="339">
        <f t="shared" si="42"/>
        <v>0</v>
      </c>
      <c r="BL22" s="339">
        <f t="shared" si="42"/>
        <v>0</v>
      </c>
      <c r="BM22" s="339">
        <f t="shared" si="42"/>
        <v>0</v>
      </c>
      <c r="BN22" s="339">
        <f t="shared" si="42"/>
        <v>0</v>
      </c>
      <c r="BO22" s="339">
        <f t="shared" si="42"/>
        <v>0</v>
      </c>
      <c r="BP22" s="339">
        <f t="shared" si="42"/>
        <v>0</v>
      </c>
      <c r="BQ22" s="339">
        <f t="shared" si="42"/>
        <v>0</v>
      </c>
      <c r="BR22" s="339">
        <f t="shared" si="42"/>
        <v>0</v>
      </c>
      <c r="BS22" s="339">
        <f t="shared" si="42"/>
        <v>0</v>
      </c>
      <c r="BT22" s="339">
        <f t="shared" si="42"/>
        <v>0</v>
      </c>
      <c r="BU22" s="339">
        <f t="shared" si="42"/>
        <v>0</v>
      </c>
      <c r="BV22" s="339">
        <f t="shared" si="42"/>
        <v>0</v>
      </c>
      <c r="BW22" s="339">
        <f t="shared" si="42"/>
        <v>0</v>
      </c>
      <c r="BX22" s="339">
        <f t="shared" si="42"/>
        <v>0</v>
      </c>
      <c r="BY22" s="339">
        <f t="shared" si="42"/>
        <v>0</v>
      </c>
      <c r="BZ22" s="339">
        <f t="shared" si="42"/>
        <v>0</v>
      </c>
      <c r="CA22" s="339">
        <f>SUM(CA7:CA21)</f>
        <v>0</v>
      </c>
      <c r="CB22" s="339">
        <f>SUM(CB7:CB21)</f>
        <v>0</v>
      </c>
    </row>
    <row r="23" spans="2:80" ht="18.75" customHeight="1" x14ac:dyDescent="0.15">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c r="BP23" s="341"/>
      <c r="BQ23" s="341"/>
      <c r="BR23" s="341"/>
      <c r="BS23" s="341"/>
      <c r="BT23" s="341"/>
      <c r="BU23" s="341"/>
      <c r="BV23" s="341"/>
      <c r="BW23" s="341"/>
      <c r="BX23" s="341"/>
      <c r="BY23" s="341"/>
      <c r="BZ23" s="341"/>
      <c r="CA23" s="341"/>
      <c r="CB23" s="341"/>
    </row>
    <row r="24" spans="2:80" ht="20.25" customHeight="1" x14ac:dyDescent="0.15">
      <c r="B24" s="512" t="s">
        <v>424</v>
      </c>
      <c r="C24" s="336">
        <v>10</v>
      </c>
      <c r="D24" s="335" t="s">
        <v>344</v>
      </c>
      <c r="E24" s="123"/>
      <c r="G24" s="125"/>
      <c r="H24" s="125"/>
      <c r="I24" s="125"/>
      <c r="J24" s="125"/>
      <c r="AC24" s="125"/>
      <c r="AD24" s="125"/>
      <c r="AE24" s="125"/>
      <c r="AF24" s="125"/>
      <c r="AP24" s="183" t="str">
        <f>B24</f>
        <v>□□部門</v>
      </c>
      <c r="AQ24" s="337"/>
      <c r="AR24" s="342" t="s">
        <v>343</v>
      </c>
      <c r="AS24" s="343"/>
      <c r="AT24" s="341"/>
      <c r="AU24" s="513"/>
      <c r="AV24" s="513"/>
      <c r="AW24" s="513"/>
      <c r="AX24" s="513"/>
      <c r="AY24" s="341"/>
      <c r="AZ24" s="341"/>
      <c r="BA24" s="341"/>
      <c r="BB24" s="341"/>
      <c r="BC24" s="341"/>
      <c r="BD24" s="341"/>
      <c r="BE24" s="341"/>
      <c r="BF24" s="341"/>
      <c r="BG24" s="341"/>
      <c r="BH24" s="341"/>
      <c r="BI24" s="341"/>
      <c r="BJ24" s="341"/>
      <c r="BK24" s="341"/>
      <c r="BL24" s="341"/>
      <c r="BM24" s="341"/>
      <c r="BN24" s="341"/>
      <c r="BO24" s="341"/>
      <c r="BP24" s="341"/>
      <c r="BQ24" s="341"/>
      <c r="BR24" s="513"/>
      <c r="BS24" s="513"/>
      <c r="BT24" s="513"/>
      <c r="BU24" s="341"/>
      <c r="BV24" s="341"/>
      <c r="BW24" s="341"/>
      <c r="BX24" s="341"/>
      <c r="BY24" s="341"/>
      <c r="BZ24" s="341"/>
      <c r="CA24" s="341"/>
      <c r="CB24" s="341"/>
    </row>
    <row r="25" spans="2:80" ht="18.75" customHeight="1" x14ac:dyDescent="0.15">
      <c r="B25" s="994" t="s">
        <v>64</v>
      </c>
      <c r="C25" s="973" t="s">
        <v>47</v>
      </c>
      <c r="D25" s="973" t="s">
        <v>17</v>
      </c>
      <c r="E25" s="973"/>
      <c r="F25" s="973"/>
      <c r="G25" s="973" t="s">
        <v>4</v>
      </c>
      <c r="H25" s="973"/>
      <c r="I25" s="973"/>
      <c r="J25" s="973" t="s">
        <v>2</v>
      </c>
      <c r="K25" s="973"/>
      <c r="L25" s="973"/>
      <c r="M25" s="973" t="s">
        <v>3</v>
      </c>
      <c r="N25" s="973"/>
      <c r="O25" s="973"/>
      <c r="P25" s="973" t="s">
        <v>5</v>
      </c>
      <c r="Q25" s="973"/>
      <c r="R25" s="973"/>
      <c r="S25" s="973" t="s">
        <v>6</v>
      </c>
      <c r="T25" s="973"/>
      <c r="U25" s="973"/>
      <c r="V25" s="973" t="s">
        <v>7</v>
      </c>
      <c r="W25" s="973"/>
      <c r="X25" s="973"/>
      <c r="Y25" s="973" t="s">
        <v>8</v>
      </c>
      <c r="Z25" s="973"/>
      <c r="AA25" s="973"/>
      <c r="AB25" s="973" t="s">
        <v>9</v>
      </c>
      <c r="AC25" s="973"/>
      <c r="AD25" s="973"/>
      <c r="AE25" s="973" t="s">
        <v>10</v>
      </c>
      <c r="AF25" s="973"/>
      <c r="AG25" s="973"/>
      <c r="AH25" s="973" t="s">
        <v>11</v>
      </c>
      <c r="AI25" s="973"/>
      <c r="AJ25" s="973"/>
      <c r="AK25" s="973" t="s">
        <v>1</v>
      </c>
      <c r="AL25" s="973"/>
      <c r="AM25" s="973"/>
      <c r="AN25" s="988" t="s">
        <v>51</v>
      </c>
      <c r="AP25" s="977" t="s">
        <v>64</v>
      </c>
      <c r="AQ25" s="972" t="s">
        <v>47</v>
      </c>
      <c r="AR25" s="1060" t="s">
        <v>17</v>
      </c>
      <c r="AS25" s="1060"/>
      <c r="AT25" s="1060"/>
      <c r="AU25" s="1060" t="s">
        <v>4</v>
      </c>
      <c r="AV25" s="1060"/>
      <c r="AW25" s="1060"/>
      <c r="AX25" s="1060" t="s">
        <v>2</v>
      </c>
      <c r="AY25" s="1060"/>
      <c r="AZ25" s="1060"/>
      <c r="BA25" s="1060" t="s">
        <v>3</v>
      </c>
      <c r="BB25" s="1060"/>
      <c r="BC25" s="1060"/>
      <c r="BD25" s="1060" t="s">
        <v>5</v>
      </c>
      <c r="BE25" s="1060"/>
      <c r="BF25" s="1060"/>
      <c r="BG25" s="1060" t="s">
        <v>6</v>
      </c>
      <c r="BH25" s="1060"/>
      <c r="BI25" s="1060"/>
      <c r="BJ25" s="1060" t="s">
        <v>7</v>
      </c>
      <c r="BK25" s="1060"/>
      <c r="BL25" s="1060"/>
      <c r="BM25" s="1060" t="s">
        <v>8</v>
      </c>
      <c r="BN25" s="1060"/>
      <c r="BO25" s="1060"/>
      <c r="BP25" s="1060" t="s">
        <v>9</v>
      </c>
      <c r="BQ25" s="1060"/>
      <c r="BR25" s="1060"/>
      <c r="BS25" s="1060" t="s">
        <v>10</v>
      </c>
      <c r="BT25" s="1060"/>
      <c r="BU25" s="1060"/>
      <c r="BV25" s="1060" t="s">
        <v>11</v>
      </c>
      <c r="BW25" s="1060"/>
      <c r="BX25" s="1060"/>
      <c r="BY25" s="1060" t="s">
        <v>1</v>
      </c>
      <c r="BZ25" s="1060"/>
      <c r="CA25" s="1060"/>
      <c r="CB25" s="1060" t="s">
        <v>51</v>
      </c>
    </row>
    <row r="26" spans="2:80" ht="18.75" customHeight="1" x14ac:dyDescent="0.15">
      <c r="B26" s="996"/>
      <c r="C26" s="973"/>
      <c r="D26" s="251" t="s">
        <v>12</v>
      </c>
      <c r="E26" s="251" t="s">
        <v>13</v>
      </c>
      <c r="F26" s="251" t="s">
        <v>14</v>
      </c>
      <c r="G26" s="251" t="s">
        <v>12</v>
      </c>
      <c r="H26" s="251" t="s">
        <v>13</v>
      </c>
      <c r="I26" s="251" t="s">
        <v>14</v>
      </c>
      <c r="J26" s="251" t="s">
        <v>12</v>
      </c>
      <c r="K26" s="251" t="s">
        <v>13</v>
      </c>
      <c r="L26" s="251" t="s">
        <v>14</v>
      </c>
      <c r="M26" s="251" t="s">
        <v>12</v>
      </c>
      <c r="N26" s="251" t="s">
        <v>13</v>
      </c>
      <c r="O26" s="251" t="s">
        <v>14</v>
      </c>
      <c r="P26" s="251" t="s">
        <v>12</v>
      </c>
      <c r="Q26" s="251" t="s">
        <v>13</v>
      </c>
      <c r="R26" s="251" t="s">
        <v>14</v>
      </c>
      <c r="S26" s="251" t="s">
        <v>12</v>
      </c>
      <c r="T26" s="251" t="s">
        <v>13</v>
      </c>
      <c r="U26" s="251" t="s">
        <v>14</v>
      </c>
      <c r="V26" s="251" t="s">
        <v>12</v>
      </c>
      <c r="W26" s="251" t="s">
        <v>13</v>
      </c>
      <c r="X26" s="251" t="s">
        <v>14</v>
      </c>
      <c r="Y26" s="251" t="s">
        <v>12</v>
      </c>
      <c r="Z26" s="251" t="s">
        <v>13</v>
      </c>
      <c r="AA26" s="251" t="s">
        <v>14</v>
      </c>
      <c r="AB26" s="251" t="s">
        <v>12</v>
      </c>
      <c r="AC26" s="251" t="s">
        <v>13</v>
      </c>
      <c r="AD26" s="251" t="s">
        <v>14</v>
      </c>
      <c r="AE26" s="251" t="s">
        <v>12</v>
      </c>
      <c r="AF26" s="251" t="s">
        <v>13</v>
      </c>
      <c r="AG26" s="251" t="s">
        <v>14</v>
      </c>
      <c r="AH26" s="251" t="s">
        <v>12</v>
      </c>
      <c r="AI26" s="251" t="s">
        <v>13</v>
      </c>
      <c r="AJ26" s="251" t="s">
        <v>14</v>
      </c>
      <c r="AK26" s="251" t="s">
        <v>12</v>
      </c>
      <c r="AL26" s="251" t="s">
        <v>13</v>
      </c>
      <c r="AM26" s="251" t="s">
        <v>14</v>
      </c>
      <c r="AN26" s="989"/>
      <c r="AP26" s="977"/>
      <c r="AQ26" s="972"/>
      <c r="AR26" s="344" t="s">
        <v>12</v>
      </c>
      <c r="AS26" s="344" t="s">
        <v>13</v>
      </c>
      <c r="AT26" s="344" t="s">
        <v>14</v>
      </c>
      <c r="AU26" s="344" t="s">
        <v>12</v>
      </c>
      <c r="AV26" s="344" t="s">
        <v>13</v>
      </c>
      <c r="AW26" s="344" t="s">
        <v>14</v>
      </c>
      <c r="AX26" s="344" t="s">
        <v>12</v>
      </c>
      <c r="AY26" s="344" t="s">
        <v>13</v>
      </c>
      <c r="AZ26" s="344" t="s">
        <v>14</v>
      </c>
      <c r="BA26" s="344" t="s">
        <v>12</v>
      </c>
      <c r="BB26" s="344" t="s">
        <v>13</v>
      </c>
      <c r="BC26" s="344" t="s">
        <v>14</v>
      </c>
      <c r="BD26" s="344" t="s">
        <v>12</v>
      </c>
      <c r="BE26" s="344" t="s">
        <v>13</v>
      </c>
      <c r="BF26" s="344" t="s">
        <v>14</v>
      </c>
      <c r="BG26" s="344" t="s">
        <v>12</v>
      </c>
      <c r="BH26" s="344" t="s">
        <v>13</v>
      </c>
      <c r="BI26" s="344" t="s">
        <v>14</v>
      </c>
      <c r="BJ26" s="344" t="s">
        <v>12</v>
      </c>
      <c r="BK26" s="344" t="s">
        <v>13</v>
      </c>
      <c r="BL26" s="344" t="s">
        <v>14</v>
      </c>
      <c r="BM26" s="344" t="s">
        <v>12</v>
      </c>
      <c r="BN26" s="344" t="s">
        <v>13</v>
      </c>
      <c r="BO26" s="344" t="s">
        <v>14</v>
      </c>
      <c r="BP26" s="344" t="s">
        <v>12</v>
      </c>
      <c r="BQ26" s="344" t="s">
        <v>13</v>
      </c>
      <c r="BR26" s="344" t="s">
        <v>14</v>
      </c>
      <c r="BS26" s="344" t="s">
        <v>12</v>
      </c>
      <c r="BT26" s="344" t="s">
        <v>13</v>
      </c>
      <c r="BU26" s="344" t="s">
        <v>14</v>
      </c>
      <c r="BV26" s="344" t="s">
        <v>12</v>
      </c>
      <c r="BW26" s="344" t="s">
        <v>13</v>
      </c>
      <c r="BX26" s="344" t="s">
        <v>14</v>
      </c>
      <c r="BY26" s="344" t="s">
        <v>12</v>
      </c>
      <c r="BZ26" s="344" t="s">
        <v>13</v>
      </c>
      <c r="CA26" s="344" t="s">
        <v>14</v>
      </c>
      <c r="CB26" s="1060"/>
    </row>
    <row r="27" spans="2:80" s="125" customFormat="1" ht="18.75" customHeight="1" x14ac:dyDescent="0.15">
      <c r="B27" s="537"/>
      <c r="C27" s="538" t="s">
        <v>130</v>
      </c>
      <c r="D27" s="539"/>
      <c r="E27" s="539"/>
      <c r="F27" s="539"/>
      <c r="G27" s="539"/>
      <c r="H27" s="539"/>
      <c r="I27" s="539"/>
      <c r="J27" s="539"/>
      <c r="K27" s="539"/>
      <c r="L27" s="539"/>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40">
        <f>SUM(D27:AM27)</f>
        <v>0</v>
      </c>
      <c r="AP27" s="528">
        <f>B27</f>
        <v>0</v>
      </c>
      <c r="AQ27" s="529" t="str">
        <f>C27</f>
        <v>～</v>
      </c>
      <c r="AR27" s="530">
        <f>D27*$AQ$4/10</f>
        <v>0</v>
      </c>
      <c r="AS27" s="530">
        <f t="shared" ref="AS27:AS41" si="43">E27*$AQ$4/10</f>
        <v>0</v>
      </c>
      <c r="AT27" s="530">
        <f t="shared" ref="AT27:AT41" si="44">F27*$AQ$4/10</f>
        <v>0</v>
      </c>
      <c r="AU27" s="530">
        <f t="shared" ref="AU27:AU41" si="45">G27*$AQ$4/10</f>
        <v>0</v>
      </c>
      <c r="AV27" s="530">
        <f t="shared" ref="AV27:AV41" si="46">H27*$AQ$4/10</f>
        <v>0</v>
      </c>
      <c r="AW27" s="530">
        <f t="shared" ref="AW27:AW41" si="47">I27*$AQ$4/10</f>
        <v>0</v>
      </c>
      <c r="AX27" s="530">
        <f t="shared" ref="AX27:AX41" si="48">J27*$AQ$4/10</f>
        <v>0</v>
      </c>
      <c r="AY27" s="530">
        <f t="shared" ref="AY27:AY41" si="49">K27*$AQ$4/10</f>
        <v>0</v>
      </c>
      <c r="AZ27" s="530">
        <f t="shared" ref="AZ27:AZ41" si="50">L27*$AQ$4/10</f>
        <v>0</v>
      </c>
      <c r="BA27" s="530">
        <f t="shared" ref="BA27:BA41" si="51">M27*$AQ$4/10</f>
        <v>0</v>
      </c>
      <c r="BB27" s="530">
        <f t="shared" ref="BB27:BB41" si="52">N27*$AQ$4/10</f>
        <v>0</v>
      </c>
      <c r="BC27" s="530">
        <f t="shared" ref="BC27:BC41" si="53">O27*$AQ$4/10</f>
        <v>0</v>
      </c>
      <c r="BD27" s="530">
        <f t="shared" ref="BD27:BD41" si="54">P27*$AQ$4/10</f>
        <v>0</v>
      </c>
      <c r="BE27" s="530">
        <f t="shared" ref="BE27:BE41" si="55">Q27*$AQ$4/10</f>
        <v>0</v>
      </c>
      <c r="BF27" s="530">
        <f t="shared" ref="BF27:BF41" si="56">R27*$AQ$4/10</f>
        <v>0</v>
      </c>
      <c r="BG27" s="530">
        <f t="shared" ref="BG27:BG41" si="57">S27*$AQ$4/10</f>
        <v>0</v>
      </c>
      <c r="BH27" s="530">
        <f t="shared" ref="BH27:BH41" si="58">T27*$AQ$4/10</f>
        <v>0</v>
      </c>
      <c r="BI27" s="530">
        <f t="shared" ref="BI27:BI41" si="59">U27*$AQ$4/10</f>
        <v>0</v>
      </c>
      <c r="BJ27" s="530">
        <f t="shared" ref="BJ27:BJ41" si="60">V27*$AQ$4/10</f>
        <v>0</v>
      </c>
      <c r="BK27" s="530">
        <f t="shared" ref="BK27:BK41" si="61">W27*$AQ$4/10</f>
        <v>0</v>
      </c>
      <c r="BL27" s="530">
        <f t="shared" ref="BL27:BL41" si="62">X27*$AQ$4/10</f>
        <v>0</v>
      </c>
      <c r="BM27" s="530">
        <f t="shared" ref="BM27:BM41" si="63">Y27*$AQ$4/10</f>
        <v>0</v>
      </c>
      <c r="BN27" s="530">
        <f t="shared" ref="BN27:BN41" si="64">Z27*$AQ$4/10</f>
        <v>0</v>
      </c>
      <c r="BO27" s="530">
        <f t="shared" ref="BO27:BO41" si="65">AA27*$AQ$4/10</f>
        <v>0</v>
      </c>
      <c r="BP27" s="530">
        <f t="shared" ref="BP27:BP41" si="66">AB27*$AQ$4/10</f>
        <v>0</v>
      </c>
      <c r="BQ27" s="530">
        <f t="shared" ref="BQ27:BQ41" si="67">AC27*$AQ$4/10</f>
        <v>0</v>
      </c>
      <c r="BR27" s="530">
        <f t="shared" ref="BR27:BR41" si="68">AD27*$AQ$4/10</f>
        <v>0</v>
      </c>
      <c r="BS27" s="530">
        <f t="shared" ref="BS27:BS41" si="69">AE27*$AQ$4/10</f>
        <v>0</v>
      </c>
      <c r="BT27" s="530">
        <f t="shared" ref="BT27:BT41" si="70">AF27*$AQ$4/10</f>
        <v>0</v>
      </c>
      <c r="BU27" s="530">
        <f t="shared" ref="BU27:BU41" si="71">AG27*$AQ$4/10</f>
        <v>0</v>
      </c>
      <c r="BV27" s="530">
        <f t="shared" ref="BV27:BV41" si="72">AH27*$AQ$4/10</f>
        <v>0</v>
      </c>
      <c r="BW27" s="530">
        <f t="shared" ref="BW27:BW41" si="73">AI27*$AQ$4/10</f>
        <v>0</v>
      </c>
      <c r="BX27" s="530">
        <f t="shared" ref="BX27:BX41" si="74">AJ27*$AQ$4/10</f>
        <v>0</v>
      </c>
      <c r="BY27" s="530">
        <f t="shared" ref="BY27:BY41" si="75">AK27*$AQ$4/10</f>
        <v>0</v>
      </c>
      <c r="BZ27" s="530">
        <f t="shared" ref="BZ27:BZ41" si="76">AL27*$AQ$4/10</f>
        <v>0</v>
      </c>
      <c r="CA27" s="530">
        <f t="shared" ref="CA27:CA41" si="77">AM27*$AQ$4/10</f>
        <v>0</v>
      </c>
      <c r="CB27" s="530">
        <f>AN27*$AQ$4/10</f>
        <v>0</v>
      </c>
    </row>
    <row r="28" spans="2:80" s="125" customFormat="1" ht="18.75" customHeight="1" x14ac:dyDescent="0.15">
      <c r="B28" s="541"/>
      <c r="C28" s="542" t="s">
        <v>130</v>
      </c>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3"/>
      <c r="AM28" s="543"/>
      <c r="AN28" s="544">
        <f t="shared" ref="AN28:AN41" si="78">SUM(D28:AM28)</f>
        <v>0</v>
      </c>
      <c r="AP28" s="531">
        <f t="shared" ref="AP28:AP41" si="79">B28</f>
        <v>0</v>
      </c>
      <c r="AQ28" s="532" t="str">
        <f t="shared" ref="AQ28:AQ41" si="80">C28</f>
        <v>～</v>
      </c>
      <c r="AR28" s="533">
        <f t="shared" ref="AR28:AR41" si="81">D28*$AQ$4/10</f>
        <v>0</v>
      </c>
      <c r="AS28" s="533">
        <f t="shared" si="43"/>
        <v>0</v>
      </c>
      <c r="AT28" s="533">
        <f t="shared" si="44"/>
        <v>0</v>
      </c>
      <c r="AU28" s="533">
        <f t="shared" si="45"/>
        <v>0</v>
      </c>
      <c r="AV28" s="533">
        <f t="shared" si="46"/>
        <v>0</v>
      </c>
      <c r="AW28" s="533">
        <f t="shared" si="47"/>
        <v>0</v>
      </c>
      <c r="AX28" s="533">
        <f t="shared" si="48"/>
        <v>0</v>
      </c>
      <c r="AY28" s="533">
        <f t="shared" si="49"/>
        <v>0</v>
      </c>
      <c r="AZ28" s="533">
        <f t="shared" si="50"/>
        <v>0</v>
      </c>
      <c r="BA28" s="533">
        <f t="shared" si="51"/>
        <v>0</v>
      </c>
      <c r="BB28" s="533">
        <f t="shared" si="52"/>
        <v>0</v>
      </c>
      <c r="BC28" s="533">
        <f t="shared" si="53"/>
        <v>0</v>
      </c>
      <c r="BD28" s="533">
        <f t="shared" si="54"/>
        <v>0</v>
      </c>
      <c r="BE28" s="533">
        <f t="shared" si="55"/>
        <v>0</v>
      </c>
      <c r="BF28" s="533">
        <f t="shared" si="56"/>
        <v>0</v>
      </c>
      <c r="BG28" s="533">
        <f t="shared" si="57"/>
        <v>0</v>
      </c>
      <c r="BH28" s="533">
        <f t="shared" si="58"/>
        <v>0</v>
      </c>
      <c r="BI28" s="533">
        <f t="shared" si="59"/>
        <v>0</v>
      </c>
      <c r="BJ28" s="533">
        <f t="shared" si="60"/>
        <v>0</v>
      </c>
      <c r="BK28" s="533">
        <f t="shared" si="61"/>
        <v>0</v>
      </c>
      <c r="BL28" s="533">
        <f t="shared" si="62"/>
        <v>0</v>
      </c>
      <c r="BM28" s="533">
        <f t="shared" si="63"/>
        <v>0</v>
      </c>
      <c r="BN28" s="533">
        <f t="shared" si="64"/>
        <v>0</v>
      </c>
      <c r="BO28" s="533">
        <f t="shared" si="65"/>
        <v>0</v>
      </c>
      <c r="BP28" s="533">
        <f t="shared" si="66"/>
        <v>0</v>
      </c>
      <c r="BQ28" s="533">
        <f t="shared" si="67"/>
        <v>0</v>
      </c>
      <c r="BR28" s="533">
        <f t="shared" si="68"/>
        <v>0</v>
      </c>
      <c r="BS28" s="533">
        <f t="shared" si="69"/>
        <v>0</v>
      </c>
      <c r="BT28" s="533">
        <f t="shared" si="70"/>
        <v>0</v>
      </c>
      <c r="BU28" s="533">
        <f t="shared" si="71"/>
        <v>0</v>
      </c>
      <c r="BV28" s="533">
        <f t="shared" si="72"/>
        <v>0</v>
      </c>
      <c r="BW28" s="533">
        <f t="shared" si="73"/>
        <v>0</v>
      </c>
      <c r="BX28" s="533">
        <f t="shared" si="74"/>
        <v>0</v>
      </c>
      <c r="BY28" s="533">
        <f t="shared" si="75"/>
        <v>0</v>
      </c>
      <c r="BZ28" s="533">
        <f t="shared" si="76"/>
        <v>0</v>
      </c>
      <c r="CA28" s="533">
        <f t="shared" si="77"/>
        <v>0</v>
      </c>
      <c r="CB28" s="533">
        <f t="shared" ref="CB28:CB41" si="82">AN28*$AQ$4/10</f>
        <v>0</v>
      </c>
    </row>
    <row r="29" spans="2:80" s="125" customFormat="1" ht="18.75" customHeight="1" x14ac:dyDescent="0.15">
      <c r="B29" s="541"/>
      <c r="C29" s="542" t="s">
        <v>130</v>
      </c>
      <c r="D29" s="543"/>
      <c r="E29" s="543"/>
      <c r="F29" s="543"/>
      <c r="G29" s="543"/>
      <c r="H29" s="543"/>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3"/>
      <c r="AM29" s="543"/>
      <c r="AN29" s="544">
        <f t="shared" si="78"/>
        <v>0</v>
      </c>
      <c r="AP29" s="531">
        <f t="shared" si="79"/>
        <v>0</v>
      </c>
      <c r="AQ29" s="532" t="str">
        <f t="shared" si="80"/>
        <v>～</v>
      </c>
      <c r="AR29" s="533">
        <f t="shared" si="81"/>
        <v>0</v>
      </c>
      <c r="AS29" s="533">
        <f t="shared" si="43"/>
        <v>0</v>
      </c>
      <c r="AT29" s="533">
        <f t="shared" si="44"/>
        <v>0</v>
      </c>
      <c r="AU29" s="533">
        <f t="shared" si="45"/>
        <v>0</v>
      </c>
      <c r="AV29" s="533">
        <f t="shared" si="46"/>
        <v>0</v>
      </c>
      <c r="AW29" s="533">
        <f t="shared" si="47"/>
        <v>0</v>
      </c>
      <c r="AX29" s="533">
        <f t="shared" si="48"/>
        <v>0</v>
      </c>
      <c r="AY29" s="533">
        <f t="shared" si="49"/>
        <v>0</v>
      </c>
      <c r="AZ29" s="533">
        <f t="shared" si="50"/>
        <v>0</v>
      </c>
      <c r="BA29" s="533">
        <f t="shared" si="51"/>
        <v>0</v>
      </c>
      <c r="BB29" s="533">
        <f t="shared" si="52"/>
        <v>0</v>
      </c>
      <c r="BC29" s="533">
        <f t="shared" si="53"/>
        <v>0</v>
      </c>
      <c r="BD29" s="533">
        <f t="shared" si="54"/>
        <v>0</v>
      </c>
      <c r="BE29" s="533">
        <f t="shared" si="55"/>
        <v>0</v>
      </c>
      <c r="BF29" s="533">
        <f t="shared" si="56"/>
        <v>0</v>
      </c>
      <c r="BG29" s="533">
        <f t="shared" si="57"/>
        <v>0</v>
      </c>
      <c r="BH29" s="533">
        <f t="shared" si="58"/>
        <v>0</v>
      </c>
      <c r="BI29" s="533">
        <f t="shared" si="59"/>
        <v>0</v>
      </c>
      <c r="BJ29" s="533">
        <f t="shared" si="60"/>
        <v>0</v>
      </c>
      <c r="BK29" s="533">
        <f t="shared" si="61"/>
        <v>0</v>
      </c>
      <c r="BL29" s="533">
        <f t="shared" si="62"/>
        <v>0</v>
      </c>
      <c r="BM29" s="533">
        <f t="shared" si="63"/>
        <v>0</v>
      </c>
      <c r="BN29" s="533">
        <f t="shared" si="64"/>
        <v>0</v>
      </c>
      <c r="BO29" s="533">
        <f t="shared" si="65"/>
        <v>0</v>
      </c>
      <c r="BP29" s="533">
        <f t="shared" si="66"/>
        <v>0</v>
      </c>
      <c r="BQ29" s="533">
        <f t="shared" si="67"/>
        <v>0</v>
      </c>
      <c r="BR29" s="533">
        <f t="shared" si="68"/>
        <v>0</v>
      </c>
      <c r="BS29" s="533">
        <f t="shared" si="69"/>
        <v>0</v>
      </c>
      <c r="BT29" s="533">
        <f t="shared" si="70"/>
        <v>0</v>
      </c>
      <c r="BU29" s="533">
        <f t="shared" si="71"/>
        <v>0</v>
      </c>
      <c r="BV29" s="533">
        <f t="shared" si="72"/>
        <v>0</v>
      </c>
      <c r="BW29" s="533">
        <f t="shared" si="73"/>
        <v>0</v>
      </c>
      <c r="BX29" s="533">
        <f t="shared" si="74"/>
        <v>0</v>
      </c>
      <c r="BY29" s="533">
        <f t="shared" si="75"/>
        <v>0</v>
      </c>
      <c r="BZ29" s="533">
        <f t="shared" si="76"/>
        <v>0</v>
      </c>
      <c r="CA29" s="533">
        <f t="shared" si="77"/>
        <v>0</v>
      </c>
      <c r="CB29" s="533">
        <f t="shared" si="82"/>
        <v>0</v>
      </c>
    </row>
    <row r="30" spans="2:80" s="125" customFormat="1" ht="18.75" customHeight="1" x14ac:dyDescent="0.15">
      <c r="B30" s="541"/>
      <c r="C30" s="542" t="s">
        <v>130</v>
      </c>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4">
        <f t="shared" si="78"/>
        <v>0</v>
      </c>
      <c r="AP30" s="531">
        <f t="shared" si="79"/>
        <v>0</v>
      </c>
      <c r="AQ30" s="532" t="str">
        <f t="shared" si="80"/>
        <v>～</v>
      </c>
      <c r="AR30" s="533">
        <f t="shared" si="81"/>
        <v>0</v>
      </c>
      <c r="AS30" s="533">
        <f t="shared" si="43"/>
        <v>0</v>
      </c>
      <c r="AT30" s="533">
        <f t="shared" si="44"/>
        <v>0</v>
      </c>
      <c r="AU30" s="533">
        <f t="shared" si="45"/>
        <v>0</v>
      </c>
      <c r="AV30" s="533">
        <f t="shared" si="46"/>
        <v>0</v>
      </c>
      <c r="AW30" s="533">
        <f t="shared" si="47"/>
        <v>0</v>
      </c>
      <c r="AX30" s="533">
        <f t="shared" si="48"/>
        <v>0</v>
      </c>
      <c r="AY30" s="533">
        <f t="shared" si="49"/>
        <v>0</v>
      </c>
      <c r="AZ30" s="533">
        <f t="shared" si="50"/>
        <v>0</v>
      </c>
      <c r="BA30" s="533">
        <f t="shared" si="51"/>
        <v>0</v>
      </c>
      <c r="BB30" s="533">
        <f t="shared" si="52"/>
        <v>0</v>
      </c>
      <c r="BC30" s="533">
        <f t="shared" si="53"/>
        <v>0</v>
      </c>
      <c r="BD30" s="533">
        <f t="shared" si="54"/>
        <v>0</v>
      </c>
      <c r="BE30" s="533">
        <f t="shared" si="55"/>
        <v>0</v>
      </c>
      <c r="BF30" s="533">
        <f t="shared" si="56"/>
        <v>0</v>
      </c>
      <c r="BG30" s="533">
        <f t="shared" si="57"/>
        <v>0</v>
      </c>
      <c r="BH30" s="533">
        <f t="shared" si="58"/>
        <v>0</v>
      </c>
      <c r="BI30" s="533">
        <f t="shared" si="59"/>
        <v>0</v>
      </c>
      <c r="BJ30" s="533">
        <f t="shared" si="60"/>
        <v>0</v>
      </c>
      <c r="BK30" s="533">
        <f t="shared" si="61"/>
        <v>0</v>
      </c>
      <c r="BL30" s="533">
        <f t="shared" si="62"/>
        <v>0</v>
      </c>
      <c r="BM30" s="533">
        <f t="shared" si="63"/>
        <v>0</v>
      </c>
      <c r="BN30" s="533">
        <f t="shared" si="64"/>
        <v>0</v>
      </c>
      <c r="BO30" s="533">
        <f t="shared" si="65"/>
        <v>0</v>
      </c>
      <c r="BP30" s="533">
        <f t="shared" si="66"/>
        <v>0</v>
      </c>
      <c r="BQ30" s="533">
        <f t="shared" si="67"/>
        <v>0</v>
      </c>
      <c r="BR30" s="533">
        <f t="shared" si="68"/>
        <v>0</v>
      </c>
      <c r="BS30" s="533">
        <f t="shared" si="69"/>
        <v>0</v>
      </c>
      <c r="BT30" s="533">
        <f t="shared" si="70"/>
        <v>0</v>
      </c>
      <c r="BU30" s="533">
        <f t="shared" si="71"/>
        <v>0</v>
      </c>
      <c r="BV30" s="533">
        <f t="shared" si="72"/>
        <v>0</v>
      </c>
      <c r="BW30" s="533">
        <f t="shared" si="73"/>
        <v>0</v>
      </c>
      <c r="BX30" s="533">
        <f t="shared" si="74"/>
        <v>0</v>
      </c>
      <c r="BY30" s="533">
        <f t="shared" si="75"/>
        <v>0</v>
      </c>
      <c r="BZ30" s="533">
        <f t="shared" si="76"/>
        <v>0</v>
      </c>
      <c r="CA30" s="533">
        <f t="shared" si="77"/>
        <v>0</v>
      </c>
      <c r="CB30" s="533">
        <f t="shared" si="82"/>
        <v>0</v>
      </c>
    </row>
    <row r="31" spans="2:80" ht="18.75" customHeight="1" x14ac:dyDescent="0.15">
      <c r="B31" s="541"/>
      <c r="C31" s="542" t="s">
        <v>130</v>
      </c>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3"/>
      <c r="AM31" s="543"/>
      <c r="AN31" s="544">
        <f t="shared" si="78"/>
        <v>0</v>
      </c>
      <c r="AP31" s="531">
        <f t="shared" si="79"/>
        <v>0</v>
      </c>
      <c r="AQ31" s="532" t="str">
        <f t="shared" si="80"/>
        <v>～</v>
      </c>
      <c r="AR31" s="533">
        <f t="shared" si="81"/>
        <v>0</v>
      </c>
      <c r="AS31" s="533">
        <f t="shared" si="43"/>
        <v>0</v>
      </c>
      <c r="AT31" s="533">
        <f t="shared" si="44"/>
        <v>0</v>
      </c>
      <c r="AU31" s="533">
        <f t="shared" si="45"/>
        <v>0</v>
      </c>
      <c r="AV31" s="533">
        <f t="shared" si="46"/>
        <v>0</v>
      </c>
      <c r="AW31" s="533">
        <f t="shared" si="47"/>
        <v>0</v>
      </c>
      <c r="AX31" s="533">
        <f t="shared" si="48"/>
        <v>0</v>
      </c>
      <c r="AY31" s="533">
        <f t="shared" si="49"/>
        <v>0</v>
      </c>
      <c r="AZ31" s="533">
        <f t="shared" si="50"/>
        <v>0</v>
      </c>
      <c r="BA31" s="533">
        <f t="shared" si="51"/>
        <v>0</v>
      </c>
      <c r="BB31" s="533">
        <f t="shared" si="52"/>
        <v>0</v>
      </c>
      <c r="BC31" s="533">
        <f t="shared" si="53"/>
        <v>0</v>
      </c>
      <c r="BD31" s="533">
        <f t="shared" si="54"/>
        <v>0</v>
      </c>
      <c r="BE31" s="533">
        <f t="shared" si="55"/>
        <v>0</v>
      </c>
      <c r="BF31" s="533">
        <f t="shared" si="56"/>
        <v>0</v>
      </c>
      <c r="BG31" s="533">
        <f t="shared" si="57"/>
        <v>0</v>
      </c>
      <c r="BH31" s="533">
        <f t="shared" si="58"/>
        <v>0</v>
      </c>
      <c r="BI31" s="533">
        <f t="shared" si="59"/>
        <v>0</v>
      </c>
      <c r="BJ31" s="533">
        <f t="shared" si="60"/>
        <v>0</v>
      </c>
      <c r="BK31" s="533">
        <f t="shared" si="61"/>
        <v>0</v>
      </c>
      <c r="BL31" s="533">
        <f t="shared" si="62"/>
        <v>0</v>
      </c>
      <c r="BM31" s="533">
        <f t="shared" si="63"/>
        <v>0</v>
      </c>
      <c r="BN31" s="533">
        <f t="shared" si="64"/>
        <v>0</v>
      </c>
      <c r="BO31" s="533">
        <f t="shared" si="65"/>
        <v>0</v>
      </c>
      <c r="BP31" s="533">
        <f t="shared" si="66"/>
        <v>0</v>
      </c>
      <c r="BQ31" s="533">
        <f t="shared" si="67"/>
        <v>0</v>
      </c>
      <c r="BR31" s="533">
        <f t="shared" si="68"/>
        <v>0</v>
      </c>
      <c r="BS31" s="533">
        <f t="shared" si="69"/>
        <v>0</v>
      </c>
      <c r="BT31" s="533">
        <f t="shared" si="70"/>
        <v>0</v>
      </c>
      <c r="BU31" s="533">
        <f t="shared" si="71"/>
        <v>0</v>
      </c>
      <c r="BV31" s="533">
        <f t="shared" si="72"/>
        <v>0</v>
      </c>
      <c r="BW31" s="533">
        <f t="shared" si="73"/>
        <v>0</v>
      </c>
      <c r="BX31" s="533">
        <f t="shared" si="74"/>
        <v>0</v>
      </c>
      <c r="BY31" s="533">
        <f t="shared" si="75"/>
        <v>0</v>
      </c>
      <c r="BZ31" s="533">
        <f t="shared" si="76"/>
        <v>0</v>
      </c>
      <c r="CA31" s="533">
        <f t="shared" si="77"/>
        <v>0</v>
      </c>
      <c r="CB31" s="533">
        <f t="shared" si="82"/>
        <v>0</v>
      </c>
    </row>
    <row r="32" spans="2:80" ht="18.75" customHeight="1" x14ac:dyDescent="0.15">
      <c r="B32" s="541"/>
      <c r="C32" s="542" t="s">
        <v>130</v>
      </c>
      <c r="D32" s="543"/>
      <c r="E32" s="543"/>
      <c r="F32" s="543"/>
      <c r="G32" s="543"/>
      <c r="H32" s="543"/>
      <c r="I32" s="543"/>
      <c r="J32" s="543"/>
      <c r="K32" s="543"/>
      <c r="L32" s="543"/>
      <c r="M32" s="543"/>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3"/>
      <c r="AL32" s="543"/>
      <c r="AM32" s="543"/>
      <c r="AN32" s="544">
        <f t="shared" si="78"/>
        <v>0</v>
      </c>
      <c r="AP32" s="531">
        <f t="shared" si="79"/>
        <v>0</v>
      </c>
      <c r="AQ32" s="532" t="str">
        <f t="shared" si="80"/>
        <v>～</v>
      </c>
      <c r="AR32" s="533">
        <f t="shared" si="81"/>
        <v>0</v>
      </c>
      <c r="AS32" s="533">
        <f t="shared" si="43"/>
        <v>0</v>
      </c>
      <c r="AT32" s="533">
        <f t="shared" si="44"/>
        <v>0</v>
      </c>
      <c r="AU32" s="533">
        <f t="shared" si="45"/>
        <v>0</v>
      </c>
      <c r="AV32" s="533">
        <f t="shared" si="46"/>
        <v>0</v>
      </c>
      <c r="AW32" s="533">
        <f t="shared" si="47"/>
        <v>0</v>
      </c>
      <c r="AX32" s="533">
        <f t="shared" si="48"/>
        <v>0</v>
      </c>
      <c r="AY32" s="533">
        <f t="shared" si="49"/>
        <v>0</v>
      </c>
      <c r="AZ32" s="533">
        <f t="shared" si="50"/>
        <v>0</v>
      </c>
      <c r="BA32" s="533">
        <f t="shared" si="51"/>
        <v>0</v>
      </c>
      <c r="BB32" s="533">
        <f t="shared" si="52"/>
        <v>0</v>
      </c>
      <c r="BC32" s="533">
        <f t="shared" si="53"/>
        <v>0</v>
      </c>
      <c r="BD32" s="533">
        <f t="shared" si="54"/>
        <v>0</v>
      </c>
      <c r="BE32" s="533">
        <f t="shared" si="55"/>
        <v>0</v>
      </c>
      <c r="BF32" s="533">
        <f t="shared" si="56"/>
        <v>0</v>
      </c>
      <c r="BG32" s="533">
        <f t="shared" si="57"/>
        <v>0</v>
      </c>
      <c r="BH32" s="533">
        <f t="shared" si="58"/>
        <v>0</v>
      </c>
      <c r="BI32" s="533">
        <f t="shared" si="59"/>
        <v>0</v>
      </c>
      <c r="BJ32" s="533">
        <f t="shared" si="60"/>
        <v>0</v>
      </c>
      <c r="BK32" s="533">
        <f t="shared" si="61"/>
        <v>0</v>
      </c>
      <c r="BL32" s="533">
        <f t="shared" si="62"/>
        <v>0</v>
      </c>
      <c r="BM32" s="533">
        <f t="shared" si="63"/>
        <v>0</v>
      </c>
      <c r="BN32" s="533">
        <f t="shared" si="64"/>
        <v>0</v>
      </c>
      <c r="BO32" s="533">
        <f t="shared" si="65"/>
        <v>0</v>
      </c>
      <c r="BP32" s="533">
        <f t="shared" si="66"/>
        <v>0</v>
      </c>
      <c r="BQ32" s="533">
        <f t="shared" si="67"/>
        <v>0</v>
      </c>
      <c r="BR32" s="533">
        <f t="shared" si="68"/>
        <v>0</v>
      </c>
      <c r="BS32" s="533">
        <f t="shared" si="69"/>
        <v>0</v>
      </c>
      <c r="BT32" s="533">
        <f t="shared" si="70"/>
        <v>0</v>
      </c>
      <c r="BU32" s="533">
        <f t="shared" si="71"/>
        <v>0</v>
      </c>
      <c r="BV32" s="533">
        <f t="shared" si="72"/>
        <v>0</v>
      </c>
      <c r="BW32" s="533">
        <f t="shared" si="73"/>
        <v>0</v>
      </c>
      <c r="BX32" s="533">
        <f t="shared" si="74"/>
        <v>0</v>
      </c>
      <c r="BY32" s="533">
        <f t="shared" si="75"/>
        <v>0</v>
      </c>
      <c r="BZ32" s="533">
        <f t="shared" si="76"/>
        <v>0</v>
      </c>
      <c r="CA32" s="533">
        <f t="shared" si="77"/>
        <v>0</v>
      </c>
      <c r="CB32" s="533">
        <f t="shared" si="82"/>
        <v>0</v>
      </c>
    </row>
    <row r="33" spans="2:80" ht="18.75" customHeight="1" x14ac:dyDescent="0.15">
      <c r="B33" s="541"/>
      <c r="C33" s="542" t="s">
        <v>130</v>
      </c>
      <c r="D33" s="543"/>
      <c r="E33" s="543"/>
      <c r="F33" s="543"/>
      <c r="G33" s="543"/>
      <c r="H33" s="543"/>
      <c r="I33" s="543"/>
      <c r="J33" s="543"/>
      <c r="K33" s="543"/>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3"/>
      <c r="AJ33" s="543"/>
      <c r="AK33" s="543"/>
      <c r="AL33" s="543"/>
      <c r="AM33" s="543"/>
      <c r="AN33" s="544">
        <f t="shared" si="78"/>
        <v>0</v>
      </c>
      <c r="AP33" s="531">
        <f t="shared" si="79"/>
        <v>0</v>
      </c>
      <c r="AQ33" s="532" t="str">
        <f t="shared" si="80"/>
        <v>～</v>
      </c>
      <c r="AR33" s="533">
        <f t="shared" si="81"/>
        <v>0</v>
      </c>
      <c r="AS33" s="533">
        <f t="shared" si="43"/>
        <v>0</v>
      </c>
      <c r="AT33" s="533">
        <f t="shared" si="44"/>
        <v>0</v>
      </c>
      <c r="AU33" s="533">
        <f t="shared" si="45"/>
        <v>0</v>
      </c>
      <c r="AV33" s="533">
        <f t="shared" si="46"/>
        <v>0</v>
      </c>
      <c r="AW33" s="533">
        <f t="shared" si="47"/>
        <v>0</v>
      </c>
      <c r="AX33" s="533">
        <f t="shared" si="48"/>
        <v>0</v>
      </c>
      <c r="AY33" s="533">
        <f t="shared" si="49"/>
        <v>0</v>
      </c>
      <c r="AZ33" s="533">
        <f t="shared" si="50"/>
        <v>0</v>
      </c>
      <c r="BA33" s="533">
        <f t="shared" si="51"/>
        <v>0</v>
      </c>
      <c r="BB33" s="533">
        <f t="shared" si="52"/>
        <v>0</v>
      </c>
      <c r="BC33" s="533">
        <f t="shared" si="53"/>
        <v>0</v>
      </c>
      <c r="BD33" s="533">
        <f t="shared" si="54"/>
        <v>0</v>
      </c>
      <c r="BE33" s="533">
        <f t="shared" si="55"/>
        <v>0</v>
      </c>
      <c r="BF33" s="533">
        <f t="shared" si="56"/>
        <v>0</v>
      </c>
      <c r="BG33" s="533">
        <f t="shared" si="57"/>
        <v>0</v>
      </c>
      <c r="BH33" s="533">
        <f t="shared" si="58"/>
        <v>0</v>
      </c>
      <c r="BI33" s="533">
        <f t="shared" si="59"/>
        <v>0</v>
      </c>
      <c r="BJ33" s="533">
        <f t="shared" si="60"/>
        <v>0</v>
      </c>
      <c r="BK33" s="533">
        <f t="shared" si="61"/>
        <v>0</v>
      </c>
      <c r="BL33" s="533">
        <f t="shared" si="62"/>
        <v>0</v>
      </c>
      <c r="BM33" s="533">
        <f t="shared" si="63"/>
        <v>0</v>
      </c>
      <c r="BN33" s="533">
        <f t="shared" si="64"/>
        <v>0</v>
      </c>
      <c r="BO33" s="533">
        <f t="shared" si="65"/>
        <v>0</v>
      </c>
      <c r="BP33" s="533">
        <f t="shared" si="66"/>
        <v>0</v>
      </c>
      <c r="BQ33" s="533">
        <f t="shared" si="67"/>
        <v>0</v>
      </c>
      <c r="BR33" s="533">
        <f t="shared" si="68"/>
        <v>0</v>
      </c>
      <c r="BS33" s="533">
        <f t="shared" si="69"/>
        <v>0</v>
      </c>
      <c r="BT33" s="533">
        <f t="shared" si="70"/>
        <v>0</v>
      </c>
      <c r="BU33" s="533">
        <f t="shared" si="71"/>
        <v>0</v>
      </c>
      <c r="BV33" s="533">
        <f t="shared" si="72"/>
        <v>0</v>
      </c>
      <c r="BW33" s="533">
        <f t="shared" si="73"/>
        <v>0</v>
      </c>
      <c r="BX33" s="533">
        <f t="shared" si="74"/>
        <v>0</v>
      </c>
      <c r="BY33" s="533">
        <f t="shared" si="75"/>
        <v>0</v>
      </c>
      <c r="BZ33" s="533">
        <f t="shared" si="76"/>
        <v>0</v>
      </c>
      <c r="CA33" s="533">
        <f t="shared" si="77"/>
        <v>0</v>
      </c>
      <c r="CB33" s="533">
        <f t="shared" si="82"/>
        <v>0</v>
      </c>
    </row>
    <row r="34" spans="2:80" ht="18.75" customHeight="1" x14ac:dyDescent="0.15">
      <c r="B34" s="541"/>
      <c r="C34" s="542" t="s">
        <v>130</v>
      </c>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c r="AN34" s="544">
        <f t="shared" si="78"/>
        <v>0</v>
      </c>
      <c r="AP34" s="531">
        <f t="shared" si="79"/>
        <v>0</v>
      </c>
      <c r="AQ34" s="532" t="str">
        <f t="shared" si="80"/>
        <v>～</v>
      </c>
      <c r="AR34" s="533">
        <f t="shared" si="81"/>
        <v>0</v>
      </c>
      <c r="AS34" s="533">
        <f t="shared" si="43"/>
        <v>0</v>
      </c>
      <c r="AT34" s="533">
        <f t="shared" si="44"/>
        <v>0</v>
      </c>
      <c r="AU34" s="533">
        <f t="shared" si="45"/>
        <v>0</v>
      </c>
      <c r="AV34" s="533">
        <f t="shared" si="46"/>
        <v>0</v>
      </c>
      <c r="AW34" s="533">
        <f t="shared" si="47"/>
        <v>0</v>
      </c>
      <c r="AX34" s="533">
        <f t="shared" si="48"/>
        <v>0</v>
      </c>
      <c r="AY34" s="533">
        <f t="shared" si="49"/>
        <v>0</v>
      </c>
      <c r="AZ34" s="533">
        <f t="shared" si="50"/>
        <v>0</v>
      </c>
      <c r="BA34" s="533">
        <f t="shared" si="51"/>
        <v>0</v>
      </c>
      <c r="BB34" s="533">
        <f t="shared" si="52"/>
        <v>0</v>
      </c>
      <c r="BC34" s="533">
        <f t="shared" si="53"/>
        <v>0</v>
      </c>
      <c r="BD34" s="533">
        <f t="shared" si="54"/>
        <v>0</v>
      </c>
      <c r="BE34" s="533">
        <f t="shared" si="55"/>
        <v>0</v>
      </c>
      <c r="BF34" s="533">
        <f t="shared" si="56"/>
        <v>0</v>
      </c>
      <c r="BG34" s="533">
        <f t="shared" si="57"/>
        <v>0</v>
      </c>
      <c r="BH34" s="533">
        <f t="shared" si="58"/>
        <v>0</v>
      </c>
      <c r="BI34" s="533">
        <f t="shared" si="59"/>
        <v>0</v>
      </c>
      <c r="BJ34" s="533">
        <f t="shared" si="60"/>
        <v>0</v>
      </c>
      <c r="BK34" s="533">
        <f t="shared" si="61"/>
        <v>0</v>
      </c>
      <c r="BL34" s="533">
        <f t="shared" si="62"/>
        <v>0</v>
      </c>
      <c r="BM34" s="533">
        <f t="shared" si="63"/>
        <v>0</v>
      </c>
      <c r="BN34" s="533">
        <f t="shared" si="64"/>
        <v>0</v>
      </c>
      <c r="BO34" s="533">
        <f t="shared" si="65"/>
        <v>0</v>
      </c>
      <c r="BP34" s="533">
        <f t="shared" si="66"/>
        <v>0</v>
      </c>
      <c r="BQ34" s="533">
        <f t="shared" si="67"/>
        <v>0</v>
      </c>
      <c r="BR34" s="533">
        <f t="shared" si="68"/>
        <v>0</v>
      </c>
      <c r="BS34" s="533">
        <f t="shared" si="69"/>
        <v>0</v>
      </c>
      <c r="BT34" s="533">
        <f t="shared" si="70"/>
        <v>0</v>
      </c>
      <c r="BU34" s="533">
        <f t="shared" si="71"/>
        <v>0</v>
      </c>
      <c r="BV34" s="533">
        <f t="shared" si="72"/>
        <v>0</v>
      </c>
      <c r="BW34" s="533">
        <f t="shared" si="73"/>
        <v>0</v>
      </c>
      <c r="BX34" s="533">
        <f t="shared" si="74"/>
        <v>0</v>
      </c>
      <c r="BY34" s="533">
        <f t="shared" si="75"/>
        <v>0</v>
      </c>
      <c r="BZ34" s="533">
        <f t="shared" si="76"/>
        <v>0</v>
      </c>
      <c r="CA34" s="533">
        <f t="shared" si="77"/>
        <v>0</v>
      </c>
      <c r="CB34" s="533">
        <f t="shared" si="82"/>
        <v>0</v>
      </c>
    </row>
    <row r="35" spans="2:80" ht="18.75" customHeight="1" x14ac:dyDescent="0.15">
      <c r="B35" s="541"/>
      <c r="C35" s="542" t="s">
        <v>130</v>
      </c>
      <c r="D35" s="543"/>
      <c r="E35" s="543"/>
      <c r="F35" s="543"/>
      <c r="G35" s="543"/>
      <c r="H35" s="543"/>
      <c r="I35" s="543"/>
      <c r="J35" s="543"/>
      <c r="K35" s="543"/>
      <c r="L35" s="543"/>
      <c r="M35" s="543"/>
      <c r="N35" s="543"/>
      <c r="O35" s="543"/>
      <c r="P35" s="543"/>
      <c r="Q35" s="543"/>
      <c r="R35" s="543"/>
      <c r="S35" s="543"/>
      <c r="T35" s="543"/>
      <c r="U35" s="543"/>
      <c r="V35" s="543"/>
      <c r="W35" s="543"/>
      <c r="X35" s="543"/>
      <c r="Y35" s="543"/>
      <c r="Z35" s="543"/>
      <c r="AA35" s="543"/>
      <c r="AB35" s="543"/>
      <c r="AC35" s="543"/>
      <c r="AD35" s="543"/>
      <c r="AE35" s="543"/>
      <c r="AF35" s="543"/>
      <c r="AG35" s="543"/>
      <c r="AH35" s="543"/>
      <c r="AI35" s="543"/>
      <c r="AJ35" s="543"/>
      <c r="AK35" s="543"/>
      <c r="AL35" s="543"/>
      <c r="AM35" s="543"/>
      <c r="AN35" s="544">
        <f t="shared" si="78"/>
        <v>0</v>
      </c>
      <c r="AP35" s="531">
        <f t="shared" si="79"/>
        <v>0</v>
      </c>
      <c r="AQ35" s="532" t="str">
        <f t="shared" si="80"/>
        <v>～</v>
      </c>
      <c r="AR35" s="533">
        <f t="shared" si="81"/>
        <v>0</v>
      </c>
      <c r="AS35" s="533">
        <f t="shared" si="43"/>
        <v>0</v>
      </c>
      <c r="AT35" s="533">
        <f t="shared" si="44"/>
        <v>0</v>
      </c>
      <c r="AU35" s="533">
        <f t="shared" si="45"/>
        <v>0</v>
      </c>
      <c r="AV35" s="533">
        <f t="shared" si="46"/>
        <v>0</v>
      </c>
      <c r="AW35" s="533">
        <f t="shared" si="47"/>
        <v>0</v>
      </c>
      <c r="AX35" s="533">
        <f t="shared" si="48"/>
        <v>0</v>
      </c>
      <c r="AY35" s="533">
        <f t="shared" si="49"/>
        <v>0</v>
      </c>
      <c r="AZ35" s="533">
        <f t="shared" si="50"/>
        <v>0</v>
      </c>
      <c r="BA35" s="533">
        <f t="shared" si="51"/>
        <v>0</v>
      </c>
      <c r="BB35" s="533">
        <f t="shared" si="52"/>
        <v>0</v>
      </c>
      <c r="BC35" s="533">
        <f t="shared" si="53"/>
        <v>0</v>
      </c>
      <c r="BD35" s="533">
        <f t="shared" si="54"/>
        <v>0</v>
      </c>
      <c r="BE35" s="533">
        <f t="shared" si="55"/>
        <v>0</v>
      </c>
      <c r="BF35" s="533">
        <f t="shared" si="56"/>
        <v>0</v>
      </c>
      <c r="BG35" s="533">
        <f t="shared" si="57"/>
        <v>0</v>
      </c>
      <c r="BH35" s="533">
        <f t="shared" si="58"/>
        <v>0</v>
      </c>
      <c r="BI35" s="533">
        <f t="shared" si="59"/>
        <v>0</v>
      </c>
      <c r="BJ35" s="533">
        <f t="shared" si="60"/>
        <v>0</v>
      </c>
      <c r="BK35" s="533">
        <f t="shared" si="61"/>
        <v>0</v>
      </c>
      <c r="BL35" s="533">
        <f t="shared" si="62"/>
        <v>0</v>
      </c>
      <c r="BM35" s="533">
        <f t="shared" si="63"/>
        <v>0</v>
      </c>
      <c r="BN35" s="533">
        <f t="shared" si="64"/>
        <v>0</v>
      </c>
      <c r="BO35" s="533">
        <f t="shared" si="65"/>
        <v>0</v>
      </c>
      <c r="BP35" s="533">
        <f t="shared" si="66"/>
        <v>0</v>
      </c>
      <c r="BQ35" s="533">
        <f t="shared" si="67"/>
        <v>0</v>
      </c>
      <c r="BR35" s="533">
        <f t="shared" si="68"/>
        <v>0</v>
      </c>
      <c r="BS35" s="533">
        <f t="shared" si="69"/>
        <v>0</v>
      </c>
      <c r="BT35" s="533">
        <f t="shared" si="70"/>
        <v>0</v>
      </c>
      <c r="BU35" s="533">
        <f t="shared" si="71"/>
        <v>0</v>
      </c>
      <c r="BV35" s="533">
        <f t="shared" si="72"/>
        <v>0</v>
      </c>
      <c r="BW35" s="533">
        <f t="shared" si="73"/>
        <v>0</v>
      </c>
      <c r="BX35" s="533">
        <f t="shared" si="74"/>
        <v>0</v>
      </c>
      <c r="BY35" s="533">
        <f t="shared" si="75"/>
        <v>0</v>
      </c>
      <c r="BZ35" s="533">
        <f t="shared" si="76"/>
        <v>0</v>
      </c>
      <c r="CA35" s="533">
        <f t="shared" si="77"/>
        <v>0</v>
      </c>
      <c r="CB35" s="533">
        <f t="shared" si="82"/>
        <v>0</v>
      </c>
    </row>
    <row r="36" spans="2:80" ht="18.75" customHeight="1" x14ac:dyDescent="0.15">
      <c r="B36" s="541"/>
      <c r="C36" s="542" t="s">
        <v>130</v>
      </c>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4">
        <f t="shared" si="78"/>
        <v>0</v>
      </c>
      <c r="AP36" s="531">
        <f t="shared" si="79"/>
        <v>0</v>
      </c>
      <c r="AQ36" s="532" t="str">
        <f t="shared" si="80"/>
        <v>～</v>
      </c>
      <c r="AR36" s="533">
        <f t="shared" si="81"/>
        <v>0</v>
      </c>
      <c r="AS36" s="533">
        <f t="shared" si="43"/>
        <v>0</v>
      </c>
      <c r="AT36" s="533">
        <f t="shared" si="44"/>
        <v>0</v>
      </c>
      <c r="AU36" s="533">
        <f t="shared" si="45"/>
        <v>0</v>
      </c>
      <c r="AV36" s="533">
        <f t="shared" si="46"/>
        <v>0</v>
      </c>
      <c r="AW36" s="533">
        <f t="shared" si="47"/>
        <v>0</v>
      </c>
      <c r="AX36" s="533">
        <f t="shared" si="48"/>
        <v>0</v>
      </c>
      <c r="AY36" s="533">
        <f t="shared" si="49"/>
        <v>0</v>
      </c>
      <c r="AZ36" s="533">
        <f t="shared" si="50"/>
        <v>0</v>
      </c>
      <c r="BA36" s="533">
        <f t="shared" si="51"/>
        <v>0</v>
      </c>
      <c r="BB36" s="533">
        <f t="shared" si="52"/>
        <v>0</v>
      </c>
      <c r="BC36" s="533">
        <f t="shared" si="53"/>
        <v>0</v>
      </c>
      <c r="BD36" s="533">
        <f t="shared" si="54"/>
        <v>0</v>
      </c>
      <c r="BE36" s="533">
        <f t="shared" si="55"/>
        <v>0</v>
      </c>
      <c r="BF36" s="533">
        <f t="shared" si="56"/>
        <v>0</v>
      </c>
      <c r="BG36" s="533">
        <f t="shared" si="57"/>
        <v>0</v>
      </c>
      <c r="BH36" s="533">
        <f t="shared" si="58"/>
        <v>0</v>
      </c>
      <c r="BI36" s="533">
        <f t="shared" si="59"/>
        <v>0</v>
      </c>
      <c r="BJ36" s="533">
        <f t="shared" si="60"/>
        <v>0</v>
      </c>
      <c r="BK36" s="533">
        <f t="shared" si="61"/>
        <v>0</v>
      </c>
      <c r="BL36" s="533">
        <f t="shared" si="62"/>
        <v>0</v>
      </c>
      <c r="BM36" s="533">
        <f t="shared" si="63"/>
        <v>0</v>
      </c>
      <c r="BN36" s="533">
        <f t="shared" si="64"/>
        <v>0</v>
      </c>
      <c r="BO36" s="533">
        <f t="shared" si="65"/>
        <v>0</v>
      </c>
      <c r="BP36" s="533">
        <f t="shared" si="66"/>
        <v>0</v>
      </c>
      <c r="BQ36" s="533">
        <f t="shared" si="67"/>
        <v>0</v>
      </c>
      <c r="BR36" s="533">
        <f t="shared" si="68"/>
        <v>0</v>
      </c>
      <c r="BS36" s="533">
        <f t="shared" si="69"/>
        <v>0</v>
      </c>
      <c r="BT36" s="533">
        <f t="shared" si="70"/>
        <v>0</v>
      </c>
      <c r="BU36" s="533">
        <f t="shared" si="71"/>
        <v>0</v>
      </c>
      <c r="BV36" s="533">
        <f t="shared" si="72"/>
        <v>0</v>
      </c>
      <c r="BW36" s="533">
        <f t="shared" si="73"/>
        <v>0</v>
      </c>
      <c r="BX36" s="533">
        <f t="shared" si="74"/>
        <v>0</v>
      </c>
      <c r="BY36" s="533">
        <f t="shared" si="75"/>
        <v>0</v>
      </c>
      <c r="BZ36" s="533">
        <f t="shared" si="76"/>
        <v>0</v>
      </c>
      <c r="CA36" s="533">
        <f t="shared" si="77"/>
        <v>0</v>
      </c>
      <c r="CB36" s="533">
        <f t="shared" si="82"/>
        <v>0</v>
      </c>
    </row>
    <row r="37" spans="2:80" s="125" customFormat="1" ht="18.75" customHeight="1" x14ac:dyDescent="0.15">
      <c r="B37" s="541"/>
      <c r="C37" s="542" t="s">
        <v>130</v>
      </c>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4">
        <f t="shared" si="78"/>
        <v>0</v>
      </c>
      <c r="AP37" s="531">
        <f t="shared" si="79"/>
        <v>0</v>
      </c>
      <c r="AQ37" s="532" t="str">
        <f t="shared" si="80"/>
        <v>～</v>
      </c>
      <c r="AR37" s="533">
        <f t="shared" si="81"/>
        <v>0</v>
      </c>
      <c r="AS37" s="533">
        <f t="shared" si="43"/>
        <v>0</v>
      </c>
      <c r="AT37" s="533">
        <f t="shared" si="44"/>
        <v>0</v>
      </c>
      <c r="AU37" s="533">
        <f t="shared" si="45"/>
        <v>0</v>
      </c>
      <c r="AV37" s="533">
        <f t="shared" si="46"/>
        <v>0</v>
      </c>
      <c r="AW37" s="533">
        <f t="shared" si="47"/>
        <v>0</v>
      </c>
      <c r="AX37" s="533">
        <f t="shared" si="48"/>
        <v>0</v>
      </c>
      <c r="AY37" s="533">
        <f t="shared" si="49"/>
        <v>0</v>
      </c>
      <c r="AZ37" s="533">
        <f t="shared" si="50"/>
        <v>0</v>
      </c>
      <c r="BA37" s="533">
        <f t="shared" si="51"/>
        <v>0</v>
      </c>
      <c r="BB37" s="533">
        <f t="shared" si="52"/>
        <v>0</v>
      </c>
      <c r="BC37" s="533">
        <f t="shared" si="53"/>
        <v>0</v>
      </c>
      <c r="BD37" s="533">
        <f t="shared" si="54"/>
        <v>0</v>
      </c>
      <c r="BE37" s="533">
        <f t="shared" si="55"/>
        <v>0</v>
      </c>
      <c r="BF37" s="533">
        <f t="shared" si="56"/>
        <v>0</v>
      </c>
      <c r="BG37" s="533">
        <f t="shared" si="57"/>
        <v>0</v>
      </c>
      <c r="BH37" s="533">
        <f t="shared" si="58"/>
        <v>0</v>
      </c>
      <c r="BI37" s="533">
        <f t="shared" si="59"/>
        <v>0</v>
      </c>
      <c r="BJ37" s="533">
        <f t="shared" si="60"/>
        <v>0</v>
      </c>
      <c r="BK37" s="533">
        <f t="shared" si="61"/>
        <v>0</v>
      </c>
      <c r="BL37" s="533">
        <f t="shared" si="62"/>
        <v>0</v>
      </c>
      <c r="BM37" s="533">
        <f t="shared" si="63"/>
        <v>0</v>
      </c>
      <c r="BN37" s="533">
        <f t="shared" si="64"/>
        <v>0</v>
      </c>
      <c r="BO37" s="533">
        <f t="shared" si="65"/>
        <v>0</v>
      </c>
      <c r="BP37" s="533">
        <f t="shared" si="66"/>
        <v>0</v>
      </c>
      <c r="BQ37" s="533">
        <f t="shared" si="67"/>
        <v>0</v>
      </c>
      <c r="BR37" s="533">
        <f t="shared" si="68"/>
        <v>0</v>
      </c>
      <c r="BS37" s="533">
        <f t="shared" si="69"/>
        <v>0</v>
      </c>
      <c r="BT37" s="533">
        <f t="shared" si="70"/>
        <v>0</v>
      </c>
      <c r="BU37" s="533">
        <f t="shared" si="71"/>
        <v>0</v>
      </c>
      <c r="BV37" s="533">
        <f t="shared" si="72"/>
        <v>0</v>
      </c>
      <c r="BW37" s="533">
        <f t="shared" si="73"/>
        <v>0</v>
      </c>
      <c r="BX37" s="533">
        <f t="shared" si="74"/>
        <v>0</v>
      </c>
      <c r="BY37" s="533">
        <f t="shared" si="75"/>
        <v>0</v>
      </c>
      <c r="BZ37" s="533">
        <f t="shared" si="76"/>
        <v>0</v>
      </c>
      <c r="CA37" s="533">
        <f t="shared" si="77"/>
        <v>0</v>
      </c>
      <c r="CB37" s="533">
        <f t="shared" si="82"/>
        <v>0</v>
      </c>
    </row>
    <row r="38" spans="2:80" s="125" customFormat="1" ht="18.75" customHeight="1" x14ac:dyDescent="0.15">
      <c r="B38" s="541"/>
      <c r="C38" s="542" t="s">
        <v>130</v>
      </c>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4">
        <f t="shared" si="78"/>
        <v>0</v>
      </c>
      <c r="AP38" s="531">
        <f t="shared" si="79"/>
        <v>0</v>
      </c>
      <c r="AQ38" s="532" t="str">
        <f t="shared" si="80"/>
        <v>～</v>
      </c>
      <c r="AR38" s="533">
        <f t="shared" si="81"/>
        <v>0</v>
      </c>
      <c r="AS38" s="533">
        <f t="shared" si="43"/>
        <v>0</v>
      </c>
      <c r="AT38" s="533">
        <f t="shared" si="44"/>
        <v>0</v>
      </c>
      <c r="AU38" s="533">
        <f t="shared" si="45"/>
        <v>0</v>
      </c>
      <c r="AV38" s="533">
        <f t="shared" si="46"/>
        <v>0</v>
      </c>
      <c r="AW38" s="533">
        <f t="shared" si="47"/>
        <v>0</v>
      </c>
      <c r="AX38" s="533">
        <f t="shared" si="48"/>
        <v>0</v>
      </c>
      <c r="AY38" s="533">
        <f t="shared" si="49"/>
        <v>0</v>
      </c>
      <c r="AZ38" s="533">
        <f t="shared" si="50"/>
        <v>0</v>
      </c>
      <c r="BA38" s="533">
        <f t="shared" si="51"/>
        <v>0</v>
      </c>
      <c r="BB38" s="533">
        <f t="shared" si="52"/>
        <v>0</v>
      </c>
      <c r="BC38" s="533">
        <f t="shared" si="53"/>
        <v>0</v>
      </c>
      <c r="BD38" s="533">
        <f t="shared" si="54"/>
        <v>0</v>
      </c>
      <c r="BE38" s="533">
        <f t="shared" si="55"/>
        <v>0</v>
      </c>
      <c r="BF38" s="533">
        <f t="shared" si="56"/>
        <v>0</v>
      </c>
      <c r="BG38" s="533">
        <f t="shared" si="57"/>
        <v>0</v>
      </c>
      <c r="BH38" s="533">
        <f t="shared" si="58"/>
        <v>0</v>
      </c>
      <c r="BI38" s="533">
        <f t="shared" si="59"/>
        <v>0</v>
      </c>
      <c r="BJ38" s="533">
        <f t="shared" si="60"/>
        <v>0</v>
      </c>
      <c r="BK38" s="533">
        <f t="shared" si="61"/>
        <v>0</v>
      </c>
      <c r="BL38" s="533">
        <f t="shared" si="62"/>
        <v>0</v>
      </c>
      <c r="BM38" s="533">
        <f t="shared" si="63"/>
        <v>0</v>
      </c>
      <c r="BN38" s="533">
        <f t="shared" si="64"/>
        <v>0</v>
      </c>
      <c r="BO38" s="533">
        <f t="shared" si="65"/>
        <v>0</v>
      </c>
      <c r="BP38" s="533">
        <f t="shared" si="66"/>
        <v>0</v>
      </c>
      <c r="BQ38" s="533">
        <f t="shared" si="67"/>
        <v>0</v>
      </c>
      <c r="BR38" s="533">
        <f t="shared" si="68"/>
        <v>0</v>
      </c>
      <c r="BS38" s="533">
        <f t="shared" si="69"/>
        <v>0</v>
      </c>
      <c r="BT38" s="533">
        <f t="shared" si="70"/>
        <v>0</v>
      </c>
      <c r="BU38" s="533">
        <f t="shared" si="71"/>
        <v>0</v>
      </c>
      <c r="BV38" s="533">
        <f t="shared" si="72"/>
        <v>0</v>
      </c>
      <c r="BW38" s="533">
        <f t="shared" si="73"/>
        <v>0</v>
      </c>
      <c r="BX38" s="533">
        <f t="shared" si="74"/>
        <v>0</v>
      </c>
      <c r="BY38" s="533">
        <f t="shared" si="75"/>
        <v>0</v>
      </c>
      <c r="BZ38" s="533">
        <f t="shared" si="76"/>
        <v>0</v>
      </c>
      <c r="CA38" s="533">
        <f t="shared" si="77"/>
        <v>0</v>
      </c>
      <c r="CB38" s="533">
        <f t="shared" si="82"/>
        <v>0</v>
      </c>
    </row>
    <row r="39" spans="2:80" s="125" customFormat="1" ht="18.75" customHeight="1" x14ac:dyDescent="0.15">
      <c r="B39" s="541"/>
      <c r="C39" s="542" t="s">
        <v>130</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4">
        <f t="shared" si="78"/>
        <v>0</v>
      </c>
      <c r="AP39" s="531">
        <f t="shared" si="79"/>
        <v>0</v>
      </c>
      <c r="AQ39" s="532" t="str">
        <f t="shared" si="80"/>
        <v>～</v>
      </c>
      <c r="AR39" s="533">
        <f t="shared" si="81"/>
        <v>0</v>
      </c>
      <c r="AS39" s="533">
        <f t="shared" si="43"/>
        <v>0</v>
      </c>
      <c r="AT39" s="533">
        <f t="shared" si="44"/>
        <v>0</v>
      </c>
      <c r="AU39" s="533">
        <f t="shared" si="45"/>
        <v>0</v>
      </c>
      <c r="AV39" s="533">
        <f t="shared" si="46"/>
        <v>0</v>
      </c>
      <c r="AW39" s="533">
        <f t="shared" si="47"/>
        <v>0</v>
      </c>
      <c r="AX39" s="533">
        <f t="shared" si="48"/>
        <v>0</v>
      </c>
      <c r="AY39" s="533">
        <f t="shared" si="49"/>
        <v>0</v>
      </c>
      <c r="AZ39" s="533">
        <f t="shared" si="50"/>
        <v>0</v>
      </c>
      <c r="BA39" s="533">
        <f t="shared" si="51"/>
        <v>0</v>
      </c>
      <c r="BB39" s="533">
        <f t="shared" si="52"/>
        <v>0</v>
      </c>
      <c r="BC39" s="533">
        <f t="shared" si="53"/>
        <v>0</v>
      </c>
      <c r="BD39" s="533">
        <f t="shared" si="54"/>
        <v>0</v>
      </c>
      <c r="BE39" s="533">
        <f t="shared" si="55"/>
        <v>0</v>
      </c>
      <c r="BF39" s="533">
        <f t="shared" si="56"/>
        <v>0</v>
      </c>
      <c r="BG39" s="533">
        <f t="shared" si="57"/>
        <v>0</v>
      </c>
      <c r="BH39" s="533">
        <f t="shared" si="58"/>
        <v>0</v>
      </c>
      <c r="BI39" s="533">
        <f t="shared" si="59"/>
        <v>0</v>
      </c>
      <c r="BJ39" s="533">
        <f t="shared" si="60"/>
        <v>0</v>
      </c>
      <c r="BK39" s="533">
        <f t="shared" si="61"/>
        <v>0</v>
      </c>
      <c r="BL39" s="533">
        <f t="shared" si="62"/>
        <v>0</v>
      </c>
      <c r="BM39" s="533">
        <f t="shared" si="63"/>
        <v>0</v>
      </c>
      <c r="BN39" s="533">
        <f t="shared" si="64"/>
        <v>0</v>
      </c>
      <c r="BO39" s="533">
        <f t="shared" si="65"/>
        <v>0</v>
      </c>
      <c r="BP39" s="533">
        <f t="shared" si="66"/>
        <v>0</v>
      </c>
      <c r="BQ39" s="533">
        <f t="shared" si="67"/>
        <v>0</v>
      </c>
      <c r="BR39" s="533">
        <f t="shared" si="68"/>
        <v>0</v>
      </c>
      <c r="BS39" s="533">
        <f t="shared" si="69"/>
        <v>0</v>
      </c>
      <c r="BT39" s="533">
        <f t="shared" si="70"/>
        <v>0</v>
      </c>
      <c r="BU39" s="533">
        <f t="shared" si="71"/>
        <v>0</v>
      </c>
      <c r="BV39" s="533">
        <f t="shared" si="72"/>
        <v>0</v>
      </c>
      <c r="BW39" s="533">
        <f t="shared" si="73"/>
        <v>0</v>
      </c>
      <c r="BX39" s="533">
        <f t="shared" si="74"/>
        <v>0</v>
      </c>
      <c r="BY39" s="533">
        <f t="shared" si="75"/>
        <v>0</v>
      </c>
      <c r="BZ39" s="533">
        <f t="shared" si="76"/>
        <v>0</v>
      </c>
      <c r="CA39" s="533">
        <f t="shared" si="77"/>
        <v>0</v>
      </c>
      <c r="CB39" s="533">
        <f t="shared" si="82"/>
        <v>0</v>
      </c>
    </row>
    <row r="40" spans="2:80" s="125" customFormat="1" ht="18.75" customHeight="1" x14ac:dyDescent="0.15">
      <c r="B40" s="541"/>
      <c r="C40" s="542" t="s">
        <v>130</v>
      </c>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4">
        <f t="shared" si="78"/>
        <v>0</v>
      </c>
      <c r="AP40" s="531">
        <f t="shared" si="79"/>
        <v>0</v>
      </c>
      <c r="AQ40" s="532" t="str">
        <f t="shared" si="80"/>
        <v>～</v>
      </c>
      <c r="AR40" s="533">
        <f t="shared" si="81"/>
        <v>0</v>
      </c>
      <c r="AS40" s="533">
        <f t="shared" si="43"/>
        <v>0</v>
      </c>
      <c r="AT40" s="533">
        <f t="shared" si="44"/>
        <v>0</v>
      </c>
      <c r="AU40" s="533">
        <f t="shared" si="45"/>
        <v>0</v>
      </c>
      <c r="AV40" s="533">
        <f t="shared" si="46"/>
        <v>0</v>
      </c>
      <c r="AW40" s="533">
        <f t="shared" si="47"/>
        <v>0</v>
      </c>
      <c r="AX40" s="533">
        <f t="shared" si="48"/>
        <v>0</v>
      </c>
      <c r="AY40" s="533">
        <f t="shared" si="49"/>
        <v>0</v>
      </c>
      <c r="AZ40" s="533">
        <f t="shared" si="50"/>
        <v>0</v>
      </c>
      <c r="BA40" s="533">
        <f t="shared" si="51"/>
        <v>0</v>
      </c>
      <c r="BB40" s="533">
        <f t="shared" si="52"/>
        <v>0</v>
      </c>
      <c r="BC40" s="533">
        <f t="shared" si="53"/>
        <v>0</v>
      </c>
      <c r="BD40" s="533">
        <f t="shared" si="54"/>
        <v>0</v>
      </c>
      <c r="BE40" s="533">
        <f t="shared" si="55"/>
        <v>0</v>
      </c>
      <c r="BF40" s="533">
        <f t="shared" si="56"/>
        <v>0</v>
      </c>
      <c r="BG40" s="533">
        <f t="shared" si="57"/>
        <v>0</v>
      </c>
      <c r="BH40" s="533">
        <f t="shared" si="58"/>
        <v>0</v>
      </c>
      <c r="BI40" s="533">
        <f t="shared" si="59"/>
        <v>0</v>
      </c>
      <c r="BJ40" s="533">
        <f t="shared" si="60"/>
        <v>0</v>
      </c>
      <c r="BK40" s="533">
        <f t="shared" si="61"/>
        <v>0</v>
      </c>
      <c r="BL40" s="533">
        <f t="shared" si="62"/>
        <v>0</v>
      </c>
      <c r="BM40" s="533">
        <f t="shared" si="63"/>
        <v>0</v>
      </c>
      <c r="BN40" s="533">
        <f t="shared" si="64"/>
        <v>0</v>
      </c>
      <c r="BO40" s="533">
        <f t="shared" si="65"/>
        <v>0</v>
      </c>
      <c r="BP40" s="533">
        <f t="shared" si="66"/>
        <v>0</v>
      </c>
      <c r="BQ40" s="533">
        <f t="shared" si="67"/>
        <v>0</v>
      </c>
      <c r="BR40" s="533">
        <f t="shared" si="68"/>
        <v>0</v>
      </c>
      <c r="BS40" s="533">
        <f t="shared" si="69"/>
        <v>0</v>
      </c>
      <c r="BT40" s="533">
        <f t="shared" si="70"/>
        <v>0</v>
      </c>
      <c r="BU40" s="533">
        <f t="shared" si="71"/>
        <v>0</v>
      </c>
      <c r="BV40" s="533">
        <f t="shared" si="72"/>
        <v>0</v>
      </c>
      <c r="BW40" s="533">
        <f t="shared" si="73"/>
        <v>0</v>
      </c>
      <c r="BX40" s="533">
        <f t="shared" si="74"/>
        <v>0</v>
      </c>
      <c r="BY40" s="533">
        <f t="shared" si="75"/>
        <v>0</v>
      </c>
      <c r="BZ40" s="533">
        <f t="shared" si="76"/>
        <v>0</v>
      </c>
      <c r="CA40" s="533">
        <f t="shared" si="77"/>
        <v>0</v>
      </c>
      <c r="CB40" s="533">
        <f t="shared" si="82"/>
        <v>0</v>
      </c>
    </row>
    <row r="41" spans="2:80" ht="18.75" customHeight="1" x14ac:dyDescent="0.15">
      <c r="B41" s="545"/>
      <c r="C41" s="546" t="s">
        <v>130</v>
      </c>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8">
        <f t="shared" si="78"/>
        <v>0</v>
      </c>
      <c r="AP41" s="534">
        <f t="shared" si="79"/>
        <v>0</v>
      </c>
      <c r="AQ41" s="535" t="str">
        <f t="shared" si="80"/>
        <v>～</v>
      </c>
      <c r="AR41" s="536">
        <f t="shared" si="81"/>
        <v>0</v>
      </c>
      <c r="AS41" s="536">
        <f t="shared" si="43"/>
        <v>0</v>
      </c>
      <c r="AT41" s="536">
        <f t="shared" si="44"/>
        <v>0</v>
      </c>
      <c r="AU41" s="536">
        <f t="shared" si="45"/>
        <v>0</v>
      </c>
      <c r="AV41" s="536">
        <f t="shared" si="46"/>
        <v>0</v>
      </c>
      <c r="AW41" s="536">
        <f t="shared" si="47"/>
        <v>0</v>
      </c>
      <c r="AX41" s="536">
        <f t="shared" si="48"/>
        <v>0</v>
      </c>
      <c r="AY41" s="536">
        <f t="shared" si="49"/>
        <v>0</v>
      </c>
      <c r="AZ41" s="536">
        <f t="shared" si="50"/>
        <v>0</v>
      </c>
      <c r="BA41" s="536">
        <f t="shared" si="51"/>
        <v>0</v>
      </c>
      <c r="BB41" s="536">
        <f t="shared" si="52"/>
        <v>0</v>
      </c>
      <c r="BC41" s="536">
        <f t="shared" si="53"/>
        <v>0</v>
      </c>
      <c r="BD41" s="536">
        <f t="shared" si="54"/>
        <v>0</v>
      </c>
      <c r="BE41" s="536">
        <f t="shared" si="55"/>
        <v>0</v>
      </c>
      <c r="BF41" s="536">
        <f t="shared" si="56"/>
        <v>0</v>
      </c>
      <c r="BG41" s="536">
        <f t="shared" si="57"/>
        <v>0</v>
      </c>
      <c r="BH41" s="536">
        <f t="shared" si="58"/>
        <v>0</v>
      </c>
      <c r="BI41" s="536">
        <f t="shared" si="59"/>
        <v>0</v>
      </c>
      <c r="BJ41" s="536">
        <f t="shared" si="60"/>
        <v>0</v>
      </c>
      <c r="BK41" s="536">
        <f t="shared" si="61"/>
        <v>0</v>
      </c>
      <c r="BL41" s="536">
        <f t="shared" si="62"/>
        <v>0</v>
      </c>
      <c r="BM41" s="536">
        <f t="shared" si="63"/>
        <v>0</v>
      </c>
      <c r="BN41" s="536">
        <f t="shared" si="64"/>
        <v>0</v>
      </c>
      <c r="BO41" s="536">
        <f t="shared" si="65"/>
        <v>0</v>
      </c>
      <c r="BP41" s="536">
        <f t="shared" si="66"/>
        <v>0</v>
      </c>
      <c r="BQ41" s="536">
        <f t="shared" si="67"/>
        <v>0</v>
      </c>
      <c r="BR41" s="536">
        <f t="shared" si="68"/>
        <v>0</v>
      </c>
      <c r="BS41" s="536">
        <f t="shared" si="69"/>
        <v>0</v>
      </c>
      <c r="BT41" s="536">
        <f t="shared" si="70"/>
        <v>0</v>
      </c>
      <c r="BU41" s="536">
        <f t="shared" si="71"/>
        <v>0</v>
      </c>
      <c r="BV41" s="536">
        <f t="shared" si="72"/>
        <v>0</v>
      </c>
      <c r="BW41" s="536">
        <f t="shared" si="73"/>
        <v>0</v>
      </c>
      <c r="BX41" s="536">
        <f t="shared" si="74"/>
        <v>0</v>
      </c>
      <c r="BY41" s="536">
        <f t="shared" si="75"/>
        <v>0</v>
      </c>
      <c r="BZ41" s="536">
        <f t="shared" si="76"/>
        <v>0</v>
      </c>
      <c r="CA41" s="536">
        <f t="shared" si="77"/>
        <v>0</v>
      </c>
      <c r="CB41" s="536">
        <f t="shared" si="82"/>
        <v>0</v>
      </c>
    </row>
    <row r="42" spans="2:80" ht="18.75" customHeight="1" x14ac:dyDescent="0.15">
      <c r="B42" s="271" t="s">
        <v>51</v>
      </c>
      <c r="C42" s="242"/>
      <c r="D42" s="334">
        <f>SUM(D27:D41)</f>
        <v>0</v>
      </c>
      <c r="E42" s="334">
        <f t="shared" ref="E42:AL42" si="83">SUM(E27:E41)</f>
        <v>0</v>
      </c>
      <c r="F42" s="334">
        <f t="shared" si="83"/>
        <v>0</v>
      </c>
      <c r="G42" s="334">
        <f t="shared" si="83"/>
        <v>0</v>
      </c>
      <c r="H42" s="334">
        <f t="shared" si="83"/>
        <v>0</v>
      </c>
      <c r="I42" s="334">
        <f t="shared" si="83"/>
        <v>0</v>
      </c>
      <c r="J42" s="334">
        <f t="shared" si="83"/>
        <v>0</v>
      </c>
      <c r="K42" s="334">
        <f t="shared" si="83"/>
        <v>0</v>
      </c>
      <c r="L42" s="334">
        <f t="shared" si="83"/>
        <v>0</v>
      </c>
      <c r="M42" s="334">
        <f t="shared" si="83"/>
        <v>0</v>
      </c>
      <c r="N42" s="334">
        <f t="shared" si="83"/>
        <v>0</v>
      </c>
      <c r="O42" s="334">
        <f t="shared" si="83"/>
        <v>0</v>
      </c>
      <c r="P42" s="334">
        <f t="shared" si="83"/>
        <v>0</v>
      </c>
      <c r="Q42" s="334">
        <f t="shared" si="83"/>
        <v>0</v>
      </c>
      <c r="R42" s="334">
        <f t="shared" si="83"/>
        <v>0</v>
      </c>
      <c r="S42" s="334">
        <f t="shared" si="83"/>
        <v>0</v>
      </c>
      <c r="T42" s="334">
        <f t="shared" si="83"/>
        <v>0</v>
      </c>
      <c r="U42" s="334">
        <f t="shared" si="83"/>
        <v>0</v>
      </c>
      <c r="V42" s="334">
        <f t="shared" si="83"/>
        <v>0</v>
      </c>
      <c r="W42" s="334">
        <f t="shared" si="83"/>
        <v>0</v>
      </c>
      <c r="X42" s="334">
        <f t="shared" si="83"/>
        <v>0</v>
      </c>
      <c r="Y42" s="334">
        <f t="shared" si="83"/>
        <v>0</v>
      </c>
      <c r="Z42" s="334">
        <f t="shared" si="83"/>
        <v>0</v>
      </c>
      <c r="AA42" s="334">
        <f t="shared" si="83"/>
        <v>0</v>
      </c>
      <c r="AB42" s="334">
        <f t="shared" si="83"/>
        <v>0</v>
      </c>
      <c r="AC42" s="334">
        <f t="shared" si="83"/>
        <v>0</v>
      </c>
      <c r="AD42" s="334">
        <f t="shared" si="83"/>
        <v>0</v>
      </c>
      <c r="AE42" s="334">
        <f t="shared" si="83"/>
        <v>0</v>
      </c>
      <c r="AF42" s="334">
        <f t="shared" si="83"/>
        <v>0</v>
      </c>
      <c r="AG42" s="334">
        <f t="shared" si="83"/>
        <v>0</v>
      </c>
      <c r="AH42" s="334">
        <f t="shared" si="83"/>
        <v>0</v>
      </c>
      <c r="AI42" s="334">
        <f t="shared" si="83"/>
        <v>0</v>
      </c>
      <c r="AJ42" s="334">
        <f t="shared" si="83"/>
        <v>0</v>
      </c>
      <c r="AK42" s="334">
        <f t="shared" si="83"/>
        <v>0</v>
      </c>
      <c r="AL42" s="334">
        <f t="shared" si="83"/>
        <v>0</v>
      </c>
      <c r="AM42" s="334">
        <f>SUM(AM27:AM41)</f>
        <v>0</v>
      </c>
      <c r="AN42" s="334">
        <f>SUM(AN27:AN41)</f>
        <v>0</v>
      </c>
      <c r="AP42" s="252" t="s">
        <v>51</v>
      </c>
      <c r="AQ42" s="243"/>
      <c r="AR42" s="339">
        <f t="shared" ref="AR42" si="84">SUM(AR27:AR41)</f>
        <v>0</v>
      </c>
      <c r="AS42" s="339">
        <f t="shared" ref="AS42" si="85">SUM(AS27:AS41)</f>
        <v>0</v>
      </c>
      <c r="AT42" s="339">
        <f t="shared" ref="AT42" si="86">SUM(AT27:AT41)</f>
        <v>0</v>
      </c>
      <c r="AU42" s="339">
        <f t="shared" ref="AU42" si="87">SUM(AU27:AU41)</f>
        <v>0</v>
      </c>
      <c r="AV42" s="339">
        <f t="shared" ref="AV42" si="88">SUM(AV27:AV41)</f>
        <v>0</v>
      </c>
      <c r="AW42" s="339">
        <f t="shared" ref="AW42" si="89">SUM(AW27:AW41)</f>
        <v>0</v>
      </c>
      <c r="AX42" s="339">
        <f t="shared" ref="AX42" si="90">SUM(AX27:AX41)</f>
        <v>0</v>
      </c>
      <c r="AY42" s="339">
        <f t="shared" ref="AY42" si="91">SUM(AY27:AY41)</f>
        <v>0</v>
      </c>
      <c r="AZ42" s="339">
        <f t="shared" ref="AZ42" si="92">SUM(AZ27:AZ41)</f>
        <v>0</v>
      </c>
      <c r="BA42" s="339">
        <f t="shared" ref="BA42" si="93">SUM(BA27:BA41)</f>
        <v>0</v>
      </c>
      <c r="BB42" s="339">
        <f t="shared" ref="BB42" si="94">SUM(BB27:BB41)</f>
        <v>0</v>
      </c>
      <c r="BC42" s="339">
        <f t="shared" ref="BC42" si="95">SUM(BC27:BC41)</f>
        <v>0</v>
      </c>
      <c r="BD42" s="339">
        <f t="shared" ref="BD42" si="96">SUM(BD27:BD41)</f>
        <v>0</v>
      </c>
      <c r="BE42" s="339">
        <f t="shared" ref="BE42" si="97">SUM(BE27:BE41)</f>
        <v>0</v>
      </c>
      <c r="BF42" s="339">
        <f t="shared" ref="BF42" si="98">SUM(BF27:BF41)</f>
        <v>0</v>
      </c>
      <c r="BG42" s="339">
        <f t="shared" ref="BG42" si="99">SUM(BG27:BG41)</f>
        <v>0</v>
      </c>
      <c r="BH42" s="339">
        <f t="shared" ref="BH42" si="100">SUM(BH27:BH41)</f>
        <v>0</v>
      </c>
      <c r="BI42" s="339">
        <f t="shared" ref="BI42" si="101">SUM(BI27:BI41)</f>
        <v>0</v>
      </c>
      <c r="BJ42" s="339">
        <f t="shared" ref="BJ42" si="102">SUM(BJ27:BJ41)</f>
        <v>0</v>
      </c>
      <c r="BK42" s="339">
        <f t="shared" ref="BK42" si="103">SUM(BK27:BK41)</f>
        <v>0</v>
      </c>
      <c r="BL42" s="339">
        <f t="shared" ref="BL42" si="104">SUM(BL27:BL41)</f>
        <v>0</v>
      </c>
      <c r="BM42" s="339">
        <f t="shared" ref="BM42" si="105">SUM(BM27:BM41)</f>
        <v>0</v>
      </c>
      <c r="BN42" s="339">
        <f t="shared" ref="BN42" si="106">SUM(BN27:BN41)</f>
        <v>0</v>
      </c>
      <c r="BO42" s="339">
        <f t="shared" ref="BO42" si="107">SUM(BO27:BO41)</f>
        <v>0</v>
      </c>
      <c r="BP42" s="339">
        <f t="shared" ref="BP42" si="108">SUM(BP27:BP41)</f>
        <v>0</v>
      </c>
      <c r="BQ42" s="339">
        <f t="shared" ref="BQ42" si="109">SUM(BQ27:BQ41)</f>
        <v>0</v>
      </c>
      <c r="BR42" s="339">
        <f t="shared" ref="BR42" si="110">SUM(BR27:BR41)</f>
        <v>0</v>
      </c>
      <c r="BS42" s="339">
        <f t="shared" ref="BS42" si="111">SUM(BS27:BS41)</f>
        <v>0</v>
      </c>
      <c r="BT42" s="339">
        <f t="shared" ref="BT42" si="112">SUM(BT27:BT41)</f>
        <v>0</v>
      </c>
      <c r="BU42" s="339">
        <f t="shared" ref="BU42" si="113">SUM(BU27:BU41)</f>
        <v>0</v>
      </c>
      <c r="BV42" s="339">
        <f t="shared" ref="BV42" si="114">SUM(BV27:BV41)</f>
        <v>0</v>
      </c>
      <c r="BW42" s="339">
        <f t="shared" ref="BW42" si="115">SUM(BW27:BW41)</f>
        <v>0</v>
      </c>
      <c r="BX42" s="339">
        <f t="shared" ref="BX42" si="116">SUM(BX27:BX41)</f>
        <v>0</v>
      </c>
      <c r="BY42" s="339">
        <f t="shared" ref="BY42" si="117">SUM(BY27:BY41)</f>
        <v>0</v>
      </c>
      <c r="BZ42" s="339">
        <f t="shared" ref="BZ42" si="118">SUM(BZ27:BZ41)</f>
        <v>0</v>
      </c>
      <c r="CA42" s="339">
        <f>SUM(CA27:CA41)</f>
        <v>0</v>
      </c>
      <c r="CB42" s="339">
        <f>SUM(CB27:CB41)</f>
        <v>0</v>
      </c>
    </row>
    <row r="43" spans="2:80" ht="18.75" customHeight="1" x14ac:dyDescent="0.15">
      <c r="AR43" s="341"/>
      <c r="AS43" s="341"/>
      <c r="AT43" s="341"/>
      <c r="AU43" s="341"/>
      <c r="AV43" s="341"/>
      <c r="AW43" s="341"/>
      <c r="AX43" s="341"/>
      <c r="AY43" s="341"/>
      <c r="AZ43" s="341"/>
      <c r="BA43" s="341"/>
      <c r="BB43" s="341"/>
      <c r="BC43" s="341"/>
      <c r="BD43" s="341"/>
      <c r="BE43" s="341"/>
      <c r="BF43" s="341"/>
      <c r="BG43" s="341"/>
      <c r="BH43" s="341"/>
      <c r="BI43" s="341"/>
      <c r="BJ43" s="341"/>
      <c r="BK43" s="341"/>
      <c r="BL43" s="341"/>
      <c r="BM43" s="341"/>
      <c r="BN43" s="341"/>
      <c r="BO43" s="341"/>
      <c r="BP43" s="341"/>
      <c r="BQ43" s="341"/>
      <c r="BR43" s="341"/>
      <c r="BS43" s="341"/>
      <c r="BT43" s="341"/>
      <c r="BU43" s="341"/>
      <c r="BV43" s="341"/>
      <c r="BW43" s="341"/>
      <c r="BX43" s="341"/>
      <c r="BY43" s="341"/>
      <c r="BZ43" s="341"/>
      <c r="CA43" s="341"/>
      <c r="CB43" s="341"/>
    </row>
    <row r="44" spans="2:80" ht="20.25" customHeight="1" x14ac:dyDescent="0.15">
      <c r="B44" s="512" t="s">
        <v>425</v>
      </c>
      <c r="C44" s="336">
        <v>10</v>
      </c>
      <c r="D44" s="335" t="s">
        <v>344</v>
      </c>
      <c r="E44" s="123"/>
      <c r="G44" s="125"/>
      <c r="H44" s="125"/>
      <c r="I44" s="125"/>
      <c r="J44" s="125"/>
      <c r="AD44" s="124"/>
      <c r="AE44" s="124"/>
      <c r="AF44" s="124"/>
      <c r="AP44" s="183" t="str">
        <f>B44</f>
        <v>△△部門</v>
      </c>
      <c r="AQ44" s="731">
        <v>20</v>
      </c>
      <c r="AR44" s="342" t="s">
        <v>343</v>
      </c>
      <c r="AS44" s="343"/>
      <c r="AT44" s="341"/>
      <c r="AU44" s="513"/>
      <c r="AV44" s="513"/>
      <c r="AW44" s="513"/>
      <c r="AX44" s="513"/>
      <c r="AY44" s="341"/>
      <c r="AZ44" s="341"/>
      <c r="BA44" s="341"/>
      <c r="BB44" s="341"/>
      <c r="BC44" s="341"/>
      <c r="BD44" s="341"/>
      <c r="BE44" s="341"/>
      <c r="BF44" s="341"/>
      <c r="BG44" s="341"/>
      <c r="BH44" s="341"/>
      <c r="BI44" s="341"/>
      <c r="BJ44" s="341"/>
      <c r="BK44" s="341"/>
      <c r="BL44" s="341"/>
      <c r="BM44" s="341"/>
      <c r="BN44" s="341"/>
      <c r="BO44" s="341"/>
      <c r="BP44" s="341"/>
      <c r="BQ44" s="341"/>
      <c r="BR44" s="513"/>
      <c r="BS44" s="513"/>
      <c r="BT44" s="513"/>
      <c r="BU44" s="341"/>
      <c r="BV44" s="341"/>
      <c r="BW44" s="341"/>
      <c r="BX44" s="341"/>
      <c r="BY44" s="341"/>
      <c r="BZ44" s="341"/>
      <c r="CA44" s="341"/>
      <c r="CB44" s="341"/>
    </row>
    <row r="45" spans="2:80" ht="18.75" customHeight="1" x14ac:dyDescent="0.15">
      <c r="B45" s="994" t="s">
        <v>64</v>
      </c>
      <c r="C45" s="973" t="s">
        <v>47</v>
      </c>
      <c r="D45" s="973" t="s">
        <v>17</v>
      </c>
      <c r="E45" s="973"/>
      <c r="F45" s="973"/>
      <c r="G45" s="973" t="s">
        <v>4</v>
      </c>
      <c r="H45" s="973"/>
      <c r="I45" s="973"/>
      <c r="J45" s="973" t="s">
        <v>2</v>
      </c>
      <c r="K45" s="973"/>
      <c r="L45" s="973"/>
      <c r="M45" s="973" t="s">
        <v>3</v>
      </c>
      <c r="N45" s="973"/>
      <c r="O45" s="973"/>
      <c r="P45" s="973" t="s">
        <v>5</v>
      </c>
      <c r="Q45" s="973"/>
      <c r="R45" s="973"/>
      <c r="S45" s="973" t="s">
        <v>6</v>
      </c>
      <c r="T45" s="973"/>
      <c r="U45" s="973"/>
      <c r="V45" s="973" t="s">
        <v>7</v>
      </c>
      <c r="W45" s="973"/>
      <c r="X45" s="973"/>
      <c r="Y45" s="973" t="s">
        <v>8</v>
      </c>
      <c r="Z45" s="973"/>
      <c r="AA45" s="973"/>
      <c r="AB45" s="973" t="s">
        <v>9</v>
      </c>
      <c r="AC45" s="973"/>
      <c r="AD45" s="973"/>
      <c r="AE45" s="973" t="s">
        <v>10</v>
      </c>
      <c r="AF45" s="973"/>
      <c r="AG45" s="973"/>
      <c r="AH45" s="973" t="s">
        <v>11</v>
      </c>
      <c r="AI45" s="973"/>
      <c r="AJ45" s="973"/>
      <c r="AK45" s="973" t="s">
        <v>1</v>
      </c>
      <c r="AL45" s="973"/>
      <c r="AM45" s="973"/>
      <c r="AN45" s="988" t="s">
        <v>51</v>
      </c>
      <c r="AP45" s="977" t="s">
        <v>64</v>
      </c>
      <c r="AQ45" s="972" t="s">
        <v>47</v>
      </c>
      <c r="AR45" s="1060" t="s">
        <v>17</v>
      </c>
      <c r="AS45" s="1060"/>
      <c r="AT45" s="1060"/>
      <c r="AU45" s="1060" t="s">
        <v>4</v>
      </c>
      <c r="AV45" s="1060"/>
      <c r="AW45" s="1060"/>
      <c r="AX45" s="1060" t="s">
        <v>2</v>
      </c>
      <c r="AY45" s="1060"/>
      <c r="AZ45" s="1060"/>
      <c r="BA45" s="1060" t="s">
        <v>3</v>
      </c>
      <c r="BB45" s="1060"/>
      <c r="BC45" s="1060"/>
      <c r="BD45" s="1060" t="s">
        <v>5</v>
      </c>
      <c r="BE45" s="1060"/>
      <c r="BF45" s="1060"/>
      <c r="BG45" s="1060" t="s">
        <v>6</v>
      </c>
      <c r="BH45" s="1060"/>
      <c r="BI45" s="1060"/>
      <c r="BJ45" s="1060" t="s">
        <v>7</v>
      </c>
      <c r="BK45" s="1060"/>
      <c r="BL45" s="1060"/>
      <c r="BM45" s="1060" t="s">
        <v>8</v>
      </c>
      <c r="BN45" s="1060"/>
      <c r="BO45" s="1060"/>
      <c r="BP45" s="1060" t="s">
        <v>9</v>
      </c>
      <c r="BQ45" s="1060"/>
      <c r="BR45" s="1060"/>
      <c r="BS45" s="1060" t="s">
        <v>10</v>
      </c>
      <c r="BT45" s="1060"/>
      <c r="BU45" s="1060"/>
      <c r="BV45" s="1060" t="s">
        <v>11</v>
      </c>
      <c r="BW45" s="1060"/>
      <c r="BX45" s="1060"/>
      <c r="BY45" s="1060" t="s">
        <v>1</v>
      </c>
      <c r="BZ45" s="1060"/>
      <c r="CA45" s="1060"/>
      <c r="CB45" s="1060" t="s">
        <v>51</v>
      </c>
    </row>
    <row r="46" spans="2:80" ht="18.75" customHeight="1" x14ac:dyDescent="0.15">
      <c r="B46" s="996"/>
      <c r="C46" s="973"/>
      <c r="D46" s="251" t="s">
        <v>12</v>
      </c>
      <c r="E46" s="251" t="s">
        <v>13</v>
      </c>
      <c r="F46" s="251" t="s">
        <v>14</v>
      </c>
      <c r="G46" s="251" t="s">
        <v>12</v>
      </c>
      <c r="H46" s="251" t="s">
        <v>13</v>
      </c>
      <c r="I46" s="251" t="s">
        <v>14</v>
      </c>
      <c r="J46" s="251" t="s">
        <v>12</v>
      </c>
      <c r="K46" s="251" t="s">
        <v>13</v>
      </c>
      <c r="L46" s="251" t="s">
        <v>14</v>
      </c>
      <c r="M46" s="251" t="s">
        <v>12</v>
      </c>
      <c r="N46" s="251" t="s">
        <v>13</v>
      </c>
      <c r="O46" s="251" t="s">
        <v>14</v>
      </c>
      <c r="P46" s="251" t="s">
        <v>12</v>
      </c>
      <c r="Q46" s="251" t="s">
        <v>13</v>
      </c>
      <c r="R46" s="251" t="s">
        <v>14</v>
      </c>
      <c r="S46" s="251" t="s">
        <v>12</v>
      </c>
      <c r="T46" s="251" t="s">
        <v>13</v>
      </c>
      <c r="U46" s="251" t="s">
        <v>14</v>
      </c>
      <c r="V46" s="251" t="s">
        <v>12</v>
      </c>
      <c r="W46" s="251" t="s">
        <v>13</v>
      </c>
      <c r="X46" s="251" t="s">
        <v>14</v>
      </c>
      <c r="Y46" s="251" t="s">
        <v>12</v>
      </c>
      <c r="Z46" s="251" t="s">
        <v>13</v>
      </c>
      <c r="AA46" s="251" t="s">
        <v>14</v>
      </c>
      <c r="AB46" s="251" t="s">
        <v>12</v>
      </c>
      <c r="AC46" s="251" t="s">
        <v>13</v>
      </c>
      <c r="AD46" s="251" t="s">
        <v>14</v>
      </c>
      <c r="AE46" s="251" t="s">
        <v>12</v>
      </c>
      <c r="AF46" s="251" t="s">
        <v>13</v>
      </c>
      <c r="AG46" s="251" t="s">
        <v>14</v>
      </c>
      <c r="AH46" s="251" t="s">
        <v>12</v>
      </c>
      <c r="AI46" s="251" t="s">
        <v>13</v>
      </c>
      <c r="AJ46" s="251" t="s">
        <v>14</v>
      </c>
      <c r="AK46" s="251" t="s">
        <v>12</v>
      </c>
      <c r="AL46" s="251" t="s">
        <v>13</v>
      </c>
      <c r="AM46" s="251" t="s">
        <v>14</v>
      </c>
      <c r="AN46" s="989"/>
      <c r="AP46" s="977"/>
      <c r="AQ46" s="972"/>
      <c r="AR46" s="344" t="s">
        <v>12</v>
      </c>
      <c r="AS46" s="344" t="s">
        <v>13</v>
      </c>
      <c r="AT46" s="344" t="s">
        <v>14</v>
      </c>
      <c r="AU46" s="344" t="s">
        <v>12</v>
      </c>
      <c r="AV46" s="344" t="s">
        <v>13</v>
      </c>
      <c r="AW46" s="344" t="s">
        <v>14</v>
      </c>
      <c r="AX46" s="344" t="s">
        <v>12</v>
      </c>
      <c r="AY46" s="344" t="s">
        <v>13</v>
      </c>
      <c r="AZ46" s="344" t="s">
        <v>14</v>
      </c>
      <c r="BA46" s="344" t="s">
        <v>12</v>
      </c>
      <c r="BB46" s="344" t="s">
        <v>13</v>
      </c>
      <c r="BC46" s="344" t="s">
        <v>14</v>
      </c>
      <c r="BD46" s="344" t="s">
        <v>12</v>
      </c>
      <c r="BE46" s="344" t="s">
        <v>13</v>
      </c>
      <c r="BF46" s="344" t="s">
        <v>14</v>
      </c>
      <c r="BG46" s="344" t="s">
        <v>12</v>
      </c>
      <c r="BH46" s="344" t="s">
        <v>13</v>
      </c>
      <c r="BI46" s="344" t="s">
        <v>14</v>
      </c>
      <c r="BJ46" s="344" t="s">
        <v>12</v>
      </c>
      <c r="BK46" s="344" t="s">
        <v>13</v>
      </c>
      <c r="BL46" s="344" t="s">
        <v>14</v>
      </c>
      <c r="BM46" s="344" t="s">
        <v>12</v>
      </c>
      <c r="BN46" s="344" t="s">
        <v>13</v>
      </c>
      <c r="BO46" s="344" t="s">
        <v>14</v>
      </c>
      <c r="BP46" s="344" t="s">
        <v>12</v>
      </c>
      <c r="BQ46" s="344" t="s">
        <v>13</v>
      </c>
      <c r="BR46" s="344" t="s">
        <v>14</v>
      </c>
      <c r="BS46" s="344" t="s">
        <v>12</v>
      </c>
      <c r="BT46" s="344" t="s">
        <v>13</v>
      </c>
      <c r="BU46" s="344" t="s">
        <v>14</v>
      </c>
      <c r="BV46" s="344" t="s">
        <v>12</v>
      </c>
      <c r="BW46" s="344" t="s">
        <v>13</v>
      </c>
      <c r="BX46" s="344" t="s">
        <v>14</v>
      </c>
      <c r="BY46" s="344" t="s">
        <v>12</v>
      </c>
      <c r="BZ46" s="344" t="s">
        <v>13</v>
      </c>
      <c r="CA46" s="344" t="s">
        <v>14</v>
      </c>
      <c r="CB46" s="1060"/>
    </row>
    <row r="47" spans="2:80" s="125" customFormat="1" ht="18.75" customHeight="1" x14ac:dyDescent="0.15">
      <c r="B47" s="537"/>
      <c r="C47" s="538" t="s">
        <v>130</v>
      </c>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39"/>
      <c r="AL47" s="539"/>
      <c r="AM47" s="539"/>
      <c r="AN47" s="540">
        <f>SUM(D47:AM47)</f>
        <v>0</v>
      </c>
      <c r="AP47" s="528">
        <f>B47</f>
        <v>0</v>
      </c>
      <c r="AQ47" s="529" t="str">
        <f>C47</f>
        <v>～</v>
      </c>
      <c r="AR47" s="530">
        <f>D47*$AQ$4/10</f>
        <v>0</v>
      </c>
      <c r="AS47" s="530">
        <f t="shared" ref="AS47:AS61" si="119">E47*$AQ$4/10</f>
        <v>0</v>
      </c>
      <c r="AT47" s="530">
        <f t="shared" ref="AT47:AT61" si="120">F47*$AQ$4/10</f>
        <v>0</v>
      </c>
      <c r="AU47" s="530">
        <f t="shared" ref="AU47:AU61" si="121">G47*$AQ$4/10</f>
        <v>0</v>
      </c>
      <c r="AV47" s="530">
        <f t="shared" ref="AV47:AV61" si="122">H47*$AQ$4/10</f>
        <v>0</v>
      </c>
      <c r="AW47" s="530">
        <f t="shared" ref="AW47:AW61" si="123">I47*$AQ$4/10</f>
        <v>0</v>
      </c>
      <c r="AX47" s="530">
        <f t="shared" ref="AX47:AX61" si="124">J47*$AQ$4/10</f>
        <v>0</v>
      </c>
      <c r="AY47" s="530">
        <f t="shared" ref="AY47:AY61" si="125">K47*$AQ$4/10</f>
        <v>0</v>
      </c>
      <c r="AZ47" s="530">
        <f t="shared" ref="AZ47:AZ61" si="126">L47*$AQ$4/10</f>
        <v>0</v>
      </c>
      <c r="BA47" s="530">
        <f t="shared" ref="BA47:BA61" si="127">M47*$AQ$4/10</f>
        <v>0</v>
      </c>
      <c r="BB47" s="530">
        <f t="shared" ref="BB47:BB61" si="128">N47*$AQ$4/10</f>
        <v>0</v>
      </c>
      <c r="BC47" s="530">
        <f t="shared" ref="BC47:BC61" si="129">O47*$AQ$4/10</f>
        <v>0</v>
      </c>
      <c r="BD47" s="530">
        <f t="shared" ref="BD47:BD61" si="130">P47*$AQ$4/10</f>
        <v>0</v>
      </c>
      <c r="BE47" s="530">
        <f t="shared" ref="BE47:BE61" si="131">Q47*$AQ$4/10</f>
        <v>0</v>
      </c>
      <c r="BF47" s="530">
        <f t="shared" ref="BF47:BF61" si="132">R47*$AQ$4/10</f>
        <v>0</v>
      </c>
      <c r="BG47" s="530">
        <f t="shared" ref="BG47:BG61" si="133">S47*$AQ$4/10</f>
        <v>0</v>
      </c>
      <c r="BH47" s="530">
        <f t="shared" ref="BH47:BH61" si="134">T47*$AQ$4/10</f>
        <v>0</v>
      </c>
      <c r="BI47" s="530">
        <f t="shared" ref="BI47:BI61" si="135">U47*$AQ$4/10</f>
        <v>0</v>
      </c>
      <c r="BJ47" s="530">
        <f t="shared" ref="BJ47:BJ61" si="136">V47*$AQ$4/10</f>
        <v>0</v>
      </c>
      <c r="BK47" s="530">
        <f t="shared" ref="BK47:BK61" si="137">W47*$AQ$4/10</f>
        <v>0</v>
      </c>
      <c r="BL47" s="530">
        <f t="shared" ref="BL47:BL61" si="138">X47*$AQ$4/10</f>
        <v>0</v>
      </c>
      <c r="BM47" s="530">
        <f t="shared" ref="BM47:BM61" si="139">Y47*$AQ$4/10</f>
        <v>0</v>
      </c>
      <c r="BN47" s="530">
        <f t="shared" ref="BN47:BN61" si="140">Z47*$AQ$4/10</f>
        <v>0</v>
      </c>
      <c r="BO47" s="530">
        <f t="shared" ref="BO47:BO61" si="141">AA47*$AQ$4/10</f>
        <v>0</v>
      </c>
      <c r="BP47" s="530">
        <f t="shared" ref="BP47:BP61" si="142">AB47*$AQ$4/10</f>
        <v>0</v>
      </c>
      <c r="BQ47" s="530">
        <f t="shared" ref="BQ47:BQ61" si="143">AC47*$AQ$4/10</f>
        <v>0</v>
      </c>
      <c r="BR47" s="530">
        <f t="shared" ref="BR47:BR61" si="144">AD47*$AQ$4/10</f>
        <v>0</v>
      </c>
      <c r="BS47" s="530">
        <f t="shared" ref="BS47:BS61" si="145">AE47*$AQ$4/10</f>
        <v>0</v>
      </c>
      <c r="BT47" s="530">
        <f t="shared" ref="BT47:BT61" si="146">AF47*$AQ$4/10</f>
        <v>0</v>
      </c>
      <c r="BU47" s="530">
        <f t="shared" ref="BU47:BU61" si="147">AG47*$AQ$4/10</f>
        <v>0</v>
      </c>
      <c r="BV47" s="530">
        <f t="shared" ref="BV47:BV61" si="148">AH47*$AQ$4/10</f>
        <v>0</v>
      </c>
      <c r="BW47" s="530">
        <f t="shared" ref="BW47:BW61" si="149">AI47*$AQ$4/10</f>
        <v>0</v>
      </c>
      <c r="BX47" s="530">
        <f t="shared" ref="BX47:BX61" si="150">AJ47*$AQ$4/10</f>
        <v>0</v>
      </c>
      <c r="BY47" s="530">
        <f t="shared" ref="BY47:BY61" si="151">AK47*$AQ$4/10</f>
        <v>0</v>
      </c>
      <c r="BZ47" s="530">
        <f t="shared" ref="BZ47:BZ61" si="152">AL47*$AQ$4/10</f>
        <v>0</v>
      </c>
      <c r="CA47" s="530">
        <f t="shared" ref="CA47:CA61" si="153">AM47*$AQ$4/10</f>
        <v>0</v>
      </c>
      <c r="CB47" s="530">
        <f>AN47*$AQ$4/10</f>
        <v>0</v>
      </c>
    </row>
    <row r="48" spans="2:80" s="125" customFormat="1" ht="18.75" customHeight="1" x14ac:dyDescent="0.15">
      <c r="B48" s="541"/>
      <c r="C48" s="542" t="s">
        <v>130</v>
      </c>
      <c r="D48" s="543"/>
      <c r="E48" s="543"/>
      <c r="F48" s="543"/>
      <c r="G48" s="543"/>
      <c r="H48" s="543"/>
      <c r="I48" s="543"/>
      <c r="J48" s="543"/>
      <c r="K48" s="543"/>
      <c r="L48" s="543"/>
      <c r="M48" s="543"/>
      <c r="N48" s="543"/>
      <c r="O48" s="543"/>
      <c r="P48" s="543"/>
      <c r="Q48" s="543"/>
      <c r="R48" s="543"/>
      <c r="S48" s="543"/>
      <c r="T48" s="543"/>
      <c r="U48" s="543"/>
      <c r="V48" s="543"/>
      <c r="W48" s="543"/>
      <c r="X48" s="543"/>
      <c r="Y48" s="543"/>
      <c r="Z48" s="543"/>
      <c r="AA48" s="543"/>
      <c r="AB48" s="543"/>
      <c r="AC48" s="543"/>
      <c r="AD48" s="543"/>
      <c r="AE48" s="543"/>
      <c r="AF48" s="543"/>
      <c r="AG48" s="543"/>
      <c r="AH48" s="543"/>
      <c r="AI48" s="543"/>
      <c r="AJ48" s="543"/>
      <c r="AK48" s="543"/>
      <c r="AL48" s="543"/>
      <c r="AM48" s="543"/>
      <c r="AN48" s="544">
        <f t="shared" ref="AN48:AN61" si="154">SUM(D48:AM48)</f>
        <v>0</v>
      </c>
      <c r="AP48" s="531">
        <f t="shared" ref="AP48:AP61" si="155">B48</f>
        <v>0</v>
      </c>
      <c r="AQ48" s="532" t="str">
        <f t="shared" ref="AQ48:AQ61" si="156">C48</f>
        <v>～</v>
      </c>
      <c r="AR48" s="533">
        <f t="shared" ref="AR48:AR61" si="157">D48*$AQ$4/10</f>
        <v>0</v>
      </c>
      <c r="AS48" s="533">
        <f t="shared" si="119"/>
        <v>0</v>
      </c>
      <c r="AT48" s="533">
        <f t="shared" si="120"/>
        <v>0</v>
      </c>
      <c r="AU48" s="533">
        <f t="shared" si="121"/>
        <v>0</v>
      </c>
      <c r="AV48" s="533">
        <f t="shared" si="122"/>
        <v>0</v>
      </c>
      <c r="AW48" s="533">
        <f t="shared" si="123"/>
        <v>0</v>
      </c>
      <c r="AX48" s="533">
        <f t="shared" si="124"/>
        <v>0</v>
      </c>
      <c r="AY48" s="533">
        <f t="shared" si="125"/>
        <v>0</v>
      </c>
      <c r="AZ48" s="533">
        <f t="shared" si="126"/>
        <v>0</v>
      </c>
      <c r="BA48" s="533">
        <f t="shared" si="127"/>
        <v>0</v>
      </c>
      <c r="BB48" s="533">
        <f t="shared" si="128"/>
        <v>0</v>
      </c>
      <c r="BC48" s="533">
        <f t="shared" si="129"/>
        <v>0</v>
      </c>
      <c r="BD48" s="533">
        <f t="shared" si="130"/>
        <v>0</v>
      </c>
      <c r="BE48" s="533">
        <f t="shared" si="131"/>
        <v>0</v>
      </c>
      <c r="BF48" s="533">
        <f t="shared" si="132"/>
        <v>0</v>
      </c>
      <c r="BG48" s="533">
        <f t="shared" si="133"/>
        <v>0</v>
      </c>
      <c r="BH48" s="533">
        <f t="shared" si="134"/>
        <v>0</v>
      </c>
      <c r="BI48" s="533">
        <f t="shared" si="135"/>
        <v>0</v>
      </c>
      <c r="BJ48" s="533">
        <f t="shared" si="136"/>
        <v>0</v>
      </c>
      <c r="BK48" s="533">
        <f t="shared" si="137"/>
        <v>0</v>
      </c>
      <c r="BL48" s="533">
        <f t="shared" si="138"/>
        <v>0</v>
      </c>
      <c r="BM48" s="533">
        <f t="shared" si="139"/>
        <v>0</v>
      </c>
      <c r="BN48" s="533">
        <f t="shared" si="140"/>
        <v>0</v>
      </c>
      <c r="BO48" s="533">
        <f t="shared" si="141"/>
        <v>0</v>
      </c>
      <c r="BP48" s="533">
        <f t="shared" si="142"/>
        <v>0</v>
      </c>
      <c r="BQ48" s="533">
        <f t="shared" si="143"/>
        <v>0</v>
      </c>
      <c r="BR48" s="533">
        <f t="shared" si="144"/>
        <v>0</v>
      </c>
      <c r="BS48" s="533">
        <f t="shared" si="145"/>
        <v>0</v>
      </c>
      <c r="BT48" s="533">
        <f t="shared" si="146"/>
        <v>0</v>
      </c>
      <c r="BU48" s="533">
        <f t="shared" si="147"/>
        <v>0</v>
      </c>
      <c r="BV48" s="533">
        <f t="shared" si="148"/>
        <v>0</v>
      </c>
      <c r="BW48" s="533">
        <f t="shared" si="149"/>
        <v>0</v>
      </c>
      <c r="BX48" s="533">
        <f t="shared" si="150"/>
        <v>0</v>
      </c>
      <c r="BY48" s="533">
        <f t="shared" si="151"/>
        <v>0</v>
      </c>
      <c r="BZ48" s="533">
        <f t="shared" si="152"/>
        <v>0</v>
      </c>
      <c r="CA48" s="533">
        <f t="shared" si="153"/>
        <v>0</v>
      </c>
      <c r="CB48" s="533">
        <f t="shared" ref="CB48:CB61" si="158">AN48*$AQ$4/10</f>
        <v>0</v>
      </c>
    </row>
    <row r="49" spans="2:80" s="125" customFormat="1" ht="18.75" customHeight="1" x14ac:dyDescent="0.15">
      <c r="B49" s="541"/>
      <c r="C49" s="542" t="s">
        <v>130</v>
      </c>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c r="AK49" s="543"/>
      <c r="AL49" s="543"/>
      <c r="AM49" s="543"/>
      <c r="AN49" s="544">
        <f t="shared" si="154"/>
        <v>0</v>
      </c>
      <c r="AP49" s="531">
        <f t="shared" si="155"/>
        <v>0</v>
      </c>
      <c r="AQ49" s="532" t="str">
        <f t="shared" si="156"/>
        <v>～</v>
      </c>
      <c r="AR49" s="533">
        <f t="shared" si="157"/>
        <v>0</v>
      </c>
      <c r="AS49" s="533">
        <f t="shared" si="119"/>
        <v>0</v>
      </c>
      <c r="AT49" s="533">
        <f t="shared" si="120"/>
        <v>0</v>
      </c>
      <c r="AU49" s="533">
        <f t="shared" si="121"/>
        <v>0</v>
      </c>
      <c r="AV49" s="533">
        <f t="shared" si="122"/>
        <v>0</v>
      </c>
      <c r="AW49" s="533">
        <f t="shared" si="123"/>
        <v>0</v>
      </c>
      <c r="AX49" s="533">
        <f t="shared" si="124"/>
        <v>0</v>
      </c>
      <c r="AY49" s="533">
        <f t="shared" si="125"/>
        <v>0</v>
      </c>
      <c r="AZ49" s="533">
        <f t="shared" si="126"/>
        <v>0</v>
      </c>
      <c r="BA49" s="533">
        <f t="shared" si="127"/>
        <v>0</v>
      </c>
      <c r="BB49" s="533">
        <f t="shared" si="128"/>
        <v>0</v>
      </c>
      <c r="BC49" s="533">
        <f t="shared" si="129"/>
        <v>0</v>
      </c>
      <c r="BD49" s="533">
        <f t="shared" si="130"/>
        <v>0</v>
      </c>
      <c r="BE49" s="533">
        <f t="shared" si="131"/>
        <v>0</v>
      </c>
      <c r="BF49" s="533">
        <f t="shared" si="132"/>
        <v>0</v>
      </c>
      <c r="BG49" s="533">
        <f t="shared" si="133"/>
        <v>0</v>
      </c>
      <c r="BH49" s="533">
        <f t="shared" si="134"/>
        <v>0</v>
      </c>
      <c r="BI49" s="533">
        <f t="shared" si="135"/>
        <v>0</v>
      </c>
      <c r="BJ49" s="533">
        <f t="shared" si="136"/>
        <v>0</v>
      </c>
      <c r="BK49" s="533">
        <f t="shared" si="137"/>
        <v>0</v>
      </c>
      <c r="BL49" s="533">
        <f t="shared" si="138"/>
        <v>0</v>
      </c>
      <c r="BM49" s="533">
        <f t="shared" si="139"/>
        <v>0</v>
      </c>
      <c r="BN49" s="533">
        <f t="shared" si="140"/>
        <v>0</v>
      </c>
      <c r="BO49" s="533">
        <f t="shared" si="141"/>
        <v>0</v>
      </c>
      <c r="BP49" s="533">
        <f t="shared" si="142"/>
        <v>0</v>
      </c>
      <c r="BQ49" s="533">
        <f t="shared" si="143"/>
        <v>0</v>
      </c>
      <c r="BR49" s="533">
        <f t="shared" si="144"/>
        <v>0</v>
      </c>
      <c r="BS49" s="533">
        <f t="shared" si="145"/>
        <v>0</v>
      </c>
      <c r="BT49" s="533">
        <f t="shared" si="146"/>
        <v>0</v>
      </c>
      <c r="BU49" s="533">
        <f t="shared" si="147"/>
        <v>0</v>
      </c>
      <c r="BV49" s="533">
        <f t="shared" si="148"/>
        <v>0</v>
      </c>
      <c r="BW49" s="533">
        <f t="shared" si="149"/>
        <v>0</v>
      </c>
      <c r="BX49" s="533">
        <f t="shared" si="150"/>
        <v>0</v>
      </c>
      <c r="BY49" s="533">
        <f t="shared" si="151"/>
        <v>0</v>
      </c>
      <c r="BZ49" s="533">
        <f t="shared" si="152"/>
        <v>0</v>
      </c>
      <c r="CA49" s="533">
        <f t="shared" si="153"/>
        <v>0</v>
      </c>
      <c r="CB49" s="533">
        <f t="shared" si="158"/>
        <v>0</v>
      </c>
    </row>
    <row r="50" spans="2:80" s="125" customFormat="1" ht="18.75" customHeight="1" x14ac:dyDescent="0.15">
      <c r="B50" s="541"/>
      <c r="C50" s="542" t="s">
        <v>130</v>
      </c>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543"/>
      <c r="AM50" s="543"/>
      <c r="AN50" s="544">
        <f t="shared" si="154"/>
        <v>0</v>
      </c>
      <c r="AP50" s="531">
        <f t="shared" si="155"/>
        <v>0</v>
      </c>
      <c r="AQ50" s="532" t="str">
        <f t="shared" si="156"/>
        <v>～</v>
      </c>
      <c r="AR50" s="533">
        <f t="shared" si="157"/>
        <v>0</v>
      </c>
      <c r="AS50" s="533">
        <f t="shared" si="119"/>
        <v>0</v>
      </c>
      <c r="AT50" s="533">
        <f t="shared" si="120"/>
        <v>0</v>
      </c>
      <c r="AU50" s="533">
        <f t="shared" si="121"/>
        <v>0</v>
      </c>
      <c r="AV50" s="533">
        <f t="shared" si="122"/>
        <v>0</v>
      </c>
      <c r="AW50" s="533">
        <f t="shared" si="123"/>
        <v>0</v>
      </c>
      <c r="AX50" s="533">
        <f t="shared" si="124"/>
        <v>0</v>
      </c>
      <c r="AY50" s="533">
        <f t="shared" si="125"/>
        <v>0</v>
      </c>
      <c r="AZ50" s="533">
        <f t="shared" si="126"/>
        <v>0</v>
      </c>
      <c r="BA50" s="533">
        <f t="shared" si="127"/>
        <v>0</v>
      </c>
      <c r="BB50" s="533">
        <f t="shared" si="128"/>
        <v>0</v>
      </c>
      <c r="BC50" s="533">
        <f t="shared" si="129"/>
        <v>0</v>
      </c>
      <c r="BD50" s="533">
        <f t="shared" si="130"/>
        <v>0</v>
      </c>
      <c r="BE50" s="533">
        <f t="shared" si="131"/>
        <v>0</v>
      </c>
      <c r="BF50" s="533">
        <f t="shared" si="132"/>
        <v>0</v>
      </c>
      <c r="BG50" s="533">
        <f t="shared" si="133"/>
        <v>0</v>
      </c>
      <c r="BH50" s="533">
        <f t="shared" si="134"/>
        <v>0</v>
      </c>
      <c r="BI50" s="533">
        <f t="shared" si="135"/>
        <v>0</v>
      </c>
      <c r="BJ50" s="533">
        <f t="shared" si="136"/>
        <v>0</v>
      </c>
      <c r="BK50" s="533">
        <f t="shared" si="137"/>
        <v>0</v>
      </c>
      <c r="BL50" s="533">
        <f t="shared" si="138"/>
        <v>0</v>
      </c>
      <c r="BM50" s="533">
        <f t="shared" si="139"/>
        <v>0</v>
      </c>
      <c r="BN50" s="533">
        <f t="shared" si="140"/>
        <v>0</v>
      </c>
      <c r="BO50" s="533">
        <f t="shared" si="141"/>
        <v>0</v>
      </c>
      <c r="BP50" s="533">
        <f t="shared" si="142"/>
        <v>0</v>
      </c>
      <c r="BQ50" s="533">
        <f t="shared" si="143"/>
        <v>0</v>
      </c>
      <c r="BR50" s="533">
        <f t="shared" si="144"/>
        <v>0</v>
      </c>
      <c r="BS50" s="533">
        <f t="shared" si="145"/>
        <v>0</v>
      </c>
      <c r="BT50" s="533">
        <f t="shared" si="146"/>
        <v>0</v>
      </c>
      <c r="BU50" s="533">
        <f t="shared" si="147"/>
        <v>0</v>
      </c>
      <c r="BV50" s="533">
        <f t="shared" si="148"/>
        <v>0</v>
      </c>
      <c r="BW50" s="533">
        <f t="shared" si="149"/>
        <v>0</v>
      </c>
      <c r="BX50" s="533">
        <f t="shared" si="150"/>
        <v>0</v>
      </c>
      <c r="BY50" s="533">
        <f t="shared" si="151"/>
        <v>0</v>
      </c>
      <c r="BZ50" s="533">
        <f t="shared" si="152"/>
        <v>0</v>
      </c>
      <c r="CA50" s="533">
        <f t="shared" si="153"/>
        <v>0</v>
      </c>
      <c r="CB50" s="533">
        <f t="shared" si="158"/>
        <v>0</v>
      </c>
    </row>
    <row r="51" spans="2:80" ht="18.75" customHeight="1" x14ac:dyDescent="0.15">
      <c r="B51" s="541"/>
      <c r="C51" s="542" t="s">
        <v>130</v>
      </c>
      <c r="D51" s="543"/>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543"/>
      <c r="AM51" s="543"/>
      <c r="AN51" s="544">
        <f t="shared" si="154"/>
        <v>0</v>
      </c>
      <c r="AP51" s="531">
        <f t="shared" si="155"/>
        <v>0</v>
      </c>
      <c r="AQ51" s="532" t="str">
        <f t="shared" si="156"/>
        <v>～</v>
      </c>
      <c r="AR51" s="533">
        <f t="shared" si="157"/>
        <v>0</v>
      </c>
      <c r="AS51" s="533">
        <f t="shared" si="119"/>
        <v>0</v>
      </c>
      <c r="AT51" s="533">
        <f t="shared" si="120"/>
        <v>0</v>
      </c>
      <c r="AU51" s="533">
        <f t="shared" si="121"/>
        <v>0</v>
      </c>
      <c r="AV51" s="533">
        <f t="shared" si="122"/>
        <v>0</v>
      </c>
      <c r="AW51" s="533">
        <f t="shared" si="123"/>
        <v>0</v>
      </c>
      <c r="AX51" s="533">
        <f t="shared" si="124"/>
        <v>0</v>
      </c>
      <c r="AY51" s="533">
        <f t="shared" si="125"/>
        <v>0</v>
      </c>
      <c r="AZ51" s="533">
        <f t="shared" si="126"/>
        <v>0</v>
      </c>
      <c r="BA51" s="533">
        <f t="shared" si="127"/>
        <v>0</v>
      </c>
      <c r="BB51" s="533">
        <f t="shared" si="128"/>
        <v>0</v>
      </c>
      <c r="BC51" s="533">
        <f t="shared" si="129"/>
        <v>0</v>
      </c>
      <c r="BD51" s="533">
        <f t="shared" si="130"/>
        <v>0</v>
      </c>
      <c r="BE51" s="533">
        <f t="shared" si="131"/>
        <v>0</v>
      </c>
      <c r="BF51" s="533">
        <f t="shared" si="132"/>
        <v>0</v>
      </c>
      <c r="BG51" s="533">
        <f t="shared" si="133"/>
        <v>0</v>
      </c>
      <c r="BH51" s="533">
        <f t="shared" si="134"/>
        <v>0</v>
      </c>
      <c r="BI51" s="533">
        <f t="shared" si="135"/>
        <v>0</v>
      </c>
      <c r="BJ51" s="533">
        <f t="shared" si="136"/>
        <v>0</v>
      </c>
      <c r="BK51" s="533">
        <f t="shared" si="137"/>
        <v>0</v>
      </c>
      <c r="BL51" s="533">
        <f t="shared" si="138"/>
        <v>0</v>
      </c>
      <c r="BM51" s="533">
        <f t="shared" si="139"/>
        <v>0</v>
      </c>
      <c r="BN51" s="533">
        <f t="shared" si="140"/>
        <v>0</v>
      </c>
      <c r="BO51" s="533">
        <f t="shared" si="141"/>
        <v>0</v>
      </c>
      <c r="BP51" s="533">
        <f t="shared" si="142"/>
        <v>0</v>
      </c>
      <c r="BQ51" s="533">
        <f t="shared" si="143"/>
        <v>0</v>
      </c>
      <c r="BR51" s="533">
        <f t="shared" si="144"/>
        <v>0</v>
      </c>
      <c r="BS51" s="533">
        <f t="shared" si="145"/>
        <v>0</v>
      </c>
      <c r="BT51" s="533">
        <f t="shared" si="146"/>
        <v>0</v>
      </c>
      <c r="BU51" s="533">
        <f t="shared" si="147"/>
        <v>0</v>
      </c>
      <c r="BV51" s="533">
        <f t="shared" si="148"/>
        <v>0</v>
      </c>
      <c r="BW51" s="533">
        <f t="shared" si="149"/>
        <v>0</v>
      </c>
      <c r="BX51" s="533">
        <f t="shared" si="150"/>
        <v>0</v>
      </c>
      <c r="BY51" s="533">
        <f t="shared" si="151"/>
        <v>0</v>
      </c>
      <c r="BZ51" s="533">
        <f t="shared" si="152"/>
        <v>0</v>
      </c>
      <c r="CA51" s="533">
        <f t="shared" si="153"/>
        <v>0</v>
      </c>
      <c r="CB51" s="533">
        <f t="shared" si="158"/>
        <v>0</v>
      </c>
    </row>
    <row r="52" spans="2:80" ht="18.75" customHeight="1" x14ac:dyDescent="0.15">
      <c r="B52" s="541"/>
      <c r="C52" s="542" t="s">
        <v>130</v>
      </c>
      <c r="D52" s="543"/>
      <c r="E52" s="543"/>
      <c r="F52" s="543"/>
      <c r="G52" s="543"/>
      <c r="H52" s="543"/>
      <c r="I52" s="543"/>
      <c r="J52" s="543"/>
      <c r="K52" s="543"/>
      <c r="L52" s="543"/>
      <c r="M52" s="543"/>
      <c r="N52" s="543"/>
      <c r="O52" s="543"/>
      <c r="P52" s="543"/>
      <c r="Q52" s="543"/>
      <c r="R52" s="543"/>
      <c r="S52" s="543"/>
      <c r="T52" s="543"/>
      <c r="U52" s="543"/>
      <c r="V52" s="543"/>
      <c r="W52" s="543"/>
      <c r="X52" s="543"/>
      <c r="Y52" s="543"/>
      <c r="Z52" s="543"/>
      <c r="AA52" s="543"/>
      <c r="AB52" s="543"/>
      <c r="AC52" s="543"/>
      <c r="AD52" s="543"/>
      <c r="AE52" s="543"/>
      <c r="AF52" s="543"/>
      <c r="AG52" s="543"/>
      <c r="AH52" s="543"/>
      <c r="AI52" s="543"/>
      <c r="AJ52" s="543"/>
      <c r="AK52" s="543"/>
      <c r="AL52" s="543"/>
      <c r="AM52" s="543"/>
      <c r="AN52" s="544">
        <f t="shared" si="154"/>
        <v>0</v>
      </c>
      <c r="AP52" s="531">
        <f t="shared" si="155"/>
        <v>0</v>
      </c>
      <c r="AQ52" s="532" t="str">
        <f t="shared" si="156"/>
        <v>～</v>
      </c>
      <c r="AR52" s="533">
        <f t="shared" si="157"/>
        <v>0</v>
      </c>
      <c r="AS52" s="533">
        <f t="shared" si="119"/>
        <v>0</v>
      </c>
      <c r="AT52" s="533">
        <f t="shared" si="120"/>
        <v>0</v>
      </c>
      <c r="AU52" s="533">
        <f t="shared" si="121"/>
        <v>0</v>
      </c>
      <c r="AV52" s="533">
        <f t="shared" si="122"/>
        <v>0</v>
      </c>
      <c r="AW52" s="533">
        <f t="shared" si="123"/>
        <v>0</v>
      </c>
      <c r="AX52" s="533">
        <f t="shared" si="124"/>
        <v>0</v>
      </c>
      <c r="AY52" s="533">
        <f t="shared" si="125"/>
        <v>0</v>
      </c>
      <c r="AZ52" s="533">
        <f t="shared" si="126"/>
        <v>0</v>
      </c>
      <c r="BA52" s="533">
        <f t="shared" si="127"/>
        <v>0</v>
      </c>
      <c r="BB52" s="533">
        <f t="shared" si="128"/>
        <v>0</v>
      </c>
      <c r="BC52" s="533">
        <f t="shared" si="129"/>
        <v>0</v>
      </c>
      <c r="BD52" s="533">
        <f t="shared" si="130"/>
        <v>0</v>
      </c>
      <c r="BE52" s="533">
        <f t="shared" si="131"/>
        <v>0</v>
      </c>
      <c r="BF52" s="533">
        <f t="shared" si="132"/>
        <v>0</v>
      </c>
      <c r="BG52" s="533">
        <f t="shared" si="133"/>
        <v>0</v>
      </c>
      <c r="BH52" s="533">
        <f t="shared" si="134"/>
        <v>0</v>
      </c>
      <c r="BI52" s="533">
        <f t="shared" si="135"/>
        <v>0</v>
      </c>
      <c r="BJ52" s="533">
        <f t="shared" si="136"/>
        <v>0</v>
      </c>
      <c r="BK52" s="533">
        <f t="shared" si="137"/>
        <v>0</v>
      </c>
      <c r="BL52" s="533">
        <f t="shared" si="138"/>
        <v>0</v>
      </c>
      <c r="BM52" s="533">
        <f t="shared" si="139"/>
        <v>0</v>
      </c>
      <c r="BN52" s="533">
        <f t="shared" si="140"/>
        <v>0</v>
      </c>
      <c r="BO52" s="533">
        <f t="shared" si="141"/>
        <v>0</v>
      </c>
      <c r="BP52" s="533">
        <f t="shared" si="142"/>
        <v>0</v>
      </c>
      <c r="BQ52" s="533">
        <f t="shared" si="143"/>
        <v>0</v>
      </c>
      <c r="BR52" s="533">
        <f t="shared" si="144"/>
        <v>0</v>
      </c>
      <c r="BS52" s="533">
        <f t="shared" si="145"/>
        <v>0</v>
      </c>
      <c r="BT52" s="533">
        <f t="shared" si="146"/>
        <v>0</v>
      </c>
      <c r="BU52" s="533">
        <f t="shared" si="147"/>
        <v>0</v>
      </c>
      <c r="BV52" s="533">
        <f t="shared" si="148"/>
        <v>0</v>
      </c>
      <c r="BW52" s="533">
        <f t="shared" si="149"/>
        <v>0</v>
      </c>
      <c r="BX52" s="533">
        <f t="shared" si="150"/>
        <v>0</v>
      </c>
      <c r="BY52" s="533">
        <f t="shared" si="151"/>
        <v>0</v>
      </c>
      <c r="BZ52" s="533">
        <f t="shared" si="152"/>
        <v>0</v>
      </c>
      <c r="CA52" s="533">
        <f t="shared" si="153"/>
        <v>0</v>
      </c>
      <c r="CB52" s="533">
        <f t="shared" si="158"/>
        <v>0</v>
      </c>
    </row>
    <row r="53" spans="2:80" ht="18.75" customHeight="1" x14ac:dyDescent="0.15">
      <c r="B53" s="541"/>
      <c r="C53" s="542" t="s">
        <v>130</v>
      </c>
      <c r="D53" s="543"/>
      <c r="E53" s="543"/>
      <c r="F53" s="543"/>
      <c r="G53" s="543"/>
      <c r="H53" s="543"/>
      <c r="I53" s="543"/>
      <c r="J53" s="543"/>
      <c r="K53" s="543"/>
      <c r="L53" s="543"/>
      <c r="M53" s="543"/>
      <c r="N53" s="543"/>
      <c r="O53" s="543"/>
      <c r="P53" s="543"/>
      <c r="Q53" s="543"/>
      <c r="R53" s="543"/>
      <c r="S53" s="543"/>
      <c r="T53" s="543"/>
      <c r="U53" s="543"/>
      <c r="V53" s="543"/>
      <c r="W53" s="543"/>
      <c r="X53" s="543"/>
      <c r="Y53" s="543"/>
      <c r="Z53" s="543"/>
      <c r="AA53" s="543"/>
      <c r="AB53" s="543"/>
      <c r="AC53" s="543"/>
      <c r="AD53" s="543"/>
      <c r="AE53" s="543"/>
      <c r="AF53" s="543"/>
      <c r="AG53" s="543"/>
      <c r="AH53" s="543"/>
      <c r="AI53" s="543"/>
      <c r="AJ53" s="543"/>
      <c r="AK53" s="543"/>
      <c r="AL53" s="543"/>
      <c r="AM53" s="543"/>
      <c r="AN53" s="544">
        <f t="shared" si="154"/>
        <v>0</v>
      </c>
      <c r="AP53" s="531">
        <f t="shared" si="155"/>
        <v>0</v>
      </c>
      <c r="AQ53" s="532" t="str">
        <f t="shared" si="156"/>
        <v>～</v>
      </c>
      <c r="AR53" s="533">
        <f t="shared" si="157"/>
        <v>0</v>
      </c>
      <c r="AS53" s="533">
        <f t="shared" si="119"/>
        <v>0</v>
      </c>
      <c r="AT53" s="533">
        <f t="shared" si="120"/>
        <v>0</v>
      </c>
      <c r="AU53" s="533">
        <f t="shared" si="121"/>
        <v>0</v>
      </c>
      <c r="AV53" s="533">
        <f t="shared" si="122"/>
        <v>0</v>
      </c>
      <c r="AW53" s="533">
        <f t="shared" si="123"/>
        <v>0</v>
      </c>
      <c r="AX53" s="533">
        <f t="shared" si="124"/>
        <v>0</v>
      </c>
      <c r="AY53" s="533">
        <f t="shared" si="125"/>
        <v>0</v>
      </c>
      <c r="AZ53" s="533">
        <f t="shared" si="126"/>
        <v>0</v>
      </c>
      <c r="BA53" s="533">
        <f t="shared" si="127"/>
        <v>0</v>
      </c>
      <c r="BB53" s="533">
        <f t="shared" si="128"/>
        <v>0</v>
      </c>
      <c r="BC53" s="533">
        <f t="shared" si="129"/>
        <v>0</v>
      </c>
      <c r="BD53" s="533">
        <f t="shared" si="130"/>
        <v>0</v>
      </c>
      <c r="BE53" s="533">
        <f t="shared" si="131"/>
        <v>0</v>
      </c>
      <c r="BF53" s="533">
        <f t="shared" si="132"/>
        <v>0</v>
      </c>
      <c r="BG53" s="533">
        <f t="shared" si="133"/>
        <v>0</v>
      </c>
      <c r="BH53" s="533">
        <f t="shared" si="134"/>
        <v>0</v>
      </c>
      <c r="BI53" s="533">
        <f t="shared" si="135"/>
        <v>0</v>
      </c>
      <c r="BJ53" s="533">
        <f t="shared" si="136"/>
        <v>0</v>
      </c>
      <c r="BK53" s="533">
        <f t="shared" si="137"/>
        <v>0</v>
      </c>
      <c r="BL53" s="533">
        <f t="shared" si="138"/>
        <v>0</v>
      </c>
      <c r="BM53" s="533">
        <f t="shared" si="139"/>
        <v>0</v>
      </c>
      <c r="BN53" s="533">
        <f t="shared" si="140"/>
        <v>0</v>
      </c>
      <c r="BO53" s="533">
        <f t="shared" si="141"/>
        <v>0</v>
      </c>
      <c r="BP53" s="533">
        <f t="shared" si="142"/>
        <v>0</v>
      </c>
      <c r="BQ53" s="533">
        <f t="shared" si="143"/>
        <v>0</v>
      </c>
      <c r="BR53" s="533">
        <f t="shared" si="144"/>
        <v>0</v>
      </c>
      <c r="BS53" s="533">
        <f t="shared" si="145"/>
        <v>0</v>
      </c>
      <c r="BT53" s="533">
        <f t="shared" si="146"/>
        <v>0</v>
      </c>
      <c r="BU53" s="533">
        <f t="shared" si="147"/>
        <v>0</v>
      </c>
      <c r="BV53" s="533">
        <f t="shared" si="148"/>
        <v>0</v>
      </c>
      <c r="BW53" s="533">
        <f t="shared" si="149"/>
        <v>0</v>
      </c>
      <c r="BX53" s="533">
        <f t="shared" si="150"/>
        <v>0</v>
      </c>
      <c r="BY53" s="533">
        <f t="shared" si="151"/>
        <v>0</v>
      </c>
      <c r="BZ53" s="533">
        <f t="shared" si="152"/>
        <v>0</v>
      </c>
      <c r="CA53" s="533">
        <f t="shared" si="153"/>
        <v>0</v>
      </c>
      <c r="CB53" s="533">
        <f t="shared" si="158"/>
        <v>0</v>
      </c>
    </row>
    <row r="54" spans="2:80" ht="18.75" customHeight="1" x14ac:dyDescent="0.15">
      <c r="B54" s="541"/>
      <c r="C54" s="542" t="s">
        <v>130</v>
      </c>
      <c r="D54" s="543"/>
      <c r="E54" s="543"/>
      <c r="F54" s="543"/>
      <c r="G54" s="543"/>
      <c r="H54" s="543"/>
      <c r="I54" s="543"/>
      <c r="J54" s="543"/>
      <c r="K54" s="543"/>
      <c r="L54" s="543"/>
      <c r="M54" s="543"/>
      <c r="N54" s="543"/>
      <c r="O54" s="543"/>
      <c r="P54" s="543"/>
      <c r="Q54" s="543"/>
      <c r="R54" s="543"/>
      <c r="S54" s="543"/>
      <c r="T54" s="543"/>
      <c r="U54" s="543"/>
      <c r="V54" s="543"/>
      <c r="W54" s="543"/>
      <c r="X54" s="543"/>
      <c r="Y54" s="543"/>
      <c r="Z54" s="543"/>
      <c r="AA54" s="543"/>
      <c r="AB54" s="543"/>
      <c r="AC54" s="543"/>
      <c r="AD54" s="543"/>
      <c r="AE54" s="543"/>
      <c r="AF54" s="543"/>
      <c r="AG54" s="543"/>
      <c r="AH54" s="543"/>
      <c r="AI54" s="543"/>
      <c r="AJ54" s="543"/>
      <c r="AK54" s="543"/>
      <c r="AL54" s="543"/>
      <c r="AM54" s="543"/>
      <c r="AN54" s="544">
        <f t="shared" si="154"/>
        <v>0</v>
      </c>
      <c r="AP54" s="531">
        <f t="shared" si="155"/>
        <v>0</v>
      </c>
      <c r="AQ54" s="532" t="str">
        <f t="shared" si="156"/>
        <v>～</v>
      </c>
      <c r="AR54" s="533">
        <f t="shared" si="157"/>
        <v>0</v>
      </c>
      <c r="AS54" s="533">
        <f t="shared" si="119"/>
        <v>0</v>
      </c>
      <c r="AT54" s="533">
        <f t="shared" si="120"/>
        <v>0</v>
      </c>
      <c r="AU54" s="533">
        <f t="shared" si="121"/>
        <v>0</v>
      </c>
      <c r="AV54" s="533">
        <f t="shared" si="122"/>
        <v>0</v>
      </c>
      <c r="AW54" s="533">
        <f t="shared" si="123"/>
        <v>0</v>
      </c>
      <c r="AX54" s="533">
        <f t="shared" si="124"/>
        <v>0</v>
      </c>
      <c r="AY54" s="533">
        <f t="shared" si="125"/>
        <v>0</v>
      </c>
      <c r="AZ54" s="533">
        <f t="shared" si="126"/>
        <v>0</v>
      </c>
      <c r="BA54" s="533">
        <f t="shared" si="127"/>
        <v>0</v>
      </c>
      <c r="BB54" s="533">
        <f t="shared" si="128"/>
        <v>0</v>
      </c>
      <c r="BC54" s="533">
        <f t="shared" si="129"/>
        <v>0</v>
      </c>
      <c r="BD54" s="533">
        <f t="shared" si="130"/>
        <v>0</v>
      </c>
      <c r="BE54" s="533">
        <f t="shared" si="131"/>
        <v>0</v>
      </c>
      <c r="BF54" s="533">
        <f t="shared" si="132"/>
        <v>0</v>
      </c>
      <c r="BG54" s="533">
        <f t="shared" si="133"/>
        <v>0</v>
      </c>
      <c r="BH54" s="533">
        <f t="shared" si="134"/>
        <v>0</v>
      </c>
      <c r="BI54" s="533">
        <f t="shared" si="135"/>
        <v>0</v>
      </c>
      <c r="BJ54" s="533">
        <f t="shared" si="136"/>
        <v>0</v>
      </c>
      <c r="BK54" s="533">
        <f t="shared" si="137"/>
        <v>0</v>
      </c>
      <c r="BL54" s="533">
        <f t="shared" si="138"/>
        <v>0</v>
      </c>
      <c r="BM54" s="533">
        <f t="shared" si="139"/>
        <v>0</v>
      </c>
      <c r="BN54" s="533">
        <f t="shared" si="140"/>
        <v>0</v>
      </c>
      <c r="BO54" s="533">
        <f t="shared" si="141"/>
        <v>0</v>
      </c>
      <c r="BP54" s="533">
        <f t="shared" si="142"/>
        <v>0</v>
      </c>
      <c r="BQ54" s="533">
        <f t="shared" si="143"/>
        <v>0</v>
      </c>
      <c r="BR54" s="533">
        <f t="shared" si="144"/>
        <v>0</v>
      </c>
      <c r="BS54" s="533">
        <f t="shared" si="145"/>
        <v>0</v>
      </c>
      <c r="BT54" s="533">
        <f t="shared" si="146"/>
        <v>0</v>
      </c>
      <c r="BU54" s="533">
        <f t="shared" si="147"/>
        <v>0</v>
      </c>
      <c r="BV54" s="533">
        <f t="shared" si="148"/>
        <v>0</v>
      </c>
      <c r="BW54" s="533">
        <f t="shared" si="149"/>
        <v>0</v>
      </c>
      <c r="BX54" s="533">
        <f t="shared" si="150"/>
        <v>0</v>
      </c>
      <c r="BY54" s="533">
        <f t="shared" si="151"/>
        <v>0</v>
      </c>
      <c r="BZ54" s="533">
        <f t="shared" si="152"/>
        <v>0</v>
      </c>
      <c r="CA54" s="533">
        <f t="shared" si="153"/>
        <v>0</v>
      </c>
      <c r="CB54" s="533">
        <f t="shared" si="158"/>
        <v>0</v>
      </c>
    </row>
    <row r="55" spans="2:80" ht="18.75" customHeight="1" x14ac:dyDescent="0.15">
      <c r="B55" s="541"/>
      <c r="C55" s="542" t="s">
        <v>130</v>
      </c>
      <c r="D55" s="543"/>
      <c r="E55" s="543"/>
      <c r="F55" s="543"/>
      <c r="G55" s="543"/>
      <c r="H55" s="543"/>
      <c r="I55" s="543"/>
      <c r="J55" s="543"/>
      <c r="K55" s="543"/>
      <c r="L55" s="543"/>
      <c r="M55" s="543"/>
      <c r="N55" s="543"/>
      <c r="O55" s="543"/>
      <c r="P55" s="543"/>
      <c r="Q55" s="543"/>
      <c r="R55" s="543"/>
      <c r="S55" s="543"/>
      <c r="T55" s="543"/>
      <c r="U55" s="543"/>
      <c r="V55" s="543"/>
      <c r="W55" s="543"/>
      <c r="X55" s="543"/>
      <c r="Y55" s="543"/>
      <c r="Z55" s="543"/>
      <c r="AA55" s="543"/>
      <c r="AB55" s="543"/>
      <c r="AC55" s="543"/>
      <c r="AD55" s="543"/>
      <c r="AE55" s="543"/>
      <c r="AF55" s="543"/>
      <c r="AG55" s="543"/>
      <c r="AH55" s="543"/>
      <c r="AI55" s="543"/>
      <c r="AJ55" s="543"/>
      <c r="AK55" s="543"/>
      <c r="AL55" s="543"/>
      <c r="AM55" s="543"/>
      <c r="AN55" s="544">
        <f t="shared" si="154"/>
        <v>0</v>
      </c>
      <c r="AP55" s="531">
        <f t="shared" si="155"/>
        <v>0</v>
      </c>
      <c r="AQ55" s="532" t="str">
        <f t="shared" si="156"/>
        <v>～</v>
      </c>
      <c r="AR55" s="533">
        <f t="shared" si="157"/>
        <v>0</v>
      </c>
      <c r="AS55" s="533">
        <f t="shared" si="119"/>
        <v>0</v>
      </c>
      <c r="AT55" s="533">
        <f t="shared" si="120"/>
        <v>0</v>
      </c>
      <c r="AU55" s="533">
        <f t="shared" si="121"/>
        <v>0</v>
      </c>
      <c r="AV55" s="533">
        <f t="shared" si="122"/>
        <v>0</v>
      </c>
      <c r="AW55" s="533">
        <f t="shared" si="123"/>
        <v>0</v>
      </c>
      <c r="AX55" s="533">
        <f t="shared" si="124"/>
        <v>0</v>
      </c>
      <c r="AY55" s="533">
        <f t="shared" si="125"/>
        <v>0</v>
      </c>
      <c r="AZ55" s="533">
        <f t="shared" si="126"/>
        <v>0</v>
      </c>
      <c r="BA55" s="533">
        <f t="shared" si="127"/>
        <v>0</v>
      </c>
      <c r="BB55" s="533">
        <f t="shared" si="128"/>
        <v>0</v>
      </c>
      <c r="BC55" s="533">
        <f t="shared" si="129"/>
        <v>0</v>
      </c>
      <c r="BD55" s="533">
        <f t="shared" si="130"/>
        <v>0</v>
      </c>
      <c r="BE55" s="533">
        <f t="shared" si="131"/>
        <v>0</v>
      </c>
      <c r="BF55" s="533">
        <f t="shared" si="132"/>
        <v>0</v>
      </c>
      <c r="BG55" s="533">
        <f t="shared" si="133"/>
        <v>0</v>
      </c>
      <c r="BH55" s="533">
        <f t="shared" si="134"/>
        <v>0</v>
      </c>
      <c r="BI55" s="533">
        <f t="shared" si="135"/>
        <v>0</v>
      </c>
      <c r="BJ55" s="533">
        <f t="shared" si="136"/>
        <v>0</v>
      </c>
      <c r="BK55" s="533">
        <f t="shared" si="137"/>
        <v>0</v>
      </c>
      <c r="BL55" s="533">
        <f t="shared" si="138"/>
        <v>0</v>
      </c>
      <c r="BM55" s="533">
        <f t="shared" si="139"/>
        <v>0</v>
      </c>
      <c r="BN55" s="533">
        <f t="shared" si="140"/>
        <v>0</v>
      </c>
      <c r="BO55" s="533">
        <f t="shared" si="141"/>
        <v>0</v>
      </c>
      <c r="BP55" s="533">
        <f t="shared" si="142"/>
        <v>0</v>
      </c>
      <c r="BQ55" s="533">
        <f t="shared" si="143"/>
        <v>0</v>
      </c>
      <c r="BR55" s="533">
        <f t="shared" si="144"/>
        <v>0</v>
      </c>
      <c r="BS55" s="533">
        <f t="shared" si="145"/>
        <v>0</v>
      </c>
      <c r="BT55" s="533">
        <f t="shared" si="146"/>
        <v>0</v>
      </c>
      <c r="BU55" s="533">
        <f t="shared" si="147"/>
        <v>0</v>
      </c>
      <c r="BV55" s="533">
        <f t="shared" si="148"/>
        <v>0</v>
      </c>
      <c r="BW55" s="533">
        <f t="shared" si="149"/>
        <v>0</v>
      </c>
      <c r="BX55" s="533">
        <f t="shared" si="150"/>
        <v>0</v>
      </c>
      <c r="BY55" s="533">
        <f t="shared" si="151"/>
        <v>0</v>
      </c>
      <c r="BZ55" s="533">
        <f t="shared" si="152"/>
        <v>0</v>
      </c>
      <c r="CA55" s="533">
        <f t="shared" si="153"/>
        <v>0</v>
      </c>
      <c r="CB55" s="533">
        <f t="shared" si="158"/>
        <v>0</v>
      </c>
    </row>
    <row r="56" spans="2:80" ht="18.75" customHeight="1" x14ac:dyDescent="0.15">
      <c r="B56" s="541"/>
      <c r="C56" s="542" t="s">
        <v>130</v>
      </c>
      <c r="D56" s="543"/>
      <c r="E56" s="543"/>
      <c r="F56" s="543"/>
      <c r="G56" s="543"/>
      <c r="H56" s="543"/>
      <c r="I56" s="543"/>
      <c r="J56" s="543"/>
      <c r="K56" s="543"/>
      <c r="L56" s="543"/>
      <c r="M56" s="543"/>
      <c r="N56" s="543"/>
      <c r="O56" s="543"/>
      <c r="P56" s="543"/>
      <c r="Q56" s="543"/>
      <c r="R56" s="543"/>
      <c r="S56" s="543"/>
      <c r="T56" s="543"/>
      <c r="U56" s="543"/>
      <c r="V56" s="543"/>
      <c r="W56" s="543"/>
      <c r="X56" s="543"/>
      <c r="Y56" s="543"/>
      <c r="Z56" s="543"/>
      <c r="AA56" s="543"/>
      <c r="AB56" s="543"/>
      <c r="AC56" s="543"/>
      <c r="AD56" s="543"/>
      <c r="AE56" s="543"/>
      <c r="AF56" s="543"/>
      <c r="AG56" s="543"/>
      <c r="AH56" s="543"/>
      <c r="AI56" s="543"/>
      <c r="AJ56" s="543"/>
      <c r="AK56" s="543"/>
      <c r="AL56" s="543"/>
      <c r="AM56" s="543"/>
      <c r="AN56" s="544">
        <f t="shared" si="154"/>
        <v>0</v>
      </c>
      <c r="AP56" s="531">
        <f t="shared" si="155"/>
        <v>0</v>
      </c>
      <c r="AQ56" s="532" t="str">
        <f t="shared" si="156"/>
        <v>～</v>
      </c>
      <c r="AR56" s="533">
        <f t="shared" si="157"/>
        <v>0</v>
      </c>
      <c r="AS56" s="533">
        <f t="shared" si="119"/>
        <v>0</v>
      </c>
      <c r="AT56" s="533">
        <f t="shared" si="120"/>
        <v>0</v>
      </c>
      <c r="AU56" s="533">
        <f t="shared" si="121"/>
        <v>0</v>
      </c>
      <c r="AV56" s="533">
        <f t="shared" si="122"/>
        <v>0</v>
      </c>
      <c r="AW56" s="533">
        <f t="shared" si="123"/>
        <v>0</v>
      </c>
      <c r="AX56" s="533">
        <f t="shared" si="124"/>
        <v>0</v>
      </c>
      <c r="AY56" s="533">
        <f t="shared" si="125"/>
        <v>0</v>
      </c>
      <c r="AZ56" s="533">
        <f t="shared" si="126"/>
        <v>0</v>
      </c>
      <c r="BA56" s="533">
        <f t="shared" si="127"/>
        <v>0</v>
      </c>
      <c r="BB56" s="533">
        <f t="shared" si="128"/>
        <v>0</v>
      </c>
      <c r="BC56" s="533">
        <f t="shared" si="129"/>
        <v>0</v>
      </c>
      <c r="BD56" s="533">
        <f t="shared" si="130"/>
        <v>0</v>
      </c>
      <c r="BE56" s="533">
        <f t="shared" si="131"/>
        <v>0</v>
      </c>
      <c r="BF56" s="533">
        <f t="shared" si="132"/>
        <v>0</v>
      </c>
      <c r="BG56" s="533">
        <f t="shared" si="133"/>
        <v>0</v>
      </c>
      <c r="BH56" s="533">
        <f t="shared" si="134"/>
        <v>0</v>
      </c>
      <c r="BI56" s="533">
        <f t="shared" si="135"/>
        <v>0</v>
      </c>
      <c r="BJ56" s="533">
        <f t="shared" si="136"/>
        <v>0</v>
      </c>
      <c r="BK56" s="533">
        <f t="shared" si="137"/>
        <v>0</v>
      </c>
      <c r="BL56" s="533">
        <f t="shared" si="138"/>
        <v>0</v>
      </c>
      <c r="BM56" s="533">
        <f t="shared" si="139"/>
        <v>0</v>
      </c>
      <c r="BN56" s="533">
        <f t="shared" si="140"/>
        <v>0</v>
      </c>
      <c r="BO56" s="533">
        <f t="shared" si="141"/>
        <v>0</v>
      </c>
      <c r="BP56" s="533">
        <f t="shared" si="142"/>
        <v>0</v>
      </c>
      <c r="BQ56" s="533">
        <f t="shared" si="143"/>
        <v>0</v>
      </c>
      <c r="BR56" s="533">
        <f t="shared" si="144"/>
        <v>0</v>
      </c>
      <c r="BS56" s="533">
        <f t="shared" si="145"/>
        <v>0</v>
      </c>
      <c r="BT56" s="533">
        <f t="shared" si="146"/>
        <v>0</v>
      </c>
      <c r="BU56" s="533">
        <f t="shared" si="147"/>
        <v>0</v>
      </c>
      <c r="BV56" s="533">
        <f t="shared" si="148"/>
        <v>0</v>
      </c>
      <c r="BW56" s="533">
        <f t="shared" si="149"/>
        <v>0</v>
      </c>
      <c r="BX56" s="533">
        <f t="shared" si="150"/>
        <v>0</v>
      </c>
      <c r="BY56" s="533">
        <f t="shared" si="151"/>
        <v>0</v>
      </c>
      <c r="BZ56" s="533">
        <f t="shared" si="152"/>
        <v>0</v>
      </c>
      <c r="CA56" s="533">
        <f t="shared" si="153"/>
        <v>0</v>
      </c>
      <c r="CB56" s="533">
        <f t="shared" si="158"/>
        <v>0</v>
      </c>
    </row>
    <row r="57" spans="2:80" s="125" customFormat="1" ht="18.75" customHeight="1" x14ac:dyDescent="0.15">
      <c r="B57" s="541"/>
      <c r="C57" s="542" t="s">
        <v>130</v>
      </c>
      <c r="D57" s="543"/>
      <c r="E57" s="543"/>
      <c r="F57" s="543"/>
      <c r="G57" s="543"/>
      <c r="H57" s="543"/>
      <c r="I57" s="543"/>
      <c r="J57" s="543"/>
      <c r="K57" s="543"/>
      <c r="L57" s="543"/>
      <c r="M57" s="543"/>
      <c r="N57" s="543"/>
      <c r="O57" s="543"/>
      <c r="P57" s="543"/>
      <c r="Q57" s="543"/>
      <c r="R57" s="543"/>
      <c r="S57" s="543"/>
      <c r="T57" s="543"/>
      <c r="U57" s="543"/>
      <c r="V57" s="543"/>
      <c r="W57" s="543"/>
      <c r="X57" s="543"/>
      <c r="Y57" s="543"/>
      <c r="Z57" s="543"/>
      <c r="AA57" s="543"/>
      <c r="AB57" s="543"/>
      <c r="AC57" s="543"/>
      <c r="AD57" s="543"/>
      <c r="AE57" s="543"/>
      <c r="AF57" s="543"/>
      <c r="AG57" s="543"/>
      <c r="AH57" s="543"/>
      <c r="AI57" s="543"/>
      <c r="AJ57" s="543"/>
      <c r="AK57" s="543"/>
      <c r="AL57" s="543"/>
      <c r="AM57" s="543"/>
      <c r="AN57" s="544">
        <f t="shared" si="154"/>
        <v>0</v>
      </c>
      <c r="AP57" s="531">
        <f t="shared" si="155"/>
        <v>0</v>
      </c>
      <c r="AQ57" s="532" t="str">
        <f t="shared" si="156"/>
        <v>～</v>
      </c>
      <c r="AR57" s="533">
        <f t="shared" si="157"/>
        <v>0</v>
      </c>
      <c r="AS57" s="533">
        <f t="shared" si="119"/>
        <v>0</v>
      </c>
      <c r="AT57" s="533">
        <f t="shared" si="120"/>
        <v>0</v>
      </c>
      <c r="AU57" s="533">
        <f t="shared" si="121"/>
        <v>0</v>
      </c>
      <c r="AV57" s="533">
        <f t="shared" si="122"/>
        <v>0</v>
      </c>
      <c r="AW57" s="533">
        <f t="shared" si="123"/>
        <v>0</v>
      </c>
      <c r="AX57" s="533">
        <f t="shared" si="124"/>
        <v>0</v>
      </c>
      <c r="AY57" s="533">
        <f t="shared" si="125"/>
        <v>0</v>
      </c>
      <c r="AZ57" s="533">
        <f t="shared" si="126"/>
        <v>0</v>
      </c>
      <c r="BA57" s="533">
        <f t="shared" si="127"/>
        <v>0</v>
      </c>
      <c r="BB57" s="533">
        <f t="shared" si="128"/>
        <v>0</v>
      </c>
      <c r="BC57" s="533">
        <f t="shared" si="129"/>
        <v>0</v>
      </c>
      <c r="BD57" s="533">
        <f t="shared" si="130"/>
        <v>0</v>
      </c>
      <c r="BE57" s="533">
        <f t="shared" si="131"/>
        <v>0</v>
      </c>
      <c r="BF57" s="533">
        <f t="shared" si="132"/>
        <v>0</v>
      </c>
      <c r="BG57" s="533">
        <f t="shared" si="133"/>
        <v>0</v>
      </c>
      <c r="BH57" s="533">
        <f t="shared" si="134"/>
        <v>0</v>
      </c>
      <c r="BI57" s="533">
        <f t="shared" si="135"/>
        <v>0</v>
      </c>
      <c r="BJ57" s="533">
        <f t="shared" si="136"/>
        <v>0</v>
      </c>
      <c r="BK57" s="533">
        <f t="shared" si="137"/>
        <v>0</v>
      </c>
      <c r="BL57" s="533">
        <f t="shared" si="138"/>
        <v>0</v>
      </c>
      <c r="BM57" s="533">
        <f t="shared" si="139"/>
        <v>0</v>
      </c>
      <c r="BN57" s="533">
        <f t="shared" si="140"/>
        <v>0</v>
      </c>
      <c r="BO57" s="533">
        <f t="shared" si="141"/>
        <v>0</v>
      </c>
      <c r="BP57" s="533">
        <f t="shared" si="142"/>
        <v>0</v>
      </c>
      <c r="BQ57" s="533">
        <f t="shared" si="143"/>
        <v>0</v>
      </c>
      <c r="BR57" s="533">
        <f t="shared" si="144"/>
        <v>0</v>
      </c>
      <c r="BS57" s="533">
        <f t="shared" si="145"/>
        <v>0</v>
      </c>
      <c r="BT57" s="533">
        <f t="shared" si="146"/>
        <v>0</v>
      </c>
      <c r="BU57" s="533">
        <f t="shared" si="147"/>
        <v>0</v>
      </c>
      <c r="BV57" s="533">
        <f t="shared" si="148"/>
        <v>0</v>
      </c>
      <c r="BW57" s="533">
        <f t="shared" si="149"/>
        <v>0</v>
      </c>
      <c r="BX57" s="533">
        <f t="shared" si="150"/>
        <v>0</v>
      </c>
      <c r="BY57" s="533">
        <f t="shared" si="151"/>
        <v>0</v>
      </c>
      <c r="BZ57" s="533">
        <f t="shared" si="152"/>
        <v>0</v>
      </c>
      <c r="CA57" s="533">
        <f t="shared" si="153"/>
        <v>0</v>
      </c>
      <c r="CB57" s="533">
        <f t="shared" si="158"/>
        <v>0</v>
      </c>
    </row>
    <row r="58" spans="2:80" s="125" customFormat="1" ht="18.75" customHeight="1" x14ac:dyDescent="0.15">
      <c r="B58" s="541"/>
      <c r="C58" s="542" t="s">
        <v>130</v>
      </c>
      <c r="D58" s="543"/>
      <c r="E58" s="543"/>
      <c r="F58" s="543"/>
      <c r="G58" s="543"/>
      <c r="H58" s="543"/>
      <c r="I58" s="543"/>
      <c r="J58" s="543"/>
      <c r="K58" s="543"/>
      <c r="L58" s="543"/>
      <c r="M58" s="543"/>
      <c r="N58" s="543"/>
      <c r="O58" s="543"/>
      <c r="P58" s="543"/>
      <c r="Q58" s="543"/>
      <c r="R58" s="543"/>
      <c r="S58" s="543"/>
      <c r="T58" s="543"/>
      <c r="U58" s="543"/>
      <c r="V58" s="543"/>
      <c r="W58" s="543"/>
      <c r="X58" s="543"/>
      <c r="Y58" s="543"/>
      <c r="Z58" s="543"/>
      <c r="AA58" s="543"/>
      <c r="AB58" s="543"/>
      <c r="AC58" s="543"/>
      <c r="AD58" s="543"/>
      <c r="AE58" s="543"/>
      <c r="AF58" s="543"/>
      <c r="AG58" s="543"/>
      <c r="AH58" s="543"/>
      <c r="AI58" s="543"/>
      <c r="AJ58" s="543"/>
      <c r="AK58" s="543"/>
      <c r="AL58" s="543"/>
      <c r="AM58" s="543"/>
      <c r="AN58" s="544">
        <f t="shared" si="154"/>
        <v>0</v>
      </c>
      <c r="AP58" s="531">
        <f t="shared" si="155"/>
        <v>0</v>
      </c>
      <c r="AQ58" s="532" t="str">
        <f t="shared" si="156"/>
        <v>～</v>
      </c>
      <c r="AR58" s="533">
        <f t="shared" si="157"/>
        <v>0</v>
      </c>
      <c r="AS58" s="533">
        <f t="shared" si="119"/>
        <v>0</v>
      </c>
      <c r="AT58" s="533">
        <f t="shared" si="120"/>
        <v>0</v>
      </c>
      <c r="AU58" s="533">
        <f t="shared" si="121"/>
        <v>0</v>
      </c>
      <c r="AV58" s="533">
        <f t="shared" si="122"/>
        <v>0</v>
      </c>
      <c r="AW58" s="533">
        <f t="shared" si="123"/>
        <v>0</v>
      </c>
      <c r="AX58" s="533">
        <f t="shared" si="124"/>
        <v>0</v>
      </c>
      <c r="AY58" s="533">
        <f t="shared" si="125"/>
        <v>0</v>
      </c>
      <c r="AZ58" s="533">
        <f t="shared" si="126"/>
        <v>0</v>
      </c>
      <c r="BA58" s="533">
        <f t="shared" si="127"/>
        <v>0</v>
      </c>
      <c r="BB58" s="533">
        <f t="shared" si="128"/>
        <v>0</v>
      </c>
      <c r="BC58" s="533">
        <f t="shared" si="129"/>
        <v>0</v>
      </c>
      <c r="BD58" s="533">
        <f t="shared" si="130"/>
        <v>0</v>
      </c>
      <c r="BE58" s="533">
        <f t="shared" si="131"/>
        <v>0</v>
      </c>
      <c r="BF58" s="533">
        <f t="shared" si="132"/>
        <v>0</v>
      </c>
      <c r="BG58" s="533">
        <f t="shared" si="133"/>
        <v>0</v>
      </c>
      <c r="BH58" s="533">
        <f t="shared" si="134"/>
        <v>0</v>
      </c>
      <c r="BI58" s="533">
        <f t="shared" si="135"/>
        <v>0</v>
      </c>
      <c r="BJ58" s="533">
        <f t="shared" si="136"/>
        <v>0</v>
      </c>
      <c r="BK58" s="533">
        <f t="shared" si="137"/>
        <v>0</v>
      </c>
      <c r="BL58" s="533">
        <f t="shared" si="138"/>
        <v>0</v>
      </c>
      <c r="BM58" s="533">
        <f t="shared" si="139"/>
        <v>0</v>
      </c>
      <c r="BN58" s="533">
        <f t="shared" si="140"/>
        <v>0</v>
      </c>
      <c r="BO58" s="533">
        <f t="shared" si="141"/>
        <v>0</v>
      </c>
      <c r="BP58" s="533">
        <f t="shared" si="142"/>
        <v>0</v>
      </c>
      <c r="BQ58" s="533">
        <f t="shared" si="143"/>
        <v>0</v>
      </c>
      <c r="BR58" s="533">
        <f t="shared" si="144"/>
        <v>0</v>
      </c>
      <c r="BS58" s="533">
        <f t="shared" si="145"/>
        <v>0</v>
      </c>
      <c r="BT58" s="533">
        <f t="shared" si="146"/>
        <v>0</v>
      </c>
      <c r="BU58" s="533">
        <f t="shared" si="147"/>
        <v>0</v>
      </c>
      <c r="BV58" s="533">
        <f t="shared" si="148"/>
        <v>0</v>
      </c>
      <c r="BW58" s="533">
        <f t="shared" si="149"/>
        <v>0</v>
      </c>
      <c r="BX58" s="533">
        <f t="shared" si="150"/>
        <v>0</v>
      </c>
      <c r="BY58" s="533">
        <f t="shared" si="151"/>
        <v>0</v>
      </c>
      <c r="BZ58" s="533">
        <f t="shared" si="152"/>
        <v>0</v>
      </c>
      <c r="CA58" s="533">
        <f t="shared" si="153"/>
        <v>0</v>
      </c>
      <c r="CB58" s="533">
        <f t="shared" si="158"/>
        <v>0</v>
      </c>
    </row>
    <row r="59" spans="2:80" s="125" customFormat="1" ht="18.75" customHeight="1" x14ac:dyDescent="0.15">
      <c r="B59" s="541"/>
      <c r="C59" s="542" t="s">
        <v>130</v>
      </c>
      <c r="D59" s="543"/>
      <c r="E59" s="543"/>
      <c r="F59" s="543"/>
      <c r="G59" s="543"/>
      <c r="H59" s="543"/>
      <c r="I59" s="543"/>
      <c r="J59" s="543"/>
      <c r="K59" s="543"/>
      <c r="L59" s="543"/>
      <c r="M59" s="543"/>
      <c r="N59" s="543"/>
      <c r="O59" s="543"/>
      <c r="P59" s="543"/>
      <c r="Q59" s="543"/>
      <c r="R59" s="543"/>
      <c r="S59" s="543"/>
      <c r="T59" s="543"/>
      <c r="U59" s="543"/>
      <c r="V59" s="543"/>
      <c r="W59" s="543"/>
      <c r="X59" s="543"/>
      <c r="Y59" s="543"/>
      <c r="Z59" s="543"/>
      <c r="AA59" s="543"/>
      <c r="AB59" s="543"/>
      <c r="AC59" s="543"/>
      <c r="AD59" s="543"/>
      <c r="AE59" s="543"/>
      <c r="AF59" s="543"/>
      <c r="AG59" s="543"/>
      <c r="AH59" s="543"/>
      <c r="AI59" s="543"/>
      <c r="AJ59" s="543"/>
      <c r="AK59" s="543"/>
      <c r="AL59" s="543"/>
      <c r="AM59" s="543"/>
      <c r="AN59" s="544">
        <f t="shared" si="154"/>
        <v>0</v>
      </c>
      <c r="AP59" s="531">
        <f t="shared" si="155"/>
        <v>0</v>
      </c>
      <c r="AQ59" s="532" t="str">
        <f t="shared" si="156"/>
        <v>～</v>
      </c>
      <c r="AR59" s="533">
        <f t="shared" si="157"/>
        <v>0</v>
      </c>
      <c r="AS59" s="533">
        <f t="shared" si="119"/>
        <v>0</v>
      </c>
      <c r="AT59" s="533">
        <f t="shared" si="120"/>
        <v>0</v>
      </c>
      <c r="AU59" s="533">
        <f t="shared" si="121"/>
        <v>0</v>
      </c>
      <c r="AV59" s="533">
        <f t="shared" si="122"/>
        <v>0</v>
      </c>
      <c r="AW59" s="533">
        <f t="shared" si="123"/>
        <v>0</v>
      </c>
      <c r="AX59" s="533">
        <f t="shared" si="124"/>
        <v>0</v>
      </c>
      <c r="AY59" s="533">
        <f t="shared" si="125"/>
        <v>0</v>
      </c>
      <c r="AZ59" s="533">
        <f t="shared" si="126"/>
        <v>0</v>
      </c>
      <c r="BA59" s="533">
        <f t="shared" si="127"/>
        <v>0</v>
      </c>
      <c r="BB59" s="533">
        <f t="shared" si="128"/>
        <v>0</v>
      </c>
      <c r="BC59" s="533">
        <f t="shared" si="129"/>
        <v>0</v>
      </c>
      <c r="BD59" s="533">
        <f t="shared" si="130"/>
        <v>0</v>
      </c>
      <c r="BE59" s="533">
        <f t="shared" si="131"/>
        <v>0</v>
      </c>
      <c r="BF59" s="533">
        <f t="shared" si="132"/>
        <v>0</v>
      </c>
      <c r="BG59" s="533">
        <f t="shared" si="133"/>
        <v>0</v>
      </c>
      <c r="BH59" s="533">
        <f t="shared" si="134"/>
        <v>0</v>
      </c>
      <c r="BI59" s="533">
        <f t="shared" si="135"/>
        <v>0</v>
      </c>
      <c r="BJ59" s="533">
        <f t="shared" si="136"/>
        <v>0</v>
      </c>
      <c r="BK59" s="533">
        <f t="shared" si="137"/>
        <v>0</v>
      </c>
      <c r="BL59" s="533">
        <f t="shared" si="138"/>
        <v>0</v>
      </c>
      <c r="BM59" s="533">
        <f t="shared" si="139"/>
        <v>0</v>
      </c>
      <c r="BN59" s="533">
        <f t="shared" si="140"/>
        <v>0</v>
      </c>
      <c r="BO59" s="533">
        <f t="shared" si="141"/>
        <v>0</v>
      </c>
      <c r="BP59" s="533">
        <f t="shared" si="142"/>
        <v>0</v>
      </c>
      <c r="BQ59" s="533">
        <f t="shared" si="143"/>
        <v>0</v>
      </c>
      <c r="BR59" s="533">
        <f t="shared" si="144"/>
        <v>0</v>
      </c>
      <c r="BS59" s="533">
        <f t="shared" si="145"/>
        <v>0</v>
      </c>
      <c r="BT59" s="533">
        <f t="shared" si="146"/>
        <v>0</v>
      </c>
      <c r="BU59" s="533">
        <f t="shared" si="147"/>
        <v>0</v>
      </c>
      <c r="BV59" s="533">
        <f t="shared" si="148"/>
        <v>0</v>
      </c>
      <c r="BW59" s="533">
        <f t="shared" si="149"/>
        <v>0</v>
      </c>
      <c r="BX59" s="533">
        <f t="shared" si="150"/>
        <v>0</v>
      </c>
      <c r="BY59" s="533">
        <f t="shared" si="151"/>
        <v>0</v>
      </c>
      <c r="BZ59" s="533">
        <f t="shared" si="152"/>
        <v>0</v>
      </c>
      <c r="CA59" s="533">
        <f t="shared" si="153"/>
        <v>0</v>
      </c>
      <c r="CB59" s="533">
        <f t="shared" si="158"/>
        <v>0</v>
      </c>
    </row>
    <row r="60" spans="2:80" s="125" customFormat="1" ht="18.75" customHeight="1" x14ac:dyDescent="0.15">
      <c r="B60" s="541"/>
      <c r="C60" s="542" t="s">
        <v>130</v>
      </c>
      <c r="D60" s="543"/>
      <c r="E60" s="543"/>
      <c r="F60" s="543"/>
      <c r="G60" s="543"/>
      <c r="H60" s="543"/>
      <c r="I60" s="543"/>
      <c r="J60" s="543"/>
      <c r="K60" s="543"/>
      <c r="L60" s="543"/>
      <c r="M60" s="543"/>
      <c r="N60" s="543"/>
      <c r="O60" s="543"/>
      <c r="P60" s="543"/>
      <c r="Q60" s="543"/>
      <c r="R60" s="543"/>
      <c r="S60" s="543"/>
      <c r="T60" s="543"/>
      <c r="U60" s="543"/>
      <c r="V60" s="543"/>
      <c r="W60" s="543"/>
      <c r="X60" s="543"/>
      <c r="Y60" s="543"/>
      <c r="Z60" s="543"/>
      <c r="AA60" s="543"/>
      <c r="AB60" s="543"/>
      <c r="AC60" s="543"/>
      <c r="AD60" s="543"/>
      <c r="AE60" s="543"/>
      <c r="AF60" s="543"/>
      <c r="AG60" s="543"/>
      <c r="AH60" s="543"/>
      <c r="AI60" s="543"/>
      <c r="AJ60" s="543"/>
      <c r="AK60" s="543"/>
      <c r="AL60" s="543"/>
      <c r="AM60" s="543"/>
      <c r="AN60" s="544">
        <f t="shared" si="154"/>
        <v>0</v>
      </c>
      <c r="AP60" s="531">
        <f t="shared" si="155"/>
        <v>0</v>
      </c>
      <c r="AQ60" s="532" t="str">
        <f t="shared" si="156"/>
        <v>～</v>
      </c>
      <c r="AR60" s="533">
        <f t="shared" si="157"/>
        <v>0</v>
      </c>
      <c r="AS60" s="533">
        <f t="shared" si="119"/>
        <v>0</v>
      </c>
      <c r="AT60" s="533">
        <f t="shared" si="120"/>
        <v>0</v>
      </c>
      <c r="AU60" s="533">
        <f t="shared" si="121"/>
        <v>0</v>
      </c>
      <c r="AV60" s="533">
        <f t="shared" si="122"/>
        <v>0</v>
      </c>
      <c r="AW60" s="533">
        <f t="shared" si="123"/>
        <v>0</v>
      </c>
      <c r="AX60" s="533">
        <f t="shared" si="124"/>
        <v>0</v>
      </c>
      <c r="AY60" s="533">
        <f t="shared" si="125"/>
        <v>0</v>
      </c>
      <c r="AZ60" s="533">
        <f t="shared" si="126"/>
        <v>0</v>
      </c>
      <c r="BA60" s="533">
        <f t="shared" si="127"/>
        <v>0</v>
      </c>
      <c r="BB60" s="533">
        <f t="shared" si="128"/>
        <v>0</v>
      </c>
      <c r="BC60" s="533">
        <f t="shared" si="129"/>
        <v>0</v>
      </c>
      <c r="BD60" s="533">
        <f t="shared" si="130"/>
        <v>0</v>
      </c>
      <c r="BE60" s="533">
        <f t="shared" si="131"/>
        <v>0</v>
      </c>
      <c r="BF60" s="533">
        <f t="shared" si="132"/>
        <v>0</v>
      </c>
      <c r="BG60" s="533">
        <f t="shared" si="133"/>
        <v>0</v>
      </c>
      <c r="BH60" s="533">
        <f t="shared" si="134"/>
        <v>0</v>
      </c>
      <c r="BI60" s="533">
        <f t="shared" si="135"/>
        <v>0</v>
      </c>
      <c r="BJ60" s="533">
        <f t="shared" si="136"/>
        <v>0</v>
      </c>
      <c r="BK60" s="533">
        <f t="shared" si="137"/>
        <v>0</v>
      </c>
      <c r="BL60" s="533">
        <f t="shared" si="138"/>
        <v>0</v>
      </c>
      <c r="BM60" s="533">
        <f t="shared" si="139"/>
        <v>0</v>
      </c>
      <c r="BN60" s="533">
        <f t="shared" si="140"/>
        <v>0</v>
      </c>
      <c r="BO60" s="533">
        <f t="shared" si="141"/>
        <v>0</v>
      </c>
      <c r="BP60" s="533">
        <f t="shared" si="142"/>
        <v>0</v>
      </c>
      <c r="BQ60" s="533">
        <f t="shared" si="143"/>
        <v>0</v>
      </c>
      <c r="BR60" s="533">
        <f t="shared" si="144"/>
        <v>0</v>
      </c>
      <c r="BS60" s="533">
        <f t="shared" si="145"/>
        <v>0</v>
      </c>
      <c r="BT60" s="533">
        <f t="shared" si="146"/>
        <v>0</v>
      </c>
      <c r="BU60" s="533">
        <f t="shared" si="147"/>
        <v>0</v>
      </c>
      <c r="BV60" s="533">
        <f t="shared" si="148"/>
        <v>0</v>
      </c>
      <c r="BW60" s="533">
        <f t="shared" si="149"/>
        <v>0</v>
      </c>
      <c r="BX60" s="533">
        <f t="shared" si="150"/>
        <v>0</v>
      </c>
      <c r="BY60" s="533">
        <f t="shared" si="151"/>
        <v>0</v>
      </c>
      <c r="BZ60" s="533">
        <f t="shared" si="152"/>
        <v>0</v>
      </c>
      <c r="CA60" s="533">
        <f t="shared" si="153"/>
        <v>0</v>
      </c>
      <c r="CB60" s="533">
        <f t="shared" si="158"/>
        <v>0</v>
      </c>
    </row>
    <row r="61" spans="2:80" ht="18.75" customHeight="1" x14ac:dyDescent="0.15">
      <c r="B61" s="545"/>
      <c r="C61" s="546" t="s">
        <v>130</v>
      </c>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7"/>
      <c r="AD61" s="547"/>
      <c r="AE61" s="547"/>
      <c r="AF61" s="547"/>
      <c r="AG61" s="547"/>
      <c r="AH61" s="547"/>
      <c r="AI61" s="547"/>
      <c r="AJ61" s="547"/>
      <c r="AK61" s="547"/>
      <c r="AL61" s="547"/>
      <c r="AM61" s="547"/>
      <c r="AN61" s="548">
        <f t="shared" si="154"/>
        <v>0</v>
      </c>
      <c r="AP61" s="534">
        <f t="shared" si="155"/>
        <v>0</v>
      </c>
      <c r="AQ61" s="535" t="str">
        <f t="shared" si="156"/>
        <v>～</v>
      </c>
      <c r="AR61" s="536">
        <f t="shared" si="157"/>
        <v>0</v>
      </c>
      <c r="AS61" s="536">
        <f t="shared" si="119"/>
        <v>0</v>
      </c>
      <c r="AT61" s="536">
        <f t="shared" si="120"/>
        <v>0</v>
      </c>
      <c r="AU61" s="536">
        <f t="shared" si="121"/>
        <v>0</v>
      </c>
      <c r="AV61" s="536">
        <f t="shared" si="122"/>
        <v>0</v>
      </c>
      <c r="AW61" s="536">
        <f t="shared" si="123"/>
        <v>0</v>
      </c>
      <c r="AX61" s="536">
        <f t="shared" si="124"/>
        <v>0</v>
      </c>
      <c r="AY61" s="536">
        <f t="shared" si="125"/>
        <v>0</v>
      </c>
      <c r="AZ61" s="536">
        <f t="shared" si="126"/>
        <v>0</v>
      </c>
      <c r="BA61" s="536">
        <f t="shared" si="127"/>
        <v>0</v>
      </c>
      <c r="BB61" s="536">
        <f t="shared" si="128"/>
        <v>0</v>
      </c>
      <c r="BC61" s="536">
        <f t="shared" si="129"/>
        <v>0</v>
      </c>
      <c r="BD61" s="536">
        <f t="shared" si="130"/>
        <v>0</v>
      </c>
      <c r="BE61" s="536">
        <f t="shared" si="131"/>
        <v>0</v>
      </c>
      <c r="BF61" s="536">
        <f t="shared" si="132"/>
        <v>0</v>
      </c>
      <c r="BG61" s="536">
        <f t="shared" si="133"/>
        <v>0</v>
      </c>
      <c r="BH61" s="536">
        <f t="shared" si="134"/>
        <v>0</v>
      </c>
      <c r="BI61" s="536">
        <f t="shared" si="135"/>
        <v>0</v>
      </c>
      <c r="BJ61" s="536">
        <f t="shared" si="136"/>
        <v>0</v>
      </c>
      <c r="BK61" s="536">
        <f t="shared" si="137"/>
        <v>0</v>
      </c>
      <c r="BL61" s="536">
        <f t="shared" si="138"/>
        <v>0</v>
      </c>
      <c r="BM61" s="536">
        <f t="shared" si="139"/>
        <v>0</v>
      </c>
      <c r="BN61" s="536">
        <f t="shared" si="140"/>
        <v>0</v>
      </c>
      <c r="BO61" s="536">
        <f t="shared" si="141"/>
        <v>0</v>
      </c>
      <c r="BP61" s="536">
        <f t="shared" si="142"/>
        <v>0</v>
      </c>
      <c r="BQ61" s="536">
        <f t="shared" si="143"/>
        <v>0</v>
      </c>
      <c r="BR61" s="536">
        <f t="shared" si="144"/>
        <v>0</v>
      </c>
      <c r="BS61" s="536">
        <f t="shared" si="145"/>
        <v>0</v>
      </c>
      <c r="BT61" s="536">
        <f t="shared" si="146"/>
        <v>0</v>
      </c>
      <c r="BU61" s="536">
        <f t="shared" si="147"/>
        <v>0</v>
      </c>
      <c r="BV61" s="536">
        <f t="shared" si="148"/>
        <v>0</v>
      </c>
      <c r="BW61" s="536">
        <f t="shared" si="149"/>
        <v>0</v>
      </c>
      <c r="BX61" s="536">
        <f t="shared" si="150"/>
        <v>0</v>
      </c>
      <c r="BY61" s="536">
        <f t="shared" si="151"/>
        <v>0</v>
      </c>
      <c r="BZ61" s="536">
        <f t="shared" si="152"/>
        <v>0</v>
      </c>
      <c r="CA61" s="536">
        <f t="shared" si="153"/>
        <v>0</v>
      </c>
      <c r="CB61" s="536">
        <f t="shared" si="158"/>
        <v>0</v>
      </c>
    </row>
    <row r="62" spans="2:80" ht="18.75" customHeight="1" x14ac:dyDescent="0.15">
      <c r="B62" s="271" t="s">
        <v>51</v>
      </c>
      <c r="C62" s="242"/>
      <c r="D62" s="334">
        <f>SUM(D47:D61)</f>
        <v>0</v>
      </c>
      <c r="E62" s="334">
        <f t="shared" ref="E62:AL62" si="159">SUM(E47:E61)</f>
        <v>0</v>
      </c>
      <c r="F62" s="334">
        <f t="shared" si="159"/>
        <v>0</v>
      </c>
      <c r="G62" s="334">
        <f t="shared" si="159"/>
        <v>0</v>
      </c>
      <c r="H62" s="334">
        <f t="shared" si="159"/>
        <v>0</v>
      </c>
      <c r="I62" s="334">
        <f t="shared" si="159"/>
        <v>0</v>
      </c>
      <c r="J62" s="334">
        <f t="shared" si="159"/>
        <v>0</v>
      </c>
      <c r="K62" s="334">
        <f t="shared" si="159"/>
        <v>0</v>
      </c>
      <c r="L62" s="334">
        <f t="shared" si="159"/>
        <v>0</v>
      </c>
      <c r="M62" s="334">
        <f t="shared" si="159"/>
        <v>0</v>
      </c>
      <c r="N62" s="334">
        <f t="shared" si="159"/>
        <v>0</v>
      </c>
      <c r="O62" s="334">
        <f t="shared" si="159"/>
        <v>0</v>
      </c>
      <c r="P62" s="334">
        <f t="shared" si="159"/>
        <v>0</v>
      </c>
      <c r="Q62" s="334">
        <f t="shared" si="159"/>
        <v>0</v>
      </c>
      <c r="R62" s="334">
        <f t="shared" si="159"/>
        <v>0</v>
      </c>
      <c r="S62" s="334">
        <f t="shared" si="159"/>
        <v>0</v>
      </c>
      <c r="T62" s="334">
        <f t="shared" si="159"/>
        <v>0</v>
      </c>
      <c r="U62" s="334">
        <f t="shared" si="159"/>
        <v>0</v>
      </c>
      <c r="V62" s="334">
        <f t="shared" si="159"/>
        <v>0</v>
      </c>
      <c r="W62" s="334">
        <f t="shared" si="159"/>
        <v>0</v>
      </c>
      <c r="X62" s="334">
        <f t="shared" si="159"/>
        <v>0</v>
      </c>
      <c r="Y62" s="334">
        <f t="shared" si="159"/>
        <v>0</v>
      </c>
      <c r="Z62" s="334">
        <f t="shared" si="159"/>
        <v>0</v>
      </c>
      <c r="AA62" s="334">
        <f t="shared" si="159"/>
        <v>0</v>
      </c>
      <c r="AB62" s="334">
        <f t="shared" si="159"/>
        <v>0</v>
      </c>
      <c r="AC62" s="334">
        <f t="shared" si="159"/>
        <v>0</v>
      </c>
      <c r="AD62" s="334">
        <f t="shared" si="159"/>
        <v>0</v>
      </c>
      <c r="AE62" s="334">
        <f t="shared" si="159"/>
        <v>0</v>
      </c>
      <c r="AF62" s="334">
        <f t="shared" si="159"/>
        <v>0</v>
      </c>
      <c r="AG62" s="334">
        <f t="shared" si="159"/>
        <v>0</v>
      </c>
      <c r="AH62" s="334">
        <f t="shared" si="159"/>
        <v>0</v>
      </c>
      <c r="AI62" s="334">
        <f t="shared" si="159"/>
        <v>0</v>
      </c>
      <c r="AJ62" s="334">
        <f t="shared" si="159"/>
        <v>0</v>
      </c>
      <c r="AK62" s="334">
        <f t="shared" si="159"/>
        <v>0</v>
      </c>
      <c r="AL62" s="334">
        <f t="shared" si="159"/>
        <v>0</v>
      </c>
      <c r="AM62" s="334">
        <f>SUM(AM47:AM61)</f>
        <v>0</v>
      </c>
      <c r="AN62" s="334">
        <f>SUM(AN47:AN61)</f>
        <v>0</v>
      </c>
      <c r="AP62" s="252" t="s">
        <v>51</v>
      </c>
      <c r="AQ62" s="243"/>
      <c r="AR62" s="339">
        <f t="shared" ref="AR62" si="160">SUM(AR47:AR61)</f>
        <v>0</v>
      </c>
      <c r="AS62" s="339">
        <f t="shared" ref="AS62" si="161">SUM(AS47:AS61)</f>
        <v>0</v>
      </c>
      <c r="AT62" s="339">
        <f t="shared" ref="AT62" si="162">SUM(AT47:AT61)</f>
        <v>0</v>
      </c>
      <c r="AU62" s="339">
        <f t="shared" ref="AU62" si="163">SUM(AU47:AU61)</f>
        <v>0</v>
      </c>
      <c r="AV62" s="339">
        <f t="shared" ref="AV62" si="164">SUM(AV47:AV61)</f>
        <v>0</v>
      </c>
      <c r="AW62" s="339">
        <f t="shared" ref="AW62" si="165">SUM(AW47:AW61)</f>
        <v>0</v>
      </c>
      <c r="AX62" s="339">
        <f t="shared" ref="AX62" si="166">SUM(AX47:AX61)</f>
        <v>0</v>
      </c>
      <c r="AY62" s="339">
        <f t="shared" ref="AY62" si="167">SUM(AY47:AY61)</f>
        <v>0</v>
      </c>
      <c r="AZ62" s="339">
        <f t="shared" ref="AZ62" si="168">SUM(AZ47:AZ61)</f>
        <v>0</v>
      </c>
      <c r="BA62" s="339">
        <f t="shared" ref="BA62" si="169">SUM(BA47:BA61)</f>
        <v>0</v>
      </c>
      <c r="BB62" s="339">
        <f t="shared" ref="BB62" si="170">SUM(BB47:BB61)</f>
        <v>0</v>
      </c>
      <c r="BC62" s="339">
        <f t="shared" ref="BC62" si="171">SUM(BC47:BC61)</f>
        <v>0</v>
      </c>
      <c r="BD62" s="339">
        <f t="shared" ref="BD62" si="172">SUM(BD47:BD61)</f>
        <v>0</v>
      </c>
      <c r="BE62" s="339">
        <f t="shared" ref="BE62" si="173">SUM(BE47:BE61)</f>
        <v>0</v>
      </c>
      <c r="BF62" s="339">
        <f t="shared" ref="BF62" si="174">SUM(BF47:BF61)</f>
        <v>0</v>
      </c>
      <c r="BG62" s="339">
        <f t="shared" ref="BG62" si="175">SUM(BG47:BG61)</f>
        <v>0</v>
      </c>
      <c r="BH62" s="339">
        <f t="shared" ref="BH62" si="176">SUM(BH47:BH61)</f>
        <v>0</v>
      </c>
      <c r="BI62" s="339">
        <f t="shared" ref="BI62" si="177">SUM(BI47:BI61)</f>
        <v>0</v>
      </c>
      <c r="BJ62" s="339">
        <f t="shared" ref="BJ62" si="178">SUM(BJ47:BJ61)</f>
        <v>0</v>
      </c>
      <c r="BK62" s="339">
        <f t="shared" ref="BK62" si="179">SUM(BK47:BK61)</f>
        <v>0</v>
      </c>
      <c r="BL62" s="339">
        <f t="shared" ref="BL62" si="180">SUM(BL47:BL61)</f>
        <v>0</v>
      </c>
      <c r="BM62" s="339">
        <f t="shared" ref="BM62" si="181">SUM(BM47:BM61)</f>
        <v>0</v>
      </c>
      <c r="BN62" s="339">
        <f t="shared" ref="BN62" si="182">SUM(BN47:BN61)</f>
        <v>0</v>
      </c>
      <c r="BO62" s="339">
        <f t="shared" ref="BO62" si="183">SUM(BO47:BO61)</f>
        <v>0</v>
      </c>
      <c r="BP62" s="339">
        <f t="shared" ref="BP62" si="184">SUM(BP47:BP61)</f>
        <v>0</v>
      </c>
      <c r="BQ62" s="339">
        <f t="shared" ref="BQ62" si="185">SUM(BQ47:BQ61)</f>
        <v>0</v>
      </c>
      <c r="BR62" s="339">
        <f t="shared" ref="BR62" si="186">SUM(BR47:BR61)</f>
        <v>0</v>
      </c>
      <c r="BS62" s="339">
        <f t="shared" ref="BS62" si="187">SUM(BS47:BS61)</f>
        <v>0</v>
      </c>
      <c r="BT62" s="339">
        <f t="shared" ref="BT62" si="188">SUM(BT47:BT61)</f>
        <v>0</v>
      </c>
      <c r="BU62" s="339">
        <f t="shared" ref="BU62" si="189">SUM(BU47:BU61)</f>
        <v>0</v>
      </c>
      <c r="BV62" s="339">
        <f t="shared" ref="BV62" si="190">SUM(BV47:BV61)</f>
        <v>0</v>
      </c>
      <c r="BW62" s="339">
        <f t="shared" ref="BW62" si="191">SUM(BW47:BW61)</f>
        <v>0</v>
      </c>
      <c r="BX62" s="339">
        <f t="shared" ref="BX62" si="192">SUM(BX47:BX61)</f>
        <v>0</v>
      </c>
      <c r="BY62" s="339">
        <f t="shared" ref="BY62" si="193">SUM(BY47:BY61)</f>
        <v>0</v>
      </c>
      <c r="BZ62" s="339">
        <f t="shared" ref="BZ62" si="194">SUM(BZ47:BZ61)</f>
        <v>0</v>
      </c>
      <c r="CA62" s="339">
        <f>SUM(CA47:CA61)</f>
        <v>0</v>
      </c>
      <c r="CB62" s="339">
        <f>SUM(CB47:CB61)</f>
        <v>0</v>
      </c>
    </row>
    <row r="63" spans="2:80" ht="18.75" customHeight="1" x14ac:dyDescent="0.15">
      <c r="AR63" s="341"/>
      <c r="AS63" s="341"/>
      <c r="AT63" s="341"/>
      <c r="AU63" s="341"/>
      <c r="AV63" s="341"/>
      <c r="AW63" s="341"/>
      <c r="AX63" s="341"/>
      <c r="AY63" s="341"/>
      <c r="AZ63" s="341"/>
      <c r="BA63" s="341"/>
      <c r="BB63" s="341"/>
      <c r="BC63" s="341"/>
      <c r="BD63" s="341"/>
      <c r="BE63" s="341"/>
      <c r="BF63" s="341"/>
      <c r="BG63" s="341"/>
      <c r="BH63" s="341"/>
      <c r="BI63" s="341"/>
      <c r="BJ63" s="341"/>
      <c r="BK63" s="341"/>
      <c r="BL63" s="341"/>
      <c r="BM63" s="341"/>
      <c r="BN63" s="341"/>
      <c r="BO63" s="341"/>
      <c r="BP63" s="341"/>
      <c r="BQ63" s="341"/>
      <c r="BR63" s="341"/>
      <c r="BS63" s="341"/>
      <c r="BT63" s="341"/>
      <c r="BU63" s="341"/>
      <c r="BV63" s="341"/>
      <c r="BW63" s="341"/>
      <c r="BX63" s="341"/>
      <c r="BY63" s="341"/>
      <c r="BZ63" s="341"/>
      <c r="CA63" s="341"/>
      <c r="CB63" s="341"/>
    </row>
    <row r="64" spans="2:80" ht="20.25" customHeight="1" x14ac:dyDescent="0.15">
      <c r="B64" s="512" t="s">
        <v>426</v>
      </c>
      <c r="C64" s="336">
        <v>10</v>
      </c>
      <c r="D64" s="335" t="s">
        <v>344</v>
      </c>
      <c r="E64" s="123"/>
      <c r="G64" s="125"/>
      <c r="H64" s="125"/>
      <c r="I64" s="125"/>
      <c r="J64" s="125"/>
      <c r="AD64" s="125"/>
      <c r="AE64" s="125"/>
      <c r="AF64" s="125"/>
      <c r="AP64" s="183" t="str">
        <f>B64</f>
        <v>▽▽部門</v>
      </c>
      <c r="AQ64" s="731">
        <v>20</v>
      </c>
      <c r="AR64" s="342" t="s">
        <v>343</v>
      </c>
      <c r="AS64" s="343"/>
      <c r="AT64" s="341"/>
      <c r="AU64" s="513"/>
      <c r="AV64" s="513"/>
      <c r="AW64" s="513"/>
      <c r="AX64" s="513"/>
      <c r="AY64" s="341"/>
      <c r="AZ64" s="341"/>
      <c r="BA64" s="341"/>
      <c r="BB64" s="341"/>
      <c r="BC64" s="341"/>
      <c r="BD64" s="341"/>
      <c r="BE64" s="341"/>
      <c r="BF64" s="341"/>
      <c r="BG64" s="341"/>
      <c r="BH64" s="341"/>
      <c r="BI64" s="341"/>
      <c r="BJ64" s="341"/>
      <c r="BK64" s="341"/>
      <c r="BL64" s="341"/>
      <c r="BM64" s="341"/>
      <c r="BN64" s="341"/>
      <c r="BO64" s="341"/>
      <c r="BP64" s="341"/>
      <c r="BQ64" s="341"/>
      <c r="BR64" s="513"/>
      <c r="BS64" s="513"/>
      <c r="BT64" s="513"/>
      <c r="BU64" s="341"/>
      <c r="BV64" s="341"/>
      <c r="BW64" s="341"/>
      <c r="BX64" s="341"/>
      <c r="BY64" s="341"/>
      <c r="BZ64" s="341"/>
      <c r="CA64" s="341"/>
      <c r="CB64" s="341"/>
    </row>
    <row r="65" spans="2:80" ht="18.75" customHeight="1" x14ac:dyDescent="0.15">
      <c r="B65" s="994" t="s">
        <v>64</v>
      </c>
      <c r="C65" s="973" t="s">
        <v>47</v>
      </c>
      <c r="D65" s="973" t="s">
        <v>17</v>
      </c>
      <c r="E65" s="973"/>
      <c r="F65" s="973"/>
      <c r="G65" s="973" t="s">
        <v>4</v>
      </c>
      <c r="H65" s="973"/>
      <c r="I65" s="973"/>
      <c r="J65" s="973" t="s">
        <v>2</v>
      </c>
      <c r="K65" s="973"/>
      <c r="L65" s="973"/>
      <c r="M65" s="973" t="s">
        <v>3</v>
      </c>
      <c r="N65" s="973"/>
      <c r="O65" s="973"/>
      <c r="P65" s="973" t="s">
        <v>5</v>
      </c>
      <c r="Q65" s="973"/>
      <c r="R65" s="973"/>
      <c r="S65" s="973" t="s">
        <v>6</v>
      </c>
      <c r="T65" s="973"/>
      <c r="U65" s="973"/>
      <c r="V65" s="973" t="s">
        <v>7</v>
      </c>
      <c r="W65" s="973"/>
      <c r="X65" s="973"/>
      <c r="Y65" s="973" t="s">
        <v>8</v>
      </c>
      <c r="Z65" s="973"/>
      <c r="AA65" s="973"/>
      <c r="AB65" s="973" t="s">
        <v>9</v>
      </c>
      <c r="AC65" s="973"/>
      <c r="AD65" s="973"/>
      <c r="AE65" s="973" t="s">
        <v>10</v>
      </c>
      <c r="AF65" s="973"/>
      <c r="AG65" s="973"/>
      <c r="AH65" s="973" t="s">
        <v>11</v>
      </c>
      <c r="AI65" s="973"/>
      <c r="AJ65" s="973"/>
      <c r="AK65" s="973" t="s">
        <v>1</v>
      </c>
      <c r="AL65" s="973"/>
      <c r="AM65" s="973"/>
      <c r="AN65" s="988" t="s">
        <v>51</v>
      </c>
      <c r="AP65" s="977" t="s">
        <v>64</v>
      </c>
      <c r="AQ65" s="972" t="s">
        <v>47</v>
      </c>
      <c r="AR65" s="1060" t="s">
        <v>17</v>
      </c>
      <c r="AS65" s="1060"/>
      <c r="AT65" s="1060"/>
      <c r="AU65" s="1060" t="s">
        <v>4</v>
      </c>
      <c r="AV65" s="1060"/>
      <c r="AW65" s="1060"/>
      <c r="AX65" s="1060" t="s">
        <v>2</v>
      </c>
      <c r="AY65" s="1060"/>
      <c r="AZ65" s="1060"/>
      <c r="BA65" s="1060" t="s">
        <v>3</v>
      </c>
      <c r="BB65" s="1060"/>
      <c r="BC65" s="1060"/>
      <c r="BD65" s="1060" t="s">
        <v>5</v>
      </c>
      <c r="BE65" s="1060"/>
      <c r="BF65" s="1060"/>
      <c r="BG65" s="1060" t="s">
        <v>6</v>
      </c>
      <c r="BH65" s="1060"/>
      <c r="BI65" s="1060"/>
      <c r="BJ65" s="1060" t="s">
        <v>7</v>
      </c>
      <c r="BK65" s="1060"/>
      <c r="BL65" s="1060"/>
      <c r="BM65" s="1060" t="s">
        <v>8</v>
      </c>
      <c r="BN65" s="1060"/>
      <c r="BO65" s="1060"/>
      <c r="BP65" s="1060" t="s">
        <v>9</v>
      </c>
      <c r="BQ65" s="1060"/>
      <c r="BR65" s="1060"/>
      <c r="BS65" s="1060" t="s">
        <v>10</v>
      </c>
      <c r="BT65" s="1060"/>
      <c r="BU65" s="1060"/>
      <c r="BV65" s="1060" t="s">
        <v>11</v>
      </c>
      <c r="BW65" s="1060"/>
      <c r="BX65" s="1060"/>
      <c r="BY65" s="1060" t="s">
        <v>1</v>
      </c>
      <c r="BZ65" s="1060"/>
      <c r="CA65" s="1060"/>
      <c r="CB65" s="1060" t="s">
        <v>51</v>
      </c>
    </row>
    <row r="66" spans="2:80" ht="18.75" customHeight="1" x14ac:dyDescent="0.15">
      <c r="B66" s="996"/>
      <c r="C66" s="973"/>
      <c r="D66" s="251" t="s">
        <v>12</v>
      </c>
      <c r="E66" s="251" t="s">
        <v>13</v>
      </c>
      <c r="F66" s="251" t="s">
        <v>14</v>
      </c>
      <c r="G66" s="251" t="s">
        <v>12</v>
      </c>
      <c r="H66" s="251" t="s">
        <v>13</v>
      </c>
      <c r="I66" s="251" t="s">
        <v>14</v>
      </c>
      <c r="J66" s="251" t="s">
        <v>12</v>
      </c>
      <c r="K66" s="251" t="s">
        <v>13</v>
      </c>
      <c r="L66" s="251" t="s">
        <v>14</v>
      </c>
      <c r="M66" s="251" t="s">
        <v>12</v>
      </c>
      <c r="N66" s="251" t="s">
        <v>13</v>
      </c>
      <c r="O66" s="251" t="s">
        <v>14</v>
      </c>
      <c r="P66" s="251" t="s">
        <v>12</v>
      </c>
      <c r="Q66" s="251" t="s">
        <v>13</v>
      </c>
      <c r="R66" s="251" t="s">
        <v>14</v>
      </c>
      <c r="S66" s="251" t="s">
        <v>12</v>
      </c>
      <c r="T66" s="251" t="s">
        <v>13</v>
      </c>
      <c r="U66" s="251" t="s">
        <v>14</v>
      </c>
      <c r="V66" s="251" t="s">
        <v>12</v>
      </c>
      <c r="W66" s="251" t="s">
        <v>13</v>
      </c>
      <c r="X66" s="251" t="s">
        <v>14</v>
      </c>
      <c r="Y66" s="251" t="s">
        <v>12</v>
      </c>
      <c r="Z66" s="251" t="s">
        <v>13</v>
      </c>
      <c r="AA66" s="251" t="s">
        <v>14</v>
      </c>
      <c r="AB66" s="251" t="s">
        <v>12</v>
      </c>
      <c r="AC66" s="251" t="s">
        <v>13</v>
      </c>
      <c r="AD66" s="251" t="s">
        <v>14</v>
      </c>
      <c r="AE66" s="251" t="s">
        <v>12</v>
      </c>
      <c r="AF66" s="251" t="s">
        <v>13</v>
      </c>
      <c r="AG66" s="251" t="s">
        <v>14</v>
      </c>
      <c r="AH66" s="251" t="s">
        <v>12</v>
      </c>
      <c r="AI66" s="251" t="s">
        <v>13</v>
      </c>
      <c r="AJ66" s="251" t="s">
        <v>14</v>
      </c>
      <c r="AK66" s="251" t="s">
        <v>12</v>
      </c>
      <c r="AL66" s="251" t="s">
        <v>13</v>
      </c>
      <c r="AM66" s="251" t="s">
        <v>14</v>
      </c>
      <c r="AN66" s="989"/>
      <c r="AP66" s="977"/>
      <c r="AQ66" s="972"/>
      <c r="AR66" s="344" t="s">
        <v>12</v>
      </c>
      <c r="AS66" s="344" t="s">
        <v>13</v>
      </c>
      <c r="AT66" s="344" t="s">
        <v>14</v>
      </c>
      <c r="AU66" s="344" t="s">
        <v>12</v>
      </c>
      <c r="AV66" s="344" t="s">
        <v>13</v>
      </c>
      <c r="AW66" s="344" t="s">
        <v>14</v>
      </c>
      <c r="AX66" s="344" t="s">
        <v>12</v>
      </c>
      <c r="AY66" s="344" t="s">
        <v>13</v>
      </c>
      <c r="AZ66" s="344" t="s">
        <v>14</v>
      </c>
      <c r="BA66" s="344" t="s">
        <v>12</v>
      </c>
      <c r="BB66" s="344" t="s">
        <v>13</v>
      </c>
      <c r="BC66" s="344" t="s">
        <v>14</v>
      </c>
      <c r="BD66" s="344" t="s">
        <v>12</v>
      </c>
      <c r="BE66" s="344" t="s">
        <v>13</v>
      </c>
      <c r="BF66" s="344" t="s">
        <v>14</v>
      </c>
      <c r="BG66" s="344" t="s">
        <v>12</v>
      </c>
      <c r="BH66" s="344" t="s">
        <v>13</v>
      </c>
      <c r="BI66" s="344" t="s">
        <v>14</v>
      </c>
      <c r="BJ66" s="344" t="s">
        <v>12</v>
      </c>
      <c r="BK66" s="344" t="s">
        <v>13</v>
      </c>
      <c r="BL66" s="344" t="s">
        <v>14</v>
      </c>
      <c r="BM66" s="344" t="s">
        <v>12</v>
      </c>
      <c r="BN66" s="344" t="s">
        <v>13</v>
      </c>
      <c r="BO66" s="344" t="s">
        <v>14</v>
      </c>
      <c r="BP66" s="344" t="s">
        <v>12</v>
      </c>
      <c r="BQ66" s="344" t="s">
        <v>13</v>
      </c>
      <c r="BR66" s="344" t="s">
        <v>14</v>
      </c>
      <c r="BS66" s="344" t="s">
        <v>12</v>
      </c>
      <c r="BT66" s="344" t="s">
        <v>13</v>
      </c>
      <c r="BU66" s="344" t="s">
        <v>14</v>
      </c>
      <c r="BV66" s="344" t="s">
        <v>12</v>
      </c>
      <c r="BW66" s="344" t="s">
        <v>13</v>
      </c>
      <c r="BX66" s="344" t="s">
        <v>14</v>
      </c>
      <c r="BY66" s="344" t="s">
        <v>12</v>
      </c>
      <c r="BZ66" s="344" t="s">
        <v>13</v>
      </c>
      <c r="CA66" s="344" t="s">
        <v>14</v>
      </c>
      <c r="CB66" s="1060"/>
    </row>
    <row r="67" spans="2:80" s="125" customFormat="1" ht="18.75" customHeight="1" x14ac:dyDescent="0.15">
      <c r="B67" s="537"/>
      <c r="C67" s="538" t="s">
        <v>130</v>
      </c>
      <c r="D67" s="539"/>
      <c r="E67" s="539"/>
      <c r="F67" s="539"/>
      <c r="G67" s="539"/>
      <c r="H67" s="539"/>
      <c r="I67" s="539"/>
      <c r="J67" s="539"/>
      <c r="K67" s="539"/>
      <c r="L67" s="539"/>
      <c r="M67" s="539"/>
      <c r="N67" s="539"/>
      <c r="O67" s="539"/>
      <c r="P67" s="539"/>
      <c r="Q67" s="539"/>
      <c r="R67" s="539"/>
      <c r="S67" s="539"/>
      <c r="T67" s="539"/>
      <c r="U67" s="539"/>
      <c r="V67" s="539"/>
      <c r="W67" s="539"/>
      <c r="X67" s="539"/>
      <c r="Y67" s="539"/>
      <c r="Z67" s="539"/>
      <c r="AA67" s="539"/>
      <c r="AB67" s="539"/>
      <c r="AC67" s="539"/>
      <c r="AD67" s="539"/>
      <c r="AE67" s="539"/>
      <c r="AF67" s="539"/>
      <c r="AG67" s="539"/>
      <c r="AH67" s="539"/>
      <c r="AI67" s="539"/>
      <c r="AJ67" s="539"/>
      <c r="AK67" s="539"/>
      <c r="AL67" s="539"/>
      <c r="AM67" s="539"/>
      <c r="AN67" s="540">
        <f>SUM(D67:AM67)</f>
        <v>0</v>
      </c>
      <c r="AP67" s="528">
        <f>B67</f>
        <v>0</v>
      </c>
      <c r="AQ67" s="529" t="str">
        <f>C67</f>
        <v>～</v>
      </c>
      <c r="AR67" s="530">
        <f>D67*$AQ$4/10</f>
        <v>0</v>
      </c>
      <c r="AS67" s="530">
        <f t="shared" ref="AS67:AS81" si="195">E67*$AQ$4/10</f>
        <v>0</v>
      </c>
      <c r="AT67" s="530">
        <f t="shared" ref="AT67:AT81" si="196">F67*$AQ$4/10</f>
        <v>0</v>
      </c>
      <c r="AU67" s="530">
        <f t="shared" ref="AU67:AU81" si="197">G67*$AQ$4/10</f>
        <v>0</v>
      </c>
      <c r="AV67" s="530">
        <f t="shared" ref="AV67:AV81" si="198">H67*$AQ$4/10</f>
        <v>0</v>
      </c>
      <c r="AW67" s="530">
        <f t="shared" ref="AW67:AW81" si="199">I67*$AQ$4/10</f>
        <v>0</v>
      </c>
      <c r="AX67" s="530">
        <f t="shared" ref="AX67:AX81" si="200">J67*$AQ$4/10</f>
        <v>0</v>
      </c>
      <c r="AY67" s="530">
        <f t="shared" ref="AY67:AY81" si="201">K67*$AQ$4/10</f>
        <v>0</v>
      </c>
      <c r="AZ67" s="530">
        <f t="shared" ref="AZ67:AZ81" si="202">L67*$AQ$4/10</f>
        <v>0</v>
      </c>
      <c r="BA67" s="530">
        <f t="shared" ref="BA67:BA81" si="203">M67*$AQ$4/10</f>
        <v>0</v>
      </c>
      <c r="BB67" s="530">
        <f t="shared" ref="BB67:BB81" si="204">N67*$AQ$4/10</f>
        <v>0</v>
      </c>
      <c r="BC67" s="530">
        <f t="shared" ref="BC67:BC81" si="205">O67*$AQ$4/10</f>
        <v>0</v>
      </c>
      <c r="BD67" s="530">
        <f t="shared" ref="BD67:BD81" si="206">P67*$AQ$4/10</f>
        <v>0</v>
      </c>
      <c r="BE67" s="530">
        <f t="shared" ref="BE67:BE81" si="207">Q67*$AQ$4/10</f>
        <v>0</v>
      </c>
      <c r="BF67" s="530">
        <f t="shared" ref="BF67:BF81" si="208">R67*$AQ$4/10</f>
        <v>0</v>
      </c>
      <c r="BG67" s="530">
        <f t="shared" ref="BG67:BG81" si="209">S67*$AQ$4/10</f>
        <v>0</v>
      </c>
      <c r="BH67" s="530">
        <f t="shared" ref="BH67:BH81" si="210">T67*$AQ$4/10</f>
        <v>0</v>
      </c>
      <c r="BI67" s="530">
        <f t="shared" ref="BI67:BI81" si="211">U67*$AQ$4/10</f>
        <v>0</v>
      </c>
      <c r="BJ67" s="530">
        <f t="shared" ref="BJ67:BJ81" si="212">V67*$AQ$4/10</f>
        <v>0</v>
      </c>
      <c r="BK67" s="530">
        <f t="shared" ref="BK67:BK81" si="213">W67*$AQ$4/10</f>
        <v>0</v>
      </c>
      <c r="BL67" s="530">
        <f t="shared" ref="BL67:BL81" si="214">X67*$AQ$4/10</f>
        <v>0</v>
      </c>
      <c r="BM67" s="530">
        <f t="shared" ref="BM67:BM81" si="215">Y67*$AQ$4/10</f>
        <v>0</v>
      </c>
      <c r="BN67" s="530">
        <f t="shared" ref="BN67:BN81" si="216">Z67*$AQ$4/10</f>
        <v>0</v>
      </c>
      <c r="BO67" s="530">
        <f t="shared" ref="BO67:BO81" si="217">AA67*$AQ$4/10</f>
        <v>0</v>
      </c>
      <c r="BP67" s="530">
        <f t="shared" ref="BP67:BP81" si="218">AB67*$AQ$4/10</f>
        <v>0</v>
      </c>
      <c r="BQ67" s="530">
        <f t="shared" ref="BQ67:BQ81" si="219">AC67*$AQ$4/10</f>
        <v>0</v>
      </c>
      <c r="BR67" s="530">
        <f t="shared" ref="BR67:BR81" si="220">AD67*$AQ$4/10</f>
        <v>0</v>
      </c>
      <c r="BS67" s="530">
        <f t="shared" ref="BS67:BS81" si="221">AE67*$AQ$4/10</f>
        <v>0</v>
      </c>
      <c r="BT67" s="530">
        <f t="shared" ref="BT67:BT81" si="222">AF67*$AQ$4/10</f>
        <v>0</v>
      </c>
      <c r="BU67" s="530">
        <f t="shared" ref="BU67:BU81" si="223">AG67*$AQ$4/10</f>
        <v>0</v>
      </c>
      <c r="BV67" s="530">
        <f t="shared" ref="BV67:BV81" si="224">AH67*$AQ$4/10</f>
        <v>0</v>
      </c>
      <c r="BW67" s="530">
        <f t="shared" ref="BW67:BW81" si="225">AI67*$AQ$4/10</f>
        <v>0</v>
      </c>
      <c r="BX67" s="530">
        <f t="shared" ref="BX67:BX81" si="226">AJ67*$AQ$4/10</f>
        <v>0</v>
      </c>
      <c r="BY67" s="530">
        <f t="shared" ref="BY67:BY81" si="227">AK67*$AQ$4/10</f>
        <v>0</v>
      </c>
      <c r="BZ67" s="530">
        <f t="shared" ref="BZ67:BZ81" si="228">AL67*$AQ$4/10</f>
        <v>0</v>
      </c>
      <c r="CA67" s="530">
        <f t="shared" ref="CA67:CA81" si="229">AM67*$AQ$4/10</f>
        <v>0</v>
      </c>
      <c r="CB67" s="530">
        <f>AN67*$AQ$4/10</f>
        <v>0</v>
      </c>
    </row>
    <row r="68" spans="2:80" s="125" customFormat="1" ht="18.75" customHeight="1" x14ac:dyDescent="0.15">
      <c r="B68" s="541"/>
      <c r="C68" s="542" t="s">
        <v>130</v>
      </c>
      <c r="D68" s="543"/>
      <c r="E68" s="543"/>
      <c r="F68" s="543"/>
      <c r="G68" s="543"/>
      <c r="H68" s="543"/>
      <c r="I68" s="543"/>
      <c r="J68" s="543"/>
      <c r="K68" s="543"/>
      <c r="L68" s="543"/>
      <c r="M68" s="543"/>
      <c r="N68" s="543"/>
      <c r="O68" s="543"/>
      <c r="P68" s="543"/>
      <c r="Q68" s="543"/>
      <c r="R68" s="543"/>
      <c r="S68" s="543"/>
      <c r="T68" s="543"/>
      <c r="U68" s="543"/>
      <c r="V68" s="543"/>
      <c r="W68" s="543"/>
      <c r="X68" s="543"/>
      <c r="Y68" s="543"/>
      <c r="Z68" s="543"/>
      <c r="AA68" s="543"/>
      <c r="AB68" s="543"/>
      <c r="AC68" s="543"/>
      <c r="AD68" s="543"/>
      <c r="AE68" s="543"/>
      <c r="AF68" s="543"/>
      <c r="AG68" s="543"/>
      <c r="AH68" s="543"/>
      <c r="AI68" s="543"/>
      <c r="AJ68" s="543"/>
      <c r="AK68" s="543"/>
      <c r="AL68" s="543"/>
      <c r="AM68" s="543"/>
      <c r="AN68" s="544">
        <f t="shared" ref="AN68:AN81" si="230">SUM(D68:AM68)</f>
        <v>0</v>
      </c>
      <c r="AP68" s="531">
        <f t="shared" ref="AP68:AP81" si="231">B68</f>
        <v>0</v>
      </c>
      <c r="AQ68" s="532" t="str">
        <f t="shared" ref="AQ68:AQ81" si="232">C68</f>
        <v>～</v>
      </c>
      <c r="AR68" s="533">
        <f t="shared" ref="AR68:AR81" si="233">D68*$AQ$4/10</f>
        <v>0</v>
      </c>
      <c r="AS68" s="533">
        <f t="shared" si="195"/>
        <v>0</v>
      </c>
      <c r="AT68" s="533">
        <f t="shared" si="196"/>
        <v>0</v>
      </c>
      <c r="AU68" s="533">
        <f t="shared" si="197"/>
        <v>0</v>
      </c>
      <c r="AV68" s="533">
        <f t="shared" si="198"/>
        <v>0</v>
      </c>
      <c r="AW68" s="533">
        <f t="shared" si="199"/>
        <v>0</v>
      </c>
      <c r="AX68" s="533">
        <f t="shared" si="200"/>
        <v>0</v>
      </c>
      <c r="AY68" s="533">
        <f t="shared" si="201"/>
        <v>0</v>
      </c>
      <c r="AZ68" s="533">
        <f t="shared" si="202"/>
        <v>0</v>
      </c>
      <c r="BA68" s="533">
        <f t="shared" si="203"/>
        <v>0</v>
      </c>
      <c r="BB68" s="533">
        <f t="shared" si="204"/>
        <v>0</v>
      </c>
      <c r="BC68" s="533">
        <f t="shared" si="205"/>
        <v>0</v>
      </c>
      <c r="BD68" s="533">
        <f t="shared" si="206"/>
        <v>0</v>
      </c>
      <c r="BE68" s="533">
        <f t="shared" si="207"/>
        <v>0</v>
      </c>
      <c r="BF68" s="533">
        <f t="shared" si="208"/>
        <v>0</v>
      </c>
      <c r="BG68" s="533">
        <f t="shared" si="209"/>
        <v>0</v>
      </c>
      <c r="BH68" s="533">
        <f t="shared" si="210"/>
        <v>0</v>
      </c>
      <c r="BI68" s="533">
        <f t="shared" si="211"/>
        <v>0</v>
      </c>
      <c r="BJ68" s="533">
        <f t="shared" si="212"/>
        <v>0</v>
      </c>
      <c r="BK68" s="533">
        <f t="shared" si="213"/>
        <v>0</v>
      </c>
      <c r="BL68" s="533">
        <f t="shared" si="214"/>
        <v>0</v>
      </c>
      <c r="BM68" s="533">
        <f t="shared" si="215"/>
        <v>0</v>
      </c>
      <c r="BN68" s="533">
        <f t="shared" si="216"/>
        <v>0</v>
      </c>
      <c r="BO68" s="533">
        <f t="shared" si="217"/>
        <v>0</v>
      </c>
      <c r="BP68" s="533">
        <f t="shared" si="218"/>
        <v>0</v>
      </c>
      <c r="BQ68" s="533">
        <f t="shared" si="219"/>
        <v>0</v>
      </c>
      <c r="BR68" s="533">
        <f t="shared" si="220"/>
        <v>0</v>
      </c>
      <c r="BS68" s="533">
        <f t="shared" si="221"/>
        <v>0</v>
      </c>
      <c r="BT68" s="533">
        <f t="shared" si="222"/>
        <v>0</v>
      </c>
      <c r="BU68" s="533">
        <f t="shared" si="223"/>
        <v>0</v>
      </c>
      <c r="BV68" s="533">
        <f t="shared" si="224"/>
        <v>0</v>
      </c>
      <c r="BW68" s="533">
        <f t="shared" si="225"/>
        <v>0</v>
      </c>
      <c r="BX68" s="533">
        <f t="shared" si="226"/>
        <v>0</v>
      </c>
      <c r="BY68" s="533">
        <f t="shared" si="227"/>
        <v>0</v>
      </c>
      <c r="BZ68" s="533">
        <f t="shared" si="228"/>
        <v>0</v>
      </c>
      <c r="CA68" s="533">
        <f t="shared" si="229"/>
        <v>0</v>
      </c>
      <c r="CB68" s="533">
        <f t="shared" ref="CB68:CB81" si="234">AN68*$AQ$4/10</f>
        <v>0</v>
      </c>
    </row>
    <row r="69" spans="2:80" s="125" customFormat="1" ht="18.75" customHeight="1" x14ac:dyDescent="0.15">
      <c r="B69" s="541"/>
      <c r="C69" s="542" t="s">
        <v>130</v>
      </c>
      <c r="D69" s="543"/>
      <c r="E69" s="543"/>
      <c r="F69" s="543"/>
      <c r="G69" s="543"/>
      <c r="H69" s="543"/>
      <c r="I69" s="543"/>
      <c r="J69" s="543"/>
      <c r="K69" s="543"/>
      <c r="L69" s="543"/>
      <c r="M69" s="543"/>
      <c r="N69" s="543"/>
      <c r="O69" s="543"/>
      <c r="P69" s="543"/>
      <c r="Q69" s="543"/>
      <c r="R69" s="543"/>
      <c r="S69" s="543"/>
      <c r="T69" s="543"/>
      <c r="U69" s="543"/>
      <c r="V69" s="543"/>
      <c r="W69" s="543"/>
      <c r="X69" s="543"/>
      <c r="Y69" s="543"/>
      <c r="Z69" s="543"/>
      <c r="AA69" s="543"/>
      <c r="AB69" s="543"/>
      <c r="AC69" s="543"/>
      <c r="AD69" s="543"/>
      <c r="AE69" s="543"/>
      <c r="AF69" s="543"/>
      <c r="AG69" s="543"/>
      <c r="AH69" s="543"/>
      <c r="AI69" s="543"/>
      <c r="AJ69" s="543"/>
      <c r="AK69" s="543"/>
      <c r="AL69" s="543"/>
      <c r="AM69" s="543"/>
      <c r="AN69" s="544">
        <f t="shared" si="230"/>
        <v>0</v>
      </c>
      <c r="AP69" s="531">
        <f t="shared" si="231"/>
        <v>0</v>
      </c>
      <c r="AQ69" s="532" t="str">
        <f t="shared" si="232"/>
        <v>～</v>
      </c>
      <c r="AR69" s="533">
        <f t="shared" si="233"/>
        <v>0</v>
      </c>
      <c r="AS69" s="533">
        <f t="shared" si="195"/>
        <v>0</v>
      </c>
      <c r="AT69" s="533">
        <f t="shared" si="196"/>
        <v>0</v>
      </c>
      <c r="AU69" s="533">
        <f t="shared" si="197"/>
        <v>0</v>
      </c>
      <c r="AV69" s="533">
        <f t="shared" si="198"/>
        <v>0</v>
      </c>
      <c r="AW69" s="533">
        <f t="shared" si="199"/>
        <v>0</v>
      </c>
      <c r="AX69" s="533">
        <f t="shared" si="200"/>
        <v>0</v>
      </c>
      <c r="AY69" s="533">
        <f t="shared" si="201"/>
        <v>0</v>
      </c>
      <c r="AZ69" s="533">
        <f t="shared" si="202"/>
        <v>0</v>
      </c>
      <c r="BA69" s="533">
        <f t="shared" si="203"/>
        <v>0</v>
      </c>
      <c r="BB69" s="533">
        <f t="shared" si="204"/>
        <v>0</v>
      </c>
      <c r="BC69" s="533">
        <f t="shared" si="205"/>
        <v>0</v>
      </c>
      <c r="BD69" s="533">
        <f t="shared" si="206"/>
        <v>0</v>
      </c>
      <c r="BE69" s="533">
        <f t="shared" si="207"/>
        <v>0</v>
      </c>
      <c r="BF69" s="533">
        <f t="shared" si="208"/>
        <v>0</v>
      </c>
      <c r="BG69" s="533">
        <f t="shared" si="209"/>
        <v>0</v>
      </c>
      <c r="BH69" s="533">
        <f t="shared" si="210"/>
        <v>0</v>
      </c>
      <c r="BI69" s="533">
        <f t="shared" si="211"/>
        <v>0</v>
      </c>
      <c r="BJ69" s="533">
        <f t="shared" si="212"/>
        <v>0</v>
      </c>
      <c r="BK69" s="533">
        <f t="shared" si="213"/>
        <v>0</v>
      </c>
      <c r="BL69" s="533">
        <f t="shared" si="214"/>
        <v>0</v>
      </c>
      <c r="BM69" s="533">
        <f t="shared" si="215"/>
        <v>0</v>
      </c>
      <c r="BN69" s="533">
        <f t="shared" si="216"/>
        <v>0</v>
      </c>
      <c r="BO69" s="533">
        <f t="shared" si="217"/>
        <v>0</v>
      </c>
      <c r="BP69" s="533">
        <f t="shared" si="218"/>
        <v>0</v>
      </c>
      <c r="BQ69" s="533">
        <f t="shared" si="219"/>
        <v>0</v>
      </c>
      <c r="BR69" s="533">
        <f t="shared" si="220"/>
        <v>0</v>
      </c>
      <c r="BS69" s="533">
        <f t="shared" si="221"/>
        <v>0</v>
      </c>
      <c r="BT69" s="533">
        <f t="shared" si="222"/>
        <v>0</v>
      </c>
      <c r="BU69" s="533">
        <f t="shared" si="223"/>
        <v>0</v>
      </c>
      <c r="BV69" s="533">
        <f t="shared" si="224"/>
        <v>0</v>
      </c>
      <c r="BW69" s="533">
        <f t="shared" si="225"/>
        <v>0</v>
      </c>
      <c r="BX69" s="533">
        <f t="shared" si="226"/>
        <v>0</v>
      </c>
      <c r="BY69" s="533">
        <f t="shared" si="227"/>
        <v>0</v>
      </c>
      <c r="BZ69" s="533">
        <f t="shared" si="228"/>
        <v>0</v>
      </c>
      <c r="CA69" s="533">
        <f t="shared" si="229"/>
        <v>0</v>
      </c>
      <c r="CB69" s="533">
        <f t="shared" si="234"/>
        <v>0</v>
      </c>
    </row>
    <row r="70" spans="2:80" s="125" customFormat="1" ht="18.75" customHeight="1" x14ac:dyDescent="0.15">
      <c r="B70" s="541"/>
      <c r="C70" s="542" t="s">
        <v>130</v>
      </c>
      <c r="D70" s="543"/>
      <c r="E70" s="543"/>
      <c r="F70" s="543"/>
      <c r="G70" s="543"/>
      <c r="H70" s="543"/>
      <c r="I70" s="543"/>
      <c r="J70" s="543"/>
      <c r="K70" s="543"/>
      <c r="L70" s="543"/>
      <c r="M70" s="543"/>
      <c r="N70" s="543"/>
      <c r="O70" s="543"/>
      <c r="P70" s="543"/>
      <c r="Q70" s="543"/>
      <c r="R70" s="543"/>
      <c r="S70" s="543"/>
      <c r="T70" s="543"/>
      <c r="U70" s="543"/>
      <c r="V70" s="543"/>
      <c r="W70" s="543"/>
      <c r="X70" s="543"/>
      <c r="Y70" s="543"/>
      <c r="Z70" s="543"/>
      <c r="AA70" s="543"/>
      <c r="AB70" s="543"/>
      <c r="AC70" s="543"/>
      <c r="AD70" s="543"/>
      <c r="AE70" s="543"/>
      <c r="AF70" s="543"/>
      <c r="AG70" s="543"/>
      <c r="AH70" s="543"/>
      <c r="AI70" s="543"/>
      <c r="AJ70" s="543"/>
      <c r="AK70" s="543"/>
      <c r="AL70" s="543"/>
      <c r="AM70" s="543"/>
      <c r="AN70" s="544">
        <f t="shared" si="230"/>
        <v>0</v>
      </c>
      <c r="AP70" s="531">
        <f t="shared" si="231"/>
        <v>0</v>
      </c>
      <c r="AQ70" s="532" t="str">
        <f t="shared" si="232"/>
        <v>～</v>
      </c>
      <c r="AR70" s="533">
        <f t="shared" si="233"/>
        <v>0</v>
      </c>
      <c r="AS70" s="533">
        <f t="shared" si="195"/>
        <v>0</v>
      </c>
      <c r="AT70" s="533">
        <f t="shared" si="196"/>
        <v>0</v>
      </c>
      <c r="AU70" s="533">
        <f t="shared" si="197"/>
        <v>0</v>
      </c>
      <c r="AV70" s="533">
        <f t="shared" si="198"/>
        <v>0</v>
      </c>
      <c r="AW70" s="533">
        <f t="shared" si="199"/>
        <v>0</v>
      </c>
      <c r="AX70" s="533">
        <f t="shared" si="200"/>
        <v>0</v>
      </c>
      <c r="AY70" s="533">
        <f t="shared" si="201"/>
        <v>0</v>
      </c>
      <c r="AZ70" s="533">
        <f t="shared" si="202"/>
        <v>0</v>
      </c>
      <c r="BA70" s="533">
        <f t="shared" si="203"/>
        <v>0</v>
      </c>
      <c r="BB70" s="533">
        <f t="shared" si="204"/>
        <v>0</v>
      </c>
      <c r="BC70" s="533">
        <f t="shared" si="205"/>
        <v>0</v>
      </c>
      <c r="BD70" s="533">
        <f t="shared" si="206"/>
        <v>0</v>
      </c>
      <c r="BE70" s="533">
        <f t="shared" si="207"/>
        <v>0</v>
      </c>
      <c r="BF70" s="533">
        <f t="shared" si="208"/>
        <v>0</v>
      </c>
      <c r="BG70" s="533">
        <f t="shared" si="209"/>
        <v>0</v>
      </c>
      <c r="BH70" s="533">
        <f t="shared" si="210"/>
        <v>0</v>
      </c>
      <c r="BI70" s="533">
        <f t="shared" si="211"/>
        <v>0</v>
      </c>
      <c r="BJ70" s="533">
        <f t="shared" si="212"/>
        <v>0</v>
      </c>
      <c r="BK70" s="533">
        <f t="shared" si="213"/>
        <v>0</v>
      </c>
      <c r="BL70" s="533">
        <f t="shared" si="214"/>
        <v>0</v>
      </c>
      <c r="BM70" s="533">
        <f t="shared" si="215"/>
        <v>0</v>
      </c>
      <c r="BN70" s="533">
        <f t="shared" si="216"/>
        <v>0</v>
      </c>
      <c r="BO70" s="533">
        <f t="shared" si="217"/>
        <v>0</v>
      </c>
      <c r="BP70" s="533">
        <f t="shared" si="218"/>
        <v>0</v>
      </c>
      <c r="BQ70" s="533">
        <f t="shared" si="219"/>
        <v>0</v>
      </c>
      <c r="BR70" s="533">
        <f t="shared" si="220"/>
        <v>0</v>
      </c>
      <c r="BS70" s="533">
        <f t="shared" si="221"/>
        <v>0</v>
      </c>
      <c r="BT70" s="533">
        <f t="shared" si="222"/>
        <v>0</v>
      </c>
      <c r="BU70" s="533">
        <f t="shared" si="223"/>
        <v>0</v>
      </c>
      <c r="BV70" s="533">
        <f t="shared" si="224"/>
        <v>0</v>
      </c>
      <c r="BW70" s="533">
        <f t="shared" si="225"/>
        <v>0</v>
      </c>
      <c r="BX70" s="533">
        <f t="shared" si="226"/>
        <v>0</v>
      </c>
      <c r="BY70" s="533">
        <f t="shared" si="227"/>
        <v>0</v>
      </c>
      <c r="BZ70" s="533">
        <f t="shared" si="228"/>
        <v>0</v>
      </c>
      <c r="CA70" s="533">
        <f t="shared" si="229"/>
        <v>0</v>
      </c>
      <c r="CB70" s="533">
        <f t="shared" si="234"/>
        <v>0</v>
      </c>
    </row>
    <row r="71" spans="2:80" ht="18.75" customHeight="1" x14ac:dyDescent="0.15">
      <c r="B71" s="541"/>
      <c r="C71" s="542" t="s">
        <v>130</v>
      </c>
      <c r="D71" s="543"/>
      <c r="E71" s="543"/>
      <c r="F71" s="543"/>
      <c r="G71" s="543"/>
      <c r="H71" s="543"/>
      <c r="I71" s="543"/>
      <c r="J71" s="543"/>
      <c r="K71" s="543"/>
      <c r="L71" s="543"/>
      <c r="M71" s="543"/>
      <c r="N71" s="543"/>
      <c r="O71" s="543"/>
      <c r="P71" s="543"/>
      <c r="Q71" s="543"/>
      <c r="R71" s="543"/>
      <c r="S71" s="543"/>
      <c r="T71" s="543"/>
      <c r="U71" s="543"/>
      <c r="V71" s="543"/>
      <c r="W71" s="543"/>
      <c r="X71" s="543"/>
      <c r="Y71" s="543"/>
      <c r="Z71" s="543"/>
      <c r="AA71" s="543"/>
      <c r="AB71" s="543"/>
      <c r="AC71" s="543"/>
      <c r="AD71" s="543"/>
      <c r="AE71" s="543"/>
      <c r="AF71" s="543"/>
      <c r="AG71" s="543"/>
      <c r="AH71" s="543"/>
      <c r="AI71" s="543"/>
      <c r="AJ71" s="543"/>
      <c r="AK71" s="543"/>
      <c r="AL71" s="543"/>
      <c r="AM71" s="543"/>
      <c r="AN71" s="544">
        <f t="shared" si="230"/>
        <v>0</v>
      </c>
      <c r="AP71" s="531">
        <f t="shared" si="231"/>
        <v>0</v>
      </c>
      <c r="AQ71" s="532" t="str">
        <f t="shared" si="232"/>
        <v>～</v>
      </c>
      <c r="AR71" s="533">
        <f t="shared" si="233"/>
        <v>0</v>
      </c>
      <c r="AS71" s="533">
        <f t="shared" si="195"/>
        <v>0</v>
      </c>
      <c r="AT71" s="533">
        <f t="shared" si="196"/>
        <v>0</v>
      </c>
      <c r="AU71" s="533">
        <f t="shared" si="197"/>
        <v>0</v>
      </c>
      <c r="AV71" s="533">
        <f t="shared" si="198"/>
        <v>0</v>
      </c>
      <c r="AW71" s="533">
        <f t="shared" si="199"/>
        <v>0</v>
      </c>
      <c r="AX71" s="533">
        <f t="shared" si="200"/>
        <v>0</v>
      </c>
      <c r="AY71" s="533">
        <f t="shared" si="201"/>
        <v>0</v>
      </c>
      <c r="AZ71" s="533">
        <f t="shared" si="202"/>
        <v>0</v>
      </c>
      <c r="BA71" s="533">
        <f t="shared" si="203"/>
        <v>0</v>
      </c>
      <c r="BB71" s="533">
        <f t="shared" si="204"/>
        <v>0</v>
      </c>
      <c r="BC71" s="533">
        <f t="shared" si="205"/>
        <v>0</v>
      </c>
      <c r="BD71" s="533">
        <f t="shared" si="206"/>
        <v>0</v>
      </c>
      <c r="BE71" s="533">
        <f t="shared" si="207"/>
        <v>0</v>
      </c>
      <c r="BF71" s="533">
        <f t="shared" si="208"/>
        <v>0</v>
      </c>
      <c r="BG71" s="533">
        <f t="shared" si="209"/>
        <v>0</v>
      </c>
      <c r="BH71" s="533">
        <f t="shared" si="210"/>
        <v>0</v>
      </c>
      <c r="BI71" s="533">
        <f t="shared" si="211"/>
        <v>0</v>
      </c>
      <c r="BJ71" s="533">
        <f t="shared" si="212"/>
        <v>0</v>
      </c>
      <c r="BK71" s="533">
        <f t="shared" si="213"/>
        <v>0</v>
      </c>
      <c r="BL71" s="533">
        <f t="shared" si="214"/>
        <v>0</v>
      </c>
      <c r="BM71" s="533">
        <f t="shared" si="215"/>
        <v>0</v>
      </c>
      <c r="BN71" s="533">
        <f t="shared" si="216"/>
        <v>0</v>
      </c>
      <c r="BO71" s="533">
        <f t="shared" si="217"/>
        <v>0</v>
      </c>
      <c r="BP71" s="533">
        <f t="shared" si="218"/>
        <v>0</v>
      </c>
      <c r="BQ71" s="533">
        <f t="shared" si="219"/>
        <v>0</v>
      </c>
      <c r="BR71" s="533">
        <f t="shared" si="220"/>
        <v>0</v>
      </c>
      <c r="BS71" s="533">
        <f t="shared" si="221"/>
        <v>0</v>
      </c>
      <c r="BT71" s="533">
        <f t="shared" si="222"/>
        <v>0</v>
      </c>
      <c r="BU71" s="533">
        <f t="shared" si="223"/>
        <v>0</v>
      </c>
      <c r="BV71" s="533">
        <f t="shared" si="224"/>
        <v>0</v>
      </c>
      <c r="BW71" s="533">
        <f t="shared" si="225"/>
        <v>0</v>
      </c>
      <c r="BX71" s="533">
        <f t="shared" si="226"/>
        <v>0</v>
      </c>
      <c r="BY71" s="533">
        <f t="shared" si="227"/>
        <v>0</v>
      </c>
      <c r="BZ71" s="533">
        <f t="shared" si="228"/>
        <v>0</v>
      </c>
      <c r="CA71" s="533">
        <f t="shared" si="229"/>
        <v>0</v>
      </c>
      <c r="CB71" s="533">
        <f t="shared" si="234"/>
        <v>0</v>
      </c>
    </row>
    <row r="72" spans="2:80" ht="18.75" customHeight="1" x14ac:dyDescent="0.15">
      <c r="B72" s="541"/>
      <c r="C72" s="542" t="s">
        <v>130</v>
      </c>
      <c r="D72" s="543"/>
      <c r="E72" s="543"/>
      <c r="F72" s="543"/>
      <c r="G72" s="543"/>
      <c r="H72" s="543"/>
      <c r="I72" s="543"/>
      <c r="J72" s="543"/>
      <c r="K72" s="543"/>
      <c r="L72" s="543"/>
      <c r="M72" s="543"/>
      <c r="N72" s="543"/>
      <c r="O72" s="543"/>
      <c r="P72" s="543"/>
      <c r="Q72" s="543"/>
      <c r="R72" s="543"/>
      <c r="S72" s="543"/>
      <c r="T72" s="543"/>
      <c r="U72" s="543"/>
      <c r="V72" s="543"/>
      <c r="W72" s="543"/>
      <c r="X72" s="543"/>
      <c r="Y72" s="543"/>
      <c r="Z72" s="543"/>
      <c r="AA72" s="543"/>
      <c r="AB72" s="543"/>
      <c r="AC72" s="543"/>
      <c r="AD72" s="543"/>
      <c r="AE72" s="543"/>
      <c r="AF72" s="543"/>
      <c r="AG72" s="543"/>
      <c r="AH72" s="543"/>
      <c r="AI72" s="543"/>
      <c r="AJ72" s="543"/>
      <c r="AK72" s="543"/>
      <c r="AL72" s="543"/>
      <c r="AM72" s="543"/>
      <c r="AN72" s="544">
        <f t="shared" si="230"/>
        <v>0</v>
      </c>
      <c r="AP72" s="531">
        <f t="shared" si="231"/>
        <v>0</v>
      </c>
      <c r="AQ72" s="532" t="str">
        <f t="shared" si="232"/>
        <v>～</v>
      </c>
      <c r="AR72" s="533">
        <f t="shared" si="233"/>
        <v>0</v>
      </c>
      <c r="AS72" s="533">
        <f t="shared" si="195"/>
        <v>0</v>
      </c>
      <c r="AT72" s="533">
        <f t="shared" si="196"/>
        <v>0</v>
      </c>
      <c r="AU72" s="533">
        <f t="shared" si="197"/>
        <v>0</v>
      </c>
      <c r="AV72" s="533">
        <f t="shared" si="198"/>
        <v>0</v>
      </c>
      <c r="AW72" s="533">
        <f t="shared" si="199"/>
        <v>0</v>
      </c>
      <c r="AX72" s="533">
        <f t="shared" si="200"/>
        <v>0</v>
      </c>
      <c r="AY72" s="533">
        <f t="shared" si="201"/>
        <v>0</v>
      </c>
      <c r="AZ72" s="533">
        <f t="shared" si="202"/>
        <v>0</v>
      </c>
      <c r="BA72" s="533">
        <f t="shared" si="203"/>
        <v>0</v>
      </c>
      <c r="BB72" s="533">
        <f t="shared" si="204"/>
        <v>0</v>
      </c>
      <c r="BC72" s="533">
        <f t="shared" si="205"/>
        <v>0</v>
      </c>
      <c r="BD72" s="533">
        <f t="shared" si="206"/>
        <v>0</v>
      </c>
      <c r="BE72" s="533">
        <f t="shared" si="207"/>
        <v>0</v>
      </c>
      <c r="BF72" s="533">
        <f t="shared" si="208"/>
        <v>0</v>
      </c>
      <c r="BG72" s="533">
        <f t="shared" si="209"/>
        <v>0</v>
      </c>
      <c r="BH72" s="533">
        <f t="shared" si="210"/>
        <v>0</v>
      </c>
      <c r="BI72" s="533">
        <f t="shared" si="211"/>
        <v>0</v>
      </c>
      <c r="BJ72" s="533">
        <f t="shared" si="212"/>
        <v>0</v>
      </c>
      <c r="BK72" s="533">
        <f t="shared" si="213"/>
        <v>0</v>
      </c>
      <c r="BL72" s="533">
        <f t="shared" si="214"/>
        <v>0</v>
      </c>
      <c r="BM72" s="533">
        <f t="shared" si="215"/>
        <v>0</v>
      </c>
      <c r="BN72" s="533">
        <f t="shared" si="216"/>
        <v>0</v>
      </c>
      <c r="BO72" s="533">
        <f t="shared" si="217"/>
        <v>0</v>
      </c>
      <c r="BP72" s="533">
        <f t="shared" si="218"/>
        <v>0</v>
      </c>
      <c r="BQ72" s="533">
        <f t="shared" si="219"/>
        <v>0</v>
      </c>
      <c r="BR72" s="533">
        <f t="shared" si="220"/>
        <v>0</v>
      </c>
      <c r="BS72" s="533">
        <f t="shared" si="221"/>
        <v>0</v>
      </c>
      <c r="BT72" s="533">
        <f t="shared" si="222"/>
        <v>0</v>
      </c>
      <c r="BU72" s="533">
        <f t="shared" si="223"/>
        <v>0</v>
      </c>
      <c r="BV72" s="533">
        <f t="shared" si="224"/>
        <v>0</v>
      </c>
      <c r="BW72" s="533">
        <f t="shared" si="225"/>
        <v>0</v>
      </c>
      <c r="BX72" s="533">
        <f t="shared" si="226"/>
        <v>0</v>
      </c>
      <c r="BY72" s="533">
        <f t="shared" si="227"/>
        <v>0</v>
      </c>
      <c r="BZ72" s="533">
        <f t="shared" si="228"/>
        <v>0</v>
      </c>
      <c r="CA72" s="533">
        <f t="shared" si="229"/>
        <v>0</v>
      </c>
      <c r="CB72" s="533">
        <f t="shared" si="234"/>
        <v>0</v>
      </c>
    </row>
    <row r="73" spans="2:80" ht="18.75" customHeight="1" x14ac:dyDescent="0.15">
      <c r="B73" s="541"/>
      <c r="C73" s="542" t="s">
        <v>130</v>
      </c>
      <c r="D73" s="543"/>
      <c r="E73" s="543"/>
      <c r="F73" s="543"/>
      <c r="G73" s="543"/>
      <c r="H73" s="543"/>
      <c r="I73" s="543"/>
      <c r="J73" s="543"/>
      <c r="K73" s="543"/>
      <c r="L73" s="543"/>
      <c r="M73" s="543"/>
      <c r="N73" s="543"/>
      <c r="O73" s="543"/>
      <c r="P73" s="543"/>
      <c r="Q73" s="543"/>
      <c r="R73" s="543"/>
      <c r="S73" s="543"/>
      <c r="T73" s="543"/>
      <c r="U73" s="543"/>
      <c r="V73" s="543"/>
      <c r="W73" s="543"/>
      <c r="X73" s="543"/>
      <c r="Y73" s="543"/>
      <c r="Z73" s="543"/>
      <c r="AA73" s="543"/>
      <c r="AB73" s="543"/>
      <c r="AC73" s="543"/>
      <c r="AD73" s="543"/>
      <c r="AE73" s="543"/>
      <c r="AF73" s="543"/>
      <c r="AG73" s="543"/>
      <c r="AH73" s="543"/>
      <c r="AI73" s="543"/>
      <c r="AJ73" s="543"/>
      <c r="AK73" s="543"/>
      <c r="AL73" s="543"/>
      <c r="AM73" s="543"/>
      <c r="AN73" s="544">
        <f t="shared" si="230"/>
        <v>0</v>
      </c>
      <c r="AP73" s="531">
        <f t="shared" si="231"/>
        <v>0</v>
      </c>
      <c r="AQ73" s="532" t="str">
        <f t="shared" si="232"/>
        <v>～</v>
      </c>
      <c r="AR73" s="533">
        <f t="shared" si="233"/>
        <v>0</v>
      </c>
      <c r="AS73" s="533">
        <f t="shared" si="195"/>
        <v>0</v>
      </c>
      <c r="AT73" s="533">
        <f t="shared" si="196"/>
        <v>0</v>
      </c>
      <c r="AU73" s="533">
        <f t="shared" si="197"/>
        <v>0</v>
      </c>
      <c r="AV73" s="533">
        <f t="shared" si="198"/>
        <v>0</v>
      </c>
      <c r="AW73" s="533">
        <f t="shared" si="199"/>
        <v>0</v>
      </c>
      <c r="AX73" s="533">
        <f t="shared" si="200"/>
        <v>0</v>
      </c>
      <c r="AY73" s="533">
        <f t="shared" si="201"/>
        <v>0</v>
      </c>
      <c r="AZ73" s="533">
        <f t="shared" si="202"/>
        <v>0</v>
      </c>
      <c r="BA73" s="533">
        <f t="shared" si="203"/>
        <v>0</v>
      </c>
      <c r="BB73" s="533">
        <f t="shared" si="204"/>
        <v>0</v>
      </c>
      <c r="BC73" s="533">
        <f t="shared" si="205"/>
        <v>0</v>
      </c>
      <c r="BD73" s="533">
        <f t="shared" si="206"/>
        <v>0</v>
      </c>
      <c r="BE73" s="533">
        <f t="shared" si="207"/>
        <v>0</v>
      </c>
      <c r="BF73" s="533">
        <f t="shared" si="208"/>
        <v>0</v>
      </c>
      <c r="BG73" s="533">
        <f t="shared" si="209"/>
        <v>0</v>
      </c>
      <c r="BH73" s="533">
        <f t="shared" si="210"/>
        <v>0</v>
      </c>
      <c r="BI73" s="533">
        <f t="shared" si="211"/>
        <v>0</v>
      </c>
      <c r="BJ73" s="533">
        <f t="shared" si="212"/>
        <v>0</v>
      </c>
      <c r="BK73" s="533">
        <f t="shared" si="213"/>
        <v>0</v>
      </c>
      <c r="BL73" s="533">
        <f t="shared" si="214"/>
        <v>0</v>
      </c>
      <c r="BM73" s="533">
        <f t="shared" si="215"/>
        <v>0</v>
      </c>
      <c r="BN73" s="533">
        <f t="shared" si="216"/>
        <v>0</v>
      </c>
      <c r="BO73" s="533">
        <f t="shared" si="217"/>
        <v>0</v>
      </c>
      <c r="BP73" s="533">
        <f t="shared" si="218"/>
        <v>0</v>
      </c>
      <c r="BQ73" s="533">
        <f t="shared" si="219"/>
        <v>0</v>
      </c>
      <c r="BR73" s="533">
        <f t="shared" si="220"/>
        <v>0</v>
      </c>
      <c r="BS73" s="533">
        <f t="shared" si="221"/>
        <v>0</v>
      </c>
      <c r="BT73" s="533">
        <f t="shared" si="222"/>
        <v>0</v>
      </c>
      <c r="BU73" s="533">
        <f t="shared" si="223"/>
        <v>0</v>
      </c>
      <c r="BV73" s="533">
        <f t="shared" si="224"/>
        <v>0</v>
      </c>
      <c r="BW73" s="533">
        <f t="shared" si="225"/>
        <v>0</v>
      </c>
      <c r="BX73" s="533">
        <f t="shared" si="226"/>
        <v>0</v>
      </c>
      <c r="BY73" s="533">
        <f t="shared" si="227"/>
        <v>0</v>
      </c>
      <c r="BZ73" s="533">
        <f t="shared" si="228"/>
        <v>0</v>
      </c>
      <c r="CA73" s="533">
        <f t="shared" si="229"/>
        <v>0</v>
      </c>
      <c r="CB73" s="533">
        <f t="shared" si="234"/>
        <v>0</v>
      </c>
    </row>
    <row r="74" spans="2:80" ht="18.75" customHeight="1" x14ac:dyDescent="0.15">
      <c r="B74" s="541"/>
      <c r="C74" s="542" t="s">
        <v>130</v>
      </c>
      <c r="D74" s="543"/>
      <c r="E74" s="543"/>
      <c r="F74" s="543"/>
      <c r="G74" s="543"/>
      <c r="H74" s="543"/>
      <c r="I74" s="543"/>
      <c r="J74" s="543"/>
      <c r="K74" s="543"/>
      <c r="L74" s="543"/>
      <c r="M74" s="543"/>
      <c r="N74" s="543"/>
      <c r="O74" s="543"/>
      <c r="P74" s="543"/>
      <c r="Q74" s="543"/>
      <c r="R74" s="543"/>
      <c r="S74" s="543"/>
      <c r="T74" s="543"/>
      <c r="U74" s="543"/>
      <c r="V74" s="543"/>
      <c r="W74" s="543"/>
      <c r="X74" s="543"/>
      <c r="Y74" s="543"/>
      <c r="Z74" s="543"/>
      <c r="AA74" s="543"/>
      <c r="AB74" s="543"/>
      <c r="AC74" s="543"/>
      <c r="AD74" s="543"/>
      <c r="AE74" s="543"/>
      <c r="AF74" s="543"/>
      <c r="AG74" s="543"/>
      <c r="AH74" s="543"/>
      <c r="AI74" s="543"/>
      <c r="AJ74" s="543"/>
      <c r="AK74" s="543"/>
      <c r="AL74" s="543"/>
      <c r="AM74" s="543"/>
      <c r="AN74" s="544">
        <f t="shared" si="230"/>
        <v>0</v>
      </c>
      <c r="AP74" s="531">
        <f t="shared" si="231"/>
        <v>0</v>
      </c>
      <c r="AQ74" s="532" t="str">
        <f t="shared" si="232"/>
        <v>～</v>
      </c>
      <c r="AR74" s="533">
        <f t="shared" si="233"/>
        <v>0</v>
      </c>
      <c r="AS74" s="533">
        <f t="shared" si="195"/>
        <v>0</v>
      </c>
      <c r="AT74" s="533">
        <f t="shared" si="196"/>
        <v>0</v>
      </c>
      <c r="AU74" s="533">
        <f t="shared" si="197"/>
        <v>0</v>
      </c>
      <c r="AV74" s="533">
        <f t="shared" si="198"/>
        <v>0</v>
      </c>
      <c r="AW74" s="533">
        <f t="shared" si="199"/>
        <v>0</v>
      </c>
      <c r="AX74" s="533">
        <f t="shared" si="200"/>
        <v>0</v>
      </c>
      <c r="AY74" s="533">
        <f t="shared" si="201"/>
        <v>0</v>
      </c>
      <c r="AZ74" s="533">
        <f t="shared" si="202"/>
        <v>0</v>
      </c>
      <c r="BA74" s="533">
        <f t="shared" si="203"/>
        <v>0</v>
      </c>
      <c r="BB74" s="533">
        <f t="shared" si="204"/>
        <v>0</v>
      </c>
      <c r="BC74" s="533">
        <f t="shared" si="205"/>
        <v>0</v>
      </c>
      <c r="BD74" s="533">
        <f t="shared" si="206"/>
        <v>0</v>
      </c>
      <c r="BE74" s="533">
        <f t="shared" si="207"/>
        <v>0</v>
      </c>
      <c r="BF74" s="533">
        <f t="shared" si="208"/>
        <v>0</v>
      </c>
      <c r="BG74" s="533">
        <f t="shared" si="209"/>
        <v>0</v>
      </c>
      <c r="BH74" s="533">
        <f t="shared" si="210"/>
        <v>0</v>
      </c>
      <c r="BI74" s="533">
        <f t="shared" si="211"/>
        <v>0</v>
      </c>
      <c r="BJ74" s="533">
        <f t="shared" si="212"/>
        <v>0</v>
      </c>
      <c r="BK74" s="533">
        <f t="shared" si="213"/>
        <v>0</v>
      </c>
      <c r="BL74" s="533">
        <f t="shared" si="214"/>
        <v>0</v>
      </c>
      <c r="BM74" s="533">
        <f t="shared" si="215"/>
        <v>0</v>
      </c>
      <c r="BN74" s="533">
        <f t="shared" si="216"/>
        <v>0</v>
      </c>
      <c r="BO74" s="533">
        <f t="shared" si="217"/>
        <v>0</v>
      </c>
      <c r="BP74" s="533">
        <f t="shared" si="218"/>
        <v>0</v>
      </c>
      <c r="BQ74" s="533">
        <f t="shared" si="219"/>
        <v>0</v>
      </c>
      <c r="BR74" s="533">
        <f t="shared" si="220"/>
        <v>0</v>
      </c>
      <c r="BS74" s="533">
        <f t="shared" si="221"/>
        <v>0</v>
      </c>
      <c r="BT74" s="533">
        <f t="shared" si="222"/>
        <v>0</v>
      </c>
      <c r="BU74" s="533">
        <f t="shared" si="223"/>
        <v>0</v>
      </c>
      <c r="BV74" s="533">
        <f t="shared" si="224"/>
        <v>0</v>
      </c>
      <c r="BW74" s="533">
        <f t="shared" si="225"/>
        <v>0</v>
      </c>
      <c r="BX74" s="533">
        <f t="shared" si="226"/>
        <v>0</v>
      </c>
      <c r="BY74" s="533">
        <f t="shared" si="227"/>
        <v>0</v>
      </c>
      <c r="BZ74" s="533">
        <f t="shared" si="228"/>
        <v>0</v>
      </c>
      <c r="CA74" s="533">
        <f t="shared" si="229"/>
        <v>0</v>
      </c>
      <c r="CB74" s="533">
        <f t="shared" si="234"/>
        <v>0</v>
      </c>
    </row>
    <row r="75" spans="2:80" ht="18.75" customHeight="1" x14ac:dyDescent="0.15">
      <c r="B75" s="541"/>
      <c r="C75" s="542" t="s">
        <v>130</v>
      </c>
      <c r="D75" s="543"/>
      <c r="E75" s="543"/>
      <c r="F75" s="543"/>
      <c r="G75" s="543"/>
      <c r="H75" s="543"/>
      <c r="I75" s="543"/>
      <c r="J75" s="543"/>
      <c r="K75" s="543"/>
      <c r="L75" s="543"/>
      <c r="M75" s="543"/>
      <c r="N75" s="543"/>
      <c r="O75" s="543"/>
      <c r="P75" s="543"/>
      <c r="Q75" s="543"/>
      <c r="R75" s="543"/>
      <c r="S75" s="543"/>
      <c r="T75" s="543"/>
      <c r="U75" s="543"/>
      <c r="V75" s="543"/>
      <c r="W75" s="543"/>
      <c r="X75" s="543"/>
      <c r="Y75" s="543"/>
      <c r="Z75" s="543"/>
      <c r="AA75" s="543"/>
      <c r="AB75" s="543"/>
      <c r="AC75" s="543"/>
      <c r="AD75" s="543"/>
      <c r="AE75" s="543"/>
      <c r="AF75" s="543"/>
      <c r="AG75" s="543"/>
      <c r="AH75" s="543"/>
      <c r="AI75" s="543"/>
      <c r="AJ75" s="543"/>
      <c r="AK75" s="543"/>
      <c r="AL75" s="543"/>
      <c r="AM75" s="543"/>
      <c r="AN75" s="544">
        <f t="shared" si="230"/>
        <v>0</v>
      </c>
      <c r="AP75" s="531">
        <f t="shared" si="231"/>
        <v>0</v>
      </c>
      <c r="AQ75" s="532" t="str">
        <f t="shared" si="232"/>
        <v>～</v>
      </c>
      <c r="AR75" s="533">
        <f t="shared" si="233"/>
        <v>0</v>
      </c>
      <c r="AS75" s="533">
        <f t="shared" si="195"/>
        <v>0</v>
      </c>
      <c r="AT75" s="533">
        <f t="shared" si="196"/>
        <v>0</v>
      </c>
      <c r="AU75" s="533">
        <f t="shared" si="197"/>
        <v>0</v>
      </c>
      <c r="AV75" s="533">
        <f t="shared" si="198"/>
        <v>0</v>
      </c>
      <c r="AW75" s="533">
        <f t="shared" si="199"/>
        <v>0</v>
      </c>
      <c r="AX75" s="533">
        <f t="shared" si="200"/>
        <v>0</v>
      </c>
      <c r="AY75" s="533">
        <f t="shared" si="201"/>
        <v>0</v>
      </c>
      <c r="AZ75" s="533">
        <f t="shared" si="202"/>
        <v>0</v>
      </c>
      <c r="BA75" s="533">
        <f t="shared" si="203"/>
        <v>0</v>
      </c>
      <c r="BB75" s="533">
        <f t="shared" si="204"/>
        <v>0</v>
      </c>
      <c r="BC75" s="533">
        <f t="shared" si="205"/>
        <v>0</v>
      </c>
      <c r="BD75" s="533">
        <f t="shared" si="206"/>
        <v>0</v>
      </c>
      <c r="BE75" s="533">
        <f t="shared" si="207"/>
        <v>0</v>
      </c>
      <c r="BF75" s="533">
        <f t="shared" si="208"/>
        <v>0</v>
      </c>
      <c r="BG75" s="533">
        <f t="shared" si="209"/>
        <v>0</v>
      </c>
      <c r="BH75" s="533">
        <f t="shared" si="210"/>
        <v>0</v>
      </c>
      <c r="BI75" s="533">
        <f t="shared" si="211"/>
        <v>0</v>
      </c>
      <c r="BJ75" s="533">
        <f t="shared" si="212"/>
        <v>0</v>
      </c>
      <c r="BK75" s="533">
        <f t="shared" si="213"/>
        <v>0</v>
      </c>
      <c r="BL75" s="533">
        <f t="shared" si="214"/>
        <v>0</v>
      </c>
      <c r="BM75" s="533">
        <f t="shared" si="215"/>
        <v>0</v>
      </c>
      <c r="BN75" s="533">
        <f t="shared" si="216"/>
        <v>0</v>
      </c>
      <c r="BO75" s="533">
        <f t="shared" si="217"/>
        <v>0</v>
      </c>
      <c r="BP75" s="533">
        <f t="shared" si="218"/>
        <v>0</v>
      </c>
      <c r="BQ75" s="533">
        <f t="shared" si="219"/>
        <v>0</v>
      </c>
      <c r="BR75" s="533">
        <f t="shared" si="220"/>
        <v>0</v>
      </c>
      <c r="BS75" s="533">
        <f t="shared" si="221"/>
        <v>0</v>
      </c>
      <c r="BT75" s="533">
        <f t="shared" si="222"/>
        <v>0</v>
      </c>
      <c r="BU75" s="533">
        <f t="shared" si="223"/>
        <v>0</v>
      </c>
      <c r="BV75" s="533">
        <f t="shared" si="224"/>
        <v>0</v>
      </c>
      <c r="BW75" s="533">
        <f t="shared" si="225"/>
        <v>0</v>
      </c>
      <c r="BX75" s="533">
        <f t="shared" si="226"/>
        <v>0</v>
      </c>
      <c r="BY75" s="533">
        <f t="shared" si="227"/>
        <v>0</v>
      </c>
      <c r="BZ75" s="533">
        <f t="shared" si="228"/>
        <v>0</v>
      </c>
      <c r="CA75" s="533">
        <f t="shared" si="229"/>
        <v>0</v>
      </c>
      <c r="CB75" s="533">
        <f t="shared" si="234"/>
        <v>0</v>
      </c>
    </row>
    <row r="76" spans="2:80" ht="18.75" customHeight="1" x14ac:dyDescent="0.15">
      <c r="B76" s="541"/>
      <c r="C76" s="542" t="s">
        <v>130</v>
      </c>
      <c r="D76" s="543"/>
      <c r="E76" s="543"/>
      <c r="F76" s="543"/>
      <c r="G76" s="543"/>
      <c r="H76" s="543"/>
      <c r="I76" s="543"/>
      <c r="J76" s="543"/>
      <c r="K76" s="543"/>
      <c r="L76" s="543"/>
      <c r="M76" s="543"/>
      <c r="N76" s="543"/>
      <c r="O76" s="543"/>
      <c r="P76" s="543"/>
      <c r="Q76" s="543"/>
      <c r="R76" s="543"/>
      <c r="S76" s="543"/>
      <c r="T76" s="543"/>
      <c r="U76" s="543"/>
      <c r="V76" s="543"/>
      <c r="W76" s="543"/>
      <c r="X76" s="543"/>
      <c r="Y76" s="543"/>
      <c r="Z76" s="543"/>
      <c r="AA76" s="543"/>
      <c r="AB76" s="543"/>
      <c r="AC76" s="543"/>
      <c r="AD76" s="543"/>
      <c r="AE76" s="543"/>
      <c r="AF76" s="543"/>
      <c r="AG76" s="543"/>
      <c r="AH76" s="543"/>
      <c r="AI76" s="543"/>
      <c r="AJ76" s="543"/>
      <c r="AK76" s="543"/>
      <c r="AL76" s="543"/>
      <c r="AM76" s="543"/>
      <c r="AN76" s="544">
        <f t="shared" si="230"/>
        <v>0</v>
      </c>
      <c r="AP76" s="531">
        <f t="shared" si="231"/>
        <v>0</v>
      </c>
      <c r="AQ76" s="532" t="str">
        <f t="shared" si="232"/>
        <v>～</v>
      </c>
      <c r="AR76" s="533">
        <f t="shared" si="233"/>
        <v>0</v>
      </c>
      <c r="AS76" s="533">
        <f t="shared" si="195"/>
        <v>0</v>
      </c>
      <c r="AT76" s="533">
        <f t="shared" si="196"/>
        <v>0</v>
      </c>
      <c r="AU76" s="533">
        <f t="shared" si="197"/>
        <v>0</v>
      </c>
      <c r="AV76" s="533">
        <f t="shared" si="198"/>
        <v>0</v>
      </c>
      <c r="AW76" s="533">
        <f t="shared" si="199"/>
        <v>0</v>
      </c>
      <c r="AX76" s="533">
        <f t="shared" si="200"/>
        <v>0</v>
      </c>
      <c r="AY76" s="533">
        <f t="shared" si="201"/>
        <v>0</v>
      </c>
      <c r="AZ76" s="533">
        <f t="shared" si="202"/>
        <v>0</v>
      </c>
      <c r="BA76" s="533">
        <f t="shared" si="203"/>
        <v>0</v>
      </c>
      <c r="BB76" s="533">
        <f t="shared" si="204"/>
        <v>0</v>
      </c>
      <c r="BC76" s="533">
        <f t="shared" si="205"/>
        <v>0</v>
      </c>
      <c r="BD76" s="533">
        <f t="shared" si="206"/>
        <v>0</v>
      </c>
      <c r="BE76" s="533">
        <f t="shared" si="207"/>
        <v>0</v>
      </c>
      <c r="BF76" s="533">
        <f t="shared" si="208"/>
        <v>0</v>
      </c>
      <c r="BG76" s="533">
        <f t="shared" si="209"/>
        <v>0</v>
      </c>
      <c r="BH76" s="533">
        <f t="shared" si="210"/>
        <v>0</v>
      </c>
      <c r="BI76" s="533">
        <f t="shared" si="211"/>
        <v>0</v>
      </c>
      <c r="BJ76" s="533">
        <f t="shared" si="212"/>
        <v>0</v>
      </c>
      <c r="BK76" s="533">
        <f t="shared" si="213"/>
        <v>0</v>
      </c>
      <c r="BL76" s="533">
        <f t="shared" si="214"/>
        <v>0</v>
      </c>
      <c r="BM76" s="533">
        <f t="shared" si="215"/>
        <v>0</v>
      </c>
      <c r="BN76" s="533">
        <f t="shared" si="216"/>
        <v>0</v>
      </c>
      <c r="BO76" s="533">
        <f t="shared" si="217"/>
        <v>0</v>
      </c>
      <c r="BP76" s="533">
        <f t="shared" si="218"/>
        <v>0</v>
      </c>
      <c r="BQ76" s="533">
        <f t="shared" si="219"/>
        <v>0</v>
      </c>
      <c r="BR76" s="533">
        <f t="shared" si="220"/>
        <v>0</v>
      </c>
      <c r="BS76" s="533">
        <f t="shared" si="221"/>
        <v>0</v>
      </c>
      <c r="BT76" s="533">
        <f t="shared" si="222"/>
        <v>0</v>
      </c>
      <c r="BU76" s="533">
        <f t="shared" si="223"/>
        <v>0</v>
      </c>
      <c r="BV76" s="533">
        <f t="shared" si="224"/>
        <v>0</v>
      </c>
      <c r="BW76" s="533">
        <f t="shared" si="225"/>
        <v>0</v>
      </c>
      <c r="BX76" s="533">
        <f t="shared" si="226"/>
        <v>0</v>
      </c>
      <c r="BY76" s="533">
        <f t="shared" si="227"/>
        <v>0</v>
      </c>
      <c r="BZ76" s="533">
        <f t="shared" si="228"/>
        <v>0</v>
      </c>
      <c r="CA76" s="533">
        <f t="shared" si="229"/>
        <v>0</v>
      </c>
      <c r="CB76" s="533">
        <f t="shared" si="234"/>
        <v>0</v>
      </c>
    </row>
    <row r="77" spans="2:80" s="125" customFormat="1" ht="18.75" customHeight="1" x14ac:dyDescent="0.15">
      <c r="B77" s="541"/>
      <c r="C77" s="542" t="s">
        <v>130</v>
      </c>
      <c r="D77" s="543"/>
      <c r="E77" s="543"/>
      <c r="F77" s="543"/>
      <c r="G77" s="543"/>
      <c r="H77" s="543"/>
      <c r="I77" s="543"/>
      <c r="J77" s="543"/>
      <c r="K77" s="543"/>
      <c r="L77" s="543"/>
      <c r="M77" s="543"/>
      <c r="N77" s="543"/>
      <c r="O77" s="543"/>
      <c r="P77" s="543"/>
      <c r="Q77" s="543"/>
      <c r="R77" s="543"/>
      <c r="S77" s="543"/>
      <c r="T77" s="543"/>
      <c r="U77" s="543"/>
      <c r="V77" s="543"/>
      <c r="W77" s="543"/>
      <c r="X77" s="543"/>
      <c r="Y77" s="543"/>
      <c r="Z77" s="543"/>
      <c r="AA77" s="543"/>
      <c r="AB77" s="543"/>
      <c r="AC77" s="543"/>
      <c r="AD77" s="543"/>
      <c r="AE77" s="543"/>
      <c r="AF77" s="543"/>
      <c r="AG77" s="543"/>
      <c r="AH77" s="543"/>
      <c r="AI77" s="543"/>
      <c r="AJ77" s="543"/>
      <c r="AK77" s="543"/>
      <c r="AL77" s="543"/>
      <c r="AM77" s="543"/>
      <c r="AN77" s="544">
        <f t="shared" si="230"/>
        <v>0</v>
      </c>
      <c r="AP77" s="531">
        <f t="shared" si="231"/>
        <v>0</v>
      </c>
      <c r="AQ77" s="532" t="str">
        <f t="shared" si="232"/>
        <v>～</v>
      </c>
      <c r="AR77" s="533">
        <f t="shared" si="233"/>
        <v>0</v>
      </c>
      <c r="AS77" s="533">
        <f t="shared" si="195"/>
        <v>0</v>
      </c>
      <c r="AT77" s="533">
        <f t="shared" si="196"/>
        <v>0</v>
      </c>
      <c r="AU77" s="533">
        <f t="shared" si="197"/>
        <v>0</v>
      </c>
      <c r="AV77" s="533">
        <f t="shared" si="198"/>
        <v>0</v>
      </c>
      <c r="AW77" s="533">
        <f t="shared" si="199"/>
        <v>0</v>
      </c>
      <c r="AX77" s="533">
        <f t="shared" si="200"/>
        <v>0</v>
      </c>
      <c r="AY77" s="533">
        <f t="shared" si="201"/>
        <v>0</v>
      </c>
      <c r="AZ77" s="533">
        <f t="shared" si="202"/>
        <v>0</v>
      </c>
      <c r="BA77" s="533">
        <f t="shared" si="203"/>
        <v>0</v>
      </c>
      <c r="BB77" s="533">
        <f t="shared" si="204"/>
        <v>0</v>
      </c>
      <c r="BC77" s="533">
        <f t="shared" si="205"/>
        <v>0</v>
      </c>
      <c r="BD77" s="533">
        <f t="shared" si="206"/>
        <v>0</v>
      </c>
      <c r="BE77" s="533">
        <f t="shared" si="207"/>
        <v>0</v>
      </c>
      <c r="BF77" s="533">
        <f t="shared" si="208"/>
        <v>0</v>
      </c>
      <c r="BG77" s="533">
        <f t="shared" si="209"/>
        <v>0</v>
      </c>
      <c r="BH77" s="533">
        <f t="shared" si="210"/>
        <v>0</v>
      </c>
      <c r="BI77" s="533">
        <f t="shared" si="211"/>
        <v>0</v>
      </c>
      <c r="BJ77" s="533">
        <f t="shared" si="212"/>
        <v>0</v>
      </c>
      <c r="BK77" s="533">
        <f t="shared" si="213"/>
        <v>0</v>
      </c>
      <c r="BL77" s="533">
        <f t="shared" si="214"/>
        <v>0</v>
      </c>
      <c r="BM77" s="533">
        <f t="shared" si="215"/>
        <v>0</v>
      </c>
      <c r="BN77" s="533">
        <f t="shared" si="216"/>
        <v>0</v>
      </c>
      <c r="BO77" s="533">
        <f t="shared" si="217"/>
        <v>0</v>
      </c>
      <c r="BP77" s="533">
        <f t="shared" si="218"/>
        <v>0</v>
      </c>
      <c r="BQ77" s="533">
        <f t="shared" si="219"/>
        <v>0</v>
      </c>
      <c r="BR77" s="533">
        <f t="shared" si="220"/>
        <v>0</v>
      </c>
      <c r="BS77" s="533">
        <f t="shared" si="221"/>
        <v>0</v>
      </c>
      <c r="BT77" s="533">
        <f t="shared" si="222"/>
        <v>0</v>
      </c>
      <c r="BU77" s="533">
        <f t="shared" si="223"/>
        <v>0</v>
      </c>
      <c r="BV77" s="533">
        <f t="shared" si="224"/>
        <v>0</v>
      </c>
      <c r="BW77" s="533">
        <f t="shared" si="225"/>
        <v>0</v>
      </c>
      <c r="BX77" s="533">
        <f t="shared" si="226"/>
        <v>0</v>
      </c>
      <c r="BY77" s="533">
        <f t="shared" si="227"/>
        <v>0</v>
      </c>
      <c r="BZ77" s="533">
        <f t="shared" si="228"/>
        <v>0</v>
      </c>
      <c r="CA77" s="533">
        <f t="shared" si="229"/>
        <v>0</v>
      </c>
      <c r="CB77" s="533">
        <f t="shared" si="234"/>
        <v>0</v>
      </c>
    </row>
    <row r="78" spans="2:80" s="125" customFormat="1" ht="18.75" customHeight="1" x14ac:dyDescent="0.15">
      <c r="B78" s="541"/>
      <c r="C78" s="542" t="s">
        <v>130</v>
      </c>
      <c r="D78" s="543"/>
      <c r="E78" s="543"/>
      <c r="F78" s="543"/>
      <c r="G78" s="543"/>
      <c r="H78" s="543"/>
      <c r="I78" s="543"/>
      <c r="J78" s="543"/>
      <c r="K78" s="543"/>
      <c r="L78" s="543"/>
      <c r="M78" s="543"/>
      <c r="N78" s="543"/>
      <c r="O78" s="543"/>
      <c r="P78" s="543"/>
      <c r="Q78" s="543"/>
      <c r="R78" s="543"/>
      <c r="S78" s="543"/>
      <c r="T78" s="543"/>
      <c r="U78" s="543"/>
      <c r="V78" s="543"/>
      <c r="W78" s="543"/>
      <c r="X78" s="543"/>
      <c r="Y78" s="543"/>
      <c r="Z78" s="543"/>
      <c r="AA78" s="543"/>
      <c r="AB78" s="543"/>
      <c r="AC78" s="543"/>
      <c r="AD78" s="543"/>
      <c r="AE78" s="543"/>
      <c r="AF78" s="543"/>
      <c r="AG78" s="543"/>
      <c r="AH78" s="543"/>
      <c r="AI78" s="543"/>
      <c r="AJ78" s="543"/>
      <c r="AK78" s="543"/>
      <c r="AL78" s="543"/>
      <c r="AM78" s="543"/>
      <c r="AN78" s="544">
        <f t="shared" si="230"/>
        <v>0</v>
      </c>
      <c r="AP78" s="531">
        <f t="shared" si="231"/>
        <v>0</v>
      </c>
      <c r="AQ78" s="532" t="str">
        <f t="shared" si="232"/>
        <v>～</v>
      </c>
      <c r="AR78" s="533">
        <f t="shared" si="233"/>
        <v>0</v>
      </c>
      <c r="AS78" s="533">
        <f t="shared" si="195"/>
        <v>0</v>
      </c>
      <c r="AT78" s="533">
        <f t="shared" si="196"/>
        <v>0</v>
      </c>
      <c r="AU78" s="533">
        <f t="shared" si="197"/>
        <v>0</v>
      </c>
      <c r="AV78" s="533">
        <f t="shared" si="198"/>
        <v>0</v>
      </c>
      <c r="AW78" s="533">
        <f t="shared" si="199"/>
        <v>0</v>
      </c>
      <c r="AX78" s="533">
        <f t="shared" si="200"/>
        <v>0</v>
      </c>
      <c r="AY78" s="533">
        <f t="shared" si="201"/>
        <v>0</v>
      </c>
      <c r="AZ78" s="533">
        <f t="shared" si="202"/>
        <v>0</v>
      </c>
      <c r="BA78" s="533">
        <f t="shared" si="203"/>
        <v>0</v>
      </c>
      <c r="BB78" s="533">
        <f t="shared" si="204"/>
        <v>0</v>
      </c>
      <c r="BC78" s="533">
        <f t="shared" si="205"/>
        <v>0</v>
      </c>
      <c r="BD78" s="533">
        <f t="shared" si="206"/>
        <v>0</v>
      </c>
      <c r="BE78" s="533">
        <f t="shared" si="207"/>
        <v>0</v>
      </c>
      <c r="BF78" s="533">
        <f t="shared" si="208"/>
        <v>0</v>
      </c>
      <c r="BG78" s="533">
        <f t="shared" si="209"/>
        <v>0</v>
      </c>
      <c r="BH78" s="533">
        <f t="shared" si="210"/>
        <v>0</v>
      </c>
      <c r="BI78" s="533">
        <f t="shared" si="211"/>
        <v>0</v>
      </c>
      <c r="BJ78" s="533">
        <f t="shared" si="212"/>
        <v>0</v>
      </c>
      <c r="BK78" s="533">
        <f t="shared" si="213"/>
        <v>0</v>
      </c>
      <c r="BL78" s="533">
        <f t="shared" si="214"/>
        <v>0</v>
      </c>
      <c r="BM78" s="533">
        <f t="shared" si="215"/>
        <v>0</v>
      </c>
      <c r="BN78" s="533">
        <f t="shared" si="216"/>
        <v>0</v>
      </c>
      <c r="BO78" s="533">
        <f t="shared" si="217"/>
        <v>0</v>
      </c>
      <c r="BP78" s="533">
        <f t="shared" si="218"/>
        <v>0</v>
      </c>
      <c r="BQ78" s="533">
        <f t="shared" si="219"/>
        <v>0</v>
      </c>
      <c r="BR78" s="533">
        <f t="shared" si="220"/>
        <v>0</v>
      </c>
      <c r="BS78" s="533">
        <f t="shared" si="221"/>
        <v>0</v>
      </c>
      <c r="BT78" s="533">
        <f t="shared" si="222"/>
        <v>0</v>
      </c>
      <c r="BU78" s="533">
        <f t="shared" si="223"/>
        <v>0</v>
      </c>
      <c r="BV78" s="533">
        <f t="shared" si="224"/>
        <v>0</v>
      </c>
      <c r="BW78" s="533">
        <f t="shared" si="225"/>
        <v>0</v>
      </c>
      <c r="BX78" s="533">
        <f t="shared" si="226"/>
        <v>0</v>
      </c>
      <c r="BY78" s="533">
        <f t="shared" si="227"/>
        <v>0</v>
      </c>
      <c r="BZ78" s="533">
        <f t="shared" si="228"/>
        <v>0</v>
      </c>
      <c r="CA78" s="533">
        <f t="shared" si="229"/>
        <v>0</v>
      </c>
      <c r="CB78" s="533">
        <f t="shared" si="234"/>
        <v>0</v>
      </c>
    </row>
    <row r="79" spans="2:80" s="125" customFormat="1" ht="18.75" customHeight="1" x14ac:dyDescent="0.15">
      <c r="B79" s="541"/>
      <c r="C79" s="542" t="s">
        <v>130</v>
      </c>
      <c r="D79" s="543"/>
      <c r="E79" s="543"/>
      <c r="F79" s="543"/>
      <c r="G79" s="543"/>
      <c r="H79" s="543"/>
      <c r="I79" s="543"/>
      <c r="J79" s="543"/>
      <c r="K79" s="543"/>
      <c r="L79" s="543"/>
      <c r="M79" s="543"/>
      <c r="N79" s="543"/>
      <c r="O79" s="543"/>
      <c r="P79" s="543"/>
      <c r="Q79" s="543"/>
      <c r="R79" s="543"/>
      <c r="S79" s="543"/>
      <c r="T79" s="543"/>
      <c r="U79" s="543"/>
      <c r="V79" s="543"/>
      <c r="W79" s="543"/>
      <c r="X79" s="543"/>
      <c r="Y79" s="543"/>
      <c r="Z79" s="543"/>
      <c r="AA79" s="543"/>
      <c r="AB79" s="543"/>
      <c r="AC79" s="543"/>
      <c r="AD79" s="543"/>
      <c r="AE79" s="543"/>
      <c r="AF79" s="543"/>
      <c r="AG79" s="543"/>
      <c r="AH79" s="543"/>
      <c r="AI79" s="543"/>
      <c r="AJ79" s="543"/>
      <c r="AK79" s="543"/>
      <c r="AL79" s="543"/>
      <c r="AM79" s="543"/>
      <c r="AN79" s="544">
        <f t="shared" si="230"/>
        <v>0</v>
      </c>
      <c r="AP79" s="531">
        <f t="shared" si="231"/>
        <v>0</v>
      </c>
      <c r="AQ79" s="532" t="str">
        <f t="shared" si="232"/>
        <v>～</v>
      </c>
      <c r="AR79" s="533">
        <f t="shared" si="233"/>
        <v>0</v>
      </c>
      <c r="AS79" s="533">
        <f t="shared" si="195"/>
        <v>0</v>
      </c>
      <c r="AT79" s="533">
        <f t="shared" si="196"/>
        <v>0</v>
      </c>
      <c r="AU79" s="533">
        <f t="shared" si="197"/>
        <v>0</v>
      </c>
      <c r="AV79" s="533">
        <f t="shared" si="198"/>
        <v>0</v>
      </c>
      <c r="AW79" s="533">
        <f t="shared" si="199"/>
        <v>0</v>
      </c>
      <c r="AX79" s="533">
        <f t="shared" si="200"/>
        <v>0</v>
      </c>
      <c r="AY79" s="533">
        <f t="shared" si="201"/>
        <v>0</v>
      </c>
      <c r="AZ79" s="533">
        <f t="shared" si="202"/>
        <v>0</v>
      </c>
      <c r="BA79" s="533">
        <f t="shared" si="203"/>
        <v>0</v>
      </c>
      <c r="BB79" s="533">
        <f t="shared" si="204"/>
        <v>0</v>
      </c>
      <c r="BC79" s="533">
        <f t="shared" si="205"/>
        <v>0</v>
      </c>
      <c r="BD79" s="533">
        <f t="shared" si="206"/>
        <v>0</v>
      </c>
      <c r="BE79" s="533">
        <f t="shared" si="207"/>
        <v>0</v>
      </c>
      <c r="BF79" s="533">
        <f t="shared" si="208"/>
        <v>0</v>
      </c>
      <c r="BG79" s="533">
        <f t="shared" si="209"/>
        <v>0</v>
      </c>
      <c r="BH79" s="533">
        <f t="shared" si="210"/>
        <v>0</v>
      </c>
      <c r="BI79" s="533">
        <f t="shared" si="211"/>
        <v>0</v>
      </c>
      <c r="BJ79" s="533">
        <f t="shared" si="212"/>
        <v>0</v>
      </c>
      <c r="BK79" s="533">
        <f t="shared" si="213"/>
        <v>0</v>
      </c>
      <c r="BL79" s="533">
        <f t="shared" si="214"/>
        <v>0</v>
      </c>
      <c r="BM79" s="533">
        <f t="shared" si="215"/>
        <v>0</v>
      </c>
      <c r="BN79" s="533">
        <f t="shared" si="216"/>
        <v>0</v>
      </c>
      <c r="BO79" s="533">
        <f t="shared" si="217"/>
        <v>0</v>
      </c>
      <c r="BP79" s="533">
        <f t="shared" si="218"/>
        <v>0</v>
      </c>
      <c r="BQ79" s="533">
        <f t="shared" si="219"/>
        <v>0</v>
      </c>
      <c r="BR79" s="533">
        <f t="shared" si="220"/>
        <v>0</v>
      </c>
      <c r="BS79" s="533">
        <f t="shared" si="221"/>
        <v>0</v>
      </c>
      <c r="BT79" s="533">
        <f t="shared" si="222"/>
        <v>0</v>
      </c>
      <c r="BU79" s="533">
        <f t="shared" si="223"/>
        <v>0</v>
      </c>
      <c r="BV79" s="533">
        <f t="shared" si="224"/>
        <v>0</v>
      </c>
      <c r="BW79" s="533">
        <f t="shared" si="225"/>
        <v>0</v>
      </c>
      <c r="BX79" s="533">
        <f t="shared" si="226"/>
        <v>0</v>
      </c>
      <c r="BY79" s="533">
        <f t="shared" si="227"/>
        <v>0</v>
      </c>
      <c r="BZ79" s="533">
        <f t="shared" si="228"/>
        <v>0</v>
      </c>
      <c r="CA79" s="533">
        <f t="shared" si="229"/>
        <v>0</v>
      </c>
      <c r="CB79" s="533">
        <f t="shared" si="234"/>
        <v>0</v>
      </c>
    </row>
    <row r="80" spans="2:80" s="125" customFormat="1" ht="18.75" customHeight="1" x14ac:dyDescent="0.15">
      <c r="B80" s="541"/>
      <c r="C80" s="542" t="s">
        <v>130</v>
      </c>
      <c r="D80" s="543"/>
      <c r="E80" s="543"/>
      <c r="F80" s="543"/>
      <c r="G80" s="543"/>
      <c r="H80" s="543"/>
      <c r="I80" s="543"/>
      <c r="J80" s="543"/>
      <c r="K80" s="543"/>
      <c r="L80" s="543"/>
      <c r="M80" s="543"/>
      <c r="N80" s="543"/>
      <c r="O80" s="543"/>
      <c r="P80" s="543"/>
      <c r="Q80" s="543"/>
      <c r="R80" s="543"/>
      <c r="S80" s="543"/>
      <c r="T80" s="543"/>
      <c r="U80" s="543"/>
      <c r="V80" s="543"/>
      <c r="W80" s="543"/>
      <c r="X80" s="543"/>
      <c r="Y80" s="543"/>
      <c r="Z80" s="543"/>
      <c r="AA80" s="543"/>
      <c r="AB80" s="543"/>
      <c r="AC80" s="543"/>
      <c r="AD80" s="543"/>
      <c r="AE80" s="543"/>
      <c r="AF80" s="543"/>
      <c r="AG80" s="543"/>
      <c r="AH80" s="543"/>
      <c r="AI80" s="543"/>
      <c r="AJ80" s="543"/>
      <c r="AK80" s="543"/>
      <c r="AL80" s="543"/>
      <c r="AM80" s="543"/>
      <c r="AN80" s="544">
        <f t="shared" si="230"/>
        <v>0</v>
      </c>
      <c r="AP80" s="531">
        <f t="shared" si="231"/>
        <v>0</v>
      </c>
      <c r="AQ80" s="532" t="str">
        <f t="shared" si="232"/>
        <v>～</v>
      </c>
      <c r="AR80" s="533">
        <f t="shared" si="233"/>
        <v>0</v>
      </c>
      <c r="AS80" s="533">
        <f t="shared" si="195"/>
        <v>0</v>
      </c>
      <c r="AT80" s="533">
        <f t="shared" si="196"/>
        <v>0</v>
      </c>
      <c r="AU80" s="533">
        <f t="shared" si="197"/>
        <v>0</v>
      </c>
      <c r="AV80" s="533">
        <f t="shared" si="198"/>
        <v>0</v>
      </c>
      <c r="AW80" s="533">
        <f t="shared" si="199"/>
        <v>0</v>
      </c>
      <c r="AX80" s="533">
        <f t="shared" si="200"/>
        <v>0</v>
      </c>
      <c r="AY80" s="533">
        <f t="shared" si="201"/>
        <v>0</v>
      </c>
      <c r="AZ80" s="533">
        <f t="shared" si="202"/>
        <v>0</v>
      </c>
      <c r="BA80" s="533">
        <f t="shared" si="203"/>
        <v>0</v>
      </c>
      <c r="BB80" s="533">
        <f t="shared" si="204"/>
        <v>0</v>
      </c>
      <c r="BC80" s="533">
        <f t="shared" si="205"/>
        <v>0</v>
      </c>
      <c r="BD80" s="533">
        <f t="shared" si="206"/>
        <v>0</v>
      </c>
      <c r="BE80" s="533">
        <f t="shared" si="207"/>
        <v>0</v>
      </c>
      <c r="BF80" s="533">
        <f t="shared" si="208"/>
        <v>0</v>
      </c>
      <c r="BG80" s="533">
        <f t="shared" si="209"/>
        <v>0</v>
      </c>
      <c r="BH80" s="533">
        <f t="shared" si="210"/>
        <v>0</v>
      </c>
      <c r="BI80" s="533">
        <f t="shared" si="211"/>
        <v>0</v>
      </c>
      <c r="BJ80" s="533">
        <f t="shared" si="212"/>
        <v>0</v>
      </c>
      <c r="BK80" s="533">
        <f t="shared" si="213"/>
        <v>0</v>
      </c>
      <c r="BL80" s="533">
        <f t="shared" si="214"/>
        <v>0</v>
      </c>
      <c r="BM80" s="533">
        <f t="shared" si="215"/>
        <v>0</v>
      </c>
      <c r="BN80" s="533">
        <f t="shared" si="216"/>
        <v>0</v>
      </c>
      <c r="BO80" s="533">
        <f t="shared" si="217"/>
        <v>0</v>
      </c>
      <c r="BP80" s="533">
        <f t="shared" si="218"/>
        <v>0</v>
      </c>
      <c r="BQ80" s="533">
        <f t="shared" si="219"/>
        <v>0</v>
      </c>
      <c r="BR80" s="533">
        <f t="shared" si="220"/>
        <v>0</v>
      </c>
      <c r="BS80" s="533">
        <f t="shared" si="221"/>
        <v>0</v>
      </c>
      <c r="BT80" s="533">
        <f t="shared" si="222"/>
        <v>0</v>
      </c>
      <c r="BU80" s="533">
        <f t="shared" si="223"/>
        <v>0</v>
      </c>
      <c r="BV80" s="533">
        <f t="shared" si="224"/>
        <v>0</v>
      </c>
      <c r="BW80" s="533">
        <f t="shared" si="225"/>
        <v>0</v>
      </c>
      <c r="BX80" s="533">
        <f t="shared" si="226"/>
        <v>0</v>
      </c>
      <c r="BY80" s="533">
        <f t="shared" si="227"/>
        <v>0</v>
      </c>
      <c r="BZ80" s="533">
        <f t="shared" si="228"/>
        <v>0</v>
      </c>
      <c r="CA80" s="533">
        <f t="shared" si="229"/>
        <v>0</v>
      </c>
      <c r="CB80" s="533">
        <f t="shared" si="234"/>
        <v>0</v>
      </c>
    </row>
    <row r="81" spans="2:80" ht="18.75" customHeight="1" x14ac:dyDescent="0.15">
      <c r="B81" s="545"/>
      <c r="C81" s="546" t="s">
        <v>130</v>
      </c>
      <c r="D81" s="547"/>
      <c r="E81" s="547"/>
      <c r="F81" s="547"/>
      <c r="G81" s="547"/>
      <c r="H81" s="547"/>
      <c r="I81" s="547"/>
      <c r="J81" s="547"/>
      <c r="K81" s="547"/>
      <c r="L81" s="547"/>
      <c r="M81" s="547"/>
      <c r="N81" s="547"/>
      <c r="O81" s="547"/>
      <c r="P81" s="547"/>
      <c r="Q81" s="547"/>
      <c r="R81" s="547"/>
      <c r="S81" s="547"/>
      <c r="T81" s="547"/>
      <c r="U81" s="547"/>
      <c r="V81" s="547"/>
      <c r="W81" s="547"/>
      <c r="X81" s="547"/>
      <c r="Y81" s="547"/>
      <c r="Z81" s="547"/>
      <c r="AA81" s="547"/>
      <c r="AB81" s="547"/>
      <c r="AC81" s="547"/>
      <c r="AD81" s="547"/>
      <c r="AE81" s="547"/>
      <c r="AF81" s="547"/>
      <c r="AG81" s="547"/>
      <c r="AH81" s="547"/>
      <c r="AI81" s="547"/>
      <c r="AJ81" s="547"/>
      <c r="AK81" s="547"/>
      <c r="AL81" s="547"/>
      <c r="AM81" s="547"/>
      <c r="AN81" s="548">
        <f t="shared" si="230"/>
        <v>0</v>
      </c>
      <c r="AP81" s="534">
        <f t="shared" si="231"/>
        <v>0</v>
      </c>
      <c r="AQ81" s="535" t="str">
        <f t="shared" si="232"/>
        <v>～</v>
      </c>
      <c r="AR81" s="536">
        <f t="shared" si="233"/>
        <v>0</v>
      </c>
      <c r="AS81" s="536">
        <f t="shared" si="195"/>
        <v>0</v>
      </c>
      <c r="AT81" s="536">
        <f t="shared" si="196"/>
        <v>0</v>
      </c>
      <c r="AU81" s="536">
        <f t="shared" si="197"/>
        <v>0</v>
      </c>
      <c r="AV81" s="536">
        <f t="shared" si="198"/>
        <v>0</v>
      </c>
      <c r="AW81" s="536">
        <f t="shared" si="199"/>
        <v>0</v>
      </c>
      <c r="AX81" s="536">
        <f t="shared" si="200"/>
        <v>0</v>
      </c>
      <c r="AY81" s="536">
        <f t="shared" si="201"/>
        <v>0</v>
      </c>
      <c r="AZ81" s="536">
        <f t="shared" si="202"/>
        <v>0</v>
      </c>
      <c r="BA81" s="536">
        <f t="shared" si="203"/>
        <v>0</v>
      </c>
      <c r="BB81" s="536">
        <f t="shared" si="204"/>
        <v>0</v>
      </c>
      <c r="BC81" s="536">
        <f t="shared" si="205"/>
        <v>0</v>
      </c>
      <c r="BD81" s="536">
        <f t="shared" si="206"/>
        <v>0</v>
      </c>
      <c r="BE81" s="536">
        <f t="shared" si="207"/>
        <v>0</v>
      </c>
      <c r="BF81" s="536">
        <f t="shared" si="208"/>
        <v>0</v>
      </c>
      <c r="BG81" s="536">
        <f t="shared" si="209"/>
        <v>0</v>
      </c>
      <c r="BH81" s="536">
        <f t="shared" si="210"/>
        <v>0</v>
      </c>
      <c r="BI81" s="536">
        <f t="shared" si="211"/>
        <v>0</v>
      </c>
      <c r="BJ81" s="536">
        <f t="shared" si="212"/>
        <v>0</v>
      </c>
      <c r="BK81" s="536">
        <f t="shared" si="213"/>
        <v>0</v>
      </c>
      <c r="BL81" s="536">
        <f t="shared" si="214"/>
        <v>0</v>
      </c>
      <c r="BM81" s="536">
        <f t="shared" si="215"/>
        <v>0</v>
      </c>
      <c r="BN81" s="536">
        <f t="shared" si="216"/>
        <v>0</v>
      </c>
      <c r="BO81" s="536">
        <f t="shared" si="217"/>
        <v>0</v>
      </c>
      <c r="BP81" s="536">
        <f t="shared" si="218"/>
        <v>0</v>
      </c>
      <c r="BQ81" s="536">
        <f t="shared" si="219"/>
        <v>0</v>
      </c>
      <c r="BR81" s="536">
        <f t="shared" si="220"/>
        <v>0</v>
      </c>
      <c r="BS81" s="536">
        <f t="shared" si="221"/>
        <v>0</v>
      </c>
      <c r="BT81" s="536">
        <f t="shared" si="222"/>
        <v>0</v>
      </c>
      <c r="BU81" s="536">
        <f t="shared" si="223"/>
        <v>0</v>
      </c>
      <c r="BV81" s="536">
        <f t="shared" si="224"/>
        <v>0</v>
      </c>
      <c r="BW81" s="536">
        <f t="shared" si="225"/>
        <v>0</v>
      </c>
      <c r="BX81" s="536">
        <f t="shared" si="226"/>
        <v>0</v>
      </c>
      <c r="BY81" s="536">
        <f t="shared" si="227"/>
        <v>0</v>
      </c>
      <c r="BZ81" s="536">
        <f t="shared" si="228"/>
        <v>0</v>
      </c>
      <c r="CA81" s="536">
        <f t="shared" si="229"/>
        <v>0</v>
      </c>
      <c r="CB81" s="536">
        <f t="shared" si="234"/>
        <v>0</v>
      </c>
    </row>
    <row r="82" spans="2:80" ht="18.75" customHeight="1" x14ac:dyDescent="0.15">
      <c r="B82" s="271" t="s">
        <v>51</v>
      </c>
      <c r="C82" s="242"/>
      <c r="D82" s="334">
        <f>SUM(D67:D81)</f>
        <v>0</v>
      </c>
      <c r="E82" s="334">
        <f t="shared" ref="E82:AL82" si="235">SUM(E67:E81)</f>
        <v>0</v>
      </c>
      <c r="F82" s="334">
        <f t="shared" si="235"/>
        <v>0</v>
      </c>
      <c r="G82" s="334">
        <f t="shared" si="235"/>
        <v>0</v>
      </c>
      <c r="H82" s="334">
        <f t="shared" si="235"/>
        <v>0</v>
      </c>
      <c r="I82" s="334">
        <f t="shared" si="235"/>
        <v>0</v>
      </c>
      <c r="J82" s="334">
        <f t="shared" si="235"/>
        <v>0</v>
      </c>
      <c r="K82" s="334">
        <f t="shared" si="235"/>
        <v>0</v>
      </c>
      <c r="L82" s="334">
        <f t="shared" si="235"/>
        <v>0</v>
      </c>
      <c r="M82" s="334">
        <f t="shared" si="235"/>
        <v>0</v>
      </c>
      <c r="N82" s="334">
        <f t="shared" si="235"/>
        <v>0</v>
      </c>
      <c r="O82" s="334">
        <f t="shared" si="235"/>
        <v>0</v>
      </c>
      <c r="P82" s="334">
        <f t="shared" si="235"/>
        <v>0</v>
      </c>
      <c r="Q82" s="334">
        <f t="shared" si="235"/>
        <v>0</v>
      </c>
      <c r="R82" s="334">
        <f t="shared" si="235"/>
        <v>0</v>
      </c>
      <c r="S82" s="334">
        <f t="shared" si="235"/>
        <v>0</v>
      </c>
      <c r="T82" s="334">
        <f t="shared" si="235"/>
        <v>0</v>
      </c>
      <c r="U82" s="334">
        <f t="shared" si="235"/>
        <v>0</v>
      </c>
      <c r="V82" s="334">
        <f t="shared" si="235"/>
        <v>0</v>
      </c>
      <c r="W82" s="334">
        <f t="shared" si="235"/>
        <v>0</v>
      </c>
      <c r="X82" s="334">
        <f t="shared" si="235"/>
        <v>0</v>
      </c>
      <c r="Y82" s="334">
        <f t="shared" si="235"/>
        <v>0</v>
      </c>
      <c r="Z82" s="334">
        <f t="shared" si="235"/>
        <v>0</v>
      </c>
      <c r="AA82" s="334">
        <f t="shared" si="235"/>
        <v>0</v>
      </c>
      <c r="AB82" s="334">
        <f t="shared" si="235"/>
        <v>0</v>
      </c>
      <c r="AC82" s="334">
        <f t="shared" si="235"/>
        <v>0</v>
      </c>
      <c r="AD82" s="334">
        <f t="shared" si="235"/>
        <v>0</v>
      </c>
      <c r="AE82" s="334">
        <f t="shared" si="235"/>
        <v>0</v>
      </c>
      <c r="AF82" s="334">
        <f t="shared" si="235"/>
        <v>0</v>
      </c>
      <c r="AG82" s="334">
        <f t="shared" si="235"/>
        <v>0</v>
      </c>
      <c r="AH82" s="334">
        <f t="shared" si="235"/>
        <v>0</v>
      </c>
      <c r="AI82" s="334">
        <f t="shared" si="235"/>
        <v>0</v>
      </c>
      <c r="AJ82" s="334">
        <f t="shared" si="235"/>
        <v>0</v>
      </c>
      <c r="AK82" s="334">
        <f t="shared" si="235"/>
        <v>0</v>
      </c>
      <c r="AL82" s="334">
        <f t="shared" si="235"/>
        <v>0</v>
      </c>
      <c r="AM82" s="334">
        <f>SUM(AM67:AM81)</f>
        <v>0</v>
      </c>
      <c r="AN82" s="334">
        <f>SUM(AN67:AN81)</f>
        <v>0</v>
      </c>
      <c r="AP82" s="252" t="s">
        <v>51</v>
      </c>
      <c r="AQ82" s="243"/>
      <c r="AR82" s="339">
        <f t="shared" ref="AR82" si="236">SUM(AR67:AR81)</f>
        <v>0</v>
      </c>
      <c r="AS82" s="339">
        <f t="shared" ref="AS82" si="237">SUM(AS67:AS81)</f>
        <v>0</v>
      </c>
      <c r="AT82" s="339">
        <f t="shared" ref="AT82" si="238">SUM(AT67:AT81)</f>
        <v>0</v>
      </c>
      <c r="AU82" s="339">
        <f t="shared" ref="AU82" si="239">SUM(AU67:AU81)</f>
        <v>0</v>
      </c>
      <c r="AV82" s="339">
        <f t="shared" ref="AV82" si="240">SUM(AV67:AV81)</f>
        <v>0</v>
      </c>
      <c r="AW82" s="339">
        <f t="shared" ref="AW82" si="241">SUM(AW67:AW81)</f>
        <v>0</v>
      </c>
      <c r="AX82" s="339">
        <f t="shared" ref="AX82" si="242">SUM(AX67:AX81)</f>
        <v>0</v>
      </c>
      <c r="AY82" s="339">
        <f t="shared" ref="AY82" si="243">SUM(AY67:AY81)</f>
        <v>0</v>
      </c>
      <c r="AZ82" s="339">
        <f t="shared" ref="AZ82" si="244">SUM(AZ67:AZ81)</f>
        <v>0</v>
      </c>
      <c r="BA82" s="339">
        <f t="shared" ref="BA82" si="245">SUM(BA67:BA81)</f>
        <v>0</v>
      </c>
      <c r="BB82" s="339">
        <f t="shared" ref="BB82" si="246">SUM(BB67:BB81)</f>
        <v>0</v>
      </c>
      <c r="BC82" s="339">
        <f t="shared" ref="BC82" si="247">SUM(BC67:BC81)</f>
        <v>0</v>
      </c>
      <c r="BD82" s="339">
        <f t="shared" ref="BD82" si="248">SUM(BD67:BD81)</f>
        <v>0</v>
      </c>
      <c r="BE82" s="339">
        <f t="shared" ref="BE82" si="249">SUM(BE67:BE81)</f>
        <v>0</v>
      </c>
      <c r="BF82" s="339">
        <f t="shared" ref="BF82" si="250">SUM(BF67:BF81)</f>
        <v>0</v>
      </c>
      <c r="BG82" s="339">
        <f t="shared" ref="BG82" si="251">SUM(BG67:BG81)</f>
        <v>0</v>
      </c>
      <c r="BH82" s="339">
        <f t="shared" ref="BH82" si="252">SUM(BH67:BH81)</f>
        <v>0</v>
      </c>
      <c r="BI82" s="339">
        <f t="shared" ref="BI82" si="253">SUM(BI67:BI81)</f>
        <v>0</v>
      </c>
      <c r="BJ82" s="339">
        <f t="shared" ref="BJ82" si="254">SUM(BJ67:BJ81)</f>
        <v>0</v>
      </c>
      <c r="BK82" s="339">
        <f t="shared" ref="BK82" si="255">SUM(BK67:BK81)</f>
        <v>0</v>
      </c>
      <c r="BL82" s="339">
        <f t="shared" ref="BL82" si="256">SUM(BL67:BL81)</f>
        <v>0</v>
      </c>
      <c r="BM82" s="339">
        <f t="shared" ref="BM82" si="257">SUM(BM67:BM81)</f>
        <v>0</v>
      </c>
      <c r="BN82" s="339">
        <f t="shared" ref="BN82" si="258">SUM(BN67:BN81)</f>
        <v>0</v>
      </c>
      <c r="BO82" s="339">
        <f t="shared" ref="BO82" si="259">SUM(BO67:BO81)</f>
        <v>0</v>
      </c>
      <c r="BP82" s="339">
        <f t="shared" ref="BP82" si="260">SUM(BP67:BP81)</f>
        <v>0</v>
      </c>
      <c r="BQ82" s="339">
        <f t="shared" ref="BQ82" si="261">SUM(BQ67:BQ81)</f>
        <v>0</v>
      </c>
      <c r="BR82" s="339">
        <f t="shared" ref="BR82" si="262">SUM(BR67:BR81)</f>
        <v>0</v>
      </c>
      <c r="BS82" s="339">
        <f t="shared" ref="BS82" si="263">SUM(BS67:BS81)</f>
        <v>0</v>
      </c>
      <c r="BT82" s="339">
        <f t="shared" ref="BT82" si="264">SUM(BT67:BT81)</f>
        <v>0</v>
      </c>
      <c r="BU82" s="339">
        <f t="shared" ref="BU82" si="265">SUM(BU67:BU81)</f>
        <v>0</v>
      </c>
      <c r="BV82" s="339">
        <f t="shared" ref="BV82" si="266">SUM(BV67:BV81)</f>
        <v>0</v>
      </c>
      <c r="BW82" s="339">
        <f t="shared" ref="BW82" si="267">SUM(BW67:BW81)</f>
        <v>0</v>
      </c>
      <c r="BX82" s="339">
        <f t="shared" ref="BX82" si="268">SUM(BX67:BX81)</f>
        <v>0</v>
      </c>
      <c r="BY82" s="339">
        <f t="shared" ref="BY82" si="269">SUM(BY67:BY81)</f>
        <v>0</v>
      </c>
      <c r="BZ82" s="339">
        <f t="shared" ref="BZ82" si="270">SUM(BZ67:BZ81)</f>
        <v>0</v>
      </c>
      <c r="CA82" s="339">
        <f>SUM(CA67:CA81)</f>
        <v>0</v>
      </c>
      <c r="CB82" s="339">
        <f>SUM(CB67:CB81)</f>
        <v>0</v>
      </c>
    </row>
    <row r="83" spans="2:80" ht="18.75" customHeight="1" x14ac:dyDescent="0.15">
      <c r="AR83" s="341"/>
      <c r="AS83" s="341"/>
      <c r="AT83" s="341"/>
      <c r="AU83" s="341"/>
      <c r="AV83" s="341"/>
      <c r="AW83" s="341"/>
      <c r="AX83" s="341"/>
      <c r="AY83" s="341"/>
      <c r="AZ83" s="341"/>
      <c r="BA83" s="341"/>
      <c r="BB83" s="341"/>
      <c r="BC83" s="341"/>
      <c r="BD83" s="341"/>
      <c r="BE83" s="341"/>
      <c r="BF83" s="341"/>
      <c r="BG83" s="341"/>
      <c r="BH83" s="341"/>
      <c r="BI83" s="341"/>
      <c r="BJ83" s="341"/>
      <c r="BK83" s="341"/>
      <c r="BL83" s="341"/>
      <c r="BM83" s="341"/>
      <c r="BN83" s="341"/>
      <c r="BO83" s="341"/>
      <c r="BP83" s="341"/>
      <c r="BQ83" s="341"/>
      <c r="BR83" s="341"/>
      <c r="BS83" s="341"/>
      <c r="BT83" s="341"/>
      <c r="BU83" s="341"/>
      <c r="BV83" s="341"/>
      <c r="BW83" s="341"/>
      <c r="BX83" s="341"/>
      <c r="BY83" s="341"/>
      <c r="BZ83" s="341"/>
      <c r="CA83" s="341"/>
      <c r="CB83" s="341"/>
    </row>
    <row r="84" spans="2:80" ht="18.75" customHeight="1" x14ac:dyDescent="0.15">
      <c r="AR84" s="341"/>
      <c r="AS84" s="341"/>
      <c r="AT84" s="341"/>
      <c r="AU84" s="341"/>
      <c r="AV84" s="341"/>
      <c r="AW84" s="341"/>
      <c r="AX84" s="341"/>
      <c r="AY84" s="341"/>
      <c r="AZ84" s="341"/>
      <c r="BA84" s="341"/>
      <c r="BB84" s="341"/>
      <c r="BC84" s="341"/>
      <c r="BD84" s="341"/>
      <c r="BE84" s="341"/>
      <c r="BF84" s="341"/>
      <c r="BG84" s="341"/>
      <c r="BH84" s="341"/>
      <c r="BI84" s="341"/>
      <c r="BJ84" s="341"/>
      <c r="BK84" s="341"/>
      <c r="BL84" s="341"/>
      <c r="BM84" s="341"/>
      <c r="BN84" s="341"/>
      <c r="BO84" s="341"/>
      <c r="BP84" s="341"/>
      <c r="BQ84" s="341"/>
      <c r="BR84" s="341"/>
      <c r="BS84" s="341"/>
      <c r="BT84" s="341"/>
      <c r="BU84" s="341"/>
      <c r="BV84" s="341"/>
      <c r="BW84" s="341"/>
      <c r="BX84" s="341"/>
      <c r="BY84" s="341"/>
      <c r="BZ84" s="341"/>
      <c r="CA84" s="341"/>
      <c r="CB84" s="341"/>
    </row>
    <row r="85" spans="2:80" ht="18.75" customHeight="1" x14ac:dyDescent="0.15">
      <c r="AP85" s="130" t="s">
        <v>347</v>
      </c>
      <c r="AR85" s="341"/>
      <c r="AS85" s="341"/>
      <c r="AT85" s="341"/>
      <c r="AU85" s="341"/>
      <c r="AV85" s="341"/>
      <c r="AW85" s="341"/>
      <c r="AX85" s="341"/>
      <c r="AY85" s="341"/>
      <c r="AZ85" s="341"/>
      <c r="BA85" s="341"/>
      <c r="BB85" s="341"/>
      <c r="BC85" s="341"/>
      <c r="BD85" s="341"/>
      <c r="BE85" s="341"/>
      <c r="BF85" s="341"/>
      <c r="BG85" s="341"/>
      <c r="BH85" s="341"/>
      <c r="BI85" s="341"/>
      <c r="BJ85" s="341"/>
      <c r="BK85" s="341"/>
      <c r="BL85" s="341"/>
      <c r="BM85" s="341"/>
      <c r="BN85" s="341"/>
      <c r="BO85" s="341"/>
      <c r="BP85" s="341"/>
      <c r="BQ85" s="341"/>
      <c r="BR85" s="341"/>
      <c r="BS85" s="341"/>
      <c r="BT85" s="341"/>
      <c r="BU85" s="341"/>
      <c r="BV85" s="341"/>
      <c r="BW85" s="341"/>
      <c r="BX85" s="341"/>
      <c r="BY85" s="341"/>
      <c r="BZ85" s="341"/>
      <c r="CA85" s="341"/>
      <c r="CB85" s="341"/>
    </row>
    <row r="86" spans="2:80" ht="18.75" customHeight="1" x14ac:dyDescent="0.15">
      <c r="AP86" s="1061" t="s">
        <v>352</v>
      </c>
      <c r="AQ86" s="332" t="s">
        <v>349</v>
      </c>
      <c r="AR86" s="1062" t="s">
        <v>54</v>
      </c>
      <c r="AS86" s="1063"/>
      <c r="AT86" s="1064"/>
      <c r="AU86" s="1062" t="s">
        <v>65</v>
      </c>
      <c r="AV86" s="1063"/>
      <c r="AW86" s="1064"/>
      <c r="AX86" s="1062" t="s">
        <v>66</v>
      </c>
      <c r="AY86" s="1063"/>
      <c r="AZ86" s="1064"/>
      <c r="BA86" s="1062" t="s">
        <v>67</v>
      </c>
      <c r="BB86" s="1063"/>
      <c r="BC86" s="1064"/>
      <c r="BD86" s="1062" t="s">
        <v>68</v>
      </c>
      <c r="BE86" s="1063"/>
      <c r="BF86" s="1064"/>
      <c r="BG86" s="1062" t="s">
        <v>69</v>
      </c>
      <c r="BH86" s="1063"/>
      <c r="BI86" s="1064"/>
      <c r="BJ86" s="1062" t="s">
        <v>70</v>
      </c>
      <c r="BK86" s="1063"/>
      <c r="BL86" s="1064"/>
      <c r="BM86" s="1062" t="s">
        <v>71</v>
      </c>
      <c r="BN86" s="1063"/>
      <c r="BO86" s="1064"/>
      <c r="BP86" s="1062" t="s">
        <v>72</v>
      </c>
      <c r="BQ86" s="1063"/>
      <c r="BR86" s="1064"/>
      <c r="BS86" s="1062" t="s">
        <v>73</v>
      </c>
      <c r="BT86" s="1063"/>
      <c r="BU86" s="1064"/>
      <c r="BV86" s="1062" t="s">
        <v>74</v>
      </c>
      <c r="BW86" s="1063"/>
      <c r="BX86" s="1064"/>
      <c r="BY86" s="1062" t="s">
        <v>75</v>
      </c>
      <c r="BZ86" s="1063"/>
      <c r="CA86" s="1064"/>
      <c r="CB86" s="1065" t="s">
        <v>51</v>
      </c>
    </row>
    <row r="87" spans="2:80" ht="18.75" customHeight="1" x14ac:dyDescent="0.15">
      <c r="AO87" s="128">
        <f>SUM(AS87:CB87)</f>
        <v>0</v>
      </c>
      <c r="AP87" s="986"/>
      <c r="AQ87" s="333" t="s">
        <v>428</v>
      </c>
      <c r="AR87" s="344" t="s">
        <v>76</v>
      </c>
      <c r="AS87" s="344" t="s">
        <v>77</v>
      </c>
      <c r="AT87" s="344" t="s">
        <v>78</v>
      </c>
      <c r="AU87" s="344" t="s">
        <v>76</v>
      </c>
      <c r="AV87" s="344" t="s">
        <v>77</v>
      </c>
      <c r="AW87" s="344" t="s">
        <v>78</v>
      </c>
      <c r="AX87" s="344" t="s">
        <v>76</v>
      </c>
      <c r="AY87" s="344" t="s">
        <v>77</v>
      </c>
      <c r="AZ87" s="344" t="s">
        <v>78</v>
      </c>
      <c r="BA87" s="344" t="s">
        <v>76</v>
      </c>
      <c r="BB87" s="344" t="s">
        <v>77</v>
      </c>
      <c r="BC87" s="344" t="s">
        <v>78</v>
      </c>
      <c r="BD87" s="344" t="s">
        <v>76</v>
      </c>
      <c r="BE87" s="344" t="s">
        <v>77</v>
      </c>
      <c r="BF87" s="344" t="s">
        <v>78</v>
      </c>
      <c r="BG87" s="344" t="s">
        <v>76</v>
      </c>
      <c r="BH87" s="344" t="s">
        <v>77</v>
      </c>
      <c r="BI87" s="344" t="s">
        <v>78</v>
      </c>
      <c r="BJ87" s="344" t="s">
        <v>76</v>
      </c>
      <c r="BK87" s="344" t="s">
        <v>77</v>
      </c>
      <c r="BL87" s="344" t="s">
        <v>78</v>
      </c>
      <c r="BM87" s="344" t="s">
        <v>76</v>
      </c>
      <c r="BN87" s="344" t="s">
        <v>77</v>
      </c>
      <c r="BO87" s="344" t="s">
        <v>78</v>
      </c>
      <c r="BP87" s="344" t="s">
        <v>76</v>
      </c>
      <c r="BQ87" s="344" t="s">
        <v>77</v>
      </c>
      <c r="BR87" s="344" t="s">
        <v>78</v>
      </c>
      <c r="BS87" s="344" t="s">
        <v>76</v>
      </c>
      <c r="BT87" s="344" t="s">
        <v>77</v>
      </c>
      <c r="BU87" s="344" t="s">
        <v>78</v>
      </c>
      <c r="BV87" s="344" t="s">
        <v>76</v>
      </c>
      <c r="BW87" s="344" t="s">
        <v>77</v>
      </c>
      <c r="BX87" s="344" t="s">
        <v>78</v>
      </c>
      <c r="BY87" s="344" t="s">
        <v>76</v>
      </c>
      <c r="BZ87" s="344" t="s">
        <v>77</v>
      </c>
      <c r="CA87" s="344" t="s">
        <v>78</v>
      </c>
      <c r="CB87" s="1066"/>
    </row>
    <row r="88" spans="2:80" ht="18.75" customHeight="1" x14ac:dyDescent="0.15">
      <c r="AP88" s="352" t="s">
        <v>128</v>
      </c>
      <c r="AQ88" s="353" t="s">
        <v>350</v>
      </c>
      <c r="AR88" s="345">
        <f>SUM(AR22,AR42,AR62,AR82)</f>
        <v>0</v>
      </c>
      <c r="AS88" s="345">
        <f t="shared" ref="AS88:CA88" si="271">SUM(AS22,AS42,AS62,AS82)</f>
        <v>0</v>
      </c>
      <c r="AT88" s="345">
        <f t="shared" si="271"/>
        <v>0</v>
      </c>
      <c r="AU88" s="345">
        <f t="shared" si="271"/>
        <v>0</v>
      </c>
      <c r="AV88" s="345">
        <f t="shared" si="271"/>
        <v>0</v>
      </c>
      <c r="AW88" s="345">
        <f t="shared" si="271"/>
        <v>0</v>
      </c>
      <c r="AX88" s="345">
        <f t="shared" si="271"/>
        <v>0</v>
      </c>
      <c r="AY88" s="345">
        <f t="shared" si="271"/>
        <v>0</v>
      </c>
      <c r="AZ88" s="345">
        <f t="shared" si="271"/>
        <v>0</v>
      </c>
      <c r="BA88" s="345">
        <f t="shared" si="271"/>
        <v>0</v>
      </c>
      <c r="BB88" s="345">
        <f t="shared" si="271"/>
        <v>0</v>
      </c>
      <c r="BC88" s="345">
        <f t="shared" si="271"/>
        <v>0</v>
      </c>
      <c r="BD88" s="345">
        <f t="shared" si="271"/>
        <v>0</v>
      </c>
      <c r="BE88" s="345">
        <f t="shared" si="271"/>
        <v>0</v>
      </c>
      <c r="BF88" s="345">
        <f t="shared" si="271"/>
        <v>0</v>
      </c>
      <c r="BG88" s="345">
        <f t="shared" si="271"/>
        <v>0</v>
      </c>
      <c r="BH88" s="345">
        <f t="shared" si="271"/>
        <v>0</v>
      </c>
      <c r="BI88" s="345">
        <f t="shared" si="271"/>
        <v>0</v>
      </c>
      <c r="BJ88" s="345">
        <f t="shared" si="271"/>
        <v>0</v>
      </c>
      <c r="BK88" s="345">
        <f t="shared" si="271"/>
        <v>0</v>
      </c>
      <c r="BL88" s="345">
        <f t="shared" si="271"/>
        <v>0</v>
      </c>
      <c r="BM88" s="345">
        <f t="shared" si="271"/>
        <v>0</v>
      </c>
      <c r="BN88" s="345">
        <f t="shared" si="271"/>
        <v>0</v>
      </c>
      <c r="BO88" s="345">
        <f t="shared" si="271"/>
        <v>0</v>
      </c>
      <c r="BP88" s="345">
        <f t="shared" si="271"/>
        <v>0</v>
      </c>
      <c r="BQ88" s="345">
        <f t="shared" si="271"/>
        <v>0</v>
      </c>
      <c r="BR88" s="345">
        <f t="shared" si="271"/>
        <v>0</v>
      </c>
      <c r="BS88" s="345">
        <f t="shared" si="271"/>
        <v>0</v>
      </c>
      <c r="BT88" s="345">
        <f t="shared" si="271"/>
        <v>0</v>
      </c>
      <c r="BU88" s="345">
        <f t="shared" si="271"/>
        <v>0</v>
      </c>
      <c r="BV88" s="345">
        <f t="shared" si="271"/>
        <v>0</v>
      </c>
      <c r="BW88" s="345">
        <f t="shared" si="271"/>
        <v>0</v>
      </c>
      <c r="BX88" s="345">
        <f t="shared" si="271"/>
        <v>0</v>
      </c>
      <c r="BY88" s="345">
        <f t="shared" si="271"/>
        <v>0</v>
      </c>
      <c r="BZ88" s="345">
        <f t="shared" si="271"/>
        <v>0</v>
      </c>
      <c r="CA88" s="345">
        <f t="shared" si="271"/>
        <v>0</v>
      </c>
      <c r="CB88" s="346">
        <f>SUM(AR88:CA88)</f>
        <v>0</v>
      </c>
    </row>
    <row r="89" spans="2:80" ht="18.75" customHeight="1" x14ac:dyDescent="0.15">
      <c r="AO89" s="129"/>
      <c r="AP89" s="514" t="s">
        <v>348</v>
      </c>
      <c r="AQ89" s="515">
        <v>64</v>
      </c>
      <c r="AR89" s="516">
        <f>IF(AR88&lt;=$AQ89,AR88,$AQ89)</f>
        <v>0</v>
      </c>
      <c r="AS89" s="516">
        <f t="shared" ref="AS89:CA89" si="272">IF(AS88&lt;=$AQ89,AS88,$AQ89)</f>
        <v>0</v>
      </c>
      <c r="AT89" s="516">
        <f t="shared" si="272"/>
        <v>0</v>
      </c>
      <c r="AU89" s="516">
        <f t="shared" si="272"/>
        <v>0</v>
      </c>
      <c r="AV89" s="516">
        <f t="shared" si="272"/>
        <v>0</v>
      </c>
      <c r="AW89" s="516">
        <f t="shared" si="272"/>
        <v>0</v>
      </c>
      <c r="AX89" s="516">
        <f t="shared" si="272"/>
        <v>0</v>
      </c>
      <c r="AY89" s="516">
        <f t="shared" si="272"/>
        <v>0</v>
      </c>
      <c r="AZ89" s="516">
        <f t="shared" si="272"/>
        <v>0</v>
      </c>
      <c r="BA89" s="516">
        <f t="shared" si="272"/>
        <v>0</v>
      </c>
      <c r="BB89" s="516">
        <f t="shared" si="272"/>
        <v>0</v>
      </c>
      <c r="BC89" s="516">
        <f t="shared" si="272"/>
        <v>0</v>
      </c>
      <c r="BD89" s="516">
        <f t="shared" si="272"/>
        <v>0</v>
      </c>
      <c r="BE89" s="516">
        <f t="shared" si="272"/>
        <v>0</v>
      </c>
      <c r="BF89" s="516">
        <f t="shared" si="272"/>
        <v>0</v>
      </c>
      <c r="BG89" s="516">
        <f t="shared" si="272"/>
        <v>0</v>
      </c>
      <c r="BH89" s="516">
        <f t="shared" si="272"/>
        <v>0</v>
      </c>
      <c r="BI89" s="516">
        <f t="shared" si="272"/>
        <v>0</v>
      </c>
      <c r="BJ89" s="516">
        <f t="shared" si="272"/>
        <v>0</v>
      </c>
      <c r="BK89" s="516">
        <f t="shared" si="272"/>
        <v>0</v>
      </c>
      <c r="BL89" s="516">
        <f t="shared" si="272"/>
        <v>0</v>
      </c>
      <c r="BM89" s="516">
        <f t="shared" si="272"/>
        <v>0</v>
      </c>
      <c r="BN89" s="516">
        <f t="shared" si="272"/>
        <v>0</v>
      </c>
      <c r="BO89" s="516">
        <f t="shared" si="272"/>
        <v>0</v>
      </c>
      <c r="BP89" s="516">
        <f t="shared" si="272"/>
        <v>0</v>
      </c>
      <c r="BQ89" s="516">
        <f t="shared" si="272"/>
        <v>0</v>
      </c>
      <c r="BR89" s="516">
        <f t="shared" si="272"/>
        <v>0</v>
      </c>
      <c r="BS89" s="516">
        <f t="shared" si="272"/>
        <v>0</v>
      </c>
      <c r="BT89" s="516">
        <f t="shared" si="272"/>
        <v>0</v>
      </c>
      <c r="BU89" s="516">
        <f t="shared" si="272"/>
        <v>0</v>
      </c>
      <c r="BV89" s="516">
        <f t="shared" si="272"/>
        <v>0</v>
      </c>
      <c r="BW89" s="516">
        <f t="shared" si="272"/>
        <v>0</v>
      </c>
      <c r="BX89" s="516">
        <f t="shared" si="272"/>
        <v>0</v>
      </c>
      <c r="BY89" s="516">
        <f t="shared" si="272"/>
        <v>0</v>
      </c>
      <c r="BZ89" s="516">
        <f t="shared" si="272"/>
        <v>0</v>
      </c>
      <c r="CA89" s="516">
        <f t="shared" si="272"/>
        <v>0</v>
      </c>
      <c r="CB89" s="517">
        <f t="shared" ref="CB89:CB90" si="273">SUM(AR89:CA89)</f>
        <v>0</v>
      </c>
    </row>
    <row r="90" spans="2:80" ht="18.75" customHeight="1" x14ac:dyDescent="0.15">
      <c r="AP90" s="518" t="s">
        <v>400</v>
      </c>
      <c r="AQ90" s="519" t="s">
        <v>351</v>
      </c>
      <c r="AR90" s="520">
        <f>AR88-AR89</f>
        <v>0</v>
      </c>
      <c r="AS90" s="520">
        <f t="shared" ref="AS90:CA90" si="274">AS88-AS89</f>
        <v>0</v>
      </c>
      <c r="AT90" s="520">
        <f t="shared" si="274"/>
        <v>0</v>
      </c>
      <c r="AU90" s="520">
        <f t="shared" si="274"/>
        <v>0</v>
      </c>
      <c r="AV90" s="520">
        <f t="shared" si="274"/>
        <v>0</v>
      </c>
      <c r="AW90" s="520">
        <f t="shared" si="274"/>
        <v>0</v>
      </c>
      <c r="AX90" s="520">
        <f t="shared" si="274"/>
        <v>0</v>
      </c>
      <c r="AY90" s="520">
        <f t="shared" si="274"/>
        <v>0</v>
      </c>
      <c r="AZ90" s="520">
        <f t="shared" si="274"/>
        <v>0</v>
      </c>
      <c r="BA90" s="520">
        <f t="shared" si="274"/>
        <v>0</v>
      </c>
      <c r="BB90" s="520">
        <f t="shared" si="274"/>
        <v>0</v>
      </c>
      <c r="BC90" s="520">
        <f t="shared" si="274"/>
        <v>0</v>
      </c>
      <c r="BD90" s="520">
        <f t="shared" si="274"/>
        <v>0</v>
      </c>
      <c r="BE90" s="520">
        <f t="shared" si="274"/>
        <v>0</v>
      </c>
      <c r="BF90" s="520">
        <f t="shared" si="274"/>
        <v>0</v>
      </c>
      <c r="BG90" s="520">
        <f t="shared" si="274"/>
        <v>0</v>
      </c>
      <c r="BH90" s="520">
        <f t="shared" si="274"/>
        <v>0</v>
      </c>
      <c r="BI90" s="520">
        <f t="shared" si="274"/>
        <v>0</v>
      </c>
      <c r="BJ90" s="520">
        <f t="shared" si="274"/>
        <v>0</v>
      </c>
      <c r="BK90" s="520">
        <f t="shared" si="274"/>
        <v>0</v>
      </c>
      <c r="BL90" s="520">
        <f t="shared" si="274"/>
        <v>0</v>
      </c>
      <c r="BM90" s="520">
        <f t="shared" si="274"/>
        <v>0</v>
      </c>
      <c r="BN90" s="520">
        <f t="shared" si="274"/>
        <v>0</v>
      </c>
      <c r="BO90" s="520">
        <f t="shared" si="274"/>
        <v>0</v>
      </c>
      <c r="BP90" s="520">
        <f t="shared" si="274"/>
        <v>0</v>
      </c>
      <c r="BQ90" s="520">
        <f t="shared" si="274"/>
        <v>0</v>
      </c>
      <c r="BR90" s="520">
        <f t="shared" si="274"/>
        <v>0</v>
      </c>
      <c r="BS90" s="520">
        <f t="shared" si="274"/>
        <v>0</v>
      </c>
      <c r="BT90" s="520">
        <f t="shared" si="274"/>
        <v>0</v>
      </c>
      <c r="BU90" s="520">
        <f t="shared" si="274"/>
        <v>0</v>
      </c>
      <c r="BV90" s="520">
        <f t="shared" si="274"/>
        <v>0</v>
      </c>
      <c r="BW90" s="520">
        <f t="shared" si="274"/>
        <v>0</v>
      </c>
      <c r="BX90" s="520">
        <f t="shared" si="274"/>
        <v>0</v>
      </c>
      <c r="BY90" s="520">
        <f t="shared" si="274"/>
        <v>0</v>
      </c>
      <c r="BZ90" s="520">
        <f t="shared" si="274"/>
        <v>0</v>
      </c>
      <c r="CA90" s="520">
        <f t="shared" si="274"/>
        <v>0</v>
      </c>
      <c r="CB90" s="521">
        <f t="shared" si="273"/>
        <v>0</v>
      </c>
    </row>
    <row r="92" spans="2:80" ht="18.75" customHeight="1" x14ac:dyDescent="0.15">
      <c r="AR92" s="130" t="s">
        <v>129</v>
      </c>
      <c r="AS92" s="347"/>
      <c r="AT92" s="347"/>
      <c r="AU92" s="347"/>
    </row>
    <row r="93" spans="2:80" ht="18.75" customHeight="1" x14ac:dyDescent="0.15">
      <c r="AR93" s="348" t="s">
        <v>52</v>
      </c>
      <c r="AS93" s="522" t="s">
        <v>48</v>
      </c>
      <c r="AT93" s="523" t="s">
        <v>53</v>
      </c>
      <c r="AU93" s="348" t="s">
        <v>50</v>
      </c>
    </row>
    <row r="94" spans="2:80" ht="18.75" customHeight="1" x14ac:dyDescent="0.15">
      <c r="AR94" s="349" t="s">
        <v>54</v>
      </c>
      <c r="AS94" s="524">
        <f>SUM(AR89:AT89)</f>
        <v>0</v>
      </c>
      <c r="AT94" s="525">
        <f>SUM(AR90:AT90)</f>
        <v>0</v>
      </c>
      <c r="AU94" s="350">
        <f>SUM(AS94:AT94)</f>
        <v>0</v>
      </c>
    </row>
    <row r="95" spans="2:80" ht="18.75" customHeight="1" x14ac:dyDescent="0.15">
      <c r="AR95" s="349" t="s">
        <v>27</v>
      </c>
      <c r="AS95" s="524">
        <f>SUM(AU89:AW89)</f>
        <v>0</v>
      </c>
      <c r="AT95" s="525">
        <f>SUM(AU90:AW90)</f>
        <v>0</v>
      </c>
      <c r="AU95" s="350">
        <f t="shared" ref="AU95:AU105" si="275">SUM(AS95:AT95)</f>
        <v>0</v>
      </c>
    </row>
    <row r="96" spans="2:80" ht="18.75" customHeight="1" x14ac:dyDescent="0.15">
      <c r="AR96" s="349" t="s">
        <v>28</v>
      </c>
      <c r="AS96" s="524">
        <f>SUM(AX89:AZ89)</f>
        <v>0</v>
      </c>
      <c r="AT96" s="525">
        <f>SUM(AX90:AZ90)</f>
        <v>0</v>
      </c>
      <c r="AU96" s="350">
        <f t="shared" si="275"/>
        <v>0</v>
      </c>
    </row>
    <row r="97" spans="44:47" ht="18.75" customHeight="1" x14ac:dyDescent="0.15">
      <c r="AR97" s="349" t="s">
        <v>18</v>
      </c>
      <c r="AS97" s="524">
        <f>SUM(BA89:BC89)</f>
        <v>0</v>
      </c>
      <c r="AT97" s="525">
        <f>SUM(BA90:BC90)</f>
        <v>0</v>
      </c>
      <c r="AU97" s="350">
        <f t="shared" si="275"/>
        <v>0</v>
      </c>
    </row>
    <row r="98" spans="44:47" ht="18.75" customHeight="1" x14ac:dyDescent="0.15">
      <c r="AR98" s="349" t="s">
        <v>19</v>
      </c>
      <c r="AS98" s="524">
        <f>SUM(BD89:BF89)</f>
        <v>0</v>
      </c>
      <c r="AT98" s="525">
        <f>SUM(BD90:BF90)</f>
        <v>0</v>
      </c>
      <c r="AU98" s="350">
        <f t="shared" si="275"/>
        <v>0</v>
      </c>
    </row>
    <row r="99" spans="44:47" ht="18.75" customHeight="1" x14ac:dyDescent="0.15">
      <c r="AR99" s="349" t="s">
        <v>20</v>
      </c>
      <c r="AS99" s="524">
        <f>SUM(BG89:BI89)</f>
        <v>0</v>
      </c>
      <c r="AT99" s="525">
        <f>SUM(BG90:BI90)</f>
        <v>0</v>
      </c>
      <c r="AU99" s="350">
        <f t="shared" si="275"/>
        <v>0</v>
      </c>
    </row>
    <row r="100" spans="44:47" ht="18.75" customHeight="1" x14ac:dyDescent="0.15">
      <c r="AR100" s="349" t="s">
        <v>21</v>
      </c>
      <c r="AS100" s="524">
        <f>SUM(BJ89:BL89)</f>
        <v>0</v>
      </c>
      <c r="AT100" s="525">
        <f>SUM(BJ90:BL90)</f>
        <v>0</v>
      </c>
      <c r="AU100" s="350">
        <f t="shared" si="275"/>
        <v>0</v>
      </c>
    </row>
    <row r="101" spans="44:47" ht="18.75" customHeight="1" x14ac:dyDescent="0.15">
      <c r="AR101" s="349" t="s">
        <v>22</v>
      </c>
      <c r="AS101" s="524">
        <f>SUM(BM89:BO89)</f>
        <v>0</v>
      </c>
      <c r="AT101" s="525">
        <f>SUM(BM90:BO90)</f>
        <v>0</v>
      </c>
      <c r="AU101" s="350">
        <f t="shared" si="275"/>
        <v>0</v>
      </c>
    </row>
    <row r="102" spans="44:47" ht="18.75" customHeight="1" x14ac:dyDescent="0.15">
      <c r="AR102" s="349" t="s">
        <v>23</v>
      </c>
      <c r="AS102" s="524">
        <f>SUM(BP89:BR89)</f>
        <v>0</v>
      </c>
      <c r="AT102" s="525">
        <f>SUM(BP90:BR90)</f>
        <v>0</v>
      </c>
      <c r="AU102" s="350">
        <f t="shared" si="275"/>
        <v>0</v>
      </c>
    </row>
    <row r="103" spans="44:47" ht="18.75" customHeight="1" x14ac:dyDescent="0.15">
      <c r="AR103" s="349" t="s">
        <v>24</v>
      </c>
      <c r="AS103" s="524">
        <f>SUM(BS89:BU89)</f>
        <v>0</v>
      </c>
      <c r="AT103" s="525">
        <f>SUM(BS90:BU90)</f>
        <v>0</v>
      </c>
      <c r="AU103" s="350">
        <f t="shared" si="275"/>
        <v>0</v>
      </c>
    </row>
    <row r="104" spans="44:47" ht="18.75" customHeight="1" x14ac:dyDescent="0.15">
      <c r="AR104" s="349" t="s">
        <v>25</v>
      </c>
      <c r="AS104" s="524">
        <f>SUM(BV89:BX89)</f>
        <v>0</v>
      </c>
      <c r="AT104" s="525">
        <f>SUM(BV90:BX90)</f>
        <v>0</v>
      </c>
      <c r="AU104" s="350">
        <f t="shared" si="275"/>
        <v>0</v>
      </c>
    </row>
    <row r="105" spans="44:47" ht="18.75" customHeight="1" x14ac:dyDescent="0.15">
      <c r="AR105" s="349" t="s">
        <v>26</v>
      </c>
      <c r="AS105" s="524">
        <f>SUM(BY89:CA89)</f>
        <v>0</v>
      </c>
      <c r="AT105" s="525">
        <f>SUM(BY90:CA90)</f>
        <v>0</v>
      </c>
      <c r="AU105" s="350">
        <f t="shared" si="275"/>
        <v>0</v>
      </c>
    </row>
    <row r="106" spans="44:47" ht="18.75" customHeight="1" x14ac:dyDescent="0.15">
      <c r="AR106" s="348" t="s">
        <v>51</v>
      </c>
      <c r="AS106" s="526">
        <f>SUM(AS94:AS105)</f>
        <v>0</v>
      </c>
      <c r="AT106" s="527">
        <f t="shared" ref="AT106:AU106" si="276">SUM(AT94:AT105)</f>
        <v>0</v>
      </c>
      <c r="AU106" s="351">
        <f t="shared" si="276"/>
        <v>0</v>
      </c>
    </row>
  </sheetData>
  <mergeCells count="134">
    <mergeCell ref="P5:R5"/>
    <mergeCell ref="M25:O25"/>
    <mergeCell ref="P25:R25"/>
    <mergeCell ref="S5:U5"/>
    <mergeCell ref="M5:O5"/>
    <mergeCell ref="CB5:CB6"/>
    <mergeCell ref="CB86:CB87"/>
    <mergeCell ref="BV86:BX86"/>
    <mergeCell ref="BY86:CA86"/>
    <mergeCell ref="BY5:CA5"/>
    <mergeCell ref="BV25:BX25"/>
    <mergeCell ref="BY25:CA25"/>
    <mergeCell ref="CB25:CB26"/>
    <mergeCell ref="AH45:AJ45"/>
    <mergeCell ref="AK45:AM45"/>
    <mergeCell ref="AN45:AN46"/>
    <mergeCell ref="AP45:AP46"/>
    <mergeCell ref="AQ5:AQ6"/>
    <mergeCell ref="BA5:BC5"/>
    <mergeCell ref="BM25:BO25"/>
    <mergeCell ref="BP25:BR25"/>
    <mergeCell ref="BS25:BU25"/>
    <mergeCell ref="M45:O45"/>
    <mergeCell ref="P45:R45"/>
    <mergeCell ref="S45:U45"/>
    <mergeCell ref="V45:X45"/>
    <mergeCell ref="Y45:AA45"/>
    <mergeCell ref="AB45:AD45"/>
    <mergeCell ref="AE45:AG45"/>
    <mergeCell ref="S25:U25"/>
    <mergeCell ref="BV5:BX5"/>
    <mergeCell ref="BJ86:BL86"/>
    <mergeCell ref="AP25:AP26"/>
    <mergeCell ref="AQ25:AQ26"/>
    <mergeCell ref="AR25:AT25"/>
    <mergeCell ref="AU25:AW25"/>
    <mergeCell ref="AX25:AZ25"/>
    <mergeCell ref="BA25:BC25"/>
    <mergeCell ref="BD25:BF25"/>
    <mergeCell ref="BG25:BI25"/>
    <mergeCell ref="BJ25:BL25"/>
    <mergeCell ref="AP5:AP6"/>
    <mergeCell ref="AR5:AT5"/>
    <mergeCell ref="AU5:AW5"/>
    <mergeCell ref="AX5:AZ5"/>
    <mergeCell ref="BJ5:BL5"/>
    <mergeCell ref="BG5:BI5"/>
    <mergeCell ref="BA86:BC86"/>
    <mergeCell ref="BM5:BO5"/>
    <mergeCell ref="BP5:BR5"/>
    <mergeCell ref="BA65:BC65"/>
    <mergeCell ref="BS5:BU5"/>
    <mergeCell ref="BD5:BF5"/>
    <mergeCell ref="BD86:BF86"/>
    <mergeCell ref="AK5:AM5"/>
    <mergeCell ref="V25:X25"/>
    <mergeCell ref="Y25:AA25"/>
    <mergeCell ref="AN25:AN26"/>
    <mergeCell ref="AB25:AD25"/>
    <mergeCell ref="AE25:AG25"/>
    <mergeCell ref="AN5:AN6"/>
    <mergeCell ref="AH5:AJ5"/>
    <mergeCell ref="AH25:AJ25"/>
    <mergeCell ref="AK25:AM25"/>
    <mergeCell ref="V5:X5"/>
    <mergeCell ref="Y5:AA5"/>
    <mergeCell ref="AB5:AD5"/>
    <mergeCell ref="AE5:AG5"/>
    <mergeCell ref="AK65:AM65"/>
    <mergeCell ref="AN65:AN66"/>
    <mergeCell ref="AP65:AP66"/>
    <mergeCell ref="AQ65:AQ66"/>
    <mergeCell ref="B45:B46"/>
    <mergeCell ref="C45:C46"/>
    <mergeCell ref="D45:F45"/>
    <mergeCell ref="G45:I45"/>
    <mergeCell ref="J45:L45"/>
    <mergeCell ref="B5:B6"/>
    <mergeCell ref="G5:I5"/>
    <mergeCell ref="J5:L5"/>
    <mergeCell ref="D5:F5"/>
    <mergeCell ref="B25:B26"/>
    <mergeCell ref="J25:L25"/>
    <mergeCell ref="G25:I25"/>
    <mergeCell ref="C5:C6"/>
    <mergeCell ref="C25:C26"/>
    <mergeCell ref="D25:F25"/>
    <mergeCell ref="CB45:CB46"/>
    <mergeCell ref="BD45:BF45"/>
    <mergeCell ref="BG45:BI45"/>
    <mergeCell ref="BJ45:BL45"/>
    <mergeCell ref="BM45:BO45"/>
    <mergeCell ref="BP45:BR45"/>
    <mergeCell ref="AQ45:AQ46"/>
    <mergeCell ref="AR45:AT45"/>
    <mergeCell ref="AU45:AW45"/>
    <mergeCell ref="AX45:AZ45"/>
    <mergeCell ref="BA45:BC45"/>
    <mergeCell ref="BS45:BU45"/>
    <mergeCell ref="BV45:BX45"/>
    <mergeCell ref="AP86:AP87"/>
    <mergeCell ref="BV65:BX65"/>
    <mergeCell ref="BY45:CA45"/>
    <mergeCell ref="AR86:AT86"/>
    <mergeCell ref="AU86:AW86"/>
    <mergeCell ref="AX86:AZ86"/>
    <mergeCell ref="BM86:BO86"/>
    <mergeCell ref="BS86:BU86"/>
    <mergeCell ref="BP86:BR86"/>
    <mergeCell ref="BG86:BI86"/>
    <mergeCell ref="BY65:CA65"/>
    <mergeCell ref="CB65:CB66"/>
    <mergeCell ref="B65:B66"/>
    <mergeCell ref="C65:C66"/>
    <mergeCell ref="D65:F65"/>
    <mergeCell ref="G65:I65"/>
    <mergeCell ref="J65:L65"/>
    <mergeCell ref="M65:O65"/>
    <mergeCell ref="P65:R65"/>
    <mergeCell ref="S65:U65"/>
    <mergeCell ref="V65:X65"/>
    <mergeCell ref="Y65:AA65"/>
    <mergeCell ref="AB65:AD65"/>
    <mergeCell ref="AE65:AG65"/>
    <mergeCell ref="BG65:BI65"/>
    <mergeCell ref="BJ65:BL65"/>
    <mergeCell ref="BM65:BO65"/>
    <mergeCell ref="BP65:BR65"/>
    <mergeCell ref="BS65:BU65"/>
    <mergeCell ref="AR65:AT65"/>
    <mergeCell ref="AU65:AW65"/>
    <mergeCell ref="AX65:AZ65"/>
    <mergeCell ref="BD65:BF65"/>
    <mergeCell ref="AH65:AJ65"/>
  </mergeCells>
  <phoneticPr fontId="2"/>
  <pageMargins left="0.39370078740157483" right="0.39370078740157483" top="0.78740157480314965" bottom="0.19685039370078741" header="0" footer="0"/>
  <pageSetup paperSize="9" scale="32" orientation="landscape" horizontalDpi="360" verticalDpi="36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81"/>
  <sheetViews>
    <sheetView topLeftCell="A43" zoomScale="70" zoomScaleNormal="70" workbookViewId="0">
      <selection activeCell="D85" sqref="D85"/>
    </sheetView>
  </sheetViews>
  <sheetFormatPr defaultRowHeight="13.5" x14ac:dyDescent="0.15"/>
  <cols>
    <col min="1" max="1" width="3.875" style="1" customWidth="1"/>
    <col min="2" max="2" width="5.375" style="1" customWidth="1"/>
    <col min="3" max="3" width="20.375" style="1" bestFit="1" customWidth="1"/>
    <col min="4" max="13" width="13.625" style="1" customWidth="1"/>
    <col min="14" max="14" width="3.75" style="1" customWidth="1"/>
    <col min="15" max="15" width="5.375" style="1" customWidth="1"/>
    <col min="16" max="16" width="20.375" style="1" bestFit="1" customWidth="1"/>
    <col min="17" max="26" width="13.75" style="1" customWidth="1"/>
    <col min="27" max="27" width="4" style="1" customWidth="1"/>
    <col min="28" max="28" width="5.375" style="1" customWidth="1"/>
    <col min="29" max="29" width="20.375" style="1" bestFit="1" customWidth="1"/>
    <col min="30" max="33" width="13.5" style="357" customWidth="1"/>
    <col min="34" max="39" width="13.75" style="1" customWidth="1"/>
    <col min="40" max="16384" width="9" style="1"/>
  </cols>
  <sheetData>
    <row r="1" spans="2:39" ht="21" x14ac:dyDescent="0.15">
      <c r="B1" s="14" t="s">
        <v>506</v>
      </c>
      <c r="G1" s="412"/>
      <c r="J1" s="412"/>
      <c r="L1" s="412"/>
      <c r="O1" s="14"/>
      <c r="Q1" s="413"/>
      <c r="AB1" s="14"/>
    </row>
    <row r="2" spans="2:39" ht="12.75" customHeight="1" x14ac:dyDescent="0.15">
      <c r="B2" s="14"/>
      <c r="O2" s="14"/>
      <c r="AB2" s="14"/>
    </row>
    <row r="3" spans="2:39" ht="22.5" customHeight="1" thickBot="1" x14ac:dyDescent="0.2">
      <c r="B3" s="563" t="s">
        <v>356</v>
      </c>
      <c r="C3" s="354"/>
      <c r="E3" s="413"/>
      <c r="F3" s="357"/>
      <c r="G3" s="357"/>
      <c r="H3" s="413"/>
      <c r="I3" s="357"/>
      <c r="J3" s="357"/>
      <c r="K3" s="357"/>
      <c r="L3" s="357"/>
      <c r="O3" s="561" t="s">
        <v>358</v>
      </c>
      <c r="P3" s="562"/>
      <c r="AB3" s="561" t="s">
        <v>424</v>
      </c>
      <c r="AC3" s="562"/>
    </row>
    <row r="4" spans="2:39" ht="25.5" customHeight="1" thickBot="1" x14ac:dyDescent="0.2">
      <c r="B4" s="83" t="s">
        <v>49</v>
      </c>
      <c r="C4" s="84" t="s">
        <v>115</v>
      </c>
      <c r="D4" s="84" t="s">
        <v>91</v>
      </c>
      <c r="E4" s="84" t="s">
        <v>353</v>
      </c>
      <c r="F4" s="84" t="s">
        <v>354</v>
      </c>
      <c r="G4" s="84" t="s">
        <v>355</v>
      </c>
      <c r="H4" s="84" t="s">
        <v>259</v>
      </c>
      <c r="I4" s="84" t="s">
        <v>470</v>
      </c>
      <c r="J4" s="84" t="s">
        <v>471</v>
      </c>
      <c r="K4" s="84" t="s">
        <v>472</v>
      </c>
      <c r="L4" s="84" t="s">
        <v>473</v>
      </c>
      <c r="M4" s="84" t="s">
        <v>474</v>
      </c>
      <c r="O4" s="83" t="s">
        <v>49</v>
      </c>
      <c r="P4" s="84" t="s">
        <v>115</v>
      </c>
      <c r="Q4" s="84" t="s">
        <v>91</v>
      </c>
      <c r="R4" s="84" t="s">
        <v>92</v>
      </c>
      <c r="S4" s="84" t="s">
        <v>93</v>
      </c>
      <c r="T4" s="84" t="s">
        <v>94</v>
      </c>
      <c r="U4" s="84" t="s">
        <v>259</v>
      </c>
      <c r="V4" s="84" t="s">
        <v>470</v>
      </c>
      <c r="W4" s="84" t="s">
        <v>471</v>
      </c>
      <c r="X4" s="84" t="s">
        <v>472</v>
      </c>
      <c r="Y4" s="84" t="s">
        <v>473</v>
      </c>
      <c r="Z4" s="84" t="s">
        <v>474</v>
      </c>
      <c r="AB4" s="83" t="s">
        <v>49</v>
      </c>
      <c r="AC4" s="84" t="s">
        <v>115</v>
      </c>
      <c r="AD4" s="84" t="s">
        <v>91</v>
      </c>
      <c r="AE4" s="84" t="s">
        <v>92</v>
      </c>
      <c r="AF4" s="84" t="s">
        <v>93</v>
      </c>
      <c r="AG4" s="84" t="s">
        <v>94</v>
      </c>
      <c r="AH4" s="84" t="s">
        <v>259</v>
      </c>
      <c r="AI4" s="84" t="s">
        <v>470</v>
      </c>
      <c r="AJ4" s="84" t="s">
        <v>471</v>
      </c>
      <c r="AK4" s="84" t="s">
        <v>472</v>
      </c>
      <c r="AL4" s="84" t="s">
        <v>473</v>
      </c>
      <c r="AM4" s="84" t="s">
        <v>474</v>
      </c>
    </row>
    <row r="5" spans="2:39" ht="25.5" customHeight="1" x14ac:dyDescent="0.15">
      <c r="B5" s="61"/>
      <c r="C5" s="62" t="s">
        <v>429</v>
      </c>
      <c r="D5" s="713">
        <f>SUM(Q5,AD5)</f>
        <v>0</v>
      </c>
      <c r="E5" s="713">
        <f t="shared" ref="E5:M6" si="0">SUM(R5,AE5)</f>
        <v>0</v>
      </c>
      <c r="F5" s="713">
        <f t="shared" si="0"/>
        <v>0</v>
      </c>
      <c r="G5" s="713">
        <f t="shared" si="0"/>
        <v>0</v>
      </c>
      <c r="H5" s="713">
        <f t="shared" si="0"/>
        <v>0</v>
      </c>
      <c r="I5" s="713">
        <f t="shared" si="0"/>
        <v>0</v>
      </c>
      <c r="J5" s="713">
        <f t="shared" si="0"/>
        <v>0</v>
      </c>
      <c r="K5" s="713">
        <f t="shared" si="0"/>
        <v>0</v>
      </c>
      <c r="L5" s="713">
        <f t="shared" si="0"/>
        <v>0</v>
      </c>
      <c r="M5" s="713">
        <f t="shared" si="0"/>
        <v>0</v>
      </c>
      <c r="O5" s="61"/>
      <c r="P5" s="718" t="str">
        <f>C5</f>
        <v>経営規模（ａ）</v>
      </c>
      <c r="Q5" s="622"/>
      <c r="R5" s="622"/>
      <c r="S5" s="622"/>
      <c r="T5" s="622"/>
      <c r="U5" s="622"/>
      <c r="V5" s="622"/>
      <c r="W5" s="622"/>
      <c r="X5" s="622"/>
      <c r="Y5" s="622"/>
      <c r="Z5" s="623"/>
      <c r="AB5" s="61"/>
      <c r="AC5" s="718" t="str">
        <f>C5</f>
        <v>経営規模（ａ）</v>
      </c>
      <c r="AD5" s="622"/>
      <c r="AE5" s="622"/>
      <c r="AF5" s="622"/>
      <c r="AG5" s="622"/>
      <c r="AH5" s="622"/>
      <c r="AI5" s="622"/>
      <c r="AJ5" s="622"/>
      <c r="AK5" s="622"/>
      <c r="AL5" s="622"/>
      <c r="AM5" s="623"/>
    </row>
    <row r="6" spans="2:39" ht="25.5" customHeight="1" x14ac:dyDescent="0.15">
      <c r="B6" s="63"/>
      <c r="C6" s="64" t="s">
        <v>98</v>
      </c>
      <c r="D6" s="723">
        <f>SUM(Q6,AD6)</f>
        <v>0</v>
      </c>
      <c r="E6" s="723">
        <f t="shared" si="0"/>
        <v>0</v>
      </c>
      <c r="F6" s="723">
        <f t="shared" si="0"/>
        <v>0</v>
      </c>
      <c r="G6" s="723">
        <f t="shared" si="0"/>
        <v>0</v>
      </c>
      <c r="H6" s="723">
        <f t="shared" si="0"/>
        <v>0</v>
      </c>
      <c r="I6" s="723">
        <f t="shared" si="0"/>
        <v>0</v>
      </c>
      <c r="J6" s="723">
        <f t="shared" si="0"/>
        <v>0</v>
      </c>
      <c r="K6" s="723">
        <f t="shared" si="0"/>
        <v>0</v>
      </c>
      <c r="L6" s="723">
        <f t="shared" si="0"/>
        <v>0</v>
      </c>
      <c r="M6" s="723">
        <f t="shared" si="0"/>
        <v>0</v>
      </c>
      <c r="O6" s="63"/>
      <c r="P6" s="717" t="str">
        <f>C6</f>
        <v>生産物収量（ｋｇ）</v>
      </c>
      <c r="Q6" s="549"/>
      <c r="R6" s="549"/>
      <c r="S6" s="549"/>
      <c r="T6" s="549"/>
      <c r="U6" s="549"/>
      <c r="V6" s="549"/>
      <c r="W6" s="549"/>
      <c r="X6" s="549"/>
      <c r="Y6" s="549"/>
      <c r="Z6" s="550"/>
      <c r="AB6" s="63"/>
      <c r="AC6" s="717" t="str">
        <f>C6</f>
        <v>生産物収量（ｋｇ）</v>
      </c>
      <c r="AD6" s="549"/>
      <c r="AE6" s="549"/>
      <c r="AF6" s="549"/>
      <c r="AG6" s="549"/>
      <c r="AH6" s="549"/>
      <c r="AI6" s="549"/>
      <c r="AJ6" s="549"/>
      <c r="AK6" s="549"/>
      <c r="AL6" s="549"/>
      <c r="AM6" s="550"/>
    </row>
    <row r="7" spans="2:39" ht="25.5" customHeight="1" thickBot="1" x14ac:dyDescent="0.2">
      <c r="B7" s="65"/>
      <c r="C7" s="66" t="s">
        <v>373</v>
      </c>
      <c r="D7" s="370"/>
      <c r="E7" s="370"/>
      <c r="F7" s="370"/>
      <c r="G7" s="370"/>
      <c r="H7" s="370"/>
      <c r="I7" s="370"/>
      <c r="J7" s="370"/>
      <c r="K7" s="370"/>
      <c r="L7" s="370"/>
      <c r="M7" s="370"/>
      <c r="O7" s="65"/>
      <c r="P7" s="719" t="str">
        <f>C7</f>
        <v>平均単価（円/kg ）</v>
      </c>
      <c r="Q7" s="624"/>
      <c r="R7" s="624"/>
      <c r="S7" s="624"/>
      <c r="T7" s="624"/>
      <c r="U7" s="624"/>
      <c r="V7" s="624"/>
      <c r="W7" s="624"/>
      <c r="X7" s="624"/>
      <c r="Y7" s="624"/>
      <c r="Z7" s="625"/>
      <c r="AB7" s="65"/>
      <c r="AC7" s="719" t="str">
        <f>C7</f>
        <v>平均単価（円/kg ）</v>
      </c>
      <c r="AD7" s="624"/>
      <c r="AE7" s="624"/>
      <c r="AF7" s="624"/>
      <c r="AG7" s="624"/>
      <c r="AH7" s="624"/>
      <c r="AI7" s="624"/>
      <c r="AJ7" s="624"/>
      <c r="AK7" s="624"/>
      <c r="AL7" s="624"/>
      <c r="AM7" s="625"/>
    </row>
    <row r="8" spans="2:39" ht="25.5" customHeight="1" x14ac:dyDescent="0.15">
      <c r="B8" s="67"/>
      <c r="C8" s="716" t="str">
        <f>"売上高（"&amp;O3&amp;"）"</f>
        <v>売上高（〇〇部門）</v>
      </c>
      <c r="D8" s="713">
        <f>SUM(Q8:Q9)</f>
        <v>0</v>
      </c>
      <c r="E8" s="713">
        <f t="shared" ref="E8:M8" si="1">SUM(R8:R9)</f>
        <v>0</v>
      </c>
      <c r="F8" s="713">
        <f t="shared" si="1"/>
        <v>0</v>
      </c>
      <c r="G8" s="713">
        <f t="shared" si="1"/>
        <v>0</v>
      </c>
      <c r="H8" s="713">
        <f t="shared" si="1"/>
        <v>0</v>
      </c>
      <c r="I8" s="713">
        <f t="shared" si="1"/>
        <v>0</v>
      </c>
      <c r="J8" s="713">
        <f t="shared" si="1"/>
        <v>0</v>
      </c>
      <c r="K8" s="713">
        <f t="shared" si="1"/>
        <v>0</v>
      </c>
      <c r="L8" s="713">
        <f t="shared" si="1"/>
        <v>0</v>
      </c>
      <c r="M8" s="713">
        <f t="shared" si="1"/>
        <v>0</v>
      </c>
      <c r="O8" s="67"/>
      <c r="P8" s="68" t="s">
        <v>100</v>
      </c>
      <c r="Q8" s="551"/>
      <c r="R8" s="551"/>
      <c r="S8" s="551"/>
      <c r="T8" s="551"/>
      <c r="U8" s="551"/>
      <c r="V8" s="551"/>
      <c r="W8" s="551"/>
      <c r="X8" s="551"/>
      <c r="Y8" s="551"/>
      <c r="Z8" s="552"/>
      <c r="AB8" s="67"/>
      <c r="AC8" s="68" t="s">
        <v>409</v>
      </c>
      <c r="AD8" s="551"/>
      <c r="AE8" s="551"/>
      <c r="AF8" s="551"/>
      <c r="AG8" s="551"/>
      <c r="AH8" s="551"/>
      <c r="AI8" s="551"/>
      <c r="AJ8" s="551"/>
      <c r="AK8" s="551"/>
      <c r="AL8" s="551"/>
      <c r="AM8" s="552"/>
    </row>
    <row r="9" spans="2:39" ht="25.5" customHeight="1" x14ac:dyDescent="0.15">
      <c r="B9" s="69" t="s">
        <v>110</v>
      </c>
      <c r="C9" s="717" t="str">
        <f>"売上高（"&amp;AB3&amp;"）"</f>
        <v>売上高（□□部門）</v>
      </c>
      <c r="D9" s="714">
        <f>SUM(AD8:AD9)</f>
        <v>0</v>
      </c>
      <c r="E9" s="714">
        <f t="shared" ref="E9:M9" si="2">SUM(AE8:AE9)</f>
        <v>0</v>
      </c>
      <c r="F9" s="714">
        <f t="shared" si="2"/>
        <v>0</v>
      </c>
      <c r="G9" s="714">
        <f t="shared" si="2"/>
        <v>0</v>
      </c>
      <c r="H9" s="714">
        <f t="shared" si="2"/>
        <v>0</v>
      </c>
      <c r="I9" s="714">
        <f>SUM(AI8:AI9)</f>
        <v>0</v>
      </c>
      <c r="J9" s="714">
        <f t="shared" si="2"/>
        <v>0</v>
      </c>
      <c r="K9" s="714">
        <f t="shared" si="2"/>
        <v>0</v>
      </c>
      <c r="L9" s="714">
        <f t="shared" si="2"/>
        <v>0</v>
      </c>
      <c r="M9" s="714">
        <f t="shared" si="2"/>
        <v>0</v>
      </c>
      <c r="O9" s="69" t="s">
        <v>110</v>
      </c>
      <c r="P9" s="64" t="s">
        <v>101</v>
      </c>
      <c r="Q9" s="553"/>
      <c r="R9" s="553"/>
      <c r="S9" s="553"/>
      <c r="T9" s="553"/>
      <c r="U9" s="553"/>
      <c r="V9" s="553"/>
      <c r="W9" s="553"/>
      <c r="X9" s="553"/>
      <c r="Y9" s="553"/>
      <c r="Z9" s="554"/>
      <c r="AB9" s="69" t="s">
        <v>110</v>
      </c>
      <c r="AC9" s="64" t="s">
        <v>410</v>
      </c>
      <c r="AD9" s="553"/>
      <c r="AE9" s="553"/>
      <c r="AF9" s="553"/>
      <c r="AG9" s="553"/>
      <c r="AH9" s="553"/>
      <c r="AI9" s="553"/>
      <c r="AJ9" s="553"/>
      <c r="AK9" s="553"/>
      <c r="AL9" s="553"/>
      <c r="AM9" s="554"/>
    </row>
    <row r="10" spans="2:39" ht="25.5" customHeight="1" x14ac:dyDescent="0.15">
      <c r="B10" s="69"/>
      <c r="C10" s="717"/>
      <c r="D10" s="715"/>
      <c r="E10" s="715"/>
      <c r="F10" s="715"/>
      <c r="G10" s="715"/>
      <c r="H10" s="715"/>
      <c r="I10" s="715"/>
      <c r="J10" s="715"/>
      <c r="K10" s="715"/>
      <c r="L10" s="715"/>
      <c r="M10" s="715"/>
      <c r="O10" s="69"/>
      <c r="P10" s="720" t="str">
        <f>C12</f>
        <v>作業受託収入</v>
      </c>
      <c r="Q10" s="555"/>
      <c r="R10" s="555"/>
      <c r="S10" s="555"/>
      <c r="T10" s="555"/>
      <c r="U10" s="555"/>
      <c r="V10" s="555"/>
      <c r="W10" s="555"/>
      <c r="X10" s="555"/>
      <c r="Y10" s="555"/>
      <c r="Z10" s="556"/>
      <c r="AB10" s="69"/>
      <c r="AC10" s="720" t="str">
        <f>C12</f>
        <v>作業受託収入</v>
      </c>
      <c r="AD10" s="555"/>
      <c r="AE10" s="555"/>
      <c r="AF10" s="555"/>
      <c r="AG10" s="555"/>
      <c r="AH10" s="555"/>
      <c r="AI10" s="555"/>
      <c r="AJ10" s="555"/>
      <c r="AK10" s="555"/>
      <c r="AL10" s="555"/>
      <c r="AM10" s="556"/>
    </row>
    <row r="11" spans="2:39" ht="25.5" customHeight="1" x14ac:dyDescent="0.15">
      <c r="B11" s="69" t="s">
        <v>111</v>
      </c>
      <c r="C11" s="717"/>
      <c r="D11" s="715"/>
      <c r="E11" s="715"/>
      <c r="F11" s="715"/>
      <c r="G11" s="715"/>
      <c r="H11" s="715"/>
      <c r="I11" s="715"/>
      <c r="J11" s="715"/>
      <c r="K11" s="715"/>
      <c r="L11" s="715"/>
      <c r="M11" s="715"/>
      <c r="O11" s="69" t="s">
        <v>111</v>
      </c>
      <c r="P11" s="64" t="s">
        <v>99</v>
      </c>
      <c r="Q11" s="555"/>
      <c r="R11" s="555"/>
      <c r="S11" s="555"/>
      <c r="T11" s="555"/>
      <c r="U11" s="555"/>
      <c r="V11" s="555"/>
      <c r="W11" s="555"/>
      <c r="X11" s="555"/>
      <c r="Y11" s="555"/>
      <c r="Z11" s="556"/>
      <c r="AB11" s="69" t="s">
        <v>111</v>
      </c>
      <c r="AC11" s="717" t="str">
        <f>P11</f>
        <v>交付金</v>
      </c>
      <c r="AD11" s="555"/>
      <c r="AE11" s="555"/>
      <c r="AF11" s="555"/>
      <c r="AG11" s="555"/>
      <c r="AH11" s="555"/>
      <c r="AI11" s="555"/>
      <c r="AJ11" s="555"/>
      <c r="AK11" s="555"/>
      <c r="AL11" s="555"/>
      <c r="AM11" s="556"/>
    </row>
    <row r="12" spans="2:39" ht="25.5" customHeight="1" x14ac:dyDescent="0.15">
      <c r="B12" s="69"/>
      <c r="C12" s="64" t="s">
        <v>376</v>
      </c>
      <c r="D12" s="715">
        <f>SUM(Q10,AD10)</f>
        <v>0</v>
      </c>
      <c r="E12" s="715">
        <f t="shared" ref="E12:M12" si="3">SUM(R10,AE10)</f>
        <v>0</v>
      </c>
      <c r="F12" s="715">
        <f t="shared" si="3"/>
        <v>0</v>
      </c>
      <c r="G12" s="715">
        <f t="shared" si="3"/>
        <v>0</v>
      </c>
      <c r="H12" s="715">
        <f t="shared" si="3"/>
        <v>0</v>
      </c>
      <c r="I12" s="715">
        <f t="shared" si="3"/>
        <v>0</v>
      </c>
      <c r="J12" s="715">
        <f t="shared" si="3"/>
        <v>0</v>
      </c>
      <c r="K12" s="715">
        <f t="shared" si="3"/>
        <v>0</v>
      </c>
      <c r="L12" s="715">
        <f t="shared" si="3"/>
        <v>0</v>
      </c>
      <c r="M12" s="715">
        <f t="shared" si="3"/>
        <v>0</v>
      </c>
      <c r="O12" s="69"/>
      <c r="P12" s="73" t="s">
        <v>96</v>
      </c>
      <c r="Q12" s="555"/>
      <c r="R12" s="555"/>
      <c r="S12" s="555"/>
      <c r="T12" s="555"/>
      <c r="U12" s="555"/>
      <c r="V12" s="555"/>
      <c r="W12" s="555"/>
      <c r="X12" s="555"/>
      <c r="Y12" s="555"/>
      <c r="Z12" s="556"/>
      <c r="AB12" s="69"/>
      <c r="AC12" s="64" t="s">
        <v>411</v>
      </c>
      <c r="AD12" s="555"/>
      <c r="AE12" s="555"/>
      <c r="AF12" s="555"/>
      <c r="AG12" s="555"/>
      <c r="AH12" s="555"/>
      <c r="AI12" s="555"/>
      <c r="AJ12" s="555"/>
      <c r="AK12" s="555"/>
      <c r="AL12" s="555"/>
      <c r="AM12" s="556"/>
    </row>
    <row r="13" spans="2:39" ht="25.5" customHeight="1" x14ac:dyDescent="0.15">
      <c r="B13" s="69"/>
      <c r="C13" s="64" t="s">
        <v>377</v>
      </c>
      <c r="D13" s="714">
        <f>SUM(Q11,Q12,AD11,AD12)</f>
        <v>0</v>
      </c>
      <c r="E13" s="714">
        <f t="shared" ref="E13:M13" si="4">SUM(R11,R12,AE11,AE12)</f>
        <v>0</v>
      </c>
      <c r="F13" s="714">
        <f t="shared" si="4"/>
        <v>0</v>
      </c>
      <c r="G13" s="714">
        <f t="shared" si="4"/>
        <v>0</v>
      </c>
      <c r="H13" s="714">
        <f t="shared" si="4"/>
        <v>0</v>
      </c>
      <c r="I13" s="714">
        <f t="shared" si="4"/>
        <v>0</v>
      </c>
      <c r="J13" s="714">
        <f t="shared" si="4"/>
        <v>0</v>
      </c>
      <c r="K13" s="714">
        <f t="shared" si="4"/>
        <v>0</v>
      </c>
      <c r="L13" s="714">
        <f t="shared" si="4"/>
        <v>0</v>
      </c>
      <c r="M13" s="714">
        <f t="shared" si="4"/>
        <v>0</v>
      </c>
      <c r="O13" s="69"/>
      <c r="P13" s="428"/>
      <c r="Q13" s="553"/>
      <c r="R13" s="553"/>
      <c r="S13" s="553"/>
      <c r="T13" s="553"/>
      <c r="U13" s="553"/>
      <c r="V13" s="553"/>
      <c r="W13" s="553"/>
      <c r="X13" s="553"/>
      <c r="Y13" s="553"/>
      <c r="Z13" s="554"/>
      <c r="AB13" s="69"/>
      <c r="AC13" s="428"/>
      <c r="AD13" s="553"/>
      <c r="AE13" s="553"/>
      <c r="AF13" s="553"/>
      <c r="AG13" s="553"/>
      <c r="AH13" s="553"/>
      <c r="AI13" s="553"/>
      <c r="AJ13" s="553"/>
      <c r="AK13" s="553"/>
      <c r="AL13" s="553"/>
      <c r="AM13" s="554"/>
    </row>
    <row r="14" spans="2:39" ht="25.5" customHeight="1" thickBot="1" x14ac:dyDescent="0.2">
      <c r="B14" s="70"/>
      <c r="C14" s="71" t="s">
        <v>114</v>
      </c>
      <c r="D14" s="355">
        <f>SUM(D8:D13)</f>
        <v>0</v>
      </c>
      <c r="E14" s="355">
        <f t="shared" ref="E14:M14" si="5">SUM(E8:E13)</f>
        <v>0</v>
      </c>
      <c r="F14" s="355">
        <f t="shared" si="5"/>
        <v>0</v>
      </c>
      <c r="G14" s="355">
        <f t="shared" si="5"/>
        <v>0</v>
      </c>
      <c r="H14" s="355">
        <f t="shared" si="5"/>
        <v>0</v>
      </c>
      <c r="I14" s="355">
        <f t="shared" si="5"/>
        <v>0</v>
      </c>
      <c r="J14" s="355">
        <f t="shared" si="5"/>
        <v>0</v>
      </c>
      <c r="K14" s="355">
        <f t="shared" si="5"/>
        <v>0</v>
      </c>
      <c r="L14" s="355">
        <f t="shared" si="5"/>
        <v>0</v>
      </c>
      <c r="M14" s="355">
        <f t="shared" si="5"/>
        <v>0</v>
      </c>
      <c r="O14" s="70"/>
      <c r="P14" s="71" t="s">
        <v>114</v>
      </c>
      <c r="Q14" s="355">
        <f t="shared" ref="Q14:Z14" si="6">SUM(Q8:Q13)</f>
        <v>0</v>
      </c>
      <c r="R14" s="355">
        <f t="shared" si="6"/>
        <v>0</v>
      </c>
      <c r="S14" s="355">
        <f t="shared" si="6"/>
        <v>0</v>
      </c>
      <c r="T14" s="355">
        <f t="shared" si="6"/>
        <v>0</v>
      </c>
      <c r="U14" s="355">
        <f t="shared" ref="U14:W14" si="7">SUM(U8:U13)</f>
        <v>0</v>
      </c>
      <c r="V14" s="355">
        <f t="shared" si="7"/>
        <v>0</v>
      </c>
      <c r="W14" s="355">
        <f t="shared" si="7"/>
        <v>0</v>
      </c>
      <c r="X14" s="355">
        <f t="shared" ref="X14:Y14" si="8">SUM(X8:X13)</f>
        <v>0</v>
      </c>
      <c r="Y14" s="355">
        <f t="shared" si="8"/>
        <v>0</v>
      </c>
      <c r="Z14" s="367">
        <f t="shared" si="6"/>
        <v>0</v>
      </c>
      <c r="AB14" s="70"/>
      <c r="AC14" s="71" t="s">
        <v>114</v>
      </c>
      <c r="AD14" s="355">
        <f t="shared" ref="AD14:AM14" si="9">SUM(AD8:AD13)</f>
        <v>0</v>
      </c>
      <c r="AE14" s="355">
        <f t="shared" si="9"/>
        <v>0</v>
      </c>
      <c r="AF14" s="355">
        <f t="shared" si="9"/>
        <v>0</v>
      </c>
      <c r="AG14" s="355">
        <f t="shared" si="9"/>
        <v>0</v>
      </c>
      <c r="AH14" s="355">
        <f t="shared" si="9"/>
        <v>0</v>
      </c>
      <c r="AI14" s="355">
        <f t="shared" si="9"/>
        <v>0</v>
      </c>
      <c r="AJ14" s="355">
        <f t="shared" si="9"/>
        <v>0</v>
      </c>
      <c r="AK14" s="355">
        <f t="shared" si="9"/>
        <v>0</v>
      </c>
      <c r="AL14" s="355">
        <f t="shared" si="9"/>
        <v>0</v>
      </c>
      <c r="AM14" s="367">
        <f t="shared" si="9"/>
        <v>0</v>
      </c>
    </row>
    <row r="15" spans="2:39" ht="25.5" customHeight="1" x14ac:dyDescent="0.15">
      <c r="B15" s="63"/>
      <c r="C15" s="72" t="s">
        <v>102</v>
      </c>
      <c r="D15" s="715">
        <f t="shared" ref="D15:D31" si="10">SUM(Q15,AD15)</f>
        <v>0</v>
      </c>
      <c r="E15" s="715">
        <f t="shared" ref="E15:M30" si="11">SUM(R15,AE15)</f>
        <v>0</v>
      </c>
      <c r="F15" s="715">
        <f t="shared" si="11"/>
        <v>0</v>
      </c>
      <c r="G15" s="715">
        <f t="shared" si="11"/>
        <v>0</v>
      </c>
      <c r="H15" s="715">
        <f t="shared" si="11"/>
        <v>0</v>
      </c>
      <c r="I15" s="715">
        <f t="shared" si="11"/>
        <v>0</v>
      </c>
      <c r="J15" s="715">
        <f t="shared" si="11"/>
        <v>0</v>
      </c>
      <c r="K15" s="715">
        <f t="shared" si="11"/>
        <v>0</v>
      </c>
      <c r="L15" s="715">
        <f t="shared" si="11"/>
        <v>0</v>
      </c>
      <c r="M15" s="715">
        <f t="shared" si="11"/>
        <v>0</v>
      </c>
      <c r="O15" s="63"/>
      <c r="P15" s="722" t="str">
        <f t="shared" ref="P15:P30" si="12">C15</f>
        <v>種苗費</v>
      </c>
      <c r="Q15" s="549"/>
      <c r="R15" s="549"/>
      <c r="S15" s="549"/>
      <c r="T15" s="549"/>
      <c r="U15" s="549"/>
      <c r="V15" s="549"/>
      <c r="W15" s="549"/>
      <c r="X15" s="549"/>
      <c r="Y15" s="549"/>
      <c r="Z15" s="550"/>
      <c r="AB15" s="63"/>
      <c r="AC15" s="722" t="str">
        <f t="shared" ref="AC15:AC30" si="13">C15</f>
        <v>種苗費</v>
      </c>
      <c r="AD15" s="549"/>
      <c r="AE15" s="549"/>
      <c r="AF15" s="549"/>
      <c r="AG15" s="549"/>
      <c r="AH15" s="549"/>
      <c r="AI15" s="549"/>
      <c r="AJ15" s="549"/>
      <c r="AK15" s="549"/>
      <c r="AL15" s="549"/>
      <c r="AM15" s="550"/>
    </row>
    <row r="16" spans="2:39" ht="25.5" customHeight="1" x14ac:dyDescent="0.15">
      <c r="B16" s="69" t="s">
        <v>108</v>
      </c>
      <c r="C16" s="64" t="s">
        <v>103</v>
      </c>
      <c r="D16" s="715">
        <f t="shared" si="10"/>
        <v>0</v>
      </c>
      <c r="E16" s="715">
        <f t="shared" si="11"/>
        <v>0</v>
      </c>
      <c r="F16" s="715">
        <f t="shared" si="11"/>
        <v>0</v>
      </c>
      <c r="G16" s="715">
        <f t="shared" si="11"/>
        <v>0</v>
      </c>
      <c r="H16" s="715">
        <f t="shared" si="11"/>
        <v>0</v>
      </c>
      <c r="I16" s="715">
        <f t="shared" si="11"/>
        <v>0</v>
      </c>
      <c r="J16" s="715">
        <f t="shared" si="11"/>
        <v>0</v>
      </c>
      <c r="K16" s="715">
        <f t="shared" si="11"/>
        <v>0</v>
      </c>
      <c r="L16" s="715">
        <f t="shared" si="11"/>
        <v>0</v>
      </c>
      <c r="M16" s="715">
        <f t="shared" si="11"/>
        <v>0</v>
      </c>
      <c r="O16" s="69" t="s">
        <v>108</v>
      </c>
      <c r="P16" s="717" t="str">
        <f t="shared" si="12"/>
        <v>肥料費</v>
      </c>
      <c r="Q16" s="553"/>
      <c r="R16" s="437"/>
      <c r="S16" s="437"/>
      <c r="T16" s="437"/>
      <c r="U16" s="437"/>
      <c r="V16" s="437"/>
      <c r="W16" s="437"/>
      <c r="X16" s="437"/>
      <c r="Y16" s="437"/>
      <c r="Z16" s="559"/>
      <c r="AB16" s="69" t="s">
        <v>108</v>
      </c>
      <c r="AC16" s="717" t="str">
        <f t="shared" si="13"/>
        <v>肥料費</v>
      </c>
      <c r="AD16" s="553"/>
      <c r="AE16" s="437"/>
      <c r="AF16" s="437"/>
      <c r="AG16" s="437"/>
      <c r="AH16" s="437"/>
      <c r="AI16" s="437"/>
      <c r="AJ16" s="437"/>
      <c r="AK16" s="437"/>
      <c r="AL16" s="437"/>
      <c r="AM16" s="559"/>
    </row>
    <row r="17" spans="2:39" ht="25.5" customHeight="1" x14ac:dyDescent="0.15">
      <c r="B17" s="69"/>
      <c r="C17" s="73" t="s">
        <v>37</v>
      </c>
      <c r="D17" s="715">
        <f t="shared" si="10"/>
        <v>0</v>
      </c>
      <c r="E17" s="715">
        <f t="shared" si="11"/>
        <v>0</v>
      </c>
      <c r="F17" s="715">
        <f t="shared" si="11"/>
        <v>0</v>
      </c>
      <c r="G17" s="715">
        <f t="shared" si="11"/>
        <v>0</v>
      </c>
      <c r="H17" s="715">
        <f t="shared" si="11"/>
        <v>0</v>
      </c>
      <c r="I17" s="715">
        <f t="shared" si="11"/>
        <v>0</v>
      </c>
      <c r="J17" s="715">
        <f t="shared" si="11"/>
        <v>0</v>
      </c>
      <c r="K17" s="715">
        <f t="shared" si="11"/>
        <v>0</v>
      </c>
      <c r="L17" s="715">
        <f t="shared" si="11"/>
        <v>0</v>
      </c>
      <c r="M17" s="715">
        <f t="shared" si="11"/>
        <v>0</v>
      </c>
      <c r="O17" s="69"/>
      <c r="P17" s="721" t="str">
        <f t="shared" si="12"/>
        <v>農薬費</v>
      </c>
      <c r="Q17" s="553"/>
      <c r="R17" s="560"/>
      <c r="S17" s="560"/>
      <c r="T17" s="560"/>
      <c r="U17" s="560"/>
      <c r="V17" s="560"/>
      <c r="W17" s="560"/>
      <c r="X17" s="560"/>
      <c r="Y17" s="560"/>
      <c r="Z17" s="559"/>
      <c r="AB17" s="69"/>
      <c r="AC17" s="721" t="str">
        <f t="shared" si="13"/>
        <v>農薬費</v>
      </c>
      <c r="AD17" s="553"/>
      <c r="AE17" s="560"/>
      <c r="AF17" s="560"/>
      <c r="AG17" s="560"/>
      <c r="AH17" s="560"/>
      <c r="AI17" s="560"/>
      <c r="AJ17" s="560"/>
      <c r="AK17" s="560"/>
      <c r="AL17" s="560"/>
      <c r="AM17" s="559"/>
    </row>
    <row r="18" spans="2:39" ht="25.5" customHeight="1" x14ac:dyDescent="0.15">
      <c r="B18" s="69" t="s">
        <v>109</v>
      </c>
      <c r="C18" s="73" t="s">
        <v>55</v>
      </c>
      <c r="D18" s="715">
        <f t="shared" si="10"/>
        <v>0</v>
      </c>
      <c r="E18" s="715">
        <f t="shared" si="11"/>
        <v>0</v>
      </c>
      <c r="F18" s="715">
        <f t="shared" si="11"/>
        <v>0</v>
      </c>
      <c r="G18" s="715">
        <f t="shared" si="11"/>
        <v>0</v>
      </c>
      <c r="H18" s="715">
        <f t="shared" si="11"/>
        <v>0</v>
      </c>
      <c r="I18" s="715">
        <f t="shared" si="11"/>
        <v>0</v>
      </c>
      <c r="J18" s="715">
        <f t="shared" si="11"/>
        <v>0</v>
      </c>
      <c r="K18" s="715">
        <f t="shared" si="11"/>
        <v>0</v>
      </c>
      <c r="L18" s="715">
        <f t="shared" si="11"/>
        <v>0</v>
      </c>
      <c r="M18" s="715">
        <f t="shared" si="11"/>
        <v>0</v>
      </c>
      <c r="O18" s="69" t="s">
        <v>109</v>
      </c>
      <c r="P18" s="721" t="str">
        <f t="shared" si="12"/>
        <v>諸材料費</v>
      </c>
      <c r="Q18" s="553"/>
      <c r="R18" s="560"/>
      <c r="S18" s="560"/>
      <c r="T18" s="560"/>
      <c r="U18" s="560"/>
      <c r="V18" s="560"/>
      <c r="W18" s="560"/>
      <c r="X18" s="560"/>
      <c r="Y18" s="560"/>
      <c r="Z18" s="559"/>
      <c r="AB18" s="69" t="s">
        <v>109</v>
      </c>
      <c r="AC18" s="721" t="str">
        <f t="shared" si="13"/>
        <v>諸材料費</v>
      </c>
      <c r="AD18" s="553"/>
      <c r="AE18" s="560"/>
      <c r="AF18" s="560"/>
      <c r="AG18" s="560"/>
      <c r="AH18" s="560"/>
      <c r="AI18" s="560"/>
      <c r="AJ18" s="560"/>
      <c r="AK18" s="560"/>
      <c r="AL18" s="560"/>
      <c r="AM18" s="559"/>
    </row>
    <row r="19" spans="2:39" ht="25.5" customHeight="1" x14ac:dyDescent="0.15">
      <c r="B19" s="74"/>
      <c r="C19" s="73" t="s">
        <v>45</v>
      </c>
      <c r="D19" s="715">
        <f t="shared" si="10"/>
        <v>0</v>
      </c>
      <c r="E19" s="715">
        <f t="shared" si="11"/>
        <v>0</v>
      </c>
      <c r="F19" s="715">
        <f t="shared" si="11"/>
        <v>0</v>
      </c>
      <c r="G19" s="715">
        <f t="shared" si="11"/>
        <v>0</v>
      </c>
      <c r="H19" s="715">
        <f t="shared" si="11"/>
        <v>0</v>
      </c>
      <c r="I19" s="715">
        <f t="shared" si="11"/>
        <v>0</v>
      </c>
      <c r="J19" s="715">
        <f t="shared" si="11"/>
        <v>0</v>
      </c>
      <c r="K19" s="715">
        <f t="shared" si="11"/>
        <v>0</v>
      </c>
      <c r="L19" s="715">
        <f t="shared" si="11"/>
        <v>0</v>
      </c>
      <c r="M19" s="715">
        <f t="shared" si="11"/>
        <v>0</v>
      </c>
      <c r="O19" s="74"/>
      <c r="P19" s="721" t="str">
        <f t="shared" si="12"/>
        <v>雇用労賃</v>
      </c>
      <c r="Q19" s="553"/>
      <c r="R19" s="560"/>
      <c r="S19" s="560"/>
      <c r="T19" s="560"/>
      <c r="U19" s="560"/>
      <c r="V19" s="560"/>
      <c r="W19" s="560"/>
      <c r="X19" s="560"/>
      <c r="Y19" s="560"/>
      <c r="Z19" s="559"/>
      <c r="AB19" s="74"/>
      <c r="AC19" s="721" t="str">
        <f t="shared" si="13"/>
        <v>雇用労賃</v>
      </c>
      <c r="AD19" s="553"/>
      <c r="AE19" s="560"/>
      <c r="AF19" s="560"/>
      <c r="AG19" s="560"/>
      <c r="AH19" s="560"/>
      <c r="AI19" s="560"/>
      <c r="AJ19" s="560"/>
      <c r="AK19" s="560"/>
      <c r="AL19" s="560"/>
      <c r="AM19" s="559"/>
    </row>
    <row r="20" spans="2:39" ht="25.5" customHeight="1" x14ac:dyDescent="0.15">
      <c r="B20" s="69" t="s">
        <v>401</v>
      </c>
      <c r="C20" s="73" t="s">
        <v>97</v>
      </c>
      <c r="D20" s="715">
        <f t="shared" si="10"/>
        <v>0</v>
      </c>
      <c r="E20" s="715">
        <f t="shared" si="11"/>
        <v>0</v>
      </c>
      <c r="F20" s="715">
        <f t="shared" si="11"/>
        <v>0</v>
      </c>
      <c r="G20" s="715">
        <f t="shared" si="11"/>
        <v>0</v>
      </c>
      <c r="H20" s="715">
        <f t="shared" si="11"/>
        <v>0</v>
      </c>
      <c r="I20" s="715">
        <f t="shared" si="11"/>
        <v>0</v>
      </c>
      <c r="J20" s="715">
        <f t="shared" si="11"/>
        <v>0</v>
      </c>
      <c r="K20" s="715">
        <f t="shared" si="11"/>
        <v>0</v>
      </c>
      <c r="L20" s="715">
        <f t="shared" si="11"/>
        <v>0</v>
      </c>
      <c r="M20" s="715">
        <f t="shared" si="11"/>
        <v>0</v>
      </c>
      <c r="O20" s="69" t="s">
        <v>401</v>
      </c>
      <c r="P20" s="721" t="str">
        <f t="shared" si="12"/>
        <v>減価償却費</v>
      </c>
      <c r="Q20" s="553"/>
      <c r="R20" s="560"/>
      <c r="S20" s="560"/>
      <c r="T20" s="560"/>
      <c r="U20" s="560"/>
      <c r="V20" s="560"/>
      <c r="W20" s="560"/>
      <c r="X20" s="560"/>
      <c r="Y20" s="560"/>
      <c r="Z20" s="559"/>
      <c r="AB20" s="69" t="s">
        <v>401</v>
      </c>
      <c r="AC20" s="721" t="str">
        <f t="shared" si="13"/>
        <v>減価償却費</v>
      </c>
      <c r="AD20" s="553"/>
      <c r="AE20" s="560"/>
      <c r="AF20" s="560"/>
      <c r="AG20" s="560"/>
      <c r="AH20" s="560"/>
      <c r="AI20" s="560"/>
      <c r="AJ20" s="560"/>
      <c r="AK20" s="560"/>
      <c r="AL20" s="560"/>
      <c r="AM20" s="559"/>
    </row>
    <row r="21" spans="2:39" ht="25.5" customHeight="1" x14ac:dyDescent="0.15">
      <c r="B21" s="69"/>
      <c r="C21" s="73" t="s">
        <v>40</v>
      </c>
      <c r="D21" s="715">
        <f t="shared" si="10"/>
        <v>0</v>
      </c>
      <c r="E21" s="715">
        <f t="shared" si="11"/>
        <v>0</v>
      </c>
      <c r="F21" s="715">
        <f t="shared" si="11"/>
        <v>0</v>
      </c>
      <c r="G21" s="715">
        <f t="shared" si="11"/>
        <v>0</v>
      </c>
      <c r="H21" s="715">
        <f t="shared" si="11"/>
        <v>0</v>
      </c>
      <c r="I21" s="715">
        <f t="shared" si="11"/>
        <v>0</v>
      </c>
      <c r="J21" s="715">
        <f t="shared" si="11"/>
        <v>0</v>
      </c>
      <c r="K21" s="715">
        <f t="shared" si="11"/>
        <v>0</v>
      </c>
      <c r="L21" s="715">
        <f t="shared" si="11"/>
        <v>0</v>
      </c>
      <c r="M21" s="715">
        <f t="shared" si="11"/>
        <v>0</v>
      </c>
      <c r="O21" s="69"/>
      <c r="P21" s="721" t="str">
        <f t="shared" si="12"/>
        <v>小農具費</v>
      </c>
      <c r="Q21" s="553"/>
      <c r="R21" s="560"/>
      <c r="S21" s="560"/>
      <c r="T21" s="560"/>
      <c r="U21" s="560"/>
      <c r="V21" s="560"/>
      <c r="W21" s="560"/>
      <c r="X21" s="560"/>
      <c r="Y21" s="560"/>
      <c r="Z21" s="559"/>
      <c r="AB21" s="69"/>
      <c r="AC21" s="721" t="str">
        <f t="shared" si="13"/>
        <v>小農具費</v>
      </c>
      <c r="AD21" s="553"/>
      <c r="AE21" s="560"/>
      <c r="AF21" s="560"/>
      <c r="AG21" s="560"/>
      <c r="AH21" s="560"/>
      <c r="AI21" s="560"/>
      <c r="AJ21" s="560"/>
      <c r="AK21" s="560"/>
      <c r="AL21" s="560"/>
      <c r="AM21" s="559"/>
    </row>
    <row r="22" spans="2:39" ht="25.5" customHeight="1" x14ac:dyDescent="0.15">
      <c r="B22" s="63"/>
      <c r="C22" s="73" t="s">
        <v>43</v>
      </c>
      <c r="D22" s="715">
        <f t="shared" si="10"/>
        <v>0</v>
      </c>
      <c r="E22" s="715">
        <f t="shared" si="11"/>
        <v>0</v>
      </c>
      <c r="F22" s="715">
        <f t="shared" si="11"/>
        <v>0</v>
      </c>
      <c r="G22" s="715">
        <f t="shared" si="11"/>
        <v>0</v>
      </c>
      <c r="H22" s="715">
        <f t="shared" si="11"/>
        <v>0</v>
      </c>
      <c r="I22" s="715">
        <f t="shared" si="11"/>
        <v>0</v>
      </c>
      <c r="J22" s="715">
        <f t="shared" si="11"/>
        <v>0</v>
      </c>
      <c r="K22" s="715">
        <f t="shared" si="11"/>
        <v>0</v>
      </c>
      <c r="L22" s="715">
        <f t="shared" si="11"/>
        <v>0</v>
      </c>
      <c r="M22" s="715">
        <f t="shared" si="11"/>
        <v>0</v>
      </c>
      <c r="O22" s="63"/>
      <c r="P22" s="721" t="str">
        <f t="shared" si="12"/>
        <v>修繕費</v>
      </c>
      <c r="Q22" s="553"/>
      <c r="R22" s="560"/>
      <c r="S22" s="560"/>
      <c r="T22" s="560"/>
      <c r="U22" s="560"/>
      <c r="V22" s="560"/>
      <c r="W22" s="560"/>
      <c r="X22" s="560"/>
      <c r="Y22" s="560"/>
      <c r="Z22" s="559"/>
      <c r="AB22" s="63"/>
      <c r="AC22" s="721" t="str">
        <f t="shared" si="13"/>
        <v>修繕費</v>
      </c>
      <c r="AD22" s="553"/>
      <c r="AE22" s="560"/>
      <c r="AF22" s="560"/>
      <c r="AG22" s="560"/>
      <c r="AH22" s="560"/>
      <c r="AI22" s="560"/>
      <c r="AJ22" s="560"/>
      <c r="AK22" s="560"/>
      <c r="AL22" s="560"/>
      <c r="AM22" s="559"/>
    </row>
    <row r="23" spans="2:39" ht="25.5" customHeight="1" x14ac:dyDescent="0.15">
      <c r="B23" s="63"/>
      <c r="C23" s="73" t="s">
        <v>56</v>
      </c>
      <c r="D23" s="715">
        <f t="shared" si="10"/>
        <v>0</v>
      </c>
      <c r="E23" s="715">
        <f t="shared" si="11"/>
        <v>0</v>
      </c>
      <c r="F23" s="715">
        <f t="shared" si="11"/>
        <v>0</v>
      </c>
      <c r="G23" s="715">
        <f t="shared" si="11"/>
        <v>0</v>
      </c>
      <c r="H23" s="715">
        <f t="shared" si="11"/>
        <v>0</v>
      </c>
      <c r="I23" s="715">
        <f t="shared" si="11"/>
        <v>0</v>
      </c>
      <c r="J23" s="715">
        <f t="shared" si="11"/>
        <v>0</v>
      </c>
      <c r="K23" s="715">
        <f t="shared" si="11"/>
        <v>0</v>
      </c>
      <c r="L23" s="715">
        <f t="shared" si="11"/>
        <v>0</v>
      </c>
      <c r="M23" s="715">
        <f t="shared" si="11"/>
        <v>0</v>
      </c>
      <c r="O23" s="63"/>
      <c r="P23" s="721" t="str">
        <f t="shared" si="12"/>
        <v>賃借料</v>
      </c>
      <c r="Q23" s="553"/>
      <c r="R23" s="560"/>
      <c r="S23" s="560"/>
      <c r="T23" s="560"/>
      <c r="U23" s="560"/>
      <c r="V23" s="560"/>
      <c r="W23" s="560"/>
      <c r="X23" s="560"/>
      <c r="Y23" s="560"/>
      <c r="Z23" s="559"/>
      <c r="AB23" s="63"/>
      <c r="AC23" s="721" t="str">
        <f t="shared" si="13"/>
        <v>賃借料</v>
      </c>
      <c r="AD23" s="553"/>
      <c r="AE23" s="560"/>
      <c r="AF23" s="560"/>
      <c r="AG23" s="560"/>
      <c r="AH23" s="560"/>
      <c r="AI23" s="560"/>
      <c r="AJ23" s="560"/>
      <c r="AK23" s="560"/>
      <c r="AL23" s="560"/>
      <c r="AM23" s="559"/>
    </row>
    <row r="24" spans="2:39" ht="25.5" customHeight="1" x14ac:dyDescent="0.15">
      <c r="B24" s="69"/>
      <c r="C24" s="73" t="s">
        <v>104</v>
      </c>
      <c r="D24" s="715">
        <f t="shared" si="10"/>
        <v>0</v>
      </c>
      <c r="E24" s="715">
        <f t="shared" si="11"/>
        <v>0</v>
      </c>
      <c r="F24" s="715">
        <f t="shared" si="11"/>
        <v>0</v>
      </c>
      <c r="G24" s="715">
        <f t="shared" si="11"/>
        <v>0</v>
      </c>
      <c r="H24" s="715">
        <f t="shared" si="11"/>
        <v>0</v>
      </c>
      <c r="I24" s="715">
        <f t="shared" si="11"/>
        <v>0</v>
      </c>
      <c r="J24" s="715">
        <f t="shared" si="11"/>
        <v>0</v>
      </c>
      <c r="K24" s="715">
        <f t="shared" si="11"/>
        <v>0</v>
      </c>
      <c r="L24" s="715">
        <f t="shared" si="11"/>
        <v>0</v>
      </c>
      <c r="M24" s="715">
        <f t="shared" si="11"/>
        <v>0</v>
      </c>
      <c r="O24" s="69"/>
      <c r="P24" s="721" t="str">
        <f t="shared" si="12"/>
        <v>動力光熱費</v>
      </c>
      <c r="Q24" s="553"/>
      <c r="R24" s="560"/>
      <c r="S24" s="560"/>
      <c r="T24" s="560"/>
      <c r="U24" s="560"/>
      <c r="V24" s="560"/>
      <c r="W24" s="560"/>
      <c r="X24" s="560"/>
      <c r="Y24" s="560"/>
      <c r="Z24" s="559"/>
      <c r="AB24" s="69"/>
      <c r="AC24" s="721" t="str">
        <f t="shared" si="13"/>
        <v>動力光熱費</v>
      </c>
      <c r="AD24" s="553"/>
      <c r="AE24" s="560"/>
      <c r="AF24" s="560"/>
      <c r="AG24" s="560"/>
      <c r="AH24" s="560"/>
      <c r="AI24" s="560"/>
      <c r="AJ24" s="560"/>
      <c r="AK24" s="560"/>
      <c r="AL24" s="560"/>
      <c r="AM24" s="559"/>
    </row>
    <row r="25" spans="2:39" ht="25.5" customHeight="1" x14ac:dyDescent="0.15">
      <c r="B25" s="63"/>
      <c r="C25" s="73" t="s">
        <v>106</v>
      </c>
      <c r="D25" s="715">
        <f t="shared" si="10"/>
        <v>0</v>
      </c>
      <c r="E25" s="715">
        <f t="shared" si="11"/>
        <v>0</v>
      </c>
      <c r="F25" s="715">
        <f t="shared" si="11"/>
        <v>0</v>
      </c>
      <c r="G25" s="715">
        <f t="shared" si="11"/>
        <v>0</v>
      </c>
      <c r="H25" s="715">
        <f t="shared" si="11"/>
        <v>0</v>
      </c>
      <c r="I25" s="715">
        <f t="shared" si="11"/>
        <v>0</v>
      </c>
      <c r="J25" s="715">
        <f t="shared" si="11"/>
        <v>0</v>
      </c>
      <c r="K25" s="715">
        <f t="shared" si="11"/>
        <v>0</v>
      </c>
      <c r="L25" s="715">
        <f t="shared" si="11"/>
        <v>0</v>
      </c>
      <c r="M25" s="715">
        <f t="shared" si="11"/>
        <v>0</v>
      </c>
      <c r="O25" s="63"/>
      <c r="P25" s="721" t="str">
        <f t="shared" si="12"/>
        <v>荷造運賃手数料</v>
      </c>
      <c r="Q25" s="553"/>
      <c r="R25" s="560"/>
      <c r="S25" s="560"/>
      <c r="T25" s="560"/>
      <c r="U25" s="560"/>
      <c r="V25" s="560"/>
      <c r="W25" s="560"/>
      <c r="X25" s="560"/>
      <c r="Y25" s="560"/>
      <c r="Z25" s="559"/>
      <c r="AB25" s="63"/>
      <c r="AC25" s="721" t="str">
        <f t="shared" si="13"/>
        <v>荷造運賃手数料</v>
      </c>
      <c r="AD25" s="553"/>
      <c r="AE25" s="560"/>
      <c r="AF25" s="560"/>
      <c r="AG25" s="560"/>
      <c r="AH25" s="560"/>
      <c r="AI25" s="560"/>
      <c r="AJ25" s="560"/>
      <c r="AK25" s="560"/>
      <c r="AL25" s="560"/>
      <c r="AM25" s="559"/>
    </row>
    <row r="26" spans="2:39" ht="25.5" customHeight="1" x14ac:dyDescent="0.15">
      <c r="B26" s="63"/>
      <c r="C26" s="73" t="s">
        <v>105</v>
      </c>
      <c r="D26" s="715">
        <f t="shared" si="10"/>
        <v>0</v>
      </c>
      <c r="E26" s="715">
        <f t="shared" si="11"/>
        <v>0</v>
      </c>
      <c r="F26" s="715">
        <f t="shared" si="11"/>
        <v>0</v>
      </c>
      <c r="G26" s="715">
        <f t="shared" si="11"/>
        <v>0</v>
      </c>
      <c r="H26" s="715">
        <f t="shared" si="11"/>
        <v>0</v>
      </c>
      <c r="I26" s="715">
        <f t="shared" si="11"/>
        <v>0</v>
      </c>
      <c r="J26" s="715">
        <f t="shared" si="11"/>
        <v>0</v>
      </c>
      <c r="K26" s="715">
        <f t="shared" si="11"/>
        <v>0</v>
      </c>
      <c r="L26" s="715">
        <f t="shared" si="11"/>
        <v>0</v>
      </c>
      <c r="M26" s="715">
        <f t="shared" si="11"/>
        <v>0</v>
      </c>
      <c r="O26" s="63"/>
      <c r="P26" s="721" t="str">
        <f t="shared" si="12"/>
        <v>共済掛金</v>
      </c>
      <c r="Q26" s="553"/>
      <c r="R26" s="560"/>
      <c r="S26" s="560"/>
      <c r="T26" s="560"/>
      <c r="U26" s="560"/>
      <c r="V26" s="560"/>
      <c r="W26" s="560"/>
      <c r="X26" s="560"/>
      <c r="Y26" s="560"/>
      <c r="Z26" s="559"/>
      <c r="AB26" s="63"/>
      <c r="AC26" s="721" t="str">
        <f t="shared" si="13"/>
        <v>共済掛金</v>
      </c>
      <c r="AD26" s="553"/>
      <c r="AE26" s="560"/>
      <c r="AF26" s="560"/>
      <c r="AG26" s="560"/>
      <c r="AH26" s="560"/>
      <c r="AI26" s="560"/>
      <c r="AJ26" s="560"/>
      <c r="AK26" s="560"/>
      <c r="AL26" s="560"/>
      <c r="AM26" s="559"/>
    </row>
    <row r="27" spans="2:39" ht="25.5" customHeight="1" x14ac:dyDescent="0.15">
      <c r="B27" s="63"/>
      <c r="C27" s="73" t="s">
        <v>107</v>
      </c>
      <c r="D27" s="715">
        <f t="shared" si="10"/>
        <v>0</v>
      </c>
      <c r="E27" s="715">
        <f t="shared" si="11"/>
        <v>0</v>
      </c>
      <c r="F27" s="715">
        <f t="shared" si="11"/>
        <v>0</v>
      </c>
      <c r="G27" s="715">
        <f t="shared" si="11"/>
        <v>0</v>
      </c>
      <c r="H27" s="715">
        <f t="shared" si="11"/>
        <v>0</v>
      </c>
      <c r="I27" s="715">
        <f t="shared" si="11"/>
        <v>0</v>
      </c>
      <c r="J27" s="715">
        <f t="shared" si="11"/>
        <v>0</v>
      </c>
      <c r="K27" s="715">
        <f t="shared" si="11"/>
        <v>0</v>
      </c>
      <c r="L27" s="715">
        <f t="shared" si="11"/>
        <v>0</v>
      </c>
      <c r="M27" s="715">
        <f t="shared" si="11"/>
        <v>0</v>
      </c>
      <c r="O27" s="63"/>
      <c r="P27" s="721" t="str">
        <f t="shared" si="12"/>
        <v>土地改良水利費</v>
      </c>
      <c r="Q27" s="553"/>
      <c r="R27" s="560"/>
      <c r="S27" s="560"/>
      <c r="T27" s="560"/>
      <c r="U27" s="560"/>
      <c r="V27" s="560"/>
      <c r="W27" s="560"/>
      <c r="X27" s="560"/>
      <c r="Y27" s="560"/>
      <c r="Z27" s="559"/>
      <c r="AB27" s="63"/>
      <c r="AC27" s="721" t="str">
        <f t="shared" si="13"/>
        <v>土地改良水利費</v>
      </c>
      <c r="AD27" s="553"/>
      <c r="AE27" s="560"/>
      <c r="AF27" s="560"/>
      <c r="AG27" s="560"/>
      <c r="AH27" s="560"/>
      <c r="AI27" s="560"/>
      <c r="AJ27" s="560"/>
      <c r="AK27" s="560"/>
      <c r="AL27" s="560"/>
      <c r="AM27" s="559"/>
    </row>
    <row r="28" spans="2:39" ht="25.5" customHeight="1" x14ac:dyDescent="0.15">
      <c r="B28" s="74"/>
      <c r="C28" s="73" t="s">
        <v>41</v>
      </c>
      <c r="D28" s="715">
        <f t="shared" si="10"/>
        <v>0</v>
      </c>
      <c r="E28" s="715">
        <f t="shared" si="11"/>
        <v>0</v>
      </c>
      <c r="F28" s="715">
        <f t="shared" si="11"/>
        <v>0</v>
      </c>
      <c r="G28" s="715">
        <f t="shared" si="11"/>
        <v>0</v>
      </c>
      <c r="H28" s="715">
        <f t="shared" si="11"/>
        <v>0</v>
      </c>
      <c r="I28" s="715">
        <f t="shared" si="11"/>
        <v>0</v>
      </c>
      <c r="J28" s="715">
        <f t="shared" si="11"/>
        <v>0</v>
      </c>
      <c r="K28" s="715">
        <f t="shared" si="11"/>
        <v>0</v>
      </c>
      <c r="L28" s="715">
        <f t="shared" si="11"/>
        <v>0</v>
      </c>
      <c r="M28" s="715">
        <f t="shared" si="11"/>
        <v>0</v>
      </c>
      <c r="O28" s="74"/>
      <c r="P28" s="721" t="str">
        <f t="shared" si="12"/>
        <v>支払地代</v>
      </c>
      <c r="Q28" s="553"/>
      <c r="R28" s="560"/>
      <c r="S28" s="560"/>
      <c r="T28" s="560"/>
      <c r="U28" s="560"/>
      <c r="V28" s="560"/>
      <c r="W28" s="560"/>
      <c r="X28" s="560"/>
      <c r="Y28" s="560"/>
      <c r="Z28" s="559"/>
      <c r="AB28" s="74"/>
      <c r="AC28" s="721" t="str">
        <f t="shared" si="13"/>
        <v>支払地代</v>
      </c>
      <c r="AD28" s="553"/>
      <c r="AE28" s="560"/>
      <c r="AF28" s="560"/>
      <c r="AG28" s="560"/>
      <c r="AH28" s="560"/>
      <c r="AI28" s="560"/>
      <c r="AJ28" s="560"/>
      <c r="AK28" s="560"/>
      <c r="AL28" s="560"/>
      <c r="AM28" s="559"/>
    </row>
    <row r="29" spans="2:39" ht="25.5" customHeight="1" x14ac:dyDescent="0.15">
      <c r="B29" s="74"/>
      <c r="C29" s="73" t="s">
        <v>57</v>
      </c>
      <c r="D29" s="715">
        <f t="shared" si="10"/>
        <v>0</v>
      </c>
      <c r="E29" s="715">
        <f t="shared" si="11"/>
        <v>0</v>
      </c>
      <c r="F29" s="715">
        <f t="shared" si="11"/>
        <v>0</v>
      </c>
      <c r="G29" s="715">
        <f t="shared" si="11"/>
        <v>0</v>
      </c>
      <c r="H29" s="715">
        <f t="shared" si="11"/>
        <v>0</v>
      </c>
      <c r="I29" s="715">
        <f t="shared" si="11"/>
        <v>0</v>
      </c>
      <c r="J29" s="715">
        <f t="shared" si="11"/>
        <v>0</v>
      </c>
      <c r="K29" s="715">
        <f t="shared" si="11"/>
        <v>0</v>
      </c>
      <c r="L29" s="715">
        <f t="shared" si="11"/>
        <v>0</v>
      </c>
      <c r="M29" s="715">
        <f t="shared" si="11"/>
        <v>0</v>
      </c>
      <c r="O29" s="74"/>
      <c r="P29" s="721" t="str">
        <f t="shared" si="12"/>
        <v>支払利息</v>
      </c>
      <c r="Q29" s="553"/>
      <c r="R29" s="560"/>
      <c r="S29" s="560"/>
      <c r="T29" s="560"/>
      <c r="U29" s="560"/>
      <c r="V29" s="560"/>
      <c r="W29" s="560"/>
      <c r="X29" s="560"/>
      <c r="Y29" s="560"/>
      <c r="Z29" s="559"/>
      <c r="AB29" s="74"/>
      <c r="AC29" s="721" t="str">
        <f t="shared" si="13"/>
        <v>支払利息</v>
      </c>
      <c r="AD29" s="553"/>
      <c r="AE29" s="560"/>
      <c r="AF29" s="560"/>
      <c r="AG29" s="560"/>
      <c r="AH29" s="560"/>
      <c r="AI29" s="560"/>
      <c r="AJ29" s="560"/>
      <c r="AK29" s="560"/>
      <c r="AL29" s="560"/>
      <c r="AM29" s="559"/>
    </row>
    <row r="30" spans="2:39" ht="25.5" customHeight="1" x14ac:dyDescent="0.15">
      <c r="B30" s="74"/>
      <c r="C30" s="73" t="s">
        <v>382</v>
      </c>
      <c r="D30" s="715">
        <f t="shared" si="10"/>
        <v>0</v>
      </c>
      <c r="E30" s="715">
        <f t="shared" si="11"/>
        <v>0</v>
      </c>
      <c r="F30" s="715">
        <f t="shared" si="11"/>
        <v>0</v>
      </c>
      <c r="G30" s="715">
        <f t="shared" si="11"/>
        <v>0</v>
      </c>
      <c r="H30" s="715">
        <f t="shared" si="11"/>
        <v>0</v>
      </c>
      <c r="I30" s="715">
        <f t="shared" si="11"/>
        <v>0</v>
      </c>
      <c r="J30" s="715">
        <f t="shared" si="11"/>
        <v>0</v>
      </c>
      <c r="K30" s="715">
        <f t="shared" si="11"/>
        <v>0</v>
      </c>
      <c r="L30" s="715">
        <f t="shared" si="11"/>
        <v>0</v>
      </c>
      <c r="M30" s="715">
        <f t="shared" si="11"/>
        <v>0</v>
      </c>
      <c r="O30" s="74"/>
      <c r="P30" s="721" t="str">
        <f t="shared" si="12"/>
        <v>租税公課</v>
      </c>
      <c r="Q30" s="553"/>
      <c r="R30" s="560"/>
      <c r="S30" s="560"/>
      <c r="T30" s="560"/>
      <c r="U30" s="560"/>
      <c r="V30" s="560"/>
      <c r="W30" s="560"/>
      <c r="X30" s="560"/>
      <c r="Y30" s="560"/>
      <c r="Z30" s="559"/>
      <c r="AB30" s="74"/>
      <c r="AC30" s="721" t="str">
        <f t="shared" si="13"/>
        <v>租税公課</v>
      </c>
      <c r="AD30" s="553"/>
      <c r="AE30" s="560"/>
      <c r="AF30" s="560"/>
      <c r="AG30" s="560"/>
      <c r="AH30" s="560"/>
      <c r="AI30" s="560"/>
      <c r="AJ30" s="560"/>
      <c r="AK30" s="560"/>
      <c r="AL30" s="560"/>
      <c r="AM30" s="559"/>
    </row>
    <row r="31" spans="2:39" ht="25.5" customHeight="1" x14ac:dyDescent="0.15">
      <c r="B31" s="74"/>
      <c r="C31" s="73" t="s">
        <v>378</v>
      </c>
      <c r="D31" s="715">
        <f t="shared" si="10"/>
        <v>0</v>
      </c>
      <c r="E31" s="715">
        <f t="shared" ref="E31:M31" si="14">SUM(R31,AE31)</f>
        <v>0</v>
      </c>
      <c r="F31" s="715">
        <f t="shared" si="14"/>
        <v>0</v>
      </c>
      <c r="G31" s="715">
        <f t="shared" si="14"/>
        <v>0</v>
      </c>
      <c r="H31" s="715">
        <f t="shared" si="14"/>
        <v>0</v>
      </c>
      <c r="I31" s="715">
        <f t="shared" si="14"/>
        <v>0</v>
      </c>
      <c r="J31" s="715">
        <f t="shared" si="14"/>
        <v>0</v>
      </c>
      <c r="K31" s="715">
        <f t="shared" si="14"/>
        <v>0</v>
      </c>
      <c r="L31" s="715">
        <f t="shared" si="14"/>
        <v>0</v>
      </c>
      <c r="M31" s="715">
        <f t="shared" si="14"/>
        <v>0</v>
      </c>
      <c r="O31" s="74"/>
      <c r="P31" s="73" t="s">
        <v>96</v>
      </c>
      <c r="Q31" s="553"/>
      <c r="R31" s="560"/>
      <c r="S31" s="560"/>
      <c r="T31" s="560"/>
      <c r="U31" s="560"/>
      <c r="V31" s="560"/>
      <c r="W31" s="560"/>
      <c r="X31" s="560"/>
      <c r="Y31" s="560"/>
      <c r="Z31" s="559"/>
      <c r="AB31" s="74"/>
      <c r="AC31" s="73" t="s">
        <v>96</v>
      </c>
      <c r="AD31" s="553"/>
      <c r="AE31" s="560"/>
      <c r="AF31" s="560"/>
      <c r="AG31" s="560"/>
      <c r="AH31" s="560"/>
      <c r="AI31" s="560"/>
      <c r="AJ31" s="560"/>
      <c r="AK31" s="560"/>
      <c r="AL31" s="560"/>
      <c r="AM31" s="559"/>
    </row>
    <row r="32" spans="2:39" ht="25.5" customHeight="1" thickBot="1" x14ac:dyDescent="0.2">
      <c r="B32" s="75"/>
      <c r="C32" s="76" t="s">
        <v>113</v>
      </c>
      <c r="D32" s="356">
        <f t="shared" ref="D32:M32" si="15">SUM(D15:D31)</f>
        <v>0</v>
      </c>
      <c r="E32" s="356">
        <f t="shared" si="15"/>
        <v>0</v>
      </c>
      <c r="F32" s="356">
        <f t="shared" si="15"/>
        <v>0</v>
      </c>
      <c r="G32" s="356">
        <f t="shared" si="15"/>
        <v>0</v>
      </c>
      <c r="H32" s="356">
        <f t="shared" si="15"/>
        <v>0</v>
      </c>
      <c r="I32" s="356">
        <f t="shared" si="15"/>
        <v>0</v>
      </c>
      <c r="J32" s="356">
        <f t="shared" si="15"/>
        <v>0</v>
      </c>
      <c r="K32" s="356">
        <f t="shared" si="15"/>
        <v>0</v>
      </c>
      <c r="L32" s="356">
        <f t="shared" si="15"/>
        <v>0</v>
      </c>
      <c r="M32" s="356">
        <f t="shared" si="15"/>
        <v>0</v>
      </c>
      <c r="O32" s="75"/>
      <c r="P32" s="76" t="s">
        <v>113</v>
      </c>
      <c r="Q32" s="356">
        <f t="shared" ref="Q32:Z32" si="16">SUM(Q15:Q31)</f>
        <v>0</v>
      </c>
      <c r="R32" s="356">
        <f t="shared" si="16"/>
        <v>0</v>
      </c>
      <c r="S32" s="356">
        <f t="shared" si="16"/>
        <v>0</v>
      </c>
      <c r="T32" s="356">
        <f t="shared" si="16"/>
        <v>0</v>
      </c>
      <c r="U32" s="356">
        <f t="shared" ref="U32:W32" si="17">SUM(U15:U31)</f>
        <v>0</v>
      </c>
      <c r="V32" s="356">
        <f t="shared" si="17"/>
        <v>0</v>
      </c>
      <c r="W32" s="356">
        <f t="shared" si="17"/>
        <v>0</v>
      </c>
      <c r="X32" s="356">
        <f t="shared" ref="X32:Y32" si="18">SUM(X15:X31)</f>
        <v>0</v>
      </c>
      <c r="Y32" s="356">
        <f t="shared" si="18"/>
        <v>0</v>
      </c>
      <c r="Z32" s="368">
        <f t="shared" si="16"/>
        <v>0</v>
      </c>
      <c r="AB32" s="75"/>
      <c r="AC32" s="76" t="s">
        <v>113</v>
      </c>
      <c r="AD32" s="356">
        <f t="shared" ref="AD32:AM32" si="19">SUM(AD15:AD31)</f>
        <v>0</v>
      </c>
      <c r="AE32" s="356">
        <f t="shared" si="19"/>
        <v>0</v>
      </c>
      <c r="AF32" s="356">
        <f t="shared" si="19"/>
        <v>0</v>
      </c>
      <c r="AG32" s="356">
        <f t="shared" si="19"/>
        <v>0</v>
      </c>
      <c r="AH32" s="356">
        <f t="shared" si="19"/>
        <v>0</v>
      </c>
      <c r="AI32" s="356">
        <f t="shared" si="19"/>
        <v>0</v>
      </c>
      <c r="AJ32" s="356">
        <f t="shared" si="19"/>
        <v>0</v>
      </c>
      <c r="AK32" s="356">
        <f t="shared" si="19"/>
        <v>0</v>
      </c>
      <c r="AL32" s="356">
        <f t="shared" si="19"/>
        <v>0</v>
      </c>
      <c r="AM32" s="368">
        <f t="shared" si="19"/>
        <v>0</v>
      </c>
    </row>
    <row r="33" spans="2:39" ht="25.5" customHeight="1" thickTop="1" x14ac:dyDescent="0.15">
      <c r="B33" s="358" t="s">
        <v>112</v>
      </c>
      <c r="C33" s="359"/>
      <c r="D33" s="360">
        <f>D14-D32</f>
        <v>0</v>
      </c>
      <c r="E33" s="360">
        <f t="shared" ref="E33:M33" si="20">E14-E32</f>
        <v>0</v>
      </c>
      <c r="F33" s="360">
        <f t="shared" si="20"/>
        <v>0</v>
      </c>
      <c r="G33" s="360">
        <f t="shared" si="20"/>
        <v>0</v>
      </c>
      <c r="H33" s="360">
        <f t="shared" si="20"/>
        <v>0</v>
      </c>
      <c r="I33" s="360">
        <f t="shared" si="20"/>
        <v>0</v>
      </c>
      <c r="J33" s="360">
        <f t="shared" si="20"/>
        <v>0</v>
      </c>
      <c r="K33" s="360">
        <f t="shared" si="20"/>
        <v>0</v>
      </c>
      <c r="L33" s="360">
        <f t="shared" si="20"/>
        <v>0</v>
      </c>
      <c r="M33" s="360">
        <f t="shared" si="20"/>
        <v>0</v>
      </c>
      <c r="O33" s="358" t="s">
        <v>112</v>
      </c>
      <c r="P33" s="359"/>
      <c r="Q33" s="360">
        <f t="shared" ref="Q33:Z33" si="21">Q14-Q32</f>
        <v>0</v>
      </c>
      <c r="R33" s="360">
        <f t="shared" si="21"/>
        <v>0</v>
      </c>
      <c r="S33" s="360">
        <f t="shared" si="21"/>
        <v>0</v>
      </c>
      <c r="T33" s="360">
        <f t="shared" si="21"/>
        <v>0</v>
      </c>
      <c r="U33" s="360">
        <f t="shared" ref="U33:W33" si="22">U14-U32</f>
        <v>0</v>
      </c>
      <c r="V33" s="360">
        <f t="shared" si="22"/>
        <v>0</v>
      </c>
      <c r="W33" s="360">
        <f t="shared" si="22"/>
        <v>0</v>
      </c>
      <c r="X33" s="360">
        <f t="shared" ref="X33:Y33" si="23">X14-X32</f>
        <v>0</v>
      </c>
      <c r="Y33" s="360">
        <f t="shared" si="23"/>
        <v>0</v>
      </c>
      <c r="Z33" s="371">
        <f t="shared" si="21"/>
        <v>0</v>
      </c>
      <c r="AB33" s="358" t="s">
        <v>112</v>
      </c>
      <c r="AC33" s="359"/>
      <c r="AD33" s="360">
        <f t="shared" ref="AD33:AM33" si="24">AD14-AD32</f>
        <v>0</v>
      </c>
      <c r="AE33" s="360">
        <f t="shared" si="24"/>
        <v>0</v>
      </c>
      <c r="AF33" s="360">
        <f t="shared" si="24"/>
        <v>0</v>
      </c>
      <c r="AG33" s="360">
        <f t="shared" si="24"/>
        <v>0</v>
      </c>
      <c r="AH33" s="360">
        <f t="shared" si="24"/>
        <v>0</v>
      </c>
      <c r="AI33" s="360">
        <f t="shared" si="24"/>
        <v>0</v>
      </c>
      <c r="AJ33" s="360">
        <f t="shared" si="24"/>
        <v>0</v>
      </c>
      <c r="AK33" s="360">
        <f t="shared" si="24"/>
        <v>0</v>
      </c>
      <c r="AL33" s="360">
        <f t="shared" si="24"/>
        <v>0</v>
      </c>
      <c r="AM33" s="371">
        <f t="shared" si="24"/>
        <v>0</v>
      </c>
    </row>
    <row r="34" spans="2:39" ht="25.5" customHeight="1" x14ac:dyDescent="0.15">
      <c r="B34" s="363" t="s">
        <v>132</v>
      </c>
      <c r="C34" s="364"/>
      <c r="D34" s="369" t="e">
        <f>D33/D14</f>
        <v>#DIV/0!</v>
      </c>
      <c r="E34" s="369" t="e">
        <f t="shared" ref="E34:M34" si="25">E33/E14</f>
        <v>#DIV/0!</v>
      </c>
      <c r="F34" s="369" t="e">
        <f t="shared" si="25"/>
        <v>#DIV/0!</v>
      </c>
      <c r="G34" s="369" t="e">
        <f t="shared" si="25"/>
        <v>#DIV/0!</v>
      </c>
      <c r="H34" s="369" t="e">
        <f t="shared" si="25"/>
        <v>#DIV/0!</v>
      </c>
      <c r="I34" s="369" t="e">
        <f t="shared" si="25"/>
        <v>#DIV/0!</v>
      </c>
      <c r="J34" s="369" t="e">
        <f t="shared" si="25"/>
        <v>#DIV/0!</v>
      </c>
      <c r="K34" s="369" t="e">
        <f t="shared" si="25"/>
        <v>#DIV/0!</v>
      </c>
      <c r="L34" s="369" t="e">
        <f t="shared" si="25"/>
        <v>#DIV/0!</v>
      </c>
      <c r="M34" s="369" t="e">
        <f t="shared" si="25"/>
        <v>#DIV/0!</v>
      </c>
      <c r="O34" s="363" t="s">
        <v>132</v>
      </c>
      <c r="P34" s="364"/>
      <c r="Q34" s="369" t="e">
        <f>Q33/Q14</f>
        <v>#DIV/0!</v>
      </c>
      <c r="R34" s="369" t="e">
        <f t="shared" ref="R34:T34" si="26">R33/R14</f>
        <v>#DIV/0!</v>
      </c>
      <c r="S34" s="369" t="e">
        <f t="shared" si="26"/>
        <v>#DIV/0!</v>
      </c>
      <c r="T34" s="369" t="e">
        <f t="shared" si="26"/>
        <v>#DIV/0!</v>
      </c>
      <c r="U34" s="369" t="e">
        <f t="shared" ref="U34:W34" si="27">U33/U14</f>
        <v>#DIV/0!</v>
      </c>
      <c r="V34" s="369" t="e">
        <f t="shared" si="27"/>
        <v>#DIV/0!</v>
      </c>
      <c r="W34" s="369" t="e">
        <f t="shared" si="27"/>
        <v>#DIV/0!</v>
      </c>
      <c r="X34" s="369" t="e">
        <f t="shared" ref="X34:Y34" si="28">X33/X14</f>
        <v>#DIV/0!</v>
      </c>
      <c r="Y34" s="369" t="e">
        <f t="shared" si="28"/>
        <v>#DIV/0!</v>
      </c>
      <c r="Z34" s="372" t="e">
        <f t="shared" ref="Z34" si="29">Z33/Z14</f>
        <v>#DIV/0!</v>
      </c>
      <c r="AB34" s="363" t="s">
        <v>132</v>
      </c>
      <c r="AC34" s="364"/>
      <c r="AD34" s="369" t="e">
        <f>AD33/AD14</f>
        <v>#DIV/0!</v>
      </c>
      <c r="AE34" s="369" t="e">
        <f t="shared" ref="AE34:AM34" si="30">AE33/AE14</f>
        <v>#DIV/0!</v>
      </c>
      <c r="AF34" s="369" t="e">
        <f t="shared" si="30"/>
        <v>#DIV/0!</v>
      </c>
      <c r="AG34" s="369" t="e">
        <f t="shared" si="30"/>
        <v>#DIV/0!</v>
      </c>
      <c r="AH34" s="369" t="e">
        <f t="shared" si="30"/>
        <v>#DIV/0!</v>
      </c>
      <c r="AI34" s="369" t="e">
        <f t="shared" si="30"/>
        <v>#DIV/0!</v>
      </c>
      <c r="AJ34" s="369" t="e">
        <f t="shared" si="30"/>
        <v>#DIV/0!</v>
      </c>
      <c r="AK34" s="369" t="e">
        <f t="shared" si="30"/>
        <v>#DIV/0!</v>
      </c>
      <c r="AL34" s="369" t="e">
        <f t="shared" si="30"/>
        <v>#DIV/0!</v>
      </c>
      <c r="AM34" s="372" t="e">
        <f t="shared" si="30"/>
        <v>#DIV/0!</v>
      </c>
    </row>
    <row r="35" spans="2:39" ht="25.5" customHeight="1" x14ac:dyDescent="0.15">
      <c r="B35" s="365" t="s">
        <v>357</v>
      </c>
      <c r="C35" s="366"/>
      <c r="D35" s="715">
        <f>SUM(Q35,AD35)</f>
        <v>0</v>
      </c>
      <c r="E35" s="715">
        <f t="shared" ref="E35:M35" si="31">SUM(R35,AE35)</f>
        <v>0</v>
      </c>
      <c r="F35" s="715">
        <f t="shared" si="31"/>
        <v>0</v>
      </c>
      <c r="G35" s="715">
        <f t="shared" si="31"/>
        <v>0</v>
      </c>
      <c r="H35" s="715">
        <f t="shared" si="31"/>
        <v>0</v>
      </c>
      <c r="I35" s="715">
        <f t="shared" si="31"/>
        <v>0</v>
      </c>
      <c r="J35" s="715">
        <f t="shared" si="31"/>
        <v>0</v>
      </c>
      <c r="K35" s="715">
        <f t="shared" si="31"/>
        <v>0</v>
      </c>
      <c r="L35" s="715">
        <f t="shared" si="31"/>
        <v>0</v>
      </c>
      <c r="M35" s="715">
        <f t="shared" si="31"/>
        <v>0</v>
      </c>
      <c r="O35" s="365" t="s">
        <v>357</v>
      </c>
      <c r="P35" s="366"/>
      <c r="Q35" s="557"/>
      <c r="R35" s="557"/>
      <c r="S35" s="557"/>
      <c r="T35" s="557"/>
      <c r="U35" s="557"/>
      <c r="V35" s="557"/>
      <c r="W35" s="557"/>
      <c r="X35" s="557"/>
      <c r="Y35" s="557"/>
      <c r="Z35" s="558"/>
      <c r="AB35" s="365" t="s">
        <v>357</v>
      </c>
      <c r="AC35" s="366"/>
      <c r="AD35" s="557"/>
      <c r="AE35" s="557"/>
      <c r="AF35" s="557"/>
      <c r="AG35" s="557"/>
      <c r="AH35" s="557"/>
      <c r="AI35" s="557"/>
      <c r="AJ35" s="557"/>
      <c r="AK35" s="557"/>
      <c r="AL35" s="557"/>
      <c r="AM35" s="558"/>
    </row>
    <row r="36" spans="2:39" ht="25.5" customHeight="1" thickBot="1" x14ac:dyDescent="0.2">
      <c r="B36" s="361" t="s">
        <v>131</v>
      </c>
      <c r="C36" s="362"/>
      <c r="D36" s="370" t="e">
        <f>D33/D35</f>
        <v>#DIV/0!</v>
      </c>
      <c r="E36" s="370" t="e">
        <f t="shared" ref="E36:M36" si="32">E33/E35</f>
        <v>#DIV/0!</v>
      </c>
      <c r="F36" s="370" t="e">
        <f t="shared" si="32"/>
        <v>#DIV/0!</v>
      </c>
      <c r="G36" s="370" t="e">
        <f t="shared" si="32"/>
        <v>#DIV/0!</v>
      </c>
      <c r="H36" s="370" t="e">
        <f t="shared" si="32"/>
        <v>#DIV/0!</v>
      </c>
      <c r="I36" s="370" t="e">
        <f t="shared" si="32"/>
        <v>#DIV/0!</v>
      </c>
      <c r="J36" s="370" t="e">
        <f t="shared" si="32"/>
        <v>#DIV/0!</v>
      </c>
      <c r="K36" s="370" t="e">
        <f t="shared" si="32"/>
        <v>#DIV/0!</v>
      </c>
      <c r="L36" s="370" t="e">
        <f t="shared" si="32"/>
        <v>#DIV/0!</v>
      </c>
      <c r="M36" s="370" t="e">
        <f t="shared" si="32"/>
        <v>#DIV/0!</v>
      </c>
      <c r="O36" s="361" t="s">
        <v>131</v>
      </c>
      <c r="P36" s="362"/>
      <c r="Q36" s="370" t="e">
        <f>Q33/Q35</f>
        <v>#DIV/0!</v>
      </c>
      <c r="R36" s="370" t="e">
        <f t="shared" ref="R36:T36" si="33">R33/R35</f>
        <v>#DIV/0!</v>
      </c>
      <c r="S36" s="370" t="e">
        <f t="shared" si="33"/>
        <v>#DIV/0!</v>
      </c>
      <c r="T36" s="370" t="e">
        <f t="shared" si="33"/>
        <v>#DIV/0!</v>
      </c>
      <c r="U36" s="370" t="e">
        <f t="shared" ref="U36:W36" si="34">U33/U35</f>
        <v>#DIV/0!</v>
      </c>
      <c r="V36" s="370" t="e">
        <f t="shared" si="34"/>
        <v>#DIV/0!</v>
      </c>
      <c r="W36" s="370" t="e">
        <f t="shared" si="34"/>
        <v>#DIV/0!</v>
      </c>
      <c r="X36" s="370" t="e">
        <f t="shared" ref="X36:Y36" si="35">X33/X35</f>
        <v>#DIV/0!</v>
      </c>
      <c r="Y36" s="370" t="e">
        <f t="shared" si="35"/>
        <v>#DIV/0!</v>
      </c>
      <c r="Z36" s="373" t="e">
        <f t="shared" ref="Z36" si="36">Z33/Z35</f>
        <v>#DIV/0!</v>
      </c>
      <c r="AB36" s="361" t="s">
        <v>131</v>
      </c>
      <c r="AC36" s="362"/>
      <c r="AD36" s="370" t="e">
        <f>AD33/AD35</f>
        <v>#DIV/0!</v>
      </c>
      <c r="AE36" s="370" t="e">
        <f t="shared" ref="AE36:AM36" si="37">AE33/AE35</f>
        <v>#DIV/0!</v>
      </c>
      <c r="AF36" s="370" t="e">
        <f t="shared" si="37"/>
        <v>#DIV/0!</v>
      </c>
      <c r="AG36" s="370" t="e">
        <f t="shared" si="37"/>
        <v>#DIV/0!</v>
      </c>
      <c r="AH36" s="370" t="e">
        <f t="shared" si="37"/>
        <v>#DIV/0!</v>
      </c>
      <c r="AI36" s="370" t="e">
        <f t="shared" si="37"/>
        <v>#DIV/0!</v>
      </c>
      <c r="AJ36" s="370" t="e">
        <f t="shared" si="37"/>
        <v>#DIV/0!</v>
      </c>
      <c r="AK36" s="370" t="e">
        <f t="shared" si="37"/>
        <v>#DIV/0!</v>
      </c>
      <c r="AL36" s="370" t="e">
        <f t="shared" si="37"/>
        <v>#DIV/0!</v>
      </c>
      <c r="AM36" s="373" t="e">
        <f t="shared" si="37"/>
        <v>#DIV/0!</v>
      </c>
    </row>
    <row r="39" spans="2:39" x14ac:dyDescent="0.15">
      <c r="C39" s="1" t="s">
        <v>562</v>
      </c>
      <c r="D39" s="863">
        <f>D14/1.08</f>
        <v>0</v>
      </c>
      <c r="E39" s="863">
        <f t="shared" ref="E39:H39" si="38">E14/1.08</f>
        <v>0</v>
      </c>
      <c r="F39" s="863">
        <f t="shared" si="38"/>
        <v>0</v>
      </c>
      <c r="G39" s="863">
        <f t="shared" si="38"/>
        <v>0</v>
      </c>
      <c r="H39" s="863">
        <f t="shared" si="38"/>
        <v>0</v>
      </c>
      <c r="I39" s="863">
        <f t="shared" ref="I39:M39" si="39">I14/1.08</f>
        <v>0</v>
      </c>
      <c r="J39" s="863">
        <f t="shared" si="39"/>
        <v>0</v>
      </c>
      <c r="K39" s="863">
        <f t="shared" si="39"/>
        <v>0</v>
      </c>
      <c r="L39" s="863">
        <f t="shared" si="39"/>
        <v>0</v>
      </c>
      <c r="M39" s="863">
        <f t="shared" si="39"/>
        <v>0</v>
      </c>
      <c r="T39" s="357"/>
      <c r="U39" s="357"/>
      <c r="V39" s="357"/>
      <c r="W39" s="357"/>
      <c r="X39" s="357"/>
      <c r="AD39" s="1"/>
      <c r="AE39" s="1"/>
      <c r="AF39" s="1"/>
      <c r="AG39" s="1"/>
    </row>
    <row r="40" spans="2:39" x14ac:dyDescent="0.15">
      <c r="C40" s="1" t="s">
        <v>563</v>
      </c>
      <c r="D40" s="863">
        <f>D14-D39</f>
        <v>0</v>
      </c>
      <c r="E40" s="863">
        <f t="shared" ref="E40:H40" si="40">E14-E39</f>
        <v>0</v>
      </c>
      <c r="F40" s="863">
        <f t="shared" si="40"/>
        <v>0</v>
      </c>
      <c r="G40" s="863">
        <f t="shared" si="40"/>
        <v>0</v>
      </c>
      <c r="H40" s="863">
        <f t="shared" si="40"/>
        <v>0</v>
      </c>
      <c r="I40" s="863">
        <f t="shared" ref="I40:M40" si="41">I14-I39</f>
        <v>0</v>
      </c>
      <c r="J40" s="863">
        <f t="shared" si="41"/>
        <v>0</v>
      </c>
      <c r="K40" s="863">
        <f t="shared" si="41"/>
        <v>0</v>
      </c>
      <c r="L40" s="863">
        <f t="shared" si="41"/>
        <v>0</v>
      </c>
      <c r="M40" s="863">
        <f t="shared" si="41"/>
        <v>0</v>
      </c>
      <c r="T40" s="357"/>
      <c r="U40" s="357"/>
      <c r="V40" s="357"/>
      <c r="W40" s="357"/>
      <c r="X40" s="357"/>
      <c r="AD40" s="1"/>
      <c r="AE40" s="1"/>
      <c r="AF40" s="1"/>
      <c r="AG40" s="1"/>
    </row>
    <row r="41" spans="2:39" x14ac:dyDescent="0.15">
      <c r="D41" s="863"/>
      <c r="E41" s="863"/>
      <c r="F41" s="863"/>
      <c r="G41" s="863"/>
      <c r="H41" s="863"/>
      <c r="I41" s="863"/>
      <c r="J41" s="863"/>
      <c r="K41" s="863"/>
      <c r="L41" s="863"/>
      <c r="M41" s="863"/>
      <c r="T41" s="357"/>
      <c r="U41" s="357"/>
      <c r="V41" s="357"/>
      <c r="W41" s="357"/>
      <c r="X41" s="357"/>
      <c r="AD41" s="1"/>
      <c r="AE41" s="1"/>
      <c r="AF41" s="1"/>
      <c r="AG41" s="1"/>
    </row>
    <row r="42" spans="2:39" x14ac:dyDescent="0.15">
      <c r="C42" s="1" t="s">
        <v>564</v>
      </c>
      <c r="D42" s="863">
        <f>(D15+D16+D17+D18+D21+D22+D23+D24)/1.1</f>
        <v>0</v>
      </c>
      <c r="E42" s="863">
        <f t="shared" ref="E42:H42" si="42">(E15+E16+E17+E18+E21+E22+E23+E24)/1.1</f>
        <v>0</v>
      </c>
      <c r="F42" s="863">
        <f t="shared" si="42"/>
        <v>0</v>
      </c>
      <c r="G42" s="863">
        <f t="shared" si="42"/>
        <v>0</v>
      </c>
      <c r="H42" s="863">
        <f t="shared" si="42"/>
        <v>0</v>
      </c>
      <c r="I42" s="863">
        <f t="shared" ref="I42:M42" si="43">(I15+I16+I17+I18+I21+I22+I23+I24)/1.1</f>
        <v>0</v>
      </c>
      <c r="J42" s="863">
        <f t="shared" si="43"/>
        <v>0</v>
      </c>
      <c r="K42" s="863">
        <f t="shared" si="43"/>
        <v>0</v>
      </c>
      <c r="L42" s="863">
        <f t="shared" si="43"/>
        <v>0</v>
      </c>
      <c r="M42" s="863">
        <f t="shared" si="43"/>
        <v>0</v>
      </c>
      <c r="T42" s="357"/>
      <c r="U42" s="357"/>
      <c r="V42" s="357"/>
      <c r="W42" s="357"/>
      <c r="X42" s="357"/>
      <c r="AD42" s="1"/>
      <c r="AE42" s="1"/>
      <c r="AF42" s="1"/>
      <c r="AG42" s="1"/>
    </row>
    <row r="43" spans="2:39" x14ac:dyDescent="0.15">
      <c r="C43" s="1" t="s">
        <v>565</v>
      </c>
      <c r="D43" s="863">
        <f>(D16+D17+D18+D19+D22+D23+D24+D15)-D42</f>
        <v>0</v>
      </c>
      <c r="E43" s="863">
        <f t="shared" ref="E43:H43" si="44">(E16+E17+E18+E19+E22+E23+E24+E15)-E42</f>
        <v>0</v>
      </c>
      <c r="F43" s="863">
        <f t="shared" si="44"/>
        <v>0</v>
      </c>
      <c r="G43" s="863">
        <f t="shared" si="44"/>
        <v>0</v>
      </c>
      <c r="H43" s="863">
        <f t="shared" si="44"/>
        <v>0</v>
      </c>
      <c r="I43" s="863">
        <f t="shared" ref="I43:M43" si="45">(I16+I17+I18+I19+I22+I23+I24+I15)-I42</f>
        <v>0</v>
      </c>
      <c r="J43" s="863">
        <f t="shared" si="45"/>
        <v>0</v>
      </c>
      <c r="K43" s="863">
        <f t="shared" si="45"/>
        <v>0</v>
      </c>
      <c r="L43" s="863">
        <f t="shared" si="45"/>
        <v>0</v>
      </c>
      <c r="M43" s="863">
        <f t="shared" si="45"/>
        <v>0</v>
      </c>
      <c r="T43" s="357"/>
      <c r="U43" s="357"/>
      <c r="V43" s="357"/>
      <c r="W43" s="357"/>
      <c r="X43" s="357"/>
      <c r="AD43" s="1"/>
      <c r="AE43" s="1"/>
      <c r="AF43" s="1"/>
      <c r="AG43" s="1"/>
    </row>
    <row r="44" spans="2:39" x14ac:dyDescent="0.15">
      <c r="D44" s="863"/>
      <c r="E44" s="863"/>
      <c r="F44" s="863"/>
      <c r="G44" s="863"/>
      <c r="H44" s="863"/>
      <c r="I44" s="863"/>
      <c r="J44" s="863"/>
      <c r="K44" s="863"/>
      <c r="L44" s="863"/>
      <c r="M44" s="863"/>
      <c r="T44" s="357"/>
      <c r="U44" s="357"/>
      <c r="V44" s="357"/>
      <c r="W44" s="357"/>
      <c r="X44" s="357"/>
      <c r="AD44" s="1"/>
      <c r="AE44" s="1"/>
      <c r="AF44" s="1"/>
      <c r="AG44" s="1"/>
    </row>
    <row r="45" spans="2:39" s="864" customFormat="1" x14ac:dyDescent="0.15">
      <c r="C45" s="865" t="s">
        <v>566</v>
      </c>
      <c r="D45" s="866">
        <f>D40-D43</f>
        <v>0</v>
      </c>
      <c r="E45" s="866">
        <f>E40-E43</f>
        <v>0</v>
      </c>
      <c r="F45" s="866">
        <f t="shared" ref="F45:H45" si="46">F40-F43</f>
        <v>0</v>
      </c>
      <c r="G45" s="866">
        <f t="shared" si="46"/>
        <v>0</v>
      </c>
      <c r="H45" s="866">
        <f t="shared" si="46"/>
        <v>0</v>
      </c>
      <c r="I45" s="866">
        <f t="shared" ref="I45:M45" si="47">I40-I43</f>
        <v>0</v>
      </c>
      <c r="J45" s="866">
        <f t="shared" si="47"/>
        <v>0</v>
      </c>
      <c r="K45" s="866">
        <f t="shared" si="47"/>
        <v>0</v>
      </c>
      <c r="L45" s="866">
        <f t="shared" si="47"/>
        <v>0</v>
      </c>
      <c r="M45" s="866">
        <f t="shared" si="47"/>
        <v>0</v>
      </c>
      <c r="T45" s="867"/>
      <c r="U45" s="867"/>
      <c r="V45" s="867"/>
      <c r="W45" s="867"/>
      <c r="X45" s="867"/>
    </row>
    <row r="46" spans="2:39" x14ac:dyDescent="0.15">
      <c r="D46" s="863"/>
      <c r="E46" s="863"/>
      <c r="F46" s="863"/>
      <c r="G46" s="863"/>
      <c r="H46" s="863"/>
      <c r="T46" s="357"/>
      <c r="U46" s="357"/>
      <c r="V46" s="357"/>
      <c r="W46" s="357"/>
      <c r="X46" s="357"/>
      <c r="AD46" s="1"/>
      <c r="AE46" s="1"/>
      <c r="AF46" s="1"/>
      <c r="AG46" s="1"/>
    </row>
    <row r="47" spans="2:39" x14ac:dyDescent="0.15">
      <c r="D47" s="863"/>
      <c r="E47" s="863"/>
      <c r="F47" s="863"/>
      <c r="G47" s="863"/>
      <c r="H47" s="863"/>
      <c r="T47" s="357"/>
      <c r="U47" s="357"/>
      <c r="V47" s="357"/>
      <c r="W47" s="357"/>
      <c r="X47" s="357"/>
      <c r="AD47" s="1"/>
      <c r="AE47" s="1"/>
      <c r="AF47" s="1"/>
      <c r="AG47" s="1"/>
    </row>
    <row r="48" spans="2:39" x14ac:dyDescent="0.15">
      <c r="D48" s="863"/>
      <c r="E48" s="863"/>
      <c r="F48" s="863"/>
      <c r="G48" s="863"/>
      <c r="H48" s="863"/>
      <c r="T48" s="357"/>
      <c r="U48" s="357"/>
      <c r="V48" s="357"/>
      <c r="W48" s="357"/>
      <c r="X48" s="357"/>
      <c r="AD48" s="1"/>
      <c r="AE48" s="1"/>
      <c r="AF48" s="1"/>
      <c r="AG48" s="1"/>
    </row>
    <row r="49" spans="3:33" x14ac:dyDescent="0.15">
      <c r="D49" s="863"/>
      <c r="E49" s="863"/>
      <c r="F49" s="863"/>
      <c r="G49" s="863"/>
      <c r="H49" s="863"/>
      <c r="T49" s="357"/>
      <c r="U49" s="357"/>
      <c r="V49" s="357"/>
      <c r="W49" s="357"/>
      <c r="X49" s="357"/>
      <c r="AD49" s="1"/>
      <c r="AE49" s="1"/>
      <c r="AF49" s="1"/>
      <c r="AG49" s="1"/>
    </row>
    <row r="50" spans="3:33" x14ac:dyDescent="0.15">
      <c r="D50" s="863"/>
      <c r="E50" s="863"/>
      <c r="F50" s="863"/>
      <c r="G50" s="863"/>
      <c r="H50" s="863"/>
      <c r="T50" s="357"/>
      <c r="U50" s="357"/>
      <c r="V50" s="357"/>
      <c r="W50" s="357"/>
      <c r="X50" s="357"/>
      <c r="AD50" s="1"/>
      <c r="AE50" s="1"/>
      <c r="AF50" s="1"/>
      <c r="AG50" s="1"/>
    </row>
    <row r="51" spans="3:33" x14ac:dyDescent="0.15">
      <c r="D51" s="863"/>
      <c r="E51" s="863"/>
      <c r="F51" s="863"/>
      <c r="G51" s="863"/>
      <c r="H51" s="863"/>
      <c r="T51" s="357"/>
      <c r="U51" s="357"/>
      <c r="V51" s="357"/>
      <c r="W51" s="357"/>
      <c r="X51" s="357"/>
      <c r="AD51" s="1"/>
      <c r="AE51" s="1"/>
      <c r="AF51" s="1"/>
      <c r="AG51" s="1"/>
    </row>
    <row r="52" spans="3:33" x14ac:dyDescent="0.15">
      <c r="T52" s="357"/>
      <c r="U52" s="357"/>
      <c r="V52" s="357"/>
      <c r="W52" s="357"/>
      <c r="X52" s="357"/>
      <c r="AD52" s="1"/>
      <c r="AE52" s="1"/>
      <c r="AF52" s="1"/>
      <c r="AG52" s="1"/>
    </row>
    <row r="53" spans="3:33" x14ac:dyDescent="0.15">
      <c r="T53" s="357"/>
      <c r="U53" s="357"/>
      <c r="V53" s="357"/>
      <c r="W53" s="357"/>
      <c r="X53" s="357"/>
      <c r="AD53" s="1"/>
      <c r="AE53" s="1"/>
      <c r="AF53" s="1"/>
      <c r="AG53" s="1"/>
    </row>
    <row r="54" spans="3:33" ht="24" customHeight="1" x14ac:dyDescent="0.15">
      <c r="C54" s="1067" t="s">
        <v>567</v>
      </c>
      <c r="D54" s="1068"/>
      <c r="E54" s="1068"/>
      <c r="F54" s="1068"/>
      <c r="G54" s="1068"/>
      <c r="H54" s="1069"/>
      <c r="T54" s="357"/>
      <c r="U54" s="357"/>
      <c r="V54" s="357"/>
      <c r="W54" s="357"/>
      <c r="X54" s="357"/>
      <c r="AD54" s="1"/>
      <c r="AE54" s="1"/>
      <c r="AF54" s="1"/>
      <c r="AG54" s="1"/>
    </row>
    <row r="55" spans="3:33" ht="24" customHeight="1" x14ac:dyDescent="0.15">
      <c r="C55" s="1070"/>
      <c r="D55" s="1071"/>
      <c r="E55" s="1071"/>
      <c r="F55" s="1071"/>
      <c r="G55" s="1071"/>
      <c r="H55" s="1072"/>
      <c r="T55" s="357"/>
      <c r="U55" s="357"/>
      <c r="V55" s="357"/>
      <c r="W55" s="357"/>
      <c r="X55" s="357"/>
      <c r="AD55" s="1"/>
      <c r="AE55" s="1"/>
      <c r="AF55" s="1"/>
      <c r="AG55" s="1"/>
    </row>
    <row r="56" spans="3:33" x14ac:dyDescent="0.15">
      <c r="T56" s="357"/>
      <c r="U56" s="357"/>
      <c r="V56" s="357"/>
      <c r="W56" s="357"/>
      <c r="X56" s="357"/>
      <c r="AD56" s="1"/>
      <c r="AE56" s="1"/>
      <c r="AF56" s="1"/>
      <c r="AG56" s="1"/>
    </row>
    <row r="57" spans="3:33" s="357" customFormat="1" x14ac:dyDescent="0.15">
      <c r="C57" s="868" t="s">
        <v>46</v>
      </c>
      <c r="D57" s="869">
        <f>D33-D45</f>
        <v>0</v>
      </c>
      <c r="E57" s="869">
        <f t="shared" ref="E57:H57" si="48">E33-E45</f>
        <v>0</v>
      </c>
      <c r="F57" s="869">
        <f t="shared" si="48"/>
        <v>0</v>
      </c>
      <c r="G57" s="869">
        <f t="shared" si="48"/>
        <v>0</v>
      </c>
      <c r="H57" s="869">
        <f t="shared" si="48"/>
        <v>0</v>
      </c>
      <c r="I57" s="869">
        <f t="shared" ref="I57:M57" si="49">I33-I45</f>
        <v>0</v>
      </c>
      <c r="J57" s="869">
        <f t="shared" si="49"/>
        <v>0</v>
      </c>
      <c r="K57" s="869">
        <f t="shared" si="49"/>
        <v>0</v>
      </c>
      <c r="L57" s="869">
        <f t="shared" si="49"/>
        <v>0</v>
      </c>
      <c r="M57" s="869">
        <f t="shared" si="49"/>
        <v>0</v>
      </c>
    </row>
    <row r="58" spans="3:33" ht="27" x14ac:dyDescent="0.15">
      <c r="C58" s="870" t="s">
        <v>568</v>
      </c>
      <c r="D58" s="863">
        <v>650000</v>
      </c>
      <c r="E58" s="863">
        <v>650000</v>
      </c>
      <c r="F58" s="863">
        <v>650000</v>
      </c>
      <c r="G58" s="863">
        <v>650000</v>
      </c>
      <c r="H58" s="863">
        <v>650000</v>
      </c>
      <c r="I58" s="863">
        <v>650000</v>
      </c>
      <c r="J58" s="863">
        <v>650000</v>
      </c>
      <c r="K58" s="863">
        <v>650000</v>
      </c>
      <c r="L58" s="863">
        <v>650000</v>
      </c>
      <c r="M58" s="863">
        <v>650000</v>
      </c>
      <c r="T58" s="357"/>
      <c r="U58" s="357"/>
      <c r="V58" s="357"/>
      <c r="W58" s="357"/>
      <c r="X58" s="357"/>
      <c r="AD58" s="1"/>
      <c r="AE58" s="1"/>
      <c r="AF58" s="1"/>
      <c r="AG58" s="1"/>
    </row>
    <row r="59" spans="3:33" x14ac:dyDescent="0.15">
      <c r="C59" s="822" t="s">
        <v>569</v>
      </c>
      <c r="D59" s="871">
        <f>D33-D45-D58</f>
        <v>-650000</v>
      </c>
      <c r="E59" s="871">
        <f t="shared" ref="E59:H59" si="50">E33-E45-E58</f>
        <v>-650000</v>
      </c>
      <c r="F59" s="871">
        <f t="shared" si="50"/>
        <v>-650000</v>
      </c>
      <c r="G59" s="871">
        <f t="shared" si="50"/>
        <v>-650000</v>
      </c>
      <c r="H59" s="871">
        <f t="shared" si="50"/>
        <v>-650000</v>
      </c>
      <c r="I59" s="871">
        <f t="shared" ref="I59" si="51">I33-I45-I58</f>
        <v>-650000</v>
      </c>
      <c r="J59" s="871">
        <f t="shared" ref="J59" si="52">J33-J45-J58</f>
        <v>-650000</v>
      </c>
      <c r="K59" s="871">
        <f t="shared" ref="K59" si="53">K33-K45-K58</f>
        <v>-650000</v>
      </c>
      <c r="L59" s="871">
        <f t="shared" ref="L59" si="54">L33-L45-L58</f>
        <v>-650000</v>
      </c>
      <c r="M59" s="871">
        <f t="shared" ref="M59" si="55">M33-M45-M58</f>
        <v>-650000</v>
      </c>
      <c r="T59" s="357"/>
      <c r="U59" s="357"/>
      <c r="V59" s="357"/>
      <c r="W59" s="357"/>
      <c r="X59" s="357"/>
      <c r="AD59" s="1"/>
      <c r="AE59" s="1"/>
      <c r="AF59" s="1"/>
      <c r="AG59" s="1"/>
    </row>
    <row r="60" spans="3:33" x14ac:dyDescent="0.15">
      <c r="D60" s="863"/>
      <c r="E60" s="863"/>
      <c r="F60" s="863"/>
      <c r="G60" s="863"/>
      <c r="H60" s="863"/>
      <c r="I60" s="863"/>
      <c r="J60" s="863"/>
      <c r="K60" s="863"/>
      <c r="L60" s="863"/>
      <c r="M60" s="863"/>
      <c r="T60" s="357"/>
      <c r="U60" s="357"/>
      <c r="V60" s="357"/>
      <c r="W60" s="357"/>
      <c r="X60" s="357"/>
      <c r="AD60" s="1"/>
      <c r="AE60" s="1"/>
      <c r="AF60" s="1"/>
      <c r="AG60" s="1"/>
    </row>
    <row r="61" spans="3:33" x14ac:dyDescent="0.15">
      <c r="C61" s="1" t="s">
        <v>570</v>
      </c>
      <c r="D61" s="863">
        <v>480000</v>
      </c>
      <c r="E61" s="863">
        <v>480000</v>
      </c>
      <c r="F61" s="863">
        <v>480000</v>
      </c>
      <c r="G61" s="863">
        <v>480000</v>
      </c>
      <c r="H61" s="863">
        <v>480000</v>
      </c>
      <c r="I61" s="863">
        <v>480000</v>
      </c>
      <c r="J61" s="863">
        <v>480000</v>
      </c>
      <c r="K61" s="863">
        <v>480000</v>
      </c>
      <c r="L61" s="863">
        <v>480000</v>
      </c>
      <c r="M61" s="863">
        <v>480000</v>
      </c>
      <c r="T61" s="357"/>
      <c r="U61" s="357"/>
      <c r="V61" s="357"/>
      <c r="W61" s="357"/>
      <c r="X61" s="357"/>
      <c r="AD61" s="1"/>
      <c r="AE61" s="1"/>
      <c r="AF61" s="1"/>
      <c r="AG61" s="1"/>
    </row>
    <row r="62" spans="3:33" x14ac:dyDescent="0.15">
      <c r="D62" s="863"/>
      <c r="E62" s="863"/>
      <c r="F62" s="863"/>
      <c r="G62" s="863"/>
      <c r="H62" s="863"/>
      <c r="I62" s="863"/>
      <c r="J62" s="863"/>
      <c r="K62" s="863"/>
      <c r="L62" s="863"/>
      <c r="M62" s="863"/>
      <c r="T62" s="357"/>
      <c r="U62" s="357"/>
      <c r="V62" s="357"/>
      <c r="W62" s="357"/>
      <c r="X62" s="357"/>
      <c r="AD62" s="1"/>
      <c r="AE62" s="1"/>
      <c r="AF62" s="1"/>
      <c r="AG62" s="1"/>
    </row>
    <row r="63" spans="3:33" ht="27" x14ac:dyDescent="0.15">
      <c r="C63" s="870" t="s">
        <v>571</v>
      </c>
      <c r="D63" s="872">
        <v>0.05</v>
      </c>
      <c r="E63" s="872">
        <v>0.05</v>
      </c>
      <c r="F63" s="872">
        <v>0.05</v>
      </c>
      <c r="G63" s="872">
        <v>0.05</v>
      </c>
      <c r="H63" s="872">
        <v>0.05</v>
      </c>
      <c r="I63" s="872">
        <v>0.05</v>
      </c>
      <c r="J63" s="872">
        <v>0.05</v>
      </c>
      <c r="K63" s="872">
        <v>0.05</v>
      </c>
      <c r="L63" s="872">
        <v>0.05</v>
      </c>
      <c r="M63" s="872">
        <v>0.05</v>
      </c>
      <c r="T63" s="357"/>
      <c r="U63" s="357"/>
      <c r="V63" s="357"/>
      <c r="W63" s="357"/>
      <c r="X63" s="357"/>
      <c r="AD63" s="1"/>
      <c r="AE63" s="1"/>
      <c r="AF63" s="1"/>
      <c r="AG63" s="1"/>
    </row>
    <row r="64" spans="3:33" x14ac:dyDescent="0.15">
      <c r="D64" s="873" t="s">
        <v>572</v>
      </c>
      <c r="E64" s="873" t="s">
        <v>572</v>
      </c>
      <c r="F64" s="873" t="s">
        <v>572</v>
      </c>
      <c r="G64" s="873" t="s">
        <v>572</v>
      </c>
      <c r="H64" s="873" t="s">
        <v>572</v>
      </c>
      <c r="I64" s="873" t="s">
        <v>572</v>
      </c>
      <c r="J64" s="873" t="s">
        <v>572</v>
      </c>
      <c r="K64" s="873" t="s">
        <v>572</v>
      </c>
      <c r="L64" s="873" t="s">
        <v>572</v>
      </c>
      <c r="M64" s="873" t="s">
        <v>572</v>
      </c>
      <c r="T64" s="357"/>
      <c r="U64" s="357"/>
      <c r="V64" s="357"/>
      <c r="W64" s="357"/>
      <c r="X64" s="357"/>
      <c r="AD64" s="1"/>
      <c r="AE64" s="1"/>
      <c r="AF64" s="1"/>
      <c r="AG64" s="1"/>
    </row>
    <row r="65" spans="3:33" ht="24" x14ac:dyDescent="0.15">
      <c r="C65" s="874" t="s">
        <v>573</v>
      </c>
      <c r="T65" s="357"/>
      <c r="U65" s="357"/>
      <c r="V65" s="357"/>
      <c r="W65" s="357"/>
      <c r="X65" s="357"/>
      <c r="AD65" s="1"/>
      <c r="AE65" s="1"/>
      <c r="AF65" s="1"/>
      <c r="AG65" s="1"/>
    </row>
    <row r="66" spans="3:33" s="864" customFormat="1" x14ac:dyDescent="0.15">
      <c r="C66" s="875" t="s">
        <v>574</v>
      </c>
      <c r="D66" s="876" t="s">
        <v>575</v>
      </c>
      <c r="E66" s="866">
        <f>(D59-D61)*D63</f>
        <v>-56500</v>
      </c>
      <c r="F66" s="866">
        <f t="shared" ref="F66:M66" si="56">(E59-E61)*E63</f>
        <v>-56500</v>
      </c>
      <c r="G66" s="866">
        <f>(F59-F61)*F63</f>
        <v>-56500</v>
      </c>
      <c r="H66" s="866">
        <f>(G59-G61)*G63</f>
        <v>-56500</v>
      </c>
      <c r="I66" s="866">
        <f t="shared" si="56"/>
        <v>-56500</v>
      </c>
      <c r="J66" s="866">
        <f>(I59-I61)*I63</f>
        <v>-56500</v>
      </c>
      <c r="K66" s="866">
        <f>(J59-J61)*J63</f>
        <v>-56500</v>
      </c>
      <c r="L66" s="866">
        <f t="shared" si="56"/>
        <v>-56500</v>
      </c>
      <c r="M66" s="866">
        <f t="shared" si="56"/>
        <v>-56500</v>
      </c>
      <c r="T66" s="867"/>
      <c r="U66" s="867"/>
      <c r="V66" s="867"/>
      <c r="W66" s="867"/>
      <c r="X66" s="867"/>
    </row>
    <row r="67" spans="3:33" x14ac:dyDescent="0.15">
      <c r="D67" s="863"/>
      <c r="E67" s="863"/>
      <c r="F67" s="863"/>
      <c r="G67" s="863"/>
      <c r="H67" s="863"/>
      <c r="I67" s="863"/>
      <c r="J67" s="863"/>
      <c r="K67" s="863"/>
      <c r="L67" s="863"/>
      <c r="M67" s="863"/>
      <c r="T67" s="357"/>
      <c r="U67" s="357"/>
      <c r="V67" s="357"/>
      <c r="W67" s="357"/>
      <c r="X67" s="357"/>
      <c r="AD67" s="1"/>
      <c r="AE67" s="1"/>
      <c r="AF67" s="1"/>
      <c r="AG67" s="1"/>
    </row>
    <row r="68" spans="3:33" x14ac:dyDescent="0.15">
      <c r="D68" s="863"/>
      <c r="E68" s="863"/>
      <c r="F68" s="863"/>
      <c r="G68" s="863"/>
      <c r="H68" s="863"/>
      <c r="I68" s="863"/>
      <c r="J68" s="863"/>
      <c r="K68" s="863"/>
      <c r="L68" s="863"/>
      <c r="M68" s="863"/>
      <c r="T68" s="357"/>
      <c r="U68" s="357"/>
      <c r="V68" s="357"/>
      <c r="W68" s="357"/>
      <c r="X68" s="357"/>
      <c r="AD68" s="1"/>
      <c r="AE68" s="1"/>
      <c r="AF68" s="1"/>
      <c r="AG68" s="1"/>
    </row>
    <row r="69" spans="3:33" x14ac:dyDescent="0.15">
      <c r="D69" s="863"/>
      <c r="E69" s="863"/>
      <c r="F69" s="863"/>
      <c r="G69" s="863"/>
      <c r="H69" s="863"/>
      <c r="I69" s="863"/>
      <c r="J69" s="863"/>
      <c r="K69" s="863"/>
      <c r="L69" s="863"/>
      <c r="M69" s="863"/>
      <c r="T69" s="357"/>
      <c r="U69" s="357"/>
      <c r="V69" s="357"/>
      <c r="W69" s="357"/>
      <c r="X69" s="357"/>
      <c r="AD69" s="1"/>
      <c r="AE69" s="1"/>
      <c r="AF69" s="1"/>
      <c r="AG69" s="1"/>
    </row>
    <row r="70" spans="3:33" x14ac:dyDescent="0.15">
      <c r="D70" s="863"/>
      <c r="E70" s="863"/>
      <c r="F70" s="863"/>
      <c r="G70" s="863"/>
      <c r="H70" s="863"/>
      <c r="I70" s="863"/>
      <c r="J70" s="863"/>
      <c r="K70" s="863"/>
      <c r="L70" s="863"/>
      <c r="M70" s="863"/>
      <c r="T70" s="357"/>
      <c r="U70" s="357"/>
      <c r="V70" s="357"/>
      <c r="W70" s="357"/>
      <c r="X70" s="357"/>
      <c r="AD70" s="1"/>
      <c r="AE70" s="1"/>
      <c r="AF70" s="1"/>
      <c r="AG70" s="1"/>
    </row>
    <row r="71" spans="3:33" x14ac:dyDescent="0.15">
      <c r="D71" s="863"/>
      <c r="E71" s="863"/>
      <c r="F71" s="863"/>
      <c r="G71" s="863"/>
      <c r="H71" s="863"/>
      <c r="I71" s="863"/>
      <c r="J71" s="863"/>
      <c r="K71" s="863"/>
      <c r="L71" s="863"/>
      <c r="M71" s="863"/>
      <c r="T71" s="357"/>
      <c r="U71" s="357"/>
      <c r="V71" s="357"/>
      <c r="W71" s="357"/>
      <c r="X71" s="357"/>
      <c r="AD71" s="1"/>
      <c r="AE71" s="1"/>
      <c r="AF71" s="1"/>
      <c r="AG71" s="1"/>
    </row>
    <row r="72" spans="3:33" x14ac:dyDescent="0.15">
      <c r="D72" s="863"/>
      <c r="E72" s="863"/>
      <c r="F72" s="863"/>
      <c r="G72" s="863"/>
      <c r="H72" s="863"/>
      <c r="I72" s="863"/>
      <c r="J72" s="863"/>
      <c r="K72" s="863"/>
      <c r="L72" s="863"/>
      <c r="M72" s="863"/>
      <c r="T72" s="357"/>
      <c r="U72" s="357"/>
      <c r="V72" s="357"/>
      <c r="W72" s="357"/>
      <c r="X72" s="357"/>
      <c r="AD72" s="1"/>
      <c r="AE72" s="1"/>
      <c r="AF72" s="1"/>
      <c r="AG72" s="1"/>
    </row>
    <row r="73" spans="3:33" x14ac:dyDescent="0.15">
      <c r="D73" s="863"/>
      <c r="E73" s="863"/>
      <c r="F73" s="863"/>
      <c r="G73" s="863"/>
      <c r="H73" s="863"/>
      <c r="I73" s="863"/>
      <c r="J73" s="863"/>
      <c r="K73" s="863"/>
      <c r="L73" s="863"/>
      <c r="M73" s="863"/>
      <c r="T73" s="357"/>
      <c r="U73" s="357"/>
      <c r="V73" s="357"/>
      <c r="W73" s="357"/>
      <c r="X73" s="357"/>
      <c r="AD73" s="1"/>
      <c r="AE73" s="1"/>
      <c r="AF73" s="1"/>
      <c r="AG73" s="1"/>
    </row>
    <row r="74" spans="3:33" x14ac:dyDescent="0.15">
      <c r="C74" s="1" t="s">
        <v>576</v>
      </c>
      <c r="D74" s="863"/>
      <c r="E74" s="863"/>
      <c r="F74" s="863"/>
      <c r="G74" s="863"/>
      <c r="H74" s="863"/>
      <c r="I74" s="863"/>
      <c r="J74" s="863"/>
      <c r="K74" s="863"/>
      <c r="L74" s="863"/>
      <c r="M74" s="863"/>
      <c r="T74" s="357"/>
      <c r="U74" s="357"/>
      <c r="V74" s="357"/>
      <c r="W74" s="357"/>
      <c r="X74" s="357"/>
      <c r="AD74" s="1"/>
      <c r="AE74" s="1"/>
      <c r="AF74" s="1"/>
      <c r="AG74" s="1"/>
    </row>
    <row r="75" spans="3:33" x14ac:dyDescent="0.15">
      <c r="C75" s="1" t="s">
        <v>577</v>
      </c>
      <c r="D75" s="863">
        <v>4000</v>
      </c>
      <c r="E75" s="863">
        <v>4000</v>
      </c>
      <c r="F75" s="863">
        <v>4000</v>
      </c>
      <c r="G75" s="863">
        <v>4000</v>
      </c>
      <c r="H75" s="863">
        <v>4000</v>
      </c>
      <c r="I75" s="863">
        <v>4001</v>
      </c>
      <c r="J75" s="863">
        <v>4002</v>
      </c>
      <c r="K75" s="863">
        <v>4003</v>
      </c>
      <c r="L75" s="863">
        <v>4004</v>
      </c>
      <c r="M75" s="863">
        <v>4005</v>
      </c>
      <c r="T75" s="357"/>
      <c r="U75" s="357"/>
      <c r="V75" s="357"/>
      <c r="W75" s="357"/>
      <c r="X75" s="357"/>
      <c r="AD75" s="1"/>
      <c r="AE75" s="1"/>
      <c r="AF75" s="1"/>
      <c r="AG75" s="1"/>
    </row>
    <row r="76" spans="3:33" x14ac:dyDescent="0.15">
      <c r="C76" s="1" t="s">
        <v>578</v>
      </c>
      <c r="T76" s="357"/>
      <c r="U76" s="357"/>
      <c r="V76" s="357"/>
      <c r="W76" s="357"/>
      <c r="X76" s="357"/>
      <c r="AD76" s="1"/>
      <c r="AE76" s="1"/>
      <c r="AF76" s="1"/>
      <c r="AG76" s="1"/>
    </row>
    <row r="77" spans="3:33" x14ac:dyDescent="0.15">
      <c r="C77" s="1" t="s">
        <v>579</v>
      </c>
      <c r="D77" s="863"/>
      <c r="E77" s="863">
        <f>D59*0.06+D59*0.04</f>
        <v>-65000</v>
      </c>
      <c r="F77" s="863">
        <f t="shared" ref="F77:M77" si="57">E59*0.06+E59*0.04</f>
        <v>-65000</v>
      </c>
      <c r="G77" s="863">
        <f t="shared" si="57"/>
        <v>-65000</v>
      </c>
      <c r="H77" s="863">
        <f t="shared" si="57"/>
        <v>-65000</v>
      </c>
      <c r="I77" s="863">
        <f t="shared" si="57"/>
        <v>-65000</v>
      </c>
      <c r="J77" s="863">
        <f t="shared" si="57"/>
        <v>-65000</v>
      </c>
      <c r="K77" s="863">
        <f t="shared" si="57"/>
        <v>-65000</v>
      </c>
      <c r="L77" s="863">
        <f t="shared" si="57"/>
        <v>-65000</v>
      </c>
      <c r="M77" s="863">
        <f t="shared" si="57"/>
        <v>-65000</v>
      </c>
      <c r="T77" s="357"/>
      <c r="U77" s="357"/>
      <c r="V77" s="357"/>
      <c r="W77" s="357"/>
      <c r="X77" s="357"/>
      <c r="AD77" s="1"/>
      <c r="AE77" s="1"/>
      <c r="AF77" s="1"/>
      <c r="AG77" s="1"/>
    </row>
    <row r="78" spans="3:33" x14ac:dyDescent="0.15">
      <c r="C78" s="1" t="s">
        <v>580</v>
      </c>
      <c r="D78" s="863"/>
      <c r="E78" s="863"/>
      <c r="F78" s="863"/>
      <c r="G78" s="863"/>
      <c r="H78" s="863"/>
      <c r="I78" s="863"/>
      <c r="J78" s="863"/>
      <c r="K78" s="863"/>
      <c r="L78" s="863"/>
      <c r="M78" s="863"/>
      <c r="T78" s="357"/>
      <c r="U78" s="357"/>
      <c r="V78" s="357"/>
      <c r="W78" s="357"/>
      <c r="X78" s="357"/>
      <c r="AD78" s="1"/>
      <c r="AE78" s="1"/>
      <c r="AF78" s="1"/>
      <c r="AG78" s="1"/>
    </row>
    <row r="79" spans="3:33" s="865" customFormat="1" x14ac:dyDescent="0.15">
      <c r="C79" s="865" t="s">
        <v>581</v>
      </c>
      <c r="D79" s="866">
        <f>SUM(D75:D78)</f>
        <v>4000</v>
      </c>
      <c r="E79" s="866">
        <f t="shared" ref="E79:H79" si="58">SUM(E75:E78)</f>
        <v>-61000</v>
      </c>
      <c r="F79" s="866">
        <f t="shared" si="58"/>
        <v>-61000</v>
      </c>
      <c r="G79" s="866">
        <f t="shared" si="58"/>
        <v>-61000</v>
      </c>
      <c r="H79" s="866">
        <f t="shared" si="58"/>
        <v>-61000</v>
      </c>
      <c r="I79" s="866">
        <f t="shared" ref="I79" si="59">SUM(I75:I78)</f>
        <v>-60999</v>
      </c>
      <c r="J79" s="866">
        <f t="shared" ref="J79" si="60">SUM(J75:J78)</f>
        <v>-60998</v>
      </c>
      <c r="K79" s="866">
        <f t="shared" ref="K79" si="61">SUM(K75:K78)</f>
        <v>-60997</v>
      </c>
      <c r="L79" s="866">
        <f t="shared" ref="L79" si="62">SUM(L75:L78)</f>
        <v>-60996</v>
      </c>
      <c r="M79" s="866">
        <f t="shared" ref="M79" si="63">SUM(M75:M78)</f>
        <v>-60995</v>
      </c>
      <c r="T79" s="875"/>
      <c r="U79" s="875"/>
      <c r="V79" s="875"/>
      <c r="W79" s="875"/>
      <c r="X79" s="875"/>
    </row>
    <row r="80" spans="3:33" x14ac:dyDescent="0.15">
      <c r="D80" s="863"/>
      <c r="E80" s="863"/>
      <c r="F80" s="863"/>
      <c r="G80" s="863"/>
      <c r="H80" s="863"/>
      <c r="T80" s="357"/>
      <c r="U80" s="357"/>
      <c r="V80" s="357"/>
      <c r="W80" s="357"/>
      <c r="X80" s="357"/>
      <c r="AD80" s="1"/>
      <c r="AE80" s="1"/>
      <c r="AF80" s="1"/>
      <c r="AG80" s="1"/>
    </row>
    <row r="81" spans="4:33" x14ac:dyDescent="0.15">
      <c r="D81" s="863"/>
      <c r="E81" s="863"/>
      <c r="F81" s="863"/>
      <c r="G81" s="863"/>
      <c r="H81" s="863"/>
      <c r="T81" s="357"/>
      <c r="U81" s="357"/>
      <c r="V81" s="357"/>
      <c r="W81" s="357"/>
      <c r="X81" s="357"/>
      <c r="AD81" s="1"/>
      <c r="AE81" s="1"/>
      <c r="AF81" s="1"/>
      <c r="AG81" s="1"/>
    </row>
  </sheetData>
  <mergeCells count="1">
    <mergeCell ref="C54:H55"/>
  </mergeCells>
  <phoneticPr fontId="2"/>
  <pageMargins left="0.78740157480314965" right="0.43" top="0.49" bottom="0.49" header="0" footer="0"/>
  <pageSetup paperSize="9" scale="95" fitToWidth="0" orientation="portrait" r:id="rId1"/>
  <colBreaks count="2" manualBreakCount="2">
    <brk id="14" max="35" man="1"/>
    <brk id="27" max="3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117"/>
  <sheetViews>
    <sheetView tabSelected="1" topLeftCell="A48" zoomScale="55" zoomScaleNormal="55" workbookViewId="0">
      <selection activeCell="B82" sqref="B82"/>
    </sheetView>
  </sheetViews>
  <sheetFormatPr defaultRowHeight="13.5" x14ac:dyDescent="0.15"/>
  <cols>
    <col min="1" max="1" width="3.875" style="1" customWidth="1"/>
    <col min="2" max="2" width="5.375" style="1" customWidth="1"/>
    <col min="3" max="3" width="20.375" style="1" bestFit="1" customWidth="1"/>
    <col min="4" max="13" width="13.625" style="1" customWidth="1"/>
    <col min="14" max="17" width="12.625" style="1" customWidth="1"/>
    <col min="18" max="18" width="7.5" style="1" customWidth="1"/>
    <col min="19" max="16384" width="9" style="1"/>
  </cols>
  <sheetData>
    <row r="1" spans="2:13" ht="21" x14ac:dyDescent="0.15">
      <c r="B1" s="14" t="s">
        <v>507</v>
      </c>
      <c r="G1" s="412"/>
      <c r="L1" s="412"/>
    </row>
    <row r="2" spans="2:13" ht="12.75" customHeight="1" x14ac:dyDescent="0.15">
      <c r="B2" s="14"/>
    </row>
    <row r="3" spans="2:13" ht="22.5" customHeight="1" thickBot="1" x14ac:dyDescent="0.2">
      <c r="B3" s="563" t="s">
        <v>356</v>
      </c>
      <c r="C3" s="562"/>
    </row>
    <row r="4" spans="2:13" ht="25.5" customHeight="1" thickBot="1" x14ac:dyDescent="0.2">
      <c r="B4" s="83" t="s">
        <v>49</v>
      </c>
      <c r="C4" s="84" t="s">
        <v>115</v>
      </c>
      <c r="D4" s="84" t="s">
        <v>91</v>
      </c>
      <c r="E4" s="84" t="s">
        <v>92</v>
      </c>
      <c r="F4" s="84" t="s">
        <v>93</v>
      </c>
      <c r="G4" s="84" t="s">
        <v>94</v>
      </c>
      <c r="H4" s="84" t="s">
        <v>259</v>
      </c>
      <c r="I4" s="84" t="s">
        <v>470</v>
      </c>
      <c r="J4" s="84" t="s">
        <v>471</v>
      </c>
      <c r="K4" s="84" t="s">
        <v>472</v>
      </c>
      <c r="L4" s="84" t="s">
        <v>473</v>
      </c>
      <c r="M4" s="84" t="s">
        <v>474</v>
      </c>
    </row>
    <row r="5" spans="2:13" ht="25.5" customHeight="1" x14ac:dyDescent="0.15">
      <c r="B5" s="61"/>
      <c r="C5" s="718" t="s">
        <v>429</v>
      </c>
      <c r="D5" s="622"/>
      <c r="E5" s="622"/>
      <c r="F5" s="622"/>
      <c r="G5" s="622"/>
      <c r="H5" s="623"/>
      <c r="I5" s="622"/>
      <c r="J5" s="622"/>
      <c r="K5" s="622"/>
      <c r="L5" s="622"/>
      <c r="M5" s="623"/>
    </row>
    <row r="6" spans="2:13" ht="25.5" customHeight="1" x14ac:dyDescent="0.15">
      <c r="B6" s="63"/>
      <c r="C6" s="717" t="s">
        <v>98</v>
      </c>
      <c r="D6" s="549"/>
      <c r="E6" s="549"/>
      <c r="F6" s="549"/>
      <c r="G6" s="549"/>
      <c r="H6" s="550"/>
      <c r="I6" s="549"/>
      <c r="J6" s="549"/>
      <c r="K6" s="549"/>
      <c r="L6" s="549"/>
      <c r="M6" s="550"/>
    </row>
    <row r="7" spans="2:13" ht="25.5" customHeight="1" thickBot="1" x14ac:dyDescent="0.2">
      <c r="B7" s="65"/>
      <c r="C7" s="719" t="s">
        <v>373</v>
      </c>
      <c r="D7" s="624"/>
      <c r="E7" s="624"/>
      <c r="F7" s="624"/>
      <c r="G7" s="624"/>
      <c r="H7" s="625"/>
      <c r="I7" s="624"/>
      <c r="J7" s="624"/>
      <c r="K7" s="624"/>
      <c r="L7" s="624"/>
      <c r="M7" s="625"/>
    </row>
    <row r="8" spans="2:13" ht="25.5" customHeight="1" x14ac:dyDescent="0.15">
      <c r="B8" s="67"/>
      <c r="C8" s="68" t="s">
        <v>100</v>
      </c>
      <c r="D8" s="551"/>
      <c r="E8" s="551"/>
      <c r="F8" s="551"/>
      <c r="G8" s="551"/>
      <c r="H8" s="552"/>
      <c r="I8" s="551"/>
      <c r="J8" s="551"/>
      <c r="K8" s="551"/>
      <c r="L8" s="551"/>
      <c r="M8" s="552"/>
    </row>
    <row r="9" spans="2:13" ht="25.5" customHeight="1" x14ac:dyDescent="0.15">
      <c r="B9" s="69" t="s">
        <v>110</v>
      </c>
      <c r="C9" s="64" t="s">
        <v>101</v>
      </c>
      <c r="D9" s="553"/>
      <c r="E9" s="553"/>
      <c r="F9" s="553"/>
      <c r="G9" s="553"/>
      <c r="H9" s="554"/>
      <c r="I9" s="553"/>
      <c r="J9" s="553"/>
      <c r="K9" s="553"/>
      <c r="L9" s="553"/>
      <c r="M9" s="554"/>
    </row>
    <row r="10" spans="2:13" ht="25.5" customHeight="1" x14ac:dyDescent="0.15">
      <c r="B10" s="69"/>
      <c r="C10" s="720" t="s">
        <v>376</v>
      </c>
      <c r="D10" s="555"/>
      <c r="E10" s="555"/>
      <c r="F10" s="555"/>
      <c r="G10" s="555"/>
      <c r="H10" s="556"/>
      <c r="I10" s="555"/>
      <c r="J10" s="555"/>
      <c r="K10" s="555"/>
      <c r="L10" s="555"/>
      <c r="M10" s="556"/>
    </row>
    <row r="11" spans="2:13" ht="25.5" customHeight="1" x14ac:dyDescent="0.15">
      <c r="B11" s="69" t="s">
        <v>111</v>
      </c>
      <c r="C11" s="64" t="s">
        <v>99</v>
      </c>
      <c r="D11" s="555"/>
      <c r="E11" s="555"/>
      <c r="F11" s="555"/>
      <c r="G11" s="555"/>
      <c r="H11" s="556"/>
      <c r="I11" s="555"/>
      <c r="J11" s="555"/>
      <c r="K11" s="555"/>
      <c r="L11" s="555"/>
      <c r="M11" s="556"/>
    </row>
    <row r="12" spans="2:13" ht="25.5" customHeight="1" x14ac:dyDescent="0.15">
      <c r="B12" s="69"/>
      <c r="C12" s="73" t="s">
        <v>96</v>
      </c>
      <c r="D12" s="555"/>
      <c r="E12" s="555"/>
      <c r="F12" s="555"/>
      <c r="G12" s="555"/>
      <c r="H12" s="556"/>
      <c r="I12" s="555"/>
      <c r="J12" s="555"/>
      <c r="K12" s="555"/>
      <c r="L12" s="555"/>
      <c r="M12" s="556"/>
    </row>
    <row r="13" spans="2:13" ht="25.5" customHeight="1" x14ac:dyDescent="0.15">
      <c r="B13" s="69"/>
      <c r="C13" s="428"/>
      <c r="D13" s="553"/>
      <c r="E13" s="553"/>
      <c r="F13" s="553"/>
      <c r="G13" s="553"/>
      <c r="H13" s="554"/>
      <c r="I13" s="553"/>
      <c r="J13" s="553"/>
      <c r="K13" s="553"/>
      <c r="L13" s="553"/>
      <c r="M13" s="554"/>
    </row>
    <row r="14" spans="2:13" ht="25.5" customHeight="1" thickBot="1" x14ac:dyDescent="0.2">
      <c r="B14" s="70"/>
      <c r="C14" s="71" t="s">
        <v>114</v>
      </c>
      <c r="D14" s="355">
        <f t="shared" ref="D14:H14" si="0">SUM(D8:D13)</f>
        <v>0</v>
      </c>
      <c r="E14" s="355">
        <f t="shared" si="0"/>
        <v>0</v>
      </c>
      <c r="F14" s="355">
        <f t="shared" si="0"/>
        <v>0</v>
      </c>
      <c r="G14" s="355">
        <f t="shared" si="0"/>
        <v>0</v>
      </c>
      <c r="H14" s="367">
        <f t="shared" si="0"/>
        <v>0</v>
      </c>
      <c r="I14" s="355">
        <f t="shared" ref="I14:M14" si="1">SUM(I8:I13)</f>
        <v>0</v>
      </c>
      <c r="J14" s="355">
        <f t="shared" si="1"/>
        <v>0</v>
      </c>
      <c r="K14" s="355">
        <f t="shared" si="1"/>
        <v>0</v>
      </c>
      <c r="L14" s="355">
        <f t="shared" si="1"/>
        <v>0</v>
      </c>
      <c r="M14" s="367">
        <f t="shared" si="1"/>
        <v>0</v>
      </c>
    </row>
    <row r="15" spans="2:13" ht="25.5" customHeight="1" x14ac:dyDescent="0.15">
      <c r="B15" s="63"/>
      <c r="C15" s="722" t="s">
        <v>102</v>
      </c>
      <c r="D15" s="549"/>
      <c r="E15" s="549"/>
      <c r="F15" s="549"/>
      <c r="G15" s="549"/>
      <c r="H15" s="550"/>
      <c r="I15" s="549"/>
      <c r="J15" s="549"/>
      <c r="K15" s="549"/>
      <c r="L15" s="549"/>
      <c r="M15" s="550"/>
    </row>
    <row r="16" spans="2:13" ht="25.5" customHeight="1" x14ac:dyDescent="0.15">
      <c r="B16" s="69" t="s">
        <v>108</v>
      </c>
      <c r="C16" s="717" t="s">
        <v>103</v>
      </c>
      <c r="D16" s="553"/>
      <c r="E16" s="437"/>
      <c r="F16" s="437"/>
      <c r="G16" s="437"/>
      <c r="H16" s="559"/>
      <c r="I16" s="553"/>
      <c r="J16" s="437"/>
      <c r="K16" s="437"/>
      <c r="L16" s="437"/>
      <c r="M16" s="559"/>
    </row>
    <row r="17" spans="2:13" ht="25.5" customHeight="1" x14ac:dyDescent="0.15">
      <c r="B17" s="69"/>
      <c r="C17" s="721" t="s">
        <v>37</v>
      </c>
      <c r="D17" s="553"/>
      <c r="E17" s="560"/>
      <c r="F17" s="560"/>
      <c r="G17" s="560"/>
      <c r="H17" s="559"/>
      <c r="I17" s="553"/>
      <c r="J17" s="560"/>
      <c r="K17" s="560"/>
      <c r="L17" s="560"/>
      <c r="M17" s="559"/>
    </row>
    <row r="18" spans="2:13" ht="25.5" customHeight="1" x14ac:dyDescent="0.15">
      <c r="B18" s="69" t="s">
        <v>109</v>
      </c>
      <c r="C18" s="721" t="s">
        <v>55</v>
      </c>
      <c r="D18" s="553"/>
      <c r="E18" s="560"/>
      <c r="F18" s="560"/>
      <c r="G18" s="560"/>
      <c r="H18" s="559"/>
      <c r="I18" s="553"/>
      <c r="J18" s="560"/>
      <c r="K18" s="560"/>
      <c r="L18" s="560"/>
      <c r="M18" s="559"/>
    </row>
    <row r="19" spans="2:13" ht="25.5" customHeight="1" x14ac:dyDescent="0.15">
      <c r="B19" s="74"/>
      <c r="C19" s="721" t="s">
        <v>45</v>
      </c>
      <c r="D19" s="553"/>
      <c r="E19" s="560"/>
      <c r="F19" s="560"/>
      <c r="G19" s="560"/>
      <c r="H19" s="559"/>
      <c r="I19" s="553"/>
      <c r="J19" s="560"/>
      <c r="K19" s="560"/>
      <c r="L19" s="560"/>
      <c r="M19" s="559"/>
    </row>
    <row r="20" spans="2:13" ht="25.5" customHeight="1" x14ac:dyDescent="0.15">
      <c r="B20" s="69" t="s">
        <v>401</v>
      </c>
      <c r="C20" s="721" t="s">
        <v>97</v>
      </c>
      <c r="D20" s="553"/>
      <c r="E20" s="560"/>
      <c r="F20" s="560"/>
      <c r="G20" s="560"/>
      <c r="H20" s="559"/>
      <c r="I20" s="553"/>
      <c r="J20" s="560"/>
      <c r="K20" s="560"/>
      <c r="L20" s="560"/>
      <c r="M20" s="559"/>
    </row>
    <row r="21" spans="2:13" ht="25.5" customHeight="1" x14ac:dyDescent="0.15">
      <c r="B21" s="69"/>
      <c r="C21" s="721" t="s">
        <v>40</v>
      </c>
      <c r="D21" s="553"/>
      <c r="E21" s="560"/>
      <c r="F21" s="560"/>
      <c r="G21" s="560"/>
      <c r="H21" s="559"/>
      <c r="I21" s="553"/>
      <c r="J21" s="560"/>
      <c r="K21" s="560"/>
      <c r="L21" s="560"/>
      <c r="M21" s="559"/>
    </row>
    <row r="22" spans="2:13" ht="25.5" customHeight="1" x14ac:dyDescent="0.15">
      <c r="B22" s="63"/>
      <c r="C22" s="721" t="s">
        <v>43</v>
      </c>
      <c r="D22" s="553"/>
      <c r="E22" s="560"/>
      <c r="F22" s="560"/>
      <c r="G22" s="560"/>
      <c r="H22" s="559"/>
      <c r="I22" s="553"/>
      <c r="J22" s="560"/>
      <c r="K22" s="560"/>
      <c r="L22" s="560"/>
      <c r="M22" s="559"/>
    </row>
    <row r="23" spans="2:13" ht="25.5" customHeight="1" x14ac:dyDescent="0.15">
      <c r="B23" s="63"/>
      <c r="C23" s="721" t="s">
        <v>56</v>
      </c>
      <c r="D23" s="553"/>
      <c r="E23" s="560"/>
      <c r="F23" s="560"/>
      <c r="G23" s="560"/>
      <c r="H23" s="559"/>
      <c r="I23" s="553"/>
      <c r="J23" s="560"/>
      <c r="K23" s="560"/>
      <c r="L23" s="560"/>
      <c r="M23" s="559"/>
    </row>
    <row r="24" spans="2:13" ht="25.5" customHeight="1" x14ac:dyDescent="0.15">
      <c r="B24" s="69"/>
      <c r="C24" s="721" t="s">
        <v>104</v>
      </c>
      <c r="D24" s="553"/>
      <c r="E24" s="560"/>
      <c r="F24" s="560"/>
      <c r="G24" s="560"/>
      <c r="H24" s="559"/>
      <c r="I24" s="553"/>
      <c r="J24" s="560"/>
      <c r="K24" s="560"/>
      <c r="L24" s="560"/>
      <c r="M24" s="559"/>
    </row>
    <row r="25" spans="2:13" ht="25.5" customHeight="1" x14ac:dyDescent="0.15">
      <c r="B25" s="63"/>
      <c r="C25" s="721" t="s">
        <v>106</v>
      </c>
      <c r="D25" s="553"/>
      <c r="E25" s="560"/>
      <c r="F25" s="560"/>
      <c r="G25" s="560"/>
      <c r="H25" s="559"/>
      <c r="I25" s="553"/>
      <c r="J25" s="560"/>
      <c r="K25" s="560"/>
      <c r="L25" s="560"/>
      <c r="M25" s="559"/>
    </row>
    <row r="26" spans="2:13" ht="25.5" customHeight="1" x14ac:dyDescent="0.15">
      <c r="B26" s="63"/>
      <c r="C26" s="721" t="s">
        <v>105</v>
      </c>
      <c r="D26" s="553"/>
      <c r="E26" s="560"/>
      <c r="F26" s="560"/>
      <c r="G26" s="560"/>
      <c r="H26" s="559"/>
      <c r="I26" s="553"/>
      <c r="J26" s="560"/>
      <c r="K26" s="560"/>
      <c r="L26" s="560"/>
      <c r="M26" s="559"/>
    </row>
    <row r="27" spans="2:13" ht="25.5" customHeight="1" x14ac:dyDescent="0.15">
      <c r="B27" s="63"/>
      <c r="C27" s="721" t="s">
        <v>107</v>
      </c>
      <c r="D27" s="553"/>
      <c r="E27" s="560"/>
      <c r="F27" s="560"/>
      <c r="G27" s="560"/>
      <c r="H27" s="559"/>
      <c r="I27" s="553"/>
      <c r="J27" s="560"/>
      <c r="K27" s="560"/>
      <c r="L27" s="560"/>
      <c r="M27" s="559"/>
    </row>
    <row r="28" spans="2:13" ht="25.5" customHeight="1" x14ac:dyDescent="0.15">
      <c r="B28" s="74"/>
      <c r="C28" s="721" t="s">
        <v>41</v>
      </c>
      <c r="D28" s="553"/>
      <c r="E28" s="560"/>
      <c r="F28" s="560"/>
      <c r="G28" s="560"/>
      <c r="H28" s="559"/>
      <c r="I28" s="553"/>
      <c r="J28" s="560"/>
      <c r="K28" s="560"/>
      <c r="L28" s="560"/>
      <c r="M28" s="559"/>
    </row>
    <row r="29" spans="2:13" ht="25.5" customHeight="1" x14ac:dyDescent="0.15">
      <c r="B29" s="74"/>
      <c r="C29" s="721" t="s">
        <v>57</v>
      </c>
      <c r="D29" s="553"/>
      <c r="E29" s="560"/>
      <c r="F29" s="560"/>
      <c r="G29" s="560"/>
      <c r="H29" s="559"/>
      <c r="I29" s="553"/>
      <c r="J29" s="560"/>
      <c r="K29" s="560"/>
      <c r="L29" s="560"/>
      <c r="M29" s="559"/>
    </row>
    <row r="30" spans="2:13" ht="25.5" customHeight="1" x14ac:dyDescent="0.15">
      <c r="B30" s="74"/>
      <c r="C30" s="721" t="s">
        <v>382</v>
      </c>
      <c r="D30" s="553"/>
      <c r="E30" s="560"/>
      <c r="F30" s="560"/>
      <c r="G30" s="560"/>
      <c r="H30" s="559"/>
      <c r="I30" s="553"/>
      <c r="J30" s="560"/>
      <c r="K30" s="560"/>
      <c r="L30" s="560"/>
      <c r="M30" s="559"/>
    </row>
    <row r="31" spans="2:13" ht="25.5" customHeight="1" x14ac:dyDescent="0.15">
      <c r="B31" s="74"/>
      <c r="C31" s="73" t="s">
        <v>96</v>
      </c>
      <c r="D31" s="553"/>
      <c r="E31" s="560"/>
      <c r="F31" s="560"/>
      <c r="G31" s="560"/>
      <c r="H31" s="559"/>
      <c r="I31" s="553"/>
      <c r="J31" s="560"/>
      <c r="K31" s="560"/>
      <c r="L31" s="560"/>
      <c r="M31" s="559"/>
    </row>
    <row r="32" spans="2:13" ht="25.5" customHeight="1" thickBot="1" x14ac:dyDescent="0.2">
      <c r="B32" s="75"/>
      <c r="C32" s="76" t="s">
        <v>113</v>
      </c>
      <c r="D32" s="356">
        <f t="shared" ref="D32:H32" si="2">SUM(D15:D31)</f>
        <v>0</v>
      </c>
      <c r="E32" s="356">
        <f t="shared" si="2"/>
        <v>0</v>
      </c>
      <c r="F32" s="356">
        <f t="shared" si="2"/>
        <v>0</v>
      </c>
      <c r="G32" s="356">
        <f t="shared" si="2"/>
        <v>0</v>
      </c>
      <c r="H32" s="368">
        <f t="shared" si="2"/>
        <v>0</v>
      </c>
      <c r="I32" s="356">
        <f t="shared" ref="I32:M32" si="3">SUM(I15:I31)</f>
        <v>0</v>
      </c>
      <c r="J32" s="356">
        <f t="shared" si="3"/>
        <v>0</v>
      </c>
      <c r="K32" s="356">
        <f t="shared" si="3"/>
        <v>0</v>
      </c>
      <c r="L32" s="356">
        <f t="shared" si="3"/>
        <v>0</v>
      </c>
      <c r="M32" s="368">
        <f t="shared" si="3"/>
        <v>0</v>
      </c>
    </row>
    <row r="33" spans="2:24" ht="25.5" customHeight="1" thickTop="1" x14ac:dyDescent="0.15">
      <c r="B33" s="358" t="s">
        <v>112</v>
      </c>
      <c r="C33" s="359"/>
      <c r="D33" s="360">
        <f>D14-D32</f>
        <v>0</v>
      </c>
      <c r="E33" s="360">
        <f t="shared" ref="E33:H33" si="4">E14-E32</f>
        <v>0</v>
      </c>
      <c r="F33" s="360">
        <f t="shared" si="4"/>
        <v>0</v>
      </c>
      <c r="G33" s="360">
        <f t="shared" si="4"/>
        <v>0</v>
      </c>
      <c r="H33" s="371">
        <f t="shared" si="4"/>
        <v>0</v>
      </c>
      <c r="I33" s="360">
        <f>I14-I32</f>
        <v>0</v>
      </c>
      <c r="J33" s="360">
        <f t="shared" ref="J33:M33" si="5">J14-J32</f>
        <v>0</v>
      </c>
      <c r="K33" s="360">
        <f t="shared" si="5"/>
        <v>0</v>
      </c>
      <c r="L33" s="360">
        <f t="shared" si="5"/>
        <v>0</v>
      </c>
      <c r="M33" s="371">
        <f t="shared" si="5"/>
        <v>0</v>
      </c>
    </row>
    <row r="34" spans="2:24" ht="25.5" customHeight="1" x14ac:dyDescent="0.15">
      <c r="B34" s="363" t="s">
        <v>132</v>
      </c>
      <c r="C34" s="364"/>
      <c r="D34" s="369" t="e">
        <f>D33/D14</f>
        <v>#DIV/0!</v>
      </c>
      <c r="E34" s="369" t="e">
        <f t="shared" ref="E34:H34" si="6">E33/E14</f>
        <v>#DIV/0!</v>
      </c>
      <c r="F34" s="369" t="e">
        <f t="shared" si="6"/>
        <v>#DIV/0!</v>
      </c>
      <c r="G34" s="369" t="e">
        <f t="shared" si="6"/>
        <v>#DIV/0!</v>
      </c>
      <c r="H34" s="372" t="e">
        <f t="shared" si="6"/>
        <v>#DIV/0!</v>
      </c>
      <c r="I34" s="369" t="e">
        <f>I33/I14</f>
        <v>#DIV/0!</v>
      </c>
      <c r="J34" s="369" t="e">
        <f t="shared" ref="J34:M34" si="7">J33/J14</f>
        <v>#DIV/0!</v>
      </c>
      <c r="K34" s="369" t="e">
        <f t="shared" si="7"/>
        <v>#DIV/0!</v>
      </c>
      <c r="L34" s="369" t="e">
        <f t="shared" si="7"/>
        <v>#DIV/0!</v>
      </c>
      <c r="M34" s="372" t="e">
        <f t="shared" si="7"/>
        <v>#DIV/0!</v>
      </c>
    </row>
    <row r="35" spans="2:24" ht="25.5" customHeight="1" x14ac:dyDescent="0.15">
      <c r="B35" s="365" t="s">
        <v>357</v>
      </c>
      <c r="C35" s="366"/>
      <c r="D35" s="557"/>
      <c r="E35" s="557"/>
      <c r="F35" s="557"/>
      <c r="G35" s="557"/>
      <c r="H35" s="558"/>
      <c r="I35" s="557"/>
      <c r="J35" s="557"/>
      <c r="K35" s="557"/>
      <c r="L35" s="557"/>
      <c r="M35" s="558"/>
    </row>
    <row r="36" spans="2:24" ht="25.5" customHeight="1" thickBot="1" x14ac:dyDescent="0.2">
      <c r="B36" s="361" t="s">
        <v>131</v>
      </c>
      <c r="C36" s="362"/>
      <c r="D36" s="370" t="e">
        <f>D33/D35</f>
        <v>#DIV/0!</v>
      </c>
      <c r="E36" s="370" t="e">
        <f t="shared" ref="E36:H36" si="8">E33/E35</f>
        <v>#DIV/0!</v>
      </c>
      <c r="F36" s="370" t="e">
        <f t="shared" si="8"/>
        <v>#DIV/0!</v>
      </c>
      <c r="G36" s="370" t="e">
        <f t="shared" si="8"/>
        <v>#DIV/0!</v>
      </c>
      <c r="H36" s="373" t="e">
        <f t="shared" si="8"/>
        <v>#DIV/0!</v>
      </c>
      <c r="I36" s="370" t="e">
        <f>I33/I35</f>
        <v>#DIV/0!</v>
      </c>
      <c r="J36" s="370" t="e">
        <f t="shared" ref="J36:M36" si="9">J33/J35</f>
        <v>#DIV/0!</v>
      </c>
      <c r="K36" s="370" t="e">
        <f t="shared" si="9"/>
        <v>#DIV/0!</v>
      </c>
      <c r="L36" s="370" t="e">
        <f t="shared" si="9"/>
        <v>#DIV/0!</v>
      </c>
      <c r="M36" s="373" t="e">
        <f t="shared" si="9"/>
        <v>#DIV/0!</v>
      </c>
    </row>
    <row r="39" spans="2:24" x14ac:dyDescent="0.15">
      <c r="C39" s="1" t="s">
        <v>562</v>
      </c>
      <c r="D39" s="863">
        <f>D14/1.08</f>
        <v>0</v>
      </c>
      <c r="E39" s="863">
        <f t="shared" ref="E39:M39" si="10">E14/1.08</f>
        <v>0</v>
      </c>
      <c r="F39" s="863">
        <f t="shared" si="10"/>
        <v>0</v>
      </c>
      <c r="G39" s="863">
        <f t="shared" si="10"/>
        <v>0</v>
      </c>
      <c r="H39" s="863">
        <f t="shared" si="10"/>
        <v>0</v>
      </c>
      <c r="I39" s="863">
        <f t="shared" si="10"/>
        <v>0</v>
      </c>
      <c r="J39" s="863">
        <f t="shared" si="10"/>
        <v>0</v>
      </c>
      <c r="K39" s="863">
        <f t="shared" si="10"/>
        <v>0</v>
      </c>
      <c r="L39" s="863">
        <f t="shared" si="10"/>
        <v>0</v>
      </c>
      <c r="M39" s="863">
        <f t="shared" si="10"/>
        <v>0</v>
      </c>
      <c r="T39" s="357"/>
      <c r="U39" s="357"/>
      <c r="V39" s="357"/>
      <c r="W39" s="357"/>
      <c r="X39" s="357"/>
    </row>
    <row r="40" spans="2:24" x14ac:dyDescent="0.15">
      <c r="C40" s="1" t="s">
        <v>563</v>
      </c>
      <c r="D40" s="863">
        <f>D14-D39</f>
        <v>0</v>
      </c>
      <c r="E40" s="863">
        <f t="shared" ref="E40:M40" si="11">E14-E39</f>
        <v>0</v>
      </c>
      <c r="F40" s="863">
        <f t="shared" si="11"/>
        <v>0</v>
      </c>
      <c r="G40" s="863">
        <f t="shared" si="11"/>
        <v>0</v>
      </c>
      <c r="H40" s="863">
        <f t="shared" si="11"/>
        <v>0</v>
      </c>
      <c r="I40" s="863">
        <f t="shared" si="11"/>
        <v>0</v>
      </c>
      <c r="J40" s="863">
        <f t="shared" si="11"/>
        <v>0</v>
      </c>
      <c r="K40" s="863">
        <f t="shared" si="11"/>
        <v>0</v>
      </c>
      <c r="L40" s="863">
        <f t="shared" si="11"/>
        <v>0</v>
      </c>
      <c r="M40" s="863">
        <f t="shared" si="11"/>
        <v>0</v>
      </c>
      <c r="T40" s="357"/>
      <c r="U40" s="357"/>
      <c r="V40" s="357"/>
      <c r="W40" s="357"/>
      <c r="X40" s="357"/>
    </row>
    <row r="41" spans="2:24" x14ac:dyDescent="0.15">
      <c r="D41" s="863"/>
      <c r="E41" s="863"/>
      <c r="F41" s="863"/>
      <c r="G41" s="863"/>
      <c r="H41" s="863"/>
      <c r="I41" s="863"/>
      <c r="J41" s="863"/>
      <c r="K41" s="863"/>
      <c r="L41" s="863"/>
      <c r="M41" s="863"/>
      <c r="T41" s="357"/>
      <c r="U41" s="357"/>
      <c r="V41" s="357"/>
      <c r="W41" s="357"/>
      <c r="X41" s="357"/>
    </row>
    <row r="42" spans="2:24" x14ac:dyDescent="0.15">
      <c r="C42" s="1" t="s">
        <v>564</v>
      </c>
      <c r="D42" s="863">
        <f>(D15+D16+D17+D18+D21+D22+D23+D24)/1.1</f>
        <v>0</v>
      </c>
      <c r="E42" s="863">
        <f t="shared" ref="E42:M42" si="12">(E15+E16+E17+E18+E21+E22+E23+E24)/1.1</f>
        <v>0</v>
      </c>
      <c r="F42" s="863">
        <f t="shared" si="12"/>
        <v>0</v>
      </c>
      <c r="G42" s="863">
        <f t="shared" si="12"/>
        <v>0</v>
      </c>
      <c r="H42" s="863">
        <f t="shared" si="12"/>
        <v>0</v>
      </c>
      <c r="I42" s="863">
        <f t="shared" si="12"/>
        <v>0</v>
      </c>
      <c r="J42" s="863">
        <f t="shared" si="12"/>
        <v>0</v>
      </c>
      <c r="K42" s="863">
        <f t="shared" si="12"/>
        <v>0</v>
      </c>
      <c r="L42" s="863">
        <f t="shared" si="12"/>
        <v>0</v>
      </c>
      <c r="M42" s="863">
        <f t="shared" si="12"/>
        <v>0</v>
      </c>
      <c r="T42" s="357"/>
      <c r="U42" s="357"/>
      <c r="V42" s="357"/>
      <c r="W42" s="357"/>
      <c r="X42" s="357"/>
    </row>
    <row r="43" spans="2:24" x14ac:dyDescent="0.15">
      <c r="C43" s="1" t="s">
        <v>565</v>
      </c>
      <c r="D43" s="863">
        <f>(D16+D17+D18+D19+D22+D23+D24+D15)-D42</f>
        <v>0</v>
      </c>
      <c r="E43" s="863">
        <f t="shared" ref="E43:M43" si="13">(E16+E17+E18+E19+E22+E23+E24+E15)-E42</f>
        <v>0</v>
      </c>
      <c r="F43" s="863">
        <f t="shared" si="13"/>
        <v>0</v>
      </c>
      <c r="G43" s="863">
        <f t="shared" si="13"/>
        <v>0</v>
      </c>
      <c r="H43" s="863">
        <f t="shared" si="13"/>
        <v>0</v>
      </c>
      <c r="I43" s="863">
        <f t="shared" si="13"/>
        <v>0</v>
      </c>
      <c r="J43" s="863">
        <f t="shared" si="13"/>
        <v>0</v>
      </c>
      <c r="K43" s="863">
        <f t="shared" si="13"/>
        <v>0</v>
      </c>
      <c r="L43" s="863">
        <f t="shared" si="13"/>
        <v>0</v>
      </c>
      <c r="M43" s="863">
        <f t="shared" si="13"/>
        <v>0</v>
      </c>
      <c r="T43" s="357"/>
      <c r="U43" s="357"/>
      <c r="V43" s="357"/>
      <c r="W43" s="357"/>
      <c r="X43" s="357"/>
    </row>
    <row r="44" spans="2:24" x14ac:dyDescent="0.15">
      <c r="D44" s="863"/>
      <c r="E44" s="863"/>
      <c r="F44" s="863"/>
      <c r="G44" s="863"/>
      <c r="H44" s="863"/>
      <c r="I44" s="863"/>
      <c r="J44" s="863"/>
      <c r="K44" s="863"/>
      <c r="L44" s="863"/>
      <c r="M44" s="863"/>
      <c r="T44" s="357"/>
      <c r="U44" s="357"/>
      <c r="V44" s="357"/>
      <c r="W44" s="357"/>
      <c r="X44" s="357"/>
    </row>
    <row r="45" spans="2:24" s="864" customFormat="1" x14ac:dyDescent="0.15">
      <c r="C45" s="865" t="s">
        <v>566</v>
      </c>
      <c r="D45" s="866">
        <f>D40-D43</f>
        <v>0</v>
      </c>
      <c r="E45" s="866">
        <f>E40-E43</f>
        <v>0</v>
      </c>
      <c r="F45" s="866">
        <f t="shared" ref="F45:M45" si="14">F40-F43</f>
        <v>0</v>
      </c>
      <c r="G45" s="866">
        <f t="shared" si="14"/>
        <v>0</v>
      </c>
      <c r="H45" s="866">
        <f t="shared" si="14"/>
        <v>0</v>
      </c>
      <c r="I45" s="866">
        <f t="shared" si="14"/>
        <v>0</v>
      </c>
      <c r="J45" s="866">
        <f t="shared" si="14"/>
        <v>0</v>
      </c>
      <c r="K45" s="866">
        <f t="shared" si="14"/>
        <v>0</v>
      </c>
      <c r="L45" s="866">
        <f t="shared" si="14"/>
        <v>0</v>
      </c>
      <c r="M45" s="866">
        <f t="shared" si="14"/>
        <v>0</v>
      </c>
      <c r="T45" s="867"/>
      <c r="U45" s="867"/>
      <c r="V45" s="867"/>
      <c r="W45" s="867"/>
      <c r="X45" s="867"/>
    </row>
    <row r="46" spans="2:24" x14ac:dyDescent="0.15">
      <c r="D46" s="863"/>
      <c r="E46" s="863"/>
      <c r="F46" s="863"/>
      <c r="G46" s="863"/>
      <c r="H46" s="863"/>
      <c r="T46" s="357"/>
      <c r="U46" s="357"/>
      <c r="V46" s="357"/>
      <c r="W46" s="357"/>
      <c r="X46" s="357"/>
    </row>
    <row r="47" spans="2:24" x14ac:dyDescent="0.15">
      <c r="D47" s="863"/>
      <c r="E47" s="863"/>
      <c r="F47" s="863"/>
      <c r="G47" s="863"/>
      <c r="H47" s="863"/>
      <c r="T47" s="357"/>
      <c r="U47" s="357"/>
      <c r="V47" s="357"/>
      <c r="W47" s="357"/>
      <c r="X47" s="357"/>
    </row>
    <row r="48" spans="2:24" x14ac:dyDescent="0.15">
      <c r="D48" s="863"/>
      <c r="E48" s="863"/>
      <c r="F48" s="863"/>
      <c r="G48" s="863"/>
      <c r="H48" s="863"/>
      <c r="T48" s="357"/>
      <c r="U48" s="357"/>
      <c r="V48" s="357"/>
      <c r="W48" s="357"/>
      <c r="X48" s="357"/>
    </row>
    <row r="49" spans="3:24" x14ac:dyDescent="0.15">
      <c r="D49" s="863"/>
      <c r="E49" s="863"/>
      <c r="F49" s="863"/>
      <c r="G49" s="863"/>
      <c r="H49" s="863"/>
      <c r="T49" s="357"/>
      <c r="U49" s="357"/>
      <c r="V49" s="357"/>
      <c r="W49" s="357"/>
      <c r="X49" s="357"/>
    </row>
    <row r="50" spans="3:24" x14ac:dyDescent="0.15">
      <c r="D50" s="863"/>
      <c r="E50" s="863"/>
      <c r="F50" s="863"/>
      <c r="G50" s="863"/>
      <c r="H50" s="863"/>
      <c r="T50" s="357"/>
      <c r="U50" s="357"/>
      <c r="V50" s="357"/>
      <c r="W50" s="357"/>
      <c r="X50" s="357"/>
    </row>
    <row r="51" spans="3:24" x14ac:dyDescent="0.15">
      <c r="D51" s="863"/>
      <c r="E51" s="863"/>
      <c r="F51" s="863"/>
      <c r="G51" s="863"/>
      <c r="H51" s="863"/>
      <c r="T51" s="357"/>
      <c r="U51" s="357"/>
      <c r="V51" s="357"/>
      <c r="W51" s="357"/>
      <c r="X51" s="357"/>
    </row>
    <row r="52" spans="3:24" x14ac:dyDescent="0.15">
      <c r="T52" s="357"/>
      <c r="U52" s="357"/>
      <c r="V52" s="357"/>
      <c r="W52" s="357"/>
      <c r="X52" s="357"/>
    </row>
    <row r="53" spans="3:24" x14ac:dyDescent="0.15">
      <c r="T53" s="357"/>
      <c r="U53" s="357"/>
      <c r="V53" s="357"/>
      <c r="W53" s="357"/>
      <c r="X53" s="357"/>
    </row>
    <row r="54" spans="3:24" ht="24" customHeight="1" x14ac:dyDescent="0.15">
      <c r="C54" s="1067" t="s">
        <v>567</v>
      </c>
      <c r="D54" s="1068"/>
      <c r="E54" s="1068"/>
      <c r="F54" s="1068"/>
      <c r="G54" s="1068"/>
      <c r="H54" s="1069"/>
      <c r="T54" s="357"/>
      <c r="U54" s="357"/>
      <c r="V54" s="357"/>
      <c r="W54" s="357"/>
      <c r="X54" s="357"/>
    </row>
    <row r="55" spans="3:24" ht="24" customHeight="1" x14ac:dyDescent="0.15">
      <c r="C55" s="1070"/>
      <c r="D55" s="1071"/>
      <c r="E55" s="1071"/>
      <c r="F55" s="1071"/>
      <c r="G55" s="1071"/>
      <c r="H55" s="1072"/>
      <c r="T55" s="357"/>
      <c r="U55" s="357"/>
      <c r="V55" s="357"/>
      <c r="W55" s="357"/>
      <c r="X55" s="357"/>
    </row>
    <row r="56" spans="3:24" x14ac:dyDescent="0.15">
      <c r="T56" s="357"/>
      <c r="U56" s="357"/>
      <c r="V56" s="357"/>
      <c r="W56" s="357"/>
      <c r="X56" s="357"/>
    </row>
    <row r="57" spans="3:24" s="357" customFormat="1" x14ac:dyDescent="0.15">
      <c r="C57" s="868" t="s">
        <v>46</v>
      </c>
      <c r="D57" s="869">
        <f>D33-D45</f>
        <v>0</v>
      </c>
      <c r="E57" s="869">
        <f t="shared" ref="E57:M57" si="15">E33-E45</f>
        <v>0</v>
      </c>
      <c r="F57" s="869">
        <f t="shared" si="15"/>
        <v>0</v>
      </c>
      <c r="G57" s="869">
        <f t="shared" si="15"/>
        <v>0</v>
      </c>
      <c r="H57" s="869">
        <f t="shared" si="15"/>
        <v>0</v>
      </c>
      <c r="I57" s="869">
        <f t="shared" si="15"/>
        <v>0</v>
      </c>
      <c r="J57" s="869">
        <f t="shared" si="15"/>
        <v>0</v>
      </c>
      <c r="K57" s="869">
        <f t="shared" si="15"/>
        <v>0</v>
      </c>
      <c r="L57" s="869">
        <f t="shared" si="15"/>
        <v>0</v>
      </c>
      <c r="M57" s="869">
        <f t="shared" si="15"/>
        <v>0</v>
      </c>
    </row>
    <row r="58" spans="3:24" ht="27" x14ac:dyDescent="0.15">
      <c r="C58" s="870" t="s">
        <v>568</v>
      </c>
      <c r="D58" s="863">
        <v>650000</v>
      </c>
      <c r="E58" s="863">
        <v>650000</v>
      </c>
      <c r="F58" s="863">
        <v>650000</v>
      </c>
      <c r="G58" s="863">
        <v>650000</v>
      </c>
      <c r="H58" s="863">
        <v>650000</v>
      </c>
      <c r="I58" s="863">
        <v>650000</v>
      </c>
      <c r="J58" s="863">
        <v>650000</v>
      </c>
      <c r="K58" s="863">
        <v>650000</v>
      </c>
      <c r="L58" s="863">
        <v>650000</v>
      </c>
      <c r="M58" s="863">
        <v>650000</v>
      </c>
      <c r="T58" s="357"/>
      <c r="U58" s="357"/>
      <c r="V58" s="357"/>
      <c r="W58" s="357"/>
      <c r="X58" s="357"/>
    </row>
    <row r="59" spans="3:24" x14ac:dyDescent="0.15">
      <c r="C59" s="822" t="s">
        <v>569</v>
      </c>
      <c r="D59" s="871">
        <f>D33-D45-D58</f>
        <v>-650000</v>
      </c>
      <c r="E59" s="871">
        <f t="shared" ref="E59:M59" si="16">E33-E45-E58</f>
        <v>-650000</v>
      </c>
      <c r="F59" s="871">
        <f t="shared" si="16"/>
        <v>-650000</v>
      </c>
      <c r="G59" s="871">
        <f t="shared" si="16"/>
        <v>-650000</v>
      </c>
      <c r="H59" s="871">
        <f t="shared" si="16"/>
        <v>-650000</v>
      </c>
      <c r="I59" s="871">
        <f t="shared" si="16"/>
        <v>-650000</v>
      </c>
      <c r="J59" s="871">
        <f t="shared" si="16"/>
        <v>-650000</v>
      </c>
      <c r="K59" s="871">
        <f t="shared" si="16"/>
        <v>-650000</v>
      </c>
      <c r="L59" s="871">
        <f t="shared" si="16"/>
        <v>-650000</v>
      </c>
      <c r="M59" s="871">
        <f t="shared" si="16"/>
        <v>-650000</v>
      </c>
      <c r="T59" s="357"/>
      <c r="U59" s="357"/>
      <c r="V59" s="357"/>
      <c r="W59" s="357"/>
      <c r="X59" s="357"/>
    </row>
    <row r="60" spans="3:24" x14ac:dyDescent="0.15">
      <c r="D60" s="863"/>
      <c r="E60" s="863"/>
      <c r="F60" s="863"/>
      <c r="G60" s="863"/>
      <c r="H60" s="863"/>
      <c r="I60" s="863"/>
      <c r="J60" s="863"/>
      <c r="K60" s="863"/>
      <c r="L60" s="863"/>
      <c r="M60" s="863"/>
      <c r="T60" s="357"/>
      <c r="U60" s="357"/>
      <c r="V60" s="357"/>
      <c r="W60" s="357"/>
      <c r="X60" s="357"/>
    </row>
    <row r="61" spans="3:24" x14ac:dyDescent="0.15">
      <c r="C61" s="1" t="s">
        <v>570</v>
      </c>
      <c r="D61" s="863">
        <v>480000</v>
      </c>
      <c r="E61" s="863">
        <v>480000</v>
      </c>
      <c r="F61" s="863">
        <v>480000</v>
      </c>
      <c r="G61" s="863">
        <v>480000</v>
      </c>
      <c r="H61" s="863">
        <v>480000</v>
      </c>
      <c r="I61" s="863">
        <v>480000</v>
      </c>
      <c r="J61" s="863">
        <v>480000</v>
      </c>
      <c r="K61" s="863">
        <v>480000</v>
      </c>
      <c r="L61" s="863">
        <v>480000</v>
      </c>
      <c r="M61" s="863">
        <v>480000</v>
      </c>
      <c r="T61" s="357"/>
      <c r="U61" s="357"/>
      <c r="V61" s="357"/>
      <c r="W61" s="357"/>
      <c r="X61" s="357"/>
    </row>
    <row r="62" spans="3:24" x14ac:dyDescent="0.15">
      <c r="D62" s="863"/>
      <c r="E62" s="863"/>
      <c r="F62" s="863"/>
      <c r="G62" s="863"/>
      <c r="H62" s="863"/>
      <c r="I62" s="863"/>
      <c r="J62" s="863"/>
      <c r="K62" s="863"/>
      <c r="L62" s="863"/>
      <c r="M62" s="863"/>
      <c r="T62" s="357"/>
      <c r="U62" s="357"/>
      <c r="V62" s="357"/>
      <c r="W62" s="357"/>
      <c r="X62" s="357"/>
    </row>
    <row r="63" spans="3:24" ht="27" x14ac:dyDescent="0.15">
      <c r="C63" s="870" t="s">
        <v>571</v>
      </c>
      <c r="D63" s="872">
        <v>0.05</v>
      </c>
      <c r="E63" s="872">
        <v>0.05</v>
      </c>
      <c r="F63" s="872">
        <v>0.05</v>
      </c>
      <c r="G63" s="872">
        <v>0.05</v>
      </c>
      <c r="H63" s="872">
        <v>0.05</v>
      </c>
      <c r="I63" s="872">
        <v>0.05</v>
      </c>
      <c r="J63" s="872">
        <v>0.05</v>
      </c>
      <c r="K63" s="872">
        <v>0.05</v>
      </c>
      <c r="L63" s="872">
        <v>0.05</v>
      </c>
      <c r="M63" s="872">
        <v>0.05</v>
      </c>
      <c r="T63" s="357"/>
      <c r="U63" s="357"/>
      <c r="V63" s="357"/>
      <c r="W63" s="357"/>
      <c r="X63" s="357"/>
    </row>
    <row r="64" spans="3:24" x14ac:dyDescent="0.15">
      <c r="D64" s="873" t="s">
        <v>572</v>
      </c>
      <c r="E64" s="873" t="s">
        <v>572</v>
      </c>
      <c r="F64" s="873" t="s">
        <v>572</v>
      </c>
      <c r="G64" s="873" t="s">
        <v>572</v>
      </c>
      <c r="H64" s="873" t="s">
        <v>572</v>
      </c>
      <c r="I64" s="873" t="s">
        <v>572</v>
      </c>
      <c r="J64" s="873" t="s">
        <v>572</v>
      </c>
      <c r="K64" s="873" t="s">
        <v>572</v>
      </c>
      <c r="L64" s="873" t="s">
        <v>572</v>
      </c>
      <c r="M64" s="873" t="s">
        <v>572</v>
      </c>
      <c r="T64" s="357"/>
      <c r="U64" s="357"/>
      <c r="V64" s="357"/>
      <c r="W64" s="357"/>
      <c r="X64" s="357"/>
    </row>
    <row r="65" spans="3:24" ht="24" x14ac:dyDescent="0.15">
      <c r="C65" s="874" t="s">
        <v>573</v>
      </c>
      <c r="T65" s="357"/>
      <c r="U65" s="357"/>
      <c r="V65" s="357"/>
      <c r="W65" s="357"/>
      <c r="X65" s="357"/>
    </row>
    <row r="66" spans="3:24" s="864" customFormat="1" x14ac:dyDescent="0.15">
      <c r="C66" s="875" t="s">
        <v>574</v>
      </c>
      <c r="D66" s="876" t="s">
        <v>575</v>
      </c>
      <c r="E66" s="866">
        <f>(D59-D61)*D63</f>
        <v>-56500</v>
      </c>
      <c r="F66" s="866">
        <f t="shared" ref="F66:M66" si="17">(E59-E61)*E63</f>
        <v>-56500</v>
      </c>
      <c r="G66" s="866">
        <f>(F59-F61)*F63</f>
        <v>-56500</v>
      </c>
      <c r="H66" s="866">
        <f>(G59-G61)*G63</f>
        <v>-56500</v>
      </c>
      <c r="I66" s="866">
        <f t="shared" si="17"/>
        <v>-56500</v>
      </c>
      <c r="J66" s="866">
        <f>(I59-I61)*I63</f>
        <v>-56500</v>
      </c>
      <c r="K66" s="866">
        <f>(J59-J61)*J63</f>
        <v>-56500</v>
      </c>
      <c r="L66" s="866">
        <f t="shared" si="17"/>
        <v>-56500</v>
      </c>
      <c r="M66" s="866">
        <f t="shared" si="17"/>
        <v>-56500</v>
      </c>
      <c r="T66" s="867"/>
      <c r="U66" s="867"/>
      <c r="V66" s="867"/>
      <c r="W66" s="867"/>
      <c r="X66" s="867"/>
    </row>
    <row r="67" spans="3:24" x14ac:dyDescent="0.15">
      <c r="D67" s="863"/>
      <c r="E67" s="863"/>
      <c r="F67" s="863"/>
      <c r="G67" s="863"/>
      <c r="H67" s="863"/>
      <c r="I67" s="863"/>
      <c r="J67" s="863"/>
      <c r="K67" s="863"/>
      <c r="L67" s="863"/>
      <c r="M67" s="863"/>
      <c r="T67" s="357"/>
      <c r="U67" s="357"/>
      <c r="V67" s="357"/>
      <c r="W67" s="357"/>
      <c r="X67" s="357"/>
    </row>
    <row r="68" spans="3:24" x14ac:dyDescent="0.15">
      <c r="D68" s="863"/>
      <c r="E68" s="863"/>
      <c r="F68" s="863"/>
      <c r="G68" s="863"/>
      <c r="H68" s="863"/>
      <c r="I68" s="863"/>
      <c r="J68" s="863"/>
      <c r="K68" s="863"/>
      <c r="L68" s="863"/>
      <c r="M68" s="863"/>
      <c r="T68" s="357"/>
      <c r="U68" s="357"/>
      <c r="V68" s="357"/>
      <c r="W68" s="357"/>
      <c r="X68" s="357"/>
    </row>
    <row r="69" spans="3:24" x14ac:dyDescent="0.15">
      <c r="D69" s="863"/>
      <c r="E69" s="863"/>
      <c r="F69" s="863"/>
      <c r="G69" s="863"/>
      <c r="H69" s="863"/>
      <c r="I69" s="863"/>
      <c r="J69" s="863"/>
      <c r="K69" s="863"/>
      <c r="L69" s="863"/>
      <c r="M69" s="863"/>
      <c r="T69" s="357"/>
      <c r="U69" s="357"/>
      <c r="V69" s="357"/>
      <c r="W69" s="357"/>
      <c r="X69" s="357"/>
    </row>
    <row r="70" spans="3:24" x14ac:dyDescent="0.15">
      <c r="D70" s="863"/>
      <c r="E70" s="863"/>
      <c r="F70" s="863"/>
      <c r="G70" s="863"/>
      <c r="H70" s="863"/>
      <c r="I70" s="863"/>
      <c r="J70" s="863"/>
      <c r="K70" s="863"/>
      <c r="L70" s="863"/>
      <c r="M70" s="863"/>
      <c r="T70" s="357"/>
      <c r="U70" s="357"/>
      <c r="V70" s="357"/>
      <c r="W70" s="357"/>
      <c r="X70" s="357"/>
    </row>
    <row r="71" spans="3:24" x14ac:dyDescent="0.15">
      <c r="D71" s="863"/>
      <c r="E71" s="863"/>
      <c r="F71" s="863"/>
      <c r="G71" s="863"/>
      <c r="H71" s="863"/>
      <c r="I71" s="863"/>
      <c r="J71" s="863"/>
      <c r="K71" s="863"/>
      <c r="L71" s="863"/>
      <c r="M71" s="863"/>
      <c r="T71" s="357"/>
      <c r="U71" s="357"/>
      <c r="V71" s="357"/>
      <c r="W71" s="357"/>
      <c r="X71" s="357"/>
    </row>
    <row r="72" spans="3:24" x14ac:dyDescent="0.15">
      <c r="D72" s="863"/>
      <c r="E72" s="863"/>
      <c r="F72" s="863"/>
      <c r="G72" s="863"/>
      <c r="H72" s="863"/>
      <c r="I72" s="863"/>
      <c r="J72" s="863"/>
      <c r="K72" s="863"/>
      <c r="L72" s="863"/>
      <c r="M72" s="863"/>
      <c r="T72" s="357"/>
      <c r="U72" s="357"/>
      <c r="V72" s="357"/>
      <c r="W72" s="357"/>
      <c r="X72" s="357"/>
    </row>
    <row r="73" spans="3:24" x14ac:dyDescent="0.15">
      <c r="D73" s="863"/>
      <c r="E73" s="863"/>
      <c r="F73" s="863"/>
      <c r="G73" s="863"/>
      <c r="H73" s="863"/>
      <c r="I73" s="863"/>
      <c r="J73" s="863"/>
      <c r="K73" s="863"/>
      <c r="L73" s="863"/>
      <c r="M73" s="863"/>
      <c r="T73" s="357"/>
      <c r="U73" s="357"/>
      <c r="V73" s="357"/>
      <c r="W73" s="357"/>
      <c r="X73" s="357"/>
    </row>
    <row r="74" spans="3:24" x14ac:dyDescent="0.15">
      <c r="C74" s="1" t="s">
        <v>576</v>
      </c>
      <c r="D74" s="863"/>
      <c r="E74" s="863"/>
      <c r="F74" s="863"/>
      <c r="G74" s="863"/>
      <c r="H74" s="863"/>
      <c r="I74" s="863"/>
      <c r="J74" s="863"/>
      <c r="K74" s="863"/>
      <c r="L74" s="863"/>
      <c r="M74" s="863"/>
      <c r="T74" s="357"/>
      <c r="U74" s="357"/>
      <c r="V74" s="357"/>
      <c r="W74" s="357"/>
      <c r="X74" s="357"/>
    </row>
    <row r="75" spans="3:24" x14ac:dyDescent="0.15">
      <c r="C75" s="1" t="s">
        <v>577</v>
      </c>
      <c r="D75" s="863">
        <v>4000</v>
      </c>
      <c r="E75" s="863">
        <v>4000</v>
      </c>
      <c r="F75" s="863">
        <v>4000</v>
      </c>
      <c r="G75" s="863">
        <v>4000</v>
      </c>
      <c r="H75" s="863">
        <v>4000</v>
      </c>
      <c r="I75" s="863">
        <v>4001</v>
      </c>
      <c r="J75" s="863">
        <v>4002</v>
      </c>
      <c r="K75" s="863">
        <v>4003</v>
      </c>
      <c r="L75" s="863">
        <v>4004</v>
      </c>
      <c r="M75" s="863">
        <v>4005</v>
      </c>
      <c r="T75" s="357"/>
      <c r="U75" s="357"/>
      <c r="V75" s="357"/>
      <c r="W75" s="357"/>
      <c r="X75" s="357"/>
    </row>
    <row r="76" spans="3:24" x14ac:dyDescent="0.15">
      <c r="C76" s="1" t="s">
        <v>578</v>
      </c>
      <c r="T76" s="357"/>
      <c r="U76" s="357"/>
      <c r="V76" s="357"/>
      <c r="W76" s="357"/>
      <c r="X76" s="357"/>
    </row>
    <row r="77" spans="3:24" x14ac:dyDescent="0.15">
      <c r="C77" s="1" t="s">
        <v>579</v>
      </c>
      <c r="D77" s="863"/>
      <c r="E77" s="863">
        <f>D59*0.06+D59*0.04</f>
        <v>-65000</v>
      </c>
      <c r="F77" s="863">
        <f t="shared" ref="F77:M77" si="18">E59*0.06+E59*0.04</f>
        <v>-65000</v>
      </c>
      <c r="G77" s="863">
        <f t="shared" si="18"/>
        <v>-65000</v>
      </c>
      <c r="H77" s="863">
        <f t="shared" si="18"/>
        <v>-65000</v>
      </c>
      <c r="I77" s="863">
        <f t="shared" si="18"/>
        <v>-65000</v>
      </c>
      <c r="J77" s="863">
        <f t="shared" si="18"/>
        <v>-65000</v>
      </c>
      <c r="K77" s="863">
        <f t="shared" si="18"/>
        <v>-65000</v>
      </c>
      <c r="L77" s="863">
        <f t="shared" si="18"/>
        <v>-65000</v>
      </c>
      <c r="M77" s="863">
        <f t="shared" si="18"/>
        <v>-65000</v>
      </c>
      <c r="T77" s="357"/>
      <c r="U77" s="357"/>
      <c r="V77" s="357"/>
      <c r="W77" s="357"/>
      <c r="X77" s="357"/>
    </row>
    <row r="78" spans="3:24" x14ac:dyDescent="0.15">
      <c r="C78" s="1" t="s">
        <v>580</v>
      </c>
      <c r="D78" s="863"/>
      <c r="E78" s="863"/>
      <c r="F78" s="863"/>
      <c r="G78" s="863"/>
      <c r="H78" s="863"/>
      <c r="I78" s="863"/>
      <c r="J78" s="863"/>
      <c r="K78" s="863"/>
      <c r="L78" s="863"/>
      <c r="M78" s="863"/>
      <c r="T78" s="357"/>
      <c r="U78" s="357"/>
      <c r="V78" s="357"/>
      <c r="W78" s="357"/>
      <c r="X78" s="357"/>
    </row>
    <row r="79" spans="3:24" s="865" customFormat="1" x14ac:dyDescent="0.15">
      <c r="C79" s="865" t="s">
        <v>581</v>
      </c>
      <c r="D79" s="866">
        <f>SUM(D75:D78)</f>
        <v>4000</v>
      </c>
      <c r="E79" s="866">
        <f t="shared" ref="E79:M79" si="19">SUM(E75:E78)</f>
        <v>-61000</v>
      </c>
      <c r="F79" s="866">
        <f t="shared" si="19"/>
        <v>-61000</v>
      </c>
      <c r="G79" s="866">
        <f t="shared" si="19"/>
        <v>-61000</v>
      </c>
      <c r="H79" s="866">
        <f t="shared" si="19"/>
        <v>-61000</v>
      </c>
      <c r="I79" s="866">
        <f t="shared" si="19"/>
        <v>-60999</v>
      </c>
      <c r="J79" s="866">
        <f t="shared" si="19"/>
        <v>-60998</v>
      </c>
      <c r="K79" s="866">
        <f t="shared" si="19"/>
        <v>-60997</v>
      </c>
      <c r="L79" s="866">
        <f t="shared" si="19"/>
        <v>-60996</v>
      </c>
      <c r="M79" s="866">
        <f t="shared" si="19"/>
        <v>-60995</v>
      </c>
      <c r="T79" s="875"/>
      <c r="U79" s="875"/>
      <c r="V79" s="875"/>
      <c r="W79" s="875"/>
      <c r="X79" s="875"/>
    </row>
    <row r="80" spans="3:24" x14ac:dyDescent="0.15">
      <c r="D80" s="863"/>
      <c r="E80" s="863"/>
      <c r="F80" s="863"/>
      <c r="G80" s="863"/>
      <c r="H80" s="863"/>
      <c r="T80" s="357"/>
      <c r="U80" s="357"/>
      <c r="V80" s="357"/>
      <c r="W80" s="357"/>
      <c r="X80" s="357"/>
    </row>
    <row r="81" spans="4:33" x14ac:dyDescent="0.15">
      <c r="D81" s="863"/>
      <c r="E81" s="863"/>
      <c r="F81" s="863"/>
      <c r="G81" s="863"/>
      <c r="H81" s="863"/>
      <c r="T81" s="357"/>
      <c r="U81" s="357"/>
      <c r="V81" s="357"/>
      <c r="W81" s="357"/>
      <c r="X81" s="357"/>
    </row>
    <row r="82" spans="4:33" x14ac:dyDescent="0.15">
      <c r="AD82" s="357"/>
      <c r="AE82" s="357"/>
      <c r="AF82" s="357"/>
      <c r="AG82" s="357"/>
    </row>
    <row r="83" spans="4:33" x14ac:dyDescent="0.15">
      <c r="AD83" s="357"/>
      <c r="AE83" s="357"/>
      <c r="AF83" s="357"/>
      <c r="AG83" s="357"/>
    </row>
    <row r="84" spans="4:33" x14ac:dyDescent="0.15">
      <c r="AD84" s="357"/>
      <c r="AE84" s="357"/>
      <c r="AF84" s="357"/>
      <c r="AG84" s="357"/>
    </row>
    <row r="85" spans="4:33" x14ac:dyDescent="0.15">
      <c r="AD85" s="357"/>
      <c r="AE85" s="357"/>
      <c r="AF85" s="357"/>
      <c r="AG85" s="357"/>
    </row>
    <row r="86" spans="4:33" x14ac:dyDescent="0.15">
      <c r="AD86" s="357"/>
      <c r="AE86" s="357"/>
      <c r="AF86" s="357"/>
      <c r="AG86" s="357"/>
    </row>
    <row r="87" spans="4:33" x14ac:dyDescent="0.15">
      <c r="AD87" s="357"/>
      <c r="AE87" s="357"/>
      <c r="AF87" s="357"/>
      <c r="AG87" s="357"/>
    </row>
    <row r="88" spans="4:33" x14ac:dyDescent="0.15">
      <c r="AD88" s="357"/>
      <c r="AE88" s="357"/>
      <c r="AF88" s="357"/>
      <c r="AG88" s="357"/>
    </row>
    <row r="89" spans="4:33" x14ac:dyDescent="0.15">
      <c r="AD89" s="357"/>
      <c r="AE89" s="357"/>
      <c r="AF89" s="357"/>
      <c r="AG89" s="357"/>
    </row>
    <row r="90" spans="4:33" x14ac:dyDescent="0.15">
      <c r="AD90" s="357"/>
      <c r="AE90" s="357"/>
      <c r="AF90" s="357"/>
      <c r="AG90" s="357"/>
    </row>
    <row r="91" spans="4:33" x14ac:dyDescent="0.15">
      <c r="AD91" s="357"/>
      <c r="AE91" s="357"/>
      <c r="AF91" s="357"/>
      <c r="AG91" s="357"/>
    </row>
    <row r="92" spans="4:33" x14ac:dyDescent="0.15">
      <c r="AD92" s="357"/>
      <c r="AE92" s="357"/>
      <c r="AF92" s="357"/>
      <c r="AG92" s="357"/>
    </row>
    <row r="93" spans="4:33" x14ac:dyDescent="0.15">
      <c r="AD93" s="357"/>
      <c r="AE93" s="357"/>
      <c r="AF93" s="357"/>
      <c r="AG93" s="357"/>
    </row>
    <row r="94" spans="4:33" x14ac:dyDescent="0.15">
      <c r="AD94" s="357"/>
      <c r="AE94" s="357"/>
      <c r="AF94" s="357"/>
      <c r="AG94" s="357"/>
    </row>
    <row r="95" spans="4:33" x14ac:dyDescent="0.15">
      <c r="AD95" s="357"/>
      <c r="AE95" s="357"/>
      <c r="AF95" s="357"/>
      <c r="AG95" s="357"/>
    </row>
    <row r="96" spans="4:33" x14ac:dyDescent="0.15">
      <c r="AD96" s="357"/>
      <c r="AE96" s="357"/>
      <c r="AF96" s="357"/>
      <c r="AG96" s="357"/>
    </row>
    <row r="97" spans="30:33" x14ac:dyDescent="0.15">
      <c r="AD97" s="357"/>
      <c r="AE97" s="357"/>
      <c r="AF97" s="357"/>
      <c r="AG97" s="357"/>
    </row>
    <row r="98" spans="30:33" x14ac:dyDescent="0.15">
      <c r="AD98" s="357"/>
      <c r="AE98" s="357"/>
      <c r="AF98" s="357"/>
      <c r="AG98" s="357"/>
    </row>
    <row r="99" spans="30:33" x14ac:dyDescent="0.15">
      <c r="AD99" s="357"/>
      <c r="AE99" s="357"/>
      <c r="AF99" s="357"/>
      <c r="AG99" s="357"/>
    </row>
    <row r="100" spans="30:33" x14ac:dyDescent="0.15">
      <c r="AD100" s="357"/>
      <c r="AE100" s="357"/>
      <c r="AF100" s="357"/>
      <c r="AG100" s="357"/>
    </row>
    <row r="101" spans="30:33" x14ac:dyDescent="0.15">
      <c r="AD101" s="357"/>
      <c r="AE101" s="357"/>
      <c r="AF101" s="357"/>
      <c r="AG101" s="357"/>
    </row>
    <row r="102" spans="30:33" x14ac:dyDescent="0.15">
      <c r="AD102" s="357"/>
      <c r="AE102" s="357"/>
      <c r="AF102" s="357"/>
      <c r="AG102" s="357"/>
    </row>
    <row r="103" spans="30:33" x14ac:dyDescent="0.15">
      <c r="AD103" s="357"/>
      <c r="AE103" s="357"/>
      <c r="AF103" s="357"/>
      <c r="AG103" s="357"/>
    </row>
    <row r="104" spans="30:33" x14ac:dyDescent="0.15">
      <c r="AD104" s="357"/>
      <c r="AE104" s="357"/>
      <c r="AF104" s="357"/>
      <c r="AG104" s="357"/>
    </row>
    <row r="105" spans="30:33" x14ac:dyDescent="0.15">
      <c r="AD105" s="357"/>
      <c r="AE105" s="357"/>
      <c r="AF105" s="357"/>
      <c r="AG105" s="357"/>
    </row>
    <row r="106" spans="30:33" x14ac:dyDescent="0.15">
      <c r="AD106" s="357"/>
      <c r="AE106" s="357"/>
      <c r="AF106" s="357"/>
      <c r="AG106" s="357"/>
    </row>
    <row r="107" spans="30:33" x14ac:dyDescent="0.15">
      <c r="AD107" s="357"/>
      <c r="AE107" s="357"/>
      <c r="AF107" s="357"/>
      <c r="AG107" s="357"/>
    </row>
    <row r="108" spans="30:33" x14ac:dyDescent="0.15">
      <c r="AD108" s="357"/>
      <c r="AE108" s="357"/>
      <c r="AF108" s="357"/>
      <c r="AG108" s="357"/>
    </row>
    <row r="109" spans="30:33" x14ac:dyDescent="0.15">
      <c r="AD109" s="357"/>
      <c r="AE109" s="357"/>
      <c r="AF109" s="357"/>
      <c r="AG109" s="357"/>
    </row>
    <row r="110" spans="30:33" x14ac:dyDescent="0.15">
      <c r="AD110" s="357"/>
      <c r="AE110" s="357"/>
      <c r="AF110" s="357"/>
      <c r="AG110" s="357"/>
    </row>
    <row r="111" spans="30:33" x14ac:dyDescent="0.15">
      <c r="AD111" s="357"/>
      <c r="AE111" s="357"/>
      <c r="AF111" s="357"/>
      <c r="AG111" s="357"/>
    </row>
    <row r="112" spans="30:33" x14ac:dyDescent="0.15">
      <c r="AD112" s="357"/>
      <c r="AE112" s="357"/>
      <c r="AF112" s="357"/>
      <c r="AG112" s="357"/>
    </row>
    <row r="113" spans="30:33" x14ac:dyDescent="0.15">
      <c r="AD113" s="357"/>
      <c r="AE113" s="357"/>
      <c r="AF113" s="357"/>
      <c r="AG113" s="357"/>
    </row>
    <row r="114" spans="30:33" x14ac:dyDescent="0.15">
      <c r="AD114" s="357"/>
      <c r="AE114" s="357"/>
      <c r="AF114" s="357"/>
      <c r="AG114" s="357"/>
    </row>
    <row r="115" spans="30:33" x14ac:dyDescent="0.15">
      <c r="AD115" s="357"/>
      <c r="AE115" s="357"/>
      <c r="AF115" s="357"/>
      <c r="AG115" s="357"/>
    </row>
    <row r="116" spans="30:33" x14ac:dyDescent="0.15">
      <c r="AD116" s="357"/>
      <c r="AE116" s="357"/>
      <c r="AF116" s="357"/>
      <c r="AG116" s="357"/>
    </row>
    <row r="117" spans="30:33" x14ac:dyDescent="0.15">
      <c r="AD117" s="357"/>
      <c r="AE117" s="357"/>
      <c r="AF117" s="357"/>
      <c r="AG117" s="357"/>
    </row>
  </sheetData>
  <mergeCells count="1">
    <mergeCell ref="C54:H55"/>
  </mergeCells>
  <phoneticPr fontId="2"/>
  <pageMargins left="0.78740157480314965" right="0.43" top="0.49" bottom="0.49" header="0" footer="0"/>
  <pageSetup paperSize="9" scale="95" fitToWidth="0" orientation="portrait" r:id="rId1"/>
  <colBreaks count="1" manualBreakCount="1">
    <brk id="10" max="35" man="1"/>
  </col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AX87"/>
  <sheetViews>
    <sheetView zoomScale="80" zoomScaleNormal="80" workbookViewId="0">
      <selection activeCell="F2" sqref="F2"/>
    </sheetView>
  </sheetViews>
  <sheetFormatPr defaultRowHeight="18" customHeight="1" x14ac:dyDescent="0.15"/>
  <cols>
    <col min="1" max="1" width="3.75" style="147" customWidth="1"/>
    <col min="2" max="2" width="4.75" style="147" customWidth="1"/>
    <col min="3" max="3" width="16.75" style="186" customWidth="1"/>
    <col min="4" max="4" width="12.875" style="147" customWidth="1"/>
    <col min="5" max="5" width="17.75" style="147" customWidth="1"/>
    <col min="6" max="6" width="12.125" style="147" customWidth="1"/>
    <col min="7" max="7" width="10.875" style="147" customWidth="1"/>
    <col min="8" max="8" width="13.125" style="147" customWidth="1"/>
    <col min="9" max="9" width="18.375" style="147" customWidth="1"/>
    <col min="10" max="10" width="14.25" style="147" customWidth="1"/>
    <col min="11" max="11" width="11.625" style="147" bestFit="1" customWidth="1"/>
    <col min="12" max="12" width="4.75" style="147" customWidth="1"/>
    <col min="13" max="13" width="16.75" style="186" customWidth="1"/>
    <col min="14" max="14" width="12.875" style="147" customWidth="1"/>
    <col min="15" max="15" width="17.75" style="147" customWidth="1"/>
    <col min="16" max="16" width="12.125" style="147" customWidth="1"/>
    <col min="17" max="17" width="10.875" style="147" customWidth="1"/>
    <col min="18" max="18" width="13.125" style="147" customWidth="1"/>
    <col min="19" max="19" width="18.375" style="147" customWidth="1"/>
    <col min="20" max="20" width="14.25" style="147" customWidth="1"/>
    <col min="21" max="21" width="9" style="147"/>
    <col min="22" max="22" width="4.75" style="147" customWidth="1"/>
    <col min="23" max="23" width="16.75" style="186" customWidth="1"/>
    <col min="24" max="24" width="12.875" style="147" customWidth="1"/>
    <col min="25" max="25" width="17.75" style="147" customWidth="1"/>
    <col min="26" max="26" width="12.125" style="147" customWidth="1"/>
    <col min="27" max="27" width="10.875" style="147" customWidth="1"/>
    <col min="28" max="28" width="13.125" style="147" customWidth="1"/>
    <col min="29" max="29" width="18.375" style="147" customWidth="1"/>
    <col min="30" max="30" width="14.25" style="147" customWidth="1"/>
    <col min="31" max="31" width="9" style="147"/>
    <col min="32" max="32" width="4.75" style="147" customWidth="1"/>
    <col min="33" max="33" width="16.75" style="186" customWidth="1"/>
    <col min="34" max="34" width="12.875" style="147" customWidth="1"/>
    <col min="35" max="35" width="17.75" style="147" customWidth="1"/>
    <col min="36" max="36" width="12.125" style="147" customWidth="1"/>
    <col min="37" max="37" width="10.875" style="147" customWidth="1"/>
    <col min="38" max="38" width="13.125" style="147" customWidth="1"/>
    <col min="39" max="39" width="18.375" style="147" customWidth="1"/>
    <col min="40" max="40" width="14.25" style="147" customWidth="1"/>
    <col min="41" max="41" width="9" style="147"/>
    <col min="42" max="42" width="4.75" style="147" customWidth="1"/>
    <col min="43" max="43" width="16.75" style="186" customWidth="1"/>
    <col min="44" max="44" width="12.875" style="147" customWidth="1"/>
    <col min="45" max="45" width="17.75" style="147" customWidth="1"/>
    <col min="46" max="46" width="12.125" style="147" customWidth="1"/>
    <col min="47" max="47" width="10.875" style="147" customWidth="1"/>
    <col min="48" max="48" width="13.125" style="147" customWidth="1"/>
    <col min="49" max="49" width="18.375" style="147" customWidth="1"/>
    <col min="50" max="50" width="14.25" style="147" customWidth="1"/>
    <col min="51" max="16384" width="9" style="147"/>
  </cols>
  <sheetData>
    <row r="1" spans="1:50" ht="21" x14ac:dyDescent="0.15">
      <c r="A1" s="426" t="s">
        <v>508</v>
      </c>
      <c r="E1" s="171"/>
      <c r="L1" s="426"/>
      <c r="O1" s="171"/>
      <c r="V1" s="426"/>
      <c r="Y1" s="171"/>
      <c r="AF1" s="426"/>
      <c r="AI1" s="171"/>
      <c r="AP1" s="426"/>
      <c r="AS1" s="171"/>
    </row>
    <row r="2" spans="1:50" ht="11.25" customHeight="1" x14ac:dyDescent="0.15">
      <c r="B2" s="14"/>
      <c r="E2" s="171"/>
      <c r="L2" s="14"/>
      <c r="O2" s="171"/>
      <c r="V2" s="14"/>
      <c r="Y2" s="171"/>
      <c r="AF2" s="14"/>
      <c r="AI2" s="171"/>
      <c r="AP2" s="14"/>
      <c r="AS2" s="171"/>
    </row>
    <row r="3" spans="1:50" ht="23.25" customHeight="1" thickBot="1" x14ac:dyDescent="0.2">
      <c r="B3" s="374" t="s">
        <v>359</v>
      </c>
      <c r="C3" s="338"/>
      <c r="D3" s="338"/>
      <c r="E3" s="171"/>
      <c r="F3" s="171"/>
      <c r="G3" s="171"/>
      <c r="H3" s="613"/>
      <c r="I3" s="614" t="s">
        <v>365</v>
      </c>
      <c r="J3" s="615" t="s">
        <v>79</v>
      </c>
      <c r="L3" s="732" t="s">
        <v>360</v>
      </c>
      <c r="M3" s="512"/>
      <c r="N3" s="183"/>
      <c r="O3" s="171"/>
      <c r="P3" s="171"/>
      <c r="Q3" s="171"/>
      <c r="R3" s="613"/>
      <c r="S3" s="614" t="s">
        <v>364</v>
      </c>
      <c r="T3" s="615" t="s">
        <v>79</v>
      </c>
      <c r="V3" s="732" t="s">
        <v>424</v>
      </c>
      <c r="W3" s="512"/>
      <c r="X3" s="183"/>
      <c r="Y3" s="171"/>
      <c r="Z3" s="171"/>
      <c r="AA3" s="171"/>
      <c r="AB3" s="613"/>
      <c r="AC3" s="614" t="s">
        <v>364</v>
      </c>
      <c r="AD3" s="615" t="s">
        <v>79</v>
      </c>
      <c r="AF3" s="732" t="s">
        <v>425</v>
      </c>
      <c r="AG3" s="512"/>
      <c r="AH3" s="183"/>
      <c r="AI3" s="171"/>
      <c r="AJ3" s="171"/>
      <c r="AK3" s="171"/>
      <c r="AL3" s="613"/>
      <c r="AM3" s="614" t="s">
        <v>364</v>
      </c>
      <c r="AN3" s="615" t="s">
        <v>79</v>
      </c>
      <c r="AP3" s="732" t="s">
        <v>426</v>
      </c>
      <c r="AQ3" s="512"/>
      <c r="AR3" s="183"/>
      <c r="AS3" s="171"/>
      <c r="AT3" s="171"/>
      <c r="AU3" s="171"/>
      <c r="AV3" s="613"/>
      <c r="AW3" s="614" t="s">
        <v>364</v>
      </c>
      <c r="AX3" s="615" t="s">
        <v>79</v>
      </c>
    </row>
    <row r="4" spans="1:50" ht="18" customHeight="1" x14ac:dyDescent="0.15">
      <c r="B4" s="1075" t="s">
        <v>88</v>
      </c>
      <c r="C4" s="148" t="s">
        <v>90</v>
      </c>
      <c r="D4" s="148" t="s">
        <v>31</v>
      </c>
      <c r="E4" s="1078" t="s">
        <v>80</v>
      </c>
      <c r="F4" s="1079"/>
      <c r="G4" s="1079"/>
      <c r="H4" s="1079"/>
      <c r="I4" s="1079"/>
      <c r="J4" s="1080"/>
      <c r="L4" s="1075" t="s">
        <v>88</v>
      </c>
      <c r="M4" s="148" t="s">
        <v>90</v>
      </c>
      <c r="N4" s="148" t="s">
        <v>31</v>
      </c>
      <c r="O4" s="1078" t="s">
        <v>80</v>
      </c>
      <c r="P4" s="1079"/>
      <c r="Q4" s="1079"/>
      <c r="R4" s="1079"/>
      <c r="S4" s="1079"/>
      <c r="T4" s="1080"/>
      <c r="V4" s="1075" t="s">
        <v>88</v>
      </c>
      <c r="W4" s="148" t="s">
        <v>90</v>
      </c>
      <c r="X4" s="148" t="s">
        <v>31</v>
      </c>
      <c r="Y4" s="1078" t="s">
        <v>80</v>
      </c>
      <c r="Z4" s="1079"/>
      <c r="AA4" s="1079"/>
      <c r="AB4" s="1079"/>
      <c r="AC4" s="1079"/>
      <c r="AD4" s="1080"/>
      <c r="AF4" s="1075" t="s">
        <v>88</v>
      </c>
      <c r="AG4" s="148" t="s">
        <v>90</v>
      </c>
      <c r="AH4" s="148" t="s">
        <v>31</v>
      </c>
      <c r="AI4" s="1078" t="s">
        <v>80</v>
      </c>
      <c r="AJ4" s="1079"/>
      <c r="AK4" s="1079"/>
      <c r="AL4" s="1079"/>
      <c r="AM4" s="1079"/>
      <c r="AN4" s="1080"/>
      <c r="AP4" s="1075" t="s">
        <v>88</v>
      </c>
      <c r="AQ4" s="148" t="s">
        <v>90</v>
      </c>
      <c r="AR4" s="148" t="s">
        <v>31</v>
      </c>
      <c r="AS4" s="1078" t="s">
        <v>80</v>
      </c>
      <c r="AT4" s="1079"/>
      <c r="AU4" s="1079"/>
      <c r="AV4" s="1079"/>
      <c r="AW4" s="1079"/>
      <c r="AX4" s="1080"/>
    </row>
    <row r="5" spans="1:50" ht="18" customHeight="1" x14ac:dyDescent="0.15">
      <c r="B5" s="1076"/>
      <c r="C5" s="149"/>
      <c r="D5" s="406"/>
      <c r="E5" s="161"/>
      <c r="F5" s="408" t="s">
        <v>81</v>
      </c>
      <c r="G5" s="162"/>
      <c r="H5" s="408" t="s">
        <v>82</v>
      </c>
      <c r="I5" s="408" t="s">
        <v>84</v>
      </c>
      <c r="J5" s="409"/>
      <c r="K5" s="150"/>
      <c r="L5" s="1076"/>
      <c r="M5" s="149"/>
      <c r="N5" s="406"/>
      <c r="O5" s="161"/>
      <c r="P5" s="408" t="s">
        <v>81</v>
      </c>
      <c r="Q5" s="162"/>
      <c r="R5" s="408" t="s">
        <v>82</v>
      </c>
      <c r="S5" s="408" t="s">
        <v>84</v>
      </c>
      <c r="T5" s="409"/>
      <c r="V5" s="1076"/>
      <c r="W5" s="149"/>
      <c r="X5" s="406"/>
      <c r="Y5" s="161"/>
      <c r="Z5" s="408" t="s">
        <v>81</v>
      </c>
      <c r="AA5" s="162"/>
      <c r="AB5" s="408" t="s">
        <v>82</v>
      </c>
      <c r="AC5" s="408" t="s">
        <v>84</v>
      </c>
      <c r="AD5" s="409"/>
      <c r="AF5" s="1076"/>
      <c r="AG5" s="149"/>
      <c r="AH5" s="406"/>
      <c r="AI5" s="161"/>
      <c r="AJ5" s="408" t="s">
        <v>81</v>
      </c>
      <c r="AK5" s="162"/>
      <c r="AL5" s="408" t="s">
        <v>82</v>
      </c>
      <c r="AM5" s="408" t="s">
        <v>84</v>
      </c>
      <c r="AN5" s="409"/>
      <c r="AP5" s="1076"/>
      <c r="AQ5" s="149"/>
      <c r="AR5" s="406"/>
      <c r="AS5" s="161"/>
      <c r="AT5" s="408" t="s">
        <v>81</v>
      </c>
      <c r="AU5" s="162"/>
      <c r="AV5" s="408" t="s">
        <v>82</v>
      </c>
      <c r="AW5" s="408" t="s">
        <v>84</v>
      </c>
      <c r="AX5" s="409"/>
    </row>
    <row r="6" spans="1:50" ht="18" customHeight="1" x14ac:dyDescent="0.15">
      <c r="B6" s="1076"/>
      <c r="C6" s="151" t="s">
        <v>33</v>
      </c>
      <c r="D6" s="152">
        <f>SUM(I6:I17)</f>
        <v>4640000</v>
      </c>
      <c r="E6" s="153" t="s">
        <v>54</v>
      </c>
      <c r="F6" s="564">
        <v>1000</v>
      </c>
      <c r="G6" s="154" t="s">
        <v>281</v>
      </c>
      <c r="H6" s="565">
        <v>320</v>
      </c>
      <c r="I6" s="155">
        <f>F6*H6</f>
        <v>320000</v>
      </c>
      <c r="J6" s="156" t="s">
        <v>282</v>
      </c>
      <c r="L6" s="1076"/>
      <c r="M6" s="151" t="s">
        <v>33</v>
      </c>
      <c r="N6" s="152">
        <f>SUM(S6:S17)</f>
        <v>0</v>
      </c>
      <c r="O6" s="153" t="s">
        <v>17</v>
      </c>
      <c r="P6" s="564">
        <v>0</v>
      </c>
      <c r="Q6" s="154" t="s">
        <v>402</v>
      </c>
      <c r="R6" s="565">
        <v>0</v>
      </c>
      <c r="S6" s="155">
        <f>P6*R6</f>
        <v>0</v>
      </c>
      <c r="T6" s="156" t="s">
        <v>403</v>
      </c>
      <c r="V6" s="1076"/>
      <c r="W6" s="151" t="s">
        <v>33</v>
      </c>
      <c r="X6" s="152">
        <f>SUM(AC6:AC17)</f>
        <v>0</v>
      </c>
      <c r="Y6" s="153" t="s">
        <v>17</v>
      </c>
      <c r="Z6" s="564">
        <v>0</v>
      </c>
      <c r="AA6" s="154" t="s">
        <v>281</v>
      </c>
      <c r="AB6" s="565">
        <v>0</v>
      </c>
      <c r="AC6" s="155">
        <f>Z6*AB6</f>
        <v>0</v>
      </c>
      <c r="AD6" s="156" t="s">
        <v>282</v>
      </c>
      <c r="AF6" s="1076"/>
      <c r="AG6" s="151" t="s">
        <v>33</v>
      </c>
      <c r="AH6" s="152">
        <f>SUM(AM6:AM17)</f>
        <v>0</v>
      </c>
      <c r="AI6" s="153" t="s">
        <v>17</v>
      </c>
      <c r="AJ6" s="564">
        <v>0</v>
      </c>
      <c r="AK6" s="154" t="s">
        <v>402</v>
      </c>
      <c r="AL6" s="565">
        <v>0</v>
      </c>
      <c r="AM6" s="155">
        <f>AJ6*AL6</f>
        <v>0</v>
      </c>
      <c r="AN6" s="156" t="s">
        <v>403</v>
      </c>
      <c r="AP6" s="1076"/>
      <c r="AQ6" s="151" t="s">
        <v>33</v>
      </c>
      <c r="AR6" s="152">
        <f>SUM(AW6:AW17)</f>
        <v>0</v>
      </c>
      <c r="AS6" s="153" t="s">
        <v>17</v>
      </c>
      <c r="AT6" s="564">
        <v>0</v>
      </c>
      <c r="AU6" s="154" t="s">
        <v>281</v>
      </c>
      <c r="AV6" s="565">
        <v>0</v>
      </c>
      <c r="AW6" s="155">
        <f>AT6*AV6</f>
        <v>0</v>
      </c>
      <c r="AX6" s="156" t="s">
        <v>282</v>
      </c>
    </row>
    <row r="7" spans="1:50" ht="18" customHeight="1" x14ac:dyDescent="0.15">
      <c r="B7" s="1076"/>
      <c r="C7" s="151"/>
      <c r="D7" s="152"/>
      <c r="E7" s="153" t="s">
        <v>65</v>
      </c>
      <c r="F7" s="564">
        <v>700</v>
      </c>
      <c r="G7" s="154" t="s">
        <v>281</v>
      </c>
      <c r="H7" s="565">
        <v>320</v>
      </c>
      <c r="I7" s="155">
        <f t="shared" ref="I7:I17" si="0">F7*H7</f>
        <v>224000</v>
      </c>
      <c r="J7" s="156"/>
      <c r="L7" s="1076"/>
      <c r="M7" s="151"/>
      <c r="N7" s="152"/>
      <c r="O7" s="153" t="s">
        <v>4</v>
      </c>
      <c r="P7" s="564">
        <v>0</v>
      </c>
      <c r="Q7" s="154" t="s">
        <v>402</v>
      </c>
      <c r="R7" s="565">
        <v>0</v>
      </c>
      <c r="S7" s="155">
        <f t="shared" ref="S7:S17" si="1">P7*R7</f>
        <v>0</v>
      </c>
      <c r="T7" s="156"/>
      <c r="V7" s="1076"/>
      <c r="W7" s="151"/>
      <c r="X7" s="152"/>
      <c r="Y7" s="153" t="s">
        <v>4</v>
      </c>
      <c r="Z7" s="564">
        <v>0</v>
      </c>
      <c r="AA7" s="154" t="s">
        <v>281</v>
      </c>
      <c r="AB7" s="565">
        <v>0</v>
      </c>
      <c r="AC7" s="155">
        <f t="shared" ref="AC7:AC17" si="2">Z7*AB7</f>
        <v>0</v>
      </c>
      <c r="AD7" s="156"/>
      <c r="AF7" s="1076"/>
      <c r="AG7" s="151"/>
      <c r="AH7" s="152"/>
      <c r="AI7" s="153" t="s">
        <v>4</v>
      </c>
      <c r="AJ7" s="564">
        <v>0</v>
      </c>
      <c r="AK7" s="154" t="s">
        <v>281</v>
      </c>
      <c r="AL7" s="565">
        <v>0</v>
      </c>
      <c r="AM7" s="155">
        <f t="shared" ref="AM7:AM17" si="3">AJ7*AL7</f>
        <v>0</v>
      </c>
      <c r="AN7" s="156"/>
      <c r="AP7" s="1076"/>
      <c r="AQ7" s="151"/>
      <c r="AR7" s="152"/>
      <c r="AS7" s="153" t="s">
        <v>4</v>
      </c>
      <c r="AT7" s="564">
        <v>0</v>
      </c>
      <c r="AU7" s="154" t="s">
        <v>281</v>
      </c>
      <c r="AV7" s="565">
        <v>0</v>
      </c>
      <c r="AW7" s="155">
        <f t="shared" ref="AW7:AW17" si="4">AT7*AV7</f>
        <v>0</v>
      </c>
      <c r="AX7" s="156"/>
    </row>
    <row r="8" spans="1:50" ht="18" customHeight="1" x14ac:dyDescent="0.15">
      <c r="B8" s="1076"/>
      <c r="C8" s="151"/>
      <c r="D8" s="152"/>
      <c r="E8" s="153" t="s">
        <v>66</v>
      </c>
      <c r="F8" s="564">
        <v>1000</v>
      </c>
      <c r="G8" s="154" t="s">
        <v>281</v>
      </c>
      <c r="H8" s="565">
        <v>320</v>
      </c>
      <c r="I8" s="155">
        <f t="shared" si="0"/>
        <v>320000</v>
      </c>
      <c r="J8" s="156"/>
      <c r="L8" s="1076"/>
      <c r="M8" s="151"/>
      <c r="N8" s="152"/>
      <c r="O8" s="153" t="s">
        <v>2</v>
      </c>
      <c r="P8" s="564">
        <v>0</v>
      </c>
      <c r="Q8" s="154" t="s">
        <v>402</v>
      </c>
      <c r="R8" s="565">
        <v>0</v>
      </c>
      <c r="S8" s="155">
        <f t="shared" si="1"/>
        <v>0</v>
      </c>
      <c r="T8" s="156"/>
      <c r="V8" s="1076"/>
      <c r="W8" s="151"/>
      <c r="X8" s="152"/>
      <c r="Y8" s="153" t="s">
        <v>2</v>
      </c>
      <c r="Z8" s="564">
        <v>0</v>
      </c>
      <c r="AA8" s="154" t="s">
        <v>281</v>
      </c>
      <c r="AB8" s="565">
        <v>0</v>
      </c>
      <c r="AC8" s="155">
        <f t="shared" si="2"/>
        <v>0</v>
      </c>
      <c r="AD8" s="156"/>
      <c r="AF8" s="1076"/>
      <c r="AG8" s="151"/>
      <c r="AH8" s="152"/>
      <c r="AI8" s="153" t="s">
        <v>2</v>
      </c>
      <c r="AJ8" s="564">
        <v>0</v>
      </c>
      <c r="AK8" s="154" t="s">
        <v>281</v>
      </c>
      <c r="AL8" s="565">
        <v>0</v>
      </c>
      <c r="AM8" s="155">
        <f t="shared" si="3"/>
        <v>0</v>
      </c>
      <c r="AN8" s="156"/>
      <c r="AP8" s="1076"/>
      <c r="AQ8" s="151"/>
      <c r="AR8" s="152"/>
      <c r="AS8" s="153" t="s">
        <v>2</v>
      </c>
      <c r="AT8" s="564">
        <v>0</v>
      </c>
      <c r="AU8" s="154" t="s">
        <v>281</v>
      </c>
      <c r="AV8" s="565">
        <v>0</v>
      </c>
      <c r="AW8" s="155">
        <f t="shared" si="4"/>
        <v>0</v>
      </c>
      <c r="AX8" s="156"/>
    </row>
    <row r="9" spans="1:50" ht="18" customHeight="1" x14ac:dyDescent="0.15">
      <c r="B9" s="1076"/>
      <c r="C9" s="151"/>
      <c r="D9" s="152"/>
      <c r="E9" s="153" t="s">
        <v>67</v>
      </c>
      <c r="F9" s="564">
        <v>1200</v>
      </c>
      <c r="G9" s="154" t="s">
        <v>281</v>
      </c>
      <c r="H9" s="565">
        <v>320</v>
      </c>
      <c r="I9" s="155">
        <f t="shared" si="0"/>
        <v>384000</v>
      </c>
      <c r="J9" s="156"/>
      <c r="L9" s="1076"/>
      <c r="M9" s="151"/>
      <c r="N9" s="152"/>
      <c r="O9" s="153" t="s">
        <v>3</v>
      </c>
      <c r="P9" s="564">
        <v>0</v>
      </c>
      <c r="Q9" s="154" t="s">
        <v>406</v>
      </c>
      <c r="R9" s="565">
        <v>0</v>
      </c>
      <c r="S9" s="155">
        <f t="shared" si="1"/>
        <v>0</v>
      </c>
      <c r="T9" s="156"/>
      <c r="V9" s="1076"/>
      <c r="W9" s="151"/>
      <c r="X9" s="152"/>
      <c r="Y9" s="153" t="s">
        <v>3</v>
      </c>
      <c r="Z9" s="564">
        <v>0</v>
      </c>
      <c r="AA9" s="154" t="s">
        <v>402</v>
      </c>
      <c r="AB9" s="565">
        <v>0</v>
      </c>
      <c r="AC9" s="155">
        <f t="shared" si="2"/>
        <v>0</v>
      </c>
      <c r="AD9" s="156"/>
      <c r="AF9" s="1076"/>
      <c r="AG9" s="151"/>
      <c r="AH9" s="152"/>
      <c r="AI9" s="153" t="s">
        <v>3</v>
      </c>
      <c r="AJ9" s="564">
        <v>0</v>
      </c>
      <c r="AK9" s="154" t="s">
        <v>281</v>
      </c>
      <c r="AL9" s="565">
        <v>0</v>
      </c>
      <c r="AM9" s="155">
        <f t="shared" si="3"/>
        <v>0</v>
      </c>
      <c r="AN9" s="156"/>
      <c r="AP9" s="1076"/>
      <c r="AQ9" s="151"/>
      <c r="AR9" s="152"/>
      <c r="AS9" s="153" t="s">
        <v>3</v>
      </c>
      <c r="AT9" s="564">
        <v>0</v>
      </c>
      <c r="AU9" s="154" t="s">
        <v>281</v>
      </c>
      <c r="AV9" s="565">
        <v>0</v>
      </c>
      <c r="AW9" s="155">
        <f t="shared" si="4"/>
        <v>0</v>
      </c>
      <c r="AX9" s="156"/>
    </row>
    <row r="10" spans="1:50" ht="18" customHeight="1" x14ac:dyDescent="0.15">
      <c r="B10" s="1076"/>
      <c r="C10" s="151"/>
      <c r="D10" s="152" t="s">
        <v>282</v>
      </c>
      <c r="E10" s="153" t="s">
        <v>19</v>
      </c>
      <c r="F10" s="564">
        <v>1400</v>
      </c>
      <c r="G10" s="154" t="s">
        <v>281</v>
      </c>
      <c r="H10" s="565">
        <v>320</v>
      </c>
      <c r="I10" s="155">
        <f t="shared" si="0"/>
        <v>448000</v>
      </c>
      <c r="J10" s="157"/>
      <c r="L10" s="1076"/>
      <c r="M10" s="151"/>
      <c r="N10" s="152" t="s">
        <v>403</v>
      </c>
      <c r="O10" s="153" t="s">
        <v>19</v>
      </c>
      <c r="P10" s="564">
        <v>0</v>
      </c>
      <c r="Q10" s="154" t="s">
        <v>406</v>
      </c>
      <c r="R10" s="565">
        <v>0</v>
      </c>
      <c r="S10" s="155">
        <f t="shared" si="1"/>
        <v>0</v>
      </c>
      <c r="T10" s="157"/>
      <c r="V10" s="1076"/>
      <c r="W10" s="151"/>
      <c r="X10" s="152" t="s">
        <v>282</v>
      </c>
      <c r="Y10" s="153" t="s">
        <v>19</v>
      </c>
      <c r="Z10" s="564">
        <v>0</v>
      </c>
      <c r="AA10" s="154" t="s">
        <v>281</v>
      </c>
      <c r="AB10" s="565">
        <v>0</v>
      </c>
      <c r="AC10" s="155">
        <f t="shared" si="2"/>
        <v>0</v>
      </c>
      <c r="AD10" s="157"/>
      <c r="AF10" s="1076"/>
      <c r="AG10" s="151"/>
      <c r="AH10" s="152" t="s">
        <v>282</v>
      </c>
      <c r="AI10" s="153" t="s">
        <v>19</v>
      </c>
      <c r="AJ10" s="564">
        <v>0</v>
      </c>
      <c r="AK10" s="154" t="s">
        <v>281</v>
      </c>
      <c r="AL10" s="565">
        <v>0</v>
      </c>
      <c r="AM10" s="155">
        <f t="shared" si="3"/>
        <v>0</v>
      </c>
      <c r="AN10" s="157"/>
      <c r="AP10" s="1076"/>
      <c r="AQ10" s="151"/>
      <c r="AR10" s="152" t="s">
        <v>282</v>
      </c>
      <c r="AS10" s="153" t="s">
        <v>19</v>
      </c>
      <c r="AT10" s="564">
        <v>0</v>
      </c>
      <c r="AU10" s="154" t="s">
        <v>281</v>
      </c>
      <c r="AV10" s="565">
        <v>0</v>
      </c>
      <c r="AW10" s="155">
        <f t="shared" si="4"/>
        <v>0</v>
      </c>
      <c r="AX10" s="157"/>
    </row>
    <row r="11" spans="1:50" ht="18" customHeight="1" x14ac:dyDescent="0.15">
      <c r="B11" s="1076"/>
      <c r="C11" s="151"/>
      <c r="D11" s="152"/>
      <c r="E11" s="153" t="s">
        <v>20</v>
      </c>
      <c r="F11" s="564">
        <v>1600</v>
      </c>
      <c r="G11" s="154" t="s">
        <v>281</v>
      </c>
      <c r="H11" s="565">
        <v>320</v>
      </c>
      <c r="I11" s="155">
        <f t="shared" si="0"/>
        <v>512000</v>
      </c>
      <c r="J11" s="157"/>
      <c r="L11" s="1076"/>
      <c r="M11" s="151"/>
      <c r="N11" s="152"/>
      <c r="O11" s="153" t="s">
        <v>20</v>
      </c>
      <c r="P11" s="564">
        <v>0</v>
      </c>
      <c r="Q11" s="154" t="s">
        <v>406</v>
      </c>
      <c r="R11" s="565">
        <v>0</v>
      </c>
      <c r="S11" s="155">
        <f t="shared" si="1"/>
        <v>0</v>
      </c>
      <c r="T11" s="157"/>
      <c r="V11" s="1076"/>
      <c r="W11" s="151"/>
      <c r="X11" s="152"/>
      <c r="Y11" s="153" t="s">
        <v>20</v>
      </c>
      <c r="Z11" s="564">
        <v>0</v>
      </c>
      <c r="AA11" s="154" t="s">
        <v>281</v>
      </c>
      <c r="AB11" s="565">
        <v>0</v>
      </c>
      <c r="AC11" s="155">
        <f t="shared" si="2"/>
        <v>0</v>
      </c>
      <c r="AD11" s="157"/>
      <c r="AF11" s="1076"/>
      <c r="AG11" s="151"/>
      <c r="AH11" s="152"/>
      <c r="AI11" s="153" t="s">
        <v>20</v>
      </c>
      <c r="AJ11" s="564">
        <v>0</v>
      </c>
      <c r="AK11" s="154" t="s">
        <v>281</v>
      </c>
      <c r="AL11" s="565">
        <v>0</v>
      </c>
      <c r="AM11" s="155">
        <f t="shared" si="3"/>
        <v>0</v>
      </c>
      <c r="AN11" s="157"/>
      <c r="AP11" s="1076"/>
      <c r="AQ11" s="151"/>
      <c r="AR11" s="152"/>
      <c r="AS11" s="153" t="s">
        <v>20</v>
      </c>
      <c r="AT11" s="564">
        <v>0</v>
      </c>
      <c r="AU11" s="154" t="s">
        <v>281</v>
      </c>
      <c r="AV11" s="565">
        <v>0</v>
      </c>
      <c r="AW11" s="155">
        <f t="shared" si="4"/>
        <v>0</v>
      </c>
      <c r="AX11" s="157"/>
    </row>
    <row r="12" spans="1:50" ht="18" customHeight="1" x14ac:dyDescent="0.15">
      <c r="B12" s="1076"/>
      <c r="C12" s="151"/>
      <c r="D12" s="152"/>
      <c r="E12" s="153" t="s">
        <v>21</v>
      </c>
      <c r="F12" s="564">
        <v>1600</v>
      </c>
      <c r="G12" s="154" t="s">
        <v>281</v>
      </c>
      <c r="H12" s="565">
        <v>320</v>
      </c>
      <c r="I12" s="155">
        <f t="shared" si="0"/>
        <v>512000</v>
      </c>
      <c r="J12" s="157"/>
      <c r="L12" s="1076"/>
      <c r="M12" s="151"/>
      <c r="N12" s="152"/>
      <c r="O12" s="153" t="s">
        <v>21</v>
      </c>
      <c r="P12" s="564">
        <v>0</v>
      </c>
      <c r="Q12" s="154" t="s">
        <v>406</v>
      </c>
      <c r="R12" s="565">
        <v>0</v>
      </c>
      <c r="S12" s="155">
        <f t="shared" si="1"/>
        <v>0</v>
      </c>
      <c r="T12" s="157"/>
      <c r="V12" s="1076"/>
      <c r="W12" s="151"/>
      <c r="X12" s="152"/>
      <c r="Y12" s="153" t="s">
        <v>21</v>
      </c>
      <c r="Z12" s="564">
        <v>0</v>
      </c>
      <c r="AA12" s="154" t="s">
        <v>281</v>
      </c>
      <c r="AB12" s="565">
        <v>0</v>
      </c>
      <c r="AC12" s="155">
        <f t="shared" si="2"/>
        <v>0</v>
      </c>
      <c r="AD12" s="157"/>
      <c r="AF12" s="1076"/>
      <c r="AG12" s="151"/>
      <c r="AH12" s="152"/>
      <c r="AI12" s="153" t="s">
        <v>21</v>
      </c>
      <c r="AJ12" s="564">
        <v>0</v>
      </c>
      <c r="AK12" s="154" t="s">
        <v>281</v>
      </c>
      <c r="AL12" s="565">
        <v>0</v>
      </c>
      <c r="AM12" s="155">
        <f t="shared" si="3"/>
        <v>0</v>
      </c>
      <c r="AN12" s="157"/>
      <c r="AP12" s="1076"/>
      <c r="AQ12" s="151"/>
      <c r="AR12" s="152"/>
      <c r="AS12" s="153" t="s">
        <v>21</v>
      </c>
      <c r="AT12" s="564">
        <v>0</v>
      </c>
      <c r="AU12" s="154" t="s">
        <v>281</v>
      </c>
      <c r="AV12" s="565">
        <v>0</v>
      </c>
      <c r="AW12" s="155">
        <f t="shared" si="4"/>
        <v>0</v>
      </c>
      <c r="AX12" s="157"/>
    </row>
    <row r="13" spans="1:50" ht="18" customHeight="1" x14ac:dyDescent="0.15">
      <c r="B13" s="1076"/>
      <c r="C13" s="151"/>
      <c r="D13" s="152"/>
      <c r="E13" s="153" t="s">
        <v>22</v>
      </c>
      <c r="F13" s="564">
        <v>1600</v>
      </c>
      <c r="G13" s="154" t="s">
        <v>281</v>
      </c>
      <c r="H13" s="565">
        <v>320</v>
      </c>
      <c r="I13" s="155">
        <f t="shared" si="0"/>
        <v>512000</v>
      </c>
      <c r="J13" s="157"/>
      <c r="L13" s="1076"/>
      <c r="M13" s="151"/>
      <c r="N13" s="152"/>
      <c r="O13" s="153" t="s">
        <v>22</v>
      </c>
      <c r="P13" s="564">
        <v>0</v>
      </c>
      <c r="Q13" s="154" t="s">
        <v>402</v>
      </c>
      <c r="R13" s="565">
        <v>0</v>
      </c>
      <c r="S13" s="155">
        <f t="shared" si="1"/>
        <v>0</v>
      </c>
      <c r="T13" s="157"/>
      <c r="V13" s="1076"/>
      <c r="W13" s="151"/>
      <c r="X13" s="152"/>
      <c r="Y13" s="153" t="s">
        <v>22</v>
      </c>
      <c r="Z13" s="564">
        <v>0</v>
      </c>
      <c r="AA13" s="154" t="s">
        <v>281</v>
      </c>
      <c r="AB13" s="565">
        <v>0</v>
      </c>
      <c r="AC13" s="155">
        <f t="shared" si="2"/>
        <v>0</v>
      </c>
      <c r="AD13" s="157"/>
      <c r="AF13" s="1076"/>
      <c r="AG13" s="151"/>
      <c r="AH13" s="152"/>
      <c r="AI13" s="153" t="s">
        <v>22</v>
      </c>
      <c r="AJ13" s="564">
        <v>0</v>
      </c>
      <c r="AK13" s="154" t="s">
        <v>281</v>
      </c>
      <c r="AL13" s="565">
        <v>0</v>
      </c>
      <c r="AM13" s="155">
        <f t="shared" si="3"/>
        <v>0</v>
      </c>
      <c r="AN13" s="157"/>
      <c r="AP13" s="1076"/>
      <c r="AQ13" s="151"/>
      <c r="AR13" s="152"/>
      <c r="AS13" s="153" t="s">
        <v>22</v>
      </c>
      <c r="AT13" s="564">
        <v>0</v>
      </c>
      <c r="AU13" s="154" t="s">
        <v>281</v>
      </c>
      <c r="AV13" s="565">
        <v>0</v>
      </c>
      <c r="AW13" s="155">
        <f t="shared" si="4"/>
        <v>0</v>
      </c>
      <c r="AX13" s="157"/>
    </row>
    <row r="14" spans="1:50" ht="18" customHeight="1" x14ac:dyDescent="0.15">
      <c r="B14" s="1076"/>
      <c r="C14" s="151"/>
      <c r="D14" s="152"/>
      <c r="E14" s="153" t="s">
        <v>23</v>
      </c>
      <c r="F14" s="564">
        <v>1600</v>
      </c>
      <c r="G14" s="154" t="s">
        <v>281</v>
      </c>
      <c r="H14" s="565">
        <v>320</v>
      </c>
      <c r="I14" s="155">
        <f t="shared" si="0"/>
        <v>512000</v>
      </c>
      <c r="J14" s="157"/>
      <c r="L14" s="1076"/>
      <c r="M14" s="151"/>
      <c r="N14" s="152"/>
      <c r="O14" s="153" t="s">
        <v>23</v>
      </c>
      <c r="P14" s="564">
        <v>0</v>
      </c>
      <c r="Q14" s="154" t="s">
        <v>406</v>
      </c>
      <c r="R14" s="565">
        <v>0</v>
      </c>
      <c r="S14" s="155">
        <f t="shared" si="1"/>
        <v>0</v>
      </c>
      <c r="T14" s="157"/>
      <c r="V14" s="1076"/>
      <c r="W14" s="151"/>
      <c r="X14" s="152"/>
      <c r="Y14" s="153" t="s">
        <v>23</v>
      </c>
      <c r="Z14" s="564">
        <v>0</v>
      </c>
      <c r="AA14" s="154" t="s">
        <v>281</v>
      </c>
      <c r="AB14" s="565">
        <v>0</v>
      </c>
      <c r="AC14" s="155">
        <f t="shared" si="2"/>
        <v>0</v>
      </c>
      <c r="AD14" s="157"/>
      <c r="AF14" s="1076"/>
      <c r="AG14" s="151"/>
      <c r="AH14" s="152"/>
      <c r="AI14" s="153" t="s">
        <v>23</v>
      </c>
      <c r="AJ14" s="564">
        <v>0</v>
      </c>
      <c r="AK14" s="154" t="s">
        <v>402</v>
      </c>
      <c r="AL14" s="565">
        <v>0</v>
      </c>
      <c r="AM14" s="155">
        <f t="shared" si="3"/>
        <v>0</v>
      </c>
      <c r="AN14" s="157"/>
      <c r="AP14" s="1076"/>
      <c r="AQ14" s="151"/>
      <c r="AR14" s="152"/>
      <c r="AS14" s="153" t="s">
        <v>23</v>
      </c>
      <c r="AT14" s="564">
        <v>0</v>
      </c>
      <c r="AU14" s="154" t="s">
        <v>281</v>
      </c>
      <c r="AV14" s="565">
        <v>0</v>
      </c>
      <c r="AW14" s="155">
        <f t="shared" si="4"/>
        <v>0</v>
      </c>
      <c r="AX14" s="157"/>
    </row>
    <row r="15" spans="1:50" ht="18" customHeight="1" x14ac:dyDescent="0.15">
      <c r="B15" s="1076"/>
      <c r="C15" s="151"/>
      <c r="D15" s="152"/>
      <c r="E15" s="153" t="s">
        <v>24</v>
      </c>
      <c r="F15" s="564">
        <v>1000</v>
      </c>
      <c r="G15" s="154" t="s">
        <v>281</v>
      </c>
      <c r="H15" s="565">
        <v>320</v>
      </c>
      <c r="I15" s="155">
        <f t="shared" si="0"/>
        <v>320000</v>
      </c>
      <c r="J15" s="157"/>
      <c r="L15" s="1076"/>
      <c r="M15" s="151"/>
      <c r="N15" s="152"/>
      <c r="O15" s="153" t="s">
        <v>24</v>
      </c>
      <c r="P15" s="564">
        <v>0</v>
      </c>
      <c r="Q15" s="154" t="s">
        <v>406</v>
      </c>
      <c r="R15" s="565">
        <v>0</v>
      </c>
      <c r="S15" s="155">
        <f t="shared" si="1"/>
        <v>0</v>
      </c>
      <c r="T15" s="157"/>
      <c r="V15" s="1076"/>
      <c r="W15" s="151"/>
      <c r="X15" s="152"/>
      <c r="Y15" s="153" t="s">
        <v>24</v>
      </c>
      <c r="Z15" s="564">
        <v>0</v>
      </c>
      <c r="AA15" s="154" t="s">
        <v>281</v>
      </c>
      <c r="AB15" s="565">
        <v>0</v>
      </c>
      <c r="AC15" s="155">
        <f t="shared" si="2"/>
        <v>0</v>
      </c>
      <c r="AD15" s="157"/>
      <c r="AF15" s="1076"/>
      <c r="AG15" s="151"/>
      <c r="AH15" s="152"/>
      <c r="AI15" s="153" t="s">
        <v>24</v>
      </c>
      <c r="AJ15" s="564">
        <v>0</v>
      </c>
      <c r="AK15" s="154" t="s">
        <v>402</v>
      </c>
      <c r="AL15" s="565">
        <v>0</v>
      </c>
      <c r="AM15" s="155">
        <f t="shared" si="3"/>
        <v>0</v>
      </c>
      <c r="AN15" s="157"/>
      <c r="AP15" s="1076"/>
      <c r="AQ15" s="151"/>
      <c r="AR15" s="152"/>
      <c r="AS15" s="153" t="s">
        <v>24</v>
      </c>
      <c r="AT15" s="564">
        <v>0</v>
      </c>
      <c r="AU15" s="154" t="s">
        <v>281</v>
      </c>
      <c r="AV15" s="565">
        <v>0</v>
      </c>
      <c r="AW15" s="155">
        <f t="shared" si="4"/>
        <v>0</v>
      </c>
      <c r="AX15" s="157"/>
    </row>
    <row r="16" spans="1:50" ht="18" customHeight="1" x14ac:dyDescent="0.15">
      <c r="B16" s="1076"/>
      <c r="C16" s="151"/>
      <c r="D16" s="152"/>
      <c r="E16" s="153" t="s">
        <v>25</v>
      </c>
      <c r="F16" s="564">
        <v>1200</v>
      </c>
      <c r="G16" s="154" t="s">
        <v>281</v>
      </c>
      <c r="H16" s="565">
        <v>320</v>
      </c>
      <c r="I16" s="155">
        <f t="shared" si="0"/>
        <v>384000</v>
      </c>
      <c r="J16" s="157"/>
      <c r="L16" s="1076"/>
      <c r="M16" s="151"/>
      <c r="N16" s="152"/>
      <c r="O16" s="153" t="s">
        <v>25</v>
      </c>
      <c r="P16" s="564">
        <v>0</v>
      </c>
      <c r="Q16" s="154" t="s">
        <v>406</v>
      </c>
      <c r="R16" s="565">
        <v>0</v>
      </c>
      <c r="S16" s="155">
        <f t="shared" si="1"/>
        <v>0</v>
      </c>
      <c r="T16" s="157"/>
      <c r="V16" s="1076"/>
      <c r="W16" s="151"/>
      <c r="X16" s="152"/>
      <c r="Y16" s="153" t="s">
        <v>25</v>
      </c>
      <c r="Z16" s="564">
        <v>0</v>
      </c>
      <c r="AA16" s="154" t="s">
        <v>281</v>
      </c>
      <c r="AB16" s="565">
        <v>0</v>
      </c>
      <c r="AC16" s="155">
        <f t="shared" si="2"/>
        <v>0</v>
      </c>
      <c r="AD16" s="157"/>
      <c r="AF16" s="1076"/>
      <c r="AG16" s="151"/>
      <c r="AH16" s="152"/>
      <c r="AI16" s="153" t="s">
        <v>25</v>
      </c>
      <c r="AJ16" s="564">
        <v>0</v>
      </c>
      <c r="AK16" s="154" t="s">
        <v>281</v>
      </c>
      <c r="AL16" s="565">
        <v>0</v>
      </c>
      <c r="AM16" s="155">
        <f t="shared" si="3"/>
        <v>0</v>
      </c>
      <c r="AN16" s="157"/>
      <c r="AP16" s="1076"/>
      <c r="AQ16" s="151"/>
      <c r="AR16" s="152"/>
      <c r="AS16" s="153" t="s">
        <v>25</v>
      </c>
      <c r="AT16" s="564">
        <v>0</v>
      </c>
      <c r="AU16" s="154" t="s">
        <v>281</v>
      </c>
      <c r="AV16" s="565">
        <v>0</v>
      </c>
      <c r="AW16" s="155">
        <f t="shared" si="4"/>
        <v>0</v>
      </c>
      <c r="AX16" s="157"/>
    </row>
    <row r="17" spans="2:50" ht="18" customHeight="1" x14ac:dyDescent="0.15">
      <c r="B17" s="1076"/>
      <c r="C17" s="151"/>
      <c r="D17" s="152"/>
      <c r="E17" s="153" t="s">
        <v>26</v>
      </c>
      <c r="F17" s="564">
        <v>600</v>
      </c>
      <c r="G17" s="154" t="s">
        <v>281</v>
      </c>
      <c r="H17" s="565">
        <v>320</v>
      </c>
      <c r="I17" s="155">
        <f t="shared" si="0"/>
        <v>192000</v>
      </c>
      <c r="J17" s="157"/>
      <c r="L17" s="1076"/>
      <c r="M17" s="151"/>
      <c r="N17" s="152"/>
      <c r="O17" s="153" t="s">
        <v>26</v>
      </c>
      <c r="P17" s="564">
        <v>0</v>
      </c>
      <c r="Q17" s="154" t="s">
        <v>402</v>
      </c>
      <c r="R17" s="565">
        <v>0</v>
      </c>
      <c r="S17" s="155">
        <f t="shared" si="1"/>
        <v>0</v>
      </c>
      <c r="T17" s="157"/>
      <c r="V17" s="1076"/>
      <c r="W17" s="151"/>
      <c r="X17" s="152"/>
      <c r="Y17" s="153" t="s">
        <v>26</v>
      </c>
      <c r="Z17" s="564">
        <v>0</v>
      </c>
      <c r="AA17" s="154" t="s">
        <v>281</v>
      </c>
      <c r="AB17" s="565">
        <v>0</v>
      </c>
      <c r="AC17" s="155">
        <f t="shared" si="2"/>
        <v>0</v>
      </c>
      <c r="AD17" s="157"/>
      <c r="AF17" s="1076"/>
      <c r="AG17" s="151"/>
      <c r="AH17" s="152"/>
      <c r="AI17" s="153" t="s">
        <v>26</v>
      </c>
      <c r="AJ17" s="564">
        <v>0</v>
      </c>
      <c r="AK17" s="154" t="s">
        <v>281</v>
      </c>
      <c r="AL17" s="565">
        <v>0</v>
      </c>
      <c r="AM17" s="155">
        <f t="shared" si="3"/>
        <v>0</v>
      </c>
      <c r="AN17" s="157"/>
      <c r="AP17" s="1076"/>
      <c r="AQ17" s="151"/>
      <c r="AR17" s="152"/>
      <c r="AS17" s="153" t="s">
        <v>26</v>
      </c>
      <c r="AT17" s="564">
        <v>0</v>
      </c>
      <c r="AU17" s="154" t="s">
        <v>281</v>
      </c>
      <c r="AV17" s="565">
        <v>0</v>
      </c>
      <c r="AW17" s="155">
        <f t="shared" si="4"/>
        <v>0</v>
      </c>
      <c r="AX17" s="157"/>
    </row>
    <row r="18" spans="2:50" ht="18" hidden="1" customHeight="1" x14ac:dyDescent="0.15">
      <c r="B18" s="1076"/>
      <c r="C18" s="151"/>
      <c r="D18" s="152"/>
      <c r="E18" s="153"/>
      <c r="F18" s="158"/>
      <c r="G18" s="154"/>
      <c r="H18" s="190">
        <v>350</v>
      </c>
      <c r="I18" s="155"/>
      <c r="J18" s="157"/>
      <c r="L18" s="1076"/>
      <c r="M18" s="151"/>
      <c r="N18" s="152"/>
      <c r="O18" s="153"/>
      <c r="P18" s="158"/>
      <c r="Q18" s="154"/>
      <c r="R18" s="190">
        <v>350</v>
      </c>
      <c r="S18" s="155"/>
      <c r="T18" s="157"/>
      <c r="V18" s="1076"/>
      <c r="W18" s="151"/>
      <c r="X18" s="152"/>
      <c r="Y18" s="153"/>
      <c r="Z18" s="158"/>
      <c r="AA18" s="154"/>
      <c r="AB18" s="190">
        <v>350</v>
      </c>
      <c r="AC18" s="155"/>
      <c r="AD18" s="157"/>
      <c r="AF18" s="1076"/>
      <c r="AG18" s="151"/>
      <c r="AH18" s="152"/>
      <c r="AI18" s="153"/>
      <c r="AJ18" s="158"/>
      <c r="AK18" s="154"/>
      <c r="AL18" s="190">
        <v>350</v>
      </c>
      <c r="AM18" s="155"/>
      <c r="AN18" s="157"/>
      <c r="AP18" s="1076"/>
      <c r="AQ18" s="151"/>
      <c r="AR18" s="152"/>
      <c r="AS18" s="153"/>
      <c r="AT18" s="158"/>
      <c r="AU18" s="154"/>
      <c r="AV18" s="190">
        <v>350</v>
      </c>
      <c r="AW18" s="155"/>
      <c r="AX18" s="157"/>
    </row>
    <row r="19" spans="2:50" ht="18" hidden="1" customHeight="1" x14ac:dyDescent="0.15">
      <c r="B19" s="1076"/>
      <c r="C19" s="151"/>
      <c r="D19" s="152"/>
      <c r="E19" s="153"/>
      <c r="F19" s="158"/>
      <c r="G19" s="154"/>
      <c r="H19" s="190">
        <v>350</v>
      </c>
      <c r="I19" s="155"/>
      <c r="J19" s="157"/>
      <c r="L19" s="1076"/>
      <c r="M19" s="151"/>
      <c r="N19" s="152"/>
      <c r="O19" s="153"/>
      <c r="P19" s="158"/>
      <c r="Q19" s="154"/>
      <c r="R19" s="190">
        <v>350</v>
      </c>
      <c r="S19" s="155"/>
      <c r="T19" s="157"/>
      <c r="V19" s="1076"/>
      <c r="W19" s="151"/>
      <c r="X19" s="152"/>
      <c r="Y19" s="153"/>
      <c r="Z19" s="158"/>
      <c r="AA19" s="154"/>
      <c r="AB19" s="190">
        <v>350</v>
      </c>
      <c r="AC19" s="155"/>
      <c r="AD19" s="157"/>
      <c r="AF19" s="1076"/>
      <c r="AG19" s="151"/>
      <c r="AH19" s="152"/>
      <c r="AI19" s="153"/>
      <c r="AJ19" s="158"/>
      <c r="AK19" s="154"/>
      <c r="AL19" s="190">
        <v>350</v>
      </c>
      <c r="AM19" s="155"/>
      <c r="AN19" s="157"/>
      <c r="AP19" s="1076"/>
      <c r="AQ19" s="151"/>
      <c r="AR19" s="152"/>
      <c r="AS19" s="153"/>
      <c r="AT19" s="158"/>
      <c r="AU19" s="154"/>
      <c r="AV19" s="190">
        <v>350</v>
      </c>
      <c r="AW19" s="155"/>
      <c r="AX19" s="157"/>
    </row>
    <row r="20" spans="2:50" ht="18" hidden="1" customHeight="1" x14ac:dyDescent="0.15">
      <c r="B20" s="1076"/>
      <c r="C20" s="151"/>
      <c r="D20" s="152"/>
      <c r="E20" s="153"/>
      <c r="F20" s="158">
        <v>4000</v>
      </c>
      <c r="G20" s="154"/>
      <c r="H20" s="190">
        <v>350</v>
      </c>
      <c r="I20" s="155"/>
      <c r="J20" s="157"/>
      <c r="L20" s="1076"/>
      <c r="M20" s="151"/>
      <c r="N20" s="152"/>
      <c r="O20" s="153"/>
      <c r="P20" s="158">
        <v>4000</v>
      </c>
      <c r="Q20" s="154"/>
      <c r="R20" s="190">
        <v>350</v>
      </c>
      <c r="S20" s="155"/>
      <c r="T20" s="157"/>
      <c r="V20" s="1076"/>
      <c r="W20" s="151"/>
      <c r="X20" s="152"/>
      <c r="Y20" s="153"/>
      <c r="Z20" s="158">
        <v>4000</v>
      </c>
      <c r="AA20" s="154"/>
      <c r="AB20" s="190">
        <v>350</v>
      </c>
      <c r="AC20" s="155"/>
      <c r="AD20" s="157"/>
      <c r="AF20" s="1076"/>
      <c r="AG20" s="151"/>
      <c r="AH20" s="152"/>
      <c r="AI20" s="153"/>
      <c r="AJ20" s="158">
        <v>4000</v>
      </c>
      <c r="AK20" s="154"/>
      <c r="AL20" s="190">
        <v>350</v>
      </c>
      <c r="AM20" s="155"/>
      <c r="AN20" s="157"/>
      <c r="AP20" s="1076"/>
      <c r="AQ20" s="151"/>
      <c r="AR20" s="152"/>
      <c r="AS20" s="153"/>
      <c r="AT20" s="158">
        <v>4000</v>
      </c>
      <c r="AU20" s="154"/>
      <c r="AV20" s="190">
        <v>350</v>
      </c>
      <c r="AW20" s="155"/>
      <c r="AX20" s="157"/>
    </row>
    <row r="21" spans="2:50" ht="7.5" hidden="1" customHeight="1" x14ac:dyDescent="0.15">
      <c r="B21" s="1076"/>
      <c r="C21" s="151"/>
      <c r="D21" s="152"/>
      <c r="E21" s="153"/>
      <c r="F21" s="158">
        <v>14500</v>
      </c>
      <c r="G21" s="167"/>
      <c r="H21" s="190">
        <v>350</v>
      </c>
      <c r="I21" s="155"/>
      <c r="J21" s="156"/>
      <c r="L21" s="1076"/>
      <c r="M21" s="151"/>
      <c r="N21" s="152"/>
      <c r="O21" s="153"/>
      <c r="P21" s="158">
        <v>14500</v>
      </c>
      <c r="Q21" s="167"/>
      <c r="R21" s="190">
        <v>350</v>
      </c>
      <c r="S21" s="155"/>
      <c r="T21" s="156"/>
      <c r="V21" s="1076"/>
      <c r="W21" s="151"/>
      <c r="X21" s="152"/>
      <c r="Y21" s="153"/>
      <c r="Z21" s="158">
        <v>14500</v>
      </c>
      <c r="AA21" s="167"/>
      <c r="AB21" s="190">
        <v>350</v>
      </c>
      <c r="AC21" s="155"/>
      <c r="AD21" s="156"/>
      <c r="AF21" s="1076"/>
      <c r="AG21" s="151"/>
      <c r="AH21" s="152"/>
      <c r="AI21" s="153"/>
      <c r="AJ21" s="158">
        <v>14500</v>
      </c>
      <c r="AK21" s="167"/>
      <c r="AL21" s="190">
        <v>350</v>
      </c>
      <c r="AM21" s="155"/>
      <c r="AN21" s="156"/>
      <c r="AP21" s="1076"/>
      <c r="AQ21" s="151"/>
      <c r="AR21" s="152"/>
      <c r="AS21" s="153"/>
      <c r="AT21" s="158">
        <v>14500</v>
      </c>
      <c r="AU21" s="167"/>
      <c r="AV21" s="190">
        <v>350</v>
      </c>
      <c r="AW21" s="155"/>
      <c r="AX21" s="156"/>
    </row>
    <row r="22" spans="2:50" ht="14.25" x14ac:dyDescent="0.15">
      <c r="B22" s="1076"/>
      <c r="C22" s="159"/>
      <c r="D22" s="160"/>
      <c r="E22" s="402"/>
      <c r="F22" s="403"/>
      <c r="G22" s="162"/>
      <c r="H22" s="401"/>
      <c r="I22" s="163"/>
      <c r="J22" s="164"/>
      <c r="L22" s="1076"/>
      <c r="M22" s="159"/>
      <c r="N22" s="160"/>
      <c r="O22" s="402"/>
      <c r="P22" s="403"/>
      <c r="Q22" s="162"/>
      <c r="R22" s="401"/>
      <c r="S22" s="163"/>
      <c r="T22" s="164"/>
      <c r="V22" s="1076"/>
      <c r="W22" s="159"/>
      <c r="X22" s="160"/>
      <c r="Y22" s="402"/>
      <c r="Z22" s="403"/>
      <c r="AA22" s="162"/>
      <c r="AB22" s="401"/>
      <c r="AC22" s="163"/>
      <c r="AD22" s="164"/>
      <c r="AF22" s="1076"/>
      <c r="AG22" s="159"/>
      <c r="AH22" s="160"/>
      <c r="AI22" s="402"/>
      <c r="AJ22" s="403"/>
      <c r="AK22" s="162"/>
      <c r="AL22" s="401"/>
      <c r="AM22" s="163"/>
      <c r="AN22" s="164"/>
      <c r="AP22" s="1076"/>
      <c r="AQ22" s="159"/>
      <c r="AR22" s="160"/>
      <c r="AS22" s="402"/>
      <c r="AT22" s="403"/>
      <c r="AU22" s="162"/>
      <c r="AV22" s="401"/>
      <c r="AW22" s="163"/>
      <c r="AX22" s="164"/>
    </row>
    <row r="23" spans="2:50" ht="18" customHeight="1" thickBot="1" x14ac:dyDescent="0.2">
      <c r="B23" s="1077"/>
      <c r="C23" s="165" t="s">
        <v>362</v>
      </c>
      <c r="D23" s="166">
        <f>SUM(D5:D22)</f>
        <v>4640000</v>
      </c>
      <c r="E23" s="153"/>
      <c r="G23" s="167"/>
      <c r="H23" s="155"/>
      <c r="I23" s="155"/>
      <c r="J23" s="156"/>
      <c r="L23" s="1077"/>
      <c r="M23" s="165" t="s">
        <v>362</v>
      </c>
      <c r="N23" s="166">
        <f>SUM(N5:N22)</f>
        <v>0</v>
      </c>
      <c r="O23" s="153"/>
      <c r="Q23" s="167"/>
      <c r="R23" s="155"/>
      <c r="S23" s="155"/>
      <c r="T23" s="156"/>
      <c r="V23" s="1077"/>
      <c r="W23" s="165" t="s">
        <v>362</v>
      </c>
      <c r="X23" s="166">
        <f>SUM(X5:X22)</f>
        <v>0</v>
      </c>
      <c r="Y23" s="153"/>
      <c r="AA23" s="167"/>
      <c r="AB23" s="155"/>
      <c r="AC23" s="155"/>
      <c r="AD23" s="156"/>
      <c r="AF23" s="1077"/>
      <c r="AG23" s="165" t="s">
        <v>362</v>
      </c>
      <c r="AH23" s="166">
        <f>SUM(AH5:AH22)</f>
        <v>0</v>
      </c>
      <c r="AI23" s="153"/>
      <c r="AK23" s="167"/>
      <c r="AL23" s="155"/>
      <c r="AM23" s="155"/>
      <c r="AN23" s="156"/>
      <c r="AP23" s="1077"/>
      <c r="AQ23" s="165" t="s">
        <v>362</v>
      </c>
      <c r="AR23" s="166">
        <f>SUM(AR5:AR22)</f>
        <v>0</v>
      </c>
      <c r="AS23" s="153"/>
      <c r="AU23" s="167"/>
      <c r="AV23" s="155"/>
      <c r="AW23" s="155"/>
      <c r="AX23" s="156"/>
    </row>
    <row r="24" spans="2:50" ht="18" customHeight="1" x14ac:dyDescent="0.15">
      <c r="B24" s="1081" t="s">
        <v>34</v>
      </c>
      <c r="C24" s="148"/>
      <c r="D24" s="404"/>
      <c r="E24" s="168"/>
      <c r="F24" s="405" t="s">
        <v>87</v>
      </c>
      <c r="G24" s="405" t="s">
        <v>83</v>
      </c>
      <c r="H24" s="405" t="s">
        <v>32</v>
      </c>
      <c r="I24" s="405" t="s">
        <v>84</v>
      </c>
      <c r="J24" s="407" t="s">
        <v>363</v>
      </c>
      <c r="L24" s="1081" t="s">
        <v>34</v>
      </c>
      <c r="M24" s="148"/>
      <c r="N24" s="404"/>
      <c r="O24" s="168"/>
      <c r="P24" s="405" t="s">
        <v>87</v>
      </c>
      <c r="Q24" s="405" t="s">
        <v>83</v>
      </c>
      <c r="R24" s="405" t="s">
        <v>32</v>
      </c>
      <c r="S24" s="405" t="s">
        <v>84</v>
      </c>
      <c r="T24" s="407" t="s">
        <v>363</v>
      </c>
      <c r="V24" s="1081" t="s">
        <v>34</v>
      </c>
      <c r="W24" s="148"/>
      <c r="X24" s="404"/>
      <c r="Y24" s="168"/>
      <c r="Z24" s="405" t="s">
        <v>87</v>
      </c>
      <c r="AA24" s="405" t="s">
        <v>83</v>
      </c>
      <c r="AB24" s="405" t="s">
        <v>32</v>
      </c>
      <c r="AC24" s="405" t="s">
        <v>84</v>
      </c>
      <c r="AD24" s="407" t="s">
        <v>363</v>
      </c>
      <c r="AF24" s="1081" t="s">
        <v>34</v>
      </c>
      <c r="AG24" s="148"/>
      <c r="AH24" s="404"/>
      <c r="AI24" s="168"/>
      <c r="AJ24" s="405" t="s">
        <v>87</v>
      </c>
      <c r="AK24" s="405" t="s">
        <v>83</v>
      </c>
      <c r="AL24" s="405" t="s">
        <v>32</v>
      </c>
      <c r="AM24" s="405" t="s">
        <v>84</v>
      </c>
      <c r="AN24" s="407" t="s">
        <v>363</v>
      </c>
      <c r="AP24" s="1081" t="s">
        <v>34</v>
      </c>
      <c r="AQ24" s="148"/>
      <c r="AR24" s="404"/>
      <c r="AS24" s="168"/>
      <c r="AT24" s="405" t="s">
        <v>87</v>
      </c>
      <c r="AU24" s="405" t="s">
        <v>83</v>
      </c>
      <c r="AV24" s="405" t="s">
        <v>32</v>
      </c>
      <c r="AW24" s="405" t="s">
        <v>84</v>
      </c>
      <c r="AX24" s="407" t="s">
        <v>363</v>
      </c>
    </row>
    <row r="25" spans="2:50" ht="18" customHeight="1" x14ac:dyDescent="0.15">
      <c r="B25" s="1082"/>
      <c r="C25" s="165" t="s">
        <v>35</v>
      </c>
      <c r="D25" s="166">
        <f>SUM(I25:I26)</f>
        <v>94000</v>
      </c>
      <c r="E25" s="606" t="s">
        <v>283</v>
      </c>
      <c r="F25" s="566">
        <v>40</v>
      </c>
      <c r="G25" s="566">
        <v>2</v>
      </c>
      <c r="H25" s="567">
        <v>4700</v>
      </c>
      <c r="I25" s="155">
        <f>F25/G25*H25</f>
        <v>94000</v>
      </c>
      <c r="J25" s="156" t="s">
        <v>284</v>
      </c>
      <c r="K25" s="150"/>
      <c r="L25" s="1082"/>
      <c r="M25" s="165" t="s">
        <v>35</v>
      </c>
      <c r="N25" s="166" t="e">
        <f>SUM(S25:S26)</f>
        <v>#DIV/0!</v>
      </c>
      <c r="O25" s="606" t="s">
        <v>283</v>
      </c>
      <c r="P25" s="566">
        <v>0</v>
      </c>
      <c r="Q25" s="566">
        <v>0</v>
      </c>
      <c r="R25" s="567">
        <v>0</v>
      </c>
      <c r="S25" s="155" t="e">
        <f>P25/Q25*R25</f>
        <v>#DIV/0!</v>
      </c>
      <c r="T25" s="156" t="s">
        <v>404</v>
      </c>
      <c r="V25" s="1082"/>
      <c r="W25" s="165" t="s">
        <v>35</v>
      </c>
      <c r="X25" s="166" t="e">
        <f>SUM(AC25:AC26)</f>
        <v>#DIV/0!</v>
      </c>
      <c r="Y25" s="606" t="s">
        <v>283</v>
      </c>
      <c r="Z25" s="566">
        <v>0</v>
      </c>
      <c r="AA25" s="566">
        <v>0</v>
      </c>
      <c r="AB25" s="567">
        <v>0</v>
      </c>
      <c r="AC25" s="155" t="e">
        <f>Z25/AA25*AB25</f>
        <v>#DIV/0!</v>
      </c>
      <c r="AD25" s="156" t="s">
        <v>404</v>
      </c>
      <c r="AF25" s="1082"/>
      <c r="AG25" s="165" t="s">
        <v>35</v>
      </c>
      <c r="AH25" s="166" t="e">
        <f>SUM(AM25:AM26)</f>
        <v>#DIV/0!</v>
      </c>
      <c r="AI25" s="606" t="s">
        <v>283</v>
      </c>
      <c r="AJ25" s="566">
        <v>0</v>
      </c>
      <c r="AK25" s="566">
        <v>0</v>
      </c>
      <c r="AL25" s="567">
        <v>0</v>
      </c>
      <c r="AM25" s="155" t="e">
        <f>AJ25/AK25*AL25</f>
        <v>#DIV/0!</v>
      </c>
      <c r="AN25" s="156" t="s">
        <v>404</v>
      </c>
      <c r="AP25" s="1082"/>
      <c r="AQ25" s="165" t="s">
        <v>35</v>
      </c>
      <c r="AR25" s="166" t="e">
        <f>SUM(AW25:AW26)</f>
        <v>#DIV/0!</v>
      </c>
      <c r="AS25" s="606" t="s">
        <v>283</v>
      </c>
      <c r="AT25" s="566">
        <v>0</v>
      </c>
      <c r="AU25" s="566">
        <v>0</v>
      </c>
      <c r="AV25" s="567">
        <v>0</v>
      </c>
      <c r="AW25" s="155" t="e">
        <f>AT25/AU25*AV25</f>
        <v>#DIV/0!</v>
      </c>
      <c r="AX25" s="156" t="s">
        <v>282</v>
      </c>
    </row>
    <row r="26" spans="2:50" ht="18" customHeight="1" x14ac:dyDescent="0.15">
      <c r="B26" s="1082"/>
      <c r="C26" s="379"/>
      <c r="D26" s="380"/>
      <c r="E26" s="607"/>
      <c r="F26" s="568"/>
      <c r="G26" s="568"/>
      <c r="H26" s="569"/>
      <c r="I26" s="381"/>
      <c r="J26" s="382"/>
      <c r="K26" s="150"/>
      <c r="L26" s="1082"/>
      <c r="M26" s="379"/>
      <c r="N26" s="380"/>
      <c r="O26" s="607"/>
      <c r="P26" s="568"/>
      <c r="Q26" s="568"/>
      <c r="R26" s="569"/>
      <c r="S26" s="381"/>
      <c r="T26" s="382"/>
      <c r="V26" s="1082"/>
      <c r="W26" s="379"/>
      <c r="X26" s="380"/>
      <c r="Y26" s="607"/>
      <c r="Z26" s="568"/>
      <c r="AA26" s="568"/>
      <c r="AB26" s="569"/>
      <c r="AC26" s="381"/>
      <c r="AD26" s="382"/>
      <c r="AF26" s="1082"/>
      <c r="AG26" s="379"/>
      <c r="AH26" s="380"/>
      <c r="AI26" s="607"/>
      <c r="AJ26" s="568"/>
      <c r="AK26" s="568"/>
      <c r="AL26" s="569"/>
      <c r="AM26" s="381"/>
      <c r="AN26" s="382"/>
      <c r="AP26" s="1082"/>
      <c r="AQ26" s="379"/>
      <c r="AR26" s="380"/>
      <c r="AS26" s="607"/>
      <c r="AT26" s="568"/>
      <c r="AU26" s="568"/>
      <c r="AV26" s="569"/>
      <c r="AW26" s="381"/>
      <c r="AX26" s="382"/>
    </row>
    <row r="27" spans="2:50" ht="18" customHeight="1" x14ac:dyDescent="0.15">
      <c r="B27" s="1082"/>
      <c r="C27" s="375" t="s">
        <v>36</v>
      </c>
      <c r="D27" s="376">
        <f>SUM(I27:I30)</f>
        <v>226548</v>
      </c>
      <c r="E27" s="608" t="s">
        <v>285</v>
      </c>
      <c r="F27" s="570">
        <v>4000</v>
      </c>
      <c r="G27" s="570">
        <v>20</v>
      </c>
      <c r="H27" s="571">
        <v>730</v>
      </c>
      <c r="I27" s="377">
        <f t="shared" ref="I27:I29" si="5">F27/G27*H27</f>
        <v>146000</v>
      </c>
      <c r="J27" s="378"/>
      <c r="K27" s="169"/>
      <c r="L27" s="1082"/>
      <c r="M27" s="375" t="s">
        <v>36</v>
      </c>
      <c r="N27" s="376">
        <f>SUM(S27:S30)</f>
        <v>0</v>
      </c>
      <c r="O27" s="608"/>
      <c r="P27" s="570">
        <v>0</v>
      </c>
      <c r="Q27" s="570">
        <v>20</v>
      </c>
      <c r="R27" s="571">
        <v>0</v>
      </c>
      <c r="S27" s="377">
        <f t="shared" ref="S27:S29" si="6">P27/Q27*R27</f>
        <v>0</v>
      </c>
      <c r="T27" s="378"/>
      <c r="V27" s="1082"/>
      <c r="W27" s="375" t="s">
        <v>36</v>
      </c>
      <c r="X27" s="376">
        <f>SUM(AC27:AC30)</f>
        <v>0</v>
      </c>
      <c r="Y27" s="608"/>
      <c r="Z27" s="570">
        <v>0</v>
      </c>
      <c r="AA27" s="570">
        <v>20</v>
      </c>
      <c r="AB27" s="571">
        <v>0</v>
      </c>
      <c r="AC27" s="377">
        <f t="shared" ref="AC27:AC29" si="7">Z27/AA27*AB27</f>
        <v>0</v>
      </c>
      <c r="AD27" s="378"/>
      <c r="AF27" s="1082"/>
      <c r="AG27" s="375" t="s">
        <v>36</v>
      </c>
      <c r="AH27" s="376">
        <f>SUM(AM27:AM30)</f>
        <v>0</v>
      </c>
      <c r="AI27" s="608"/>
      <c r="AJ27" s="570">
        <v>0</v>
      </c>
      <c r="AK27" s="570">
        <v>20</v>
      </c>
      <c r="AL27" s="571">
        <v>0</v>
      </c>
      <c r="AM27" s="377">
        <f t="shared" ref="AM27:AM29" si="8">AJ27/AK27*AL27</f>
        <v>0</v>
      </c>
      <c r="AN27" s="378"/>
      <c r="AP27" s="1082"/>
      <c r="AQ27" s="375" t="s">
        <v>36</v>
      </c>
      <c r="AR27" s="376">
        <f>SUM(AW27:AW30)</f>
        <v>0</v>
      </c>
      <c r="AS27" s="608"/>
      <c r="AT27" s="570">
        <v>0</v>
      </c>
      <c r="AU27" s="570">
        <v>20</v>
      </c>
      <c r="AV27" s="571">
        <v>0</v>
      </c>
      <c r="AW27" s="377">
        <f t="shared" ref="AW27:AW29" si="9">AT27/AU27*AV27</f>
        <v>0</v>
      </c>
      <c r="AX27" s="378"/>
    </row>
    <row r="28" spans="2:50" ht="18" customHeight="1" x14ac:dyDescent="0.15">
      <c r="B28" s="1082"/>
      <c r="C28" s="151"/>
      <c r="D28" s="152"/>
      <c r="E28" s="606" t="s">
        <v>286</v>
      </c>
      <c r="F28" s="572">
        <v>360</v>
      </c>
      <c r="G28" s="572">
        <v>20</v>
      </c>
      <c r="H28" s="567">
        <v>3186</v>
      </c>
      <c r="I28" s="155">
        <f t="shared" si="5"/>
        <v>57348</v>
      </c>
      <c r="J28" s="156"/>
      <c r="K28" s="169"/>
      <c r="L28" s="1082"/>
      <c r="M28" s="151"/>
      <c r="N28" s="152"/>
      <c r="O28" s="606"/>
      <c r="P28" s="572">
        <v>0</v>
      </c>
      <c r="Q28" s="572">
        <v>20</v>
      </c>
      <c r="R28" s="567">
        <v>0</v>
      </c>
      <c r="S28" s="155">
        <f t="shared" si="6"/>
        <v>0</v>
      </c>
      <c r="T28" s="156"/>
      <c r="V28" s="1082"/>
      <c r="W28" s="151"/>
      <c r="X28" s="152"/>
      <c r="Y28" s="606"/>
      <c r="Z28" s="572">
        <v>0</v>
      </c>
      <c r="AA28" s="572">
        <v>20</v>
      </c>
      <c r="AB28" s="567">
        <v>0</v>
      </c>
      <c r="AC28" s="155">
        <f t="shared" si="7"/>
        <v>0</v>
      </c>
      <c r="AD28" s="156"/>
      <c r="AF28" s="1082"/>
      <c r="AG28" s="151"/>
      <c r="AH28" s="152"/>
      <c r="AI28" s="606"/>
      <c r="AJ28" s="572">
        <v>0</v>
      </c>
      <c r="AK28" s="572">
        <v>20</v>
      </c>
      <c r="AL28" s="567">
        <v>0</v>
      </c>
      <c r="AM28" s="155">
        <f t="shared" si="8"/>
        <v>0</v>
      </c>
      <c r="AN28" s="156"/>
      <c r="AP28" s="1082"/>
      <c r="AQ28" s="151"/>
      <c r="AR28" s="152"/>
      <c r="AS28" s="606"/>
      <c r="AT28" s="572">
        <v>0</v>
      </c>
      <c r="AU28" s="572">
        <v>20</v>
      </c>
      <c r="AV28" s="567">
        <v>0</v>
      </c>
      <c r="AW28" s="155">
        <f t="shared" si="9"/>
        <v>0</v>
      </c>
      <c r="AX28" s="156"/>
    </row>
    <row r="29" spans="2:50" ht="18" customHeight="1" x14ac:dyDescent="0.15">
      <c r="B29" s="1082"/>
      <c r="C29" s="151"/>
      <c r="D29" s="152"/>
      <c r="E29" s="606" t="s">
        <v>287</v>
      </c>
      <c r="F29" s="572">
        <v>800</v>
      </c>
      <c r="G29" s="572">
        <v>20</v>
      </c>
      <c r="H29" s="567">
        <v>580</v>
      </c>
      <c r="I29" s="155">
        <f t="shared" si="5"/>
        <v>23200</v>
      </c>
      <c r="J29" s="156"/>
      <c r="K29" s="169"/>
      <c r="L29" s="1082"/>
      <c r="M29" s="151"/>
      <c r="N29" s="152"/>
      <c r="O29" s="606"/>
      <c r="P29" s="572">
        <v>0</v>
      </c>
      <c r="Q29" s="572">
        <v>20</v>
      </c>
      <c r="R29" s="567">
        <v>0</v>
      </c>
      <c r="S29" s="155">
        <f t="shared" si="6"/>
        <v>0</v>
      </c>
      <c r="T29" s="156"/>
      <c r="V29" s="1082"/>
      <c r="W29" s="151"/>
      <c r="X29" s="152"/>
      <c r="Y29" s="606"/>
      <c r="Z29" s="572">
        <v>0</v>
      </c>
      <c r="AA29" s="572">
        <v>20</v>
      </c>
      <c r="AB29" s="567">
        <v>0</v>
      </c>
      <c r="AC29" s="155">
        <f t="shared" si="7"/>
        <v>0</v>
      </c>
      <c r="AD29" s="156"/>
      <c r="AF29" s="1082"/>
      <c r="AG29" s="151"/>
      <c r="AH29" s="152"/>
      <c r="AI29" s="606"/>
      <c r="AJ29" s="572">
        <v>0</v>
      </c>
      <c r="AK29" s="572">
        <v>20</v>
      </c>
      <c r="AL29" s="567">
        <v>0</v>
      </c>
      <c r="AM29" s="155">
        <f t="shared" si="8"/>
        <v>0</v>
      </c>
      <c r="AN29" s="156"/>
      <c r="AP29" s="1082"/>
      <c r="AQ29" s="151"/>
      <c r="AR29" s="152"/>
      <c r="AS29" s="606"/>
      <c r="AT29" s="572">
        <v>0</v>
      </c>
      <c r="AU29" s="572">
        <v>20</v>
      </c>
      <c r="AV29" s="567">
        <v>0</v>
      </c>
      <c r="AW29" s="155">
        <f t="shared" si="9"/>
        <v>0</v>
      </c>
      <c r="AX29" s="156"/>
    </row>
    <row r="30" spans="2:50" ht="18" customHeight="1" x14ac:dyDescent="0.15">
      <c r="B30" s="1082"/>
      <c r="C30" s="379"/>
      <c r="D30" s="380"/>
      <c r="E30" s="607"/>
      <c r="F30" s="573"/>
      <c r="G30" s="574"/>
      <c r="H30" s="575"/>
      <c r="I30" s="381"/>
      <c r="J30" s="382"/>
      <c r="L30" s="1082"/>
      <c r="M30" s="379"/>
      <c r="N30" s="380"/>
      <c r="O30" s="607"/>
      <c r="P30" s="573"/>
      <c r="Q30" s="574"/>
      <c r="R30" s="575"/>
      <c r="S30" s="381"/>
      <c r="T30" s="382"/>
      <c r="V30" s="1082"/>
      <c r="W30" s="379"/>
      <c r="X30" s="380"/>
      <c r="Y30" s="607"/>
      <c r="Z30" s="573"/>
      <c r="AA30" s="574"/>
      <c r="AB30" s="575"/>
      <c r="AC30" s="381"/>
      <c r="AD30" s="382"/>
      <c r="AF30" s="1082"/>
      <c r="AG30" s="379"/>
      <c r="AH30" s="380"/>
      <c r="AI30" s="607"/>
      <c r="AJ30" s="573"/>
      <c r="AK30" s="574"/>
      <c r="AL30" s="575"/>
      <c r="AM30" s="381"/>
      <c r="AN30" s="382"/>
      <c r="AP30" s="1082"/>
      <c r="AQ30" s="379"/>
      <c r="AR30" s="380"/>
      <c r="AS30" s="607"/>
      <c r="AT30" s="573"/>
      <c r="AU30" s="574"/>
      <c r="AV30" s="575"/>
      <c r="AW30" s="381"/>
      <c r="AX30" s="382"/>
    </row>
    <row r="31" spans="2:50" ht="18" customHeight="1" x14ac:dyDescent="0.15">
      <c r="B31" s="1082"/>
      <c r="C31" s="375" t="s">
        <v>37</v>
      </c>
      <c r="D31" s="376">
        <f>SUM(I31:I36)</f>
        <v>110429.06666666667</v>
      </c>
      <c r="E31" s="608" t="s">
        <v>288</v>
      </c>
      <c r="F31" s="576">
        <v>32</v>
      </c>
      <c r="G31" s="576">
        <v>3</v>
      </c>
      <c r="H31" s="577">
        <v>2905</v>
      </c>
      <c r="I31" s="377">
        <f t="shared" ref="I31:I35" si="10">F31/G31*H31</f>
        <v>30986.666666666664</v>
      </c>
      <c r="J31" s="378"/>
      <c r="L31" s="1082"/>
      <c r="M31" s="375" t="s">
        <v>37</v>
      </c>
      <c r="N31" s="376" t="e">
        <f>SUM(S31:S36)</f>
        <v>#DIV/0!</v>
      </c>
      <c r="O31" s="608"/>
      <c r="P31" s="576">
        <v>0</v>
      </c>
      <c r="Q31" s="576">
        <v>0</v>
      </c>
      <c r="R31" s="577">
        <v>0</v>
      </c>
      <c r="S31" s="377" t="e">
        <f t="shared" ref="S31:S35" si="11">P31/Q31*R31</f>
        <v>#DIV/0!</v>
      </c>
      <c r="T31" s="378"/>
      <c r="V31" s="1082"/>
      <c r="W31" s="375" t="s">
        <v>37</v>
      </c>
      <c r="X31" s="376" t="e">
        <f>SUM(AC31:AC36)</f>
        <v>#DIV/0!</v>
      </c>
      <c r="Y31" s="608"/>
      <c r="Z31" s="576">
        <v>0</v>
      </c>
      <c r="AA31" s="576">
        <v>0</v>
      </c>
      <c r="AB31" s="577">
        <v>0</v>
      </c>
      <c r="AC31" s="377" t="e">
        <f t="shared" ref="AC31:AC35" si="12">Z31/AA31*AB31</f>
        <v>#DIV/0!</v>
      </c>
      <c r="AD31" s="378"/>
      <c r="AF31" s="1082"/>
      <c r="AG31" s="375" t="s">
        <v>37</v>
      </c>
      <c r="AH31" s="376" t="e">
        <f>SUM(AM31:AM36)</f>
        <v>#DIV/0!</v>
      </c>
      <c r="AI31" s="608"/>
      <c r="AJ31" s="576">
        <v>0</v>
      </c>
      <c r="AK31" s="576">
        <v>0</v>
      </c>
      <c r="AL31" s="577">
        <v>0</v>
      </c>
      <c r="AM31" s="377" t="e">
        <f t="shared" ref="AM31:AM35" si="13">AJ31/AK31*AL31</f>
        <v>#DIV/0!</v>
      </c>
      <c r="AN31" s="378"/>
      <c r="AP31" s="1082"/>
      <c r="AQ31" s="375" t="s">
        <v>37</v>
      </c>
      <c r="AR31" s="376" t="e">
        <f>SUM(AW31:AW36)</f>
        <v>#DIV/0!</v>
      </c>
      <c r="AS31" s="608"/>
      <c r="AT31" s="576">
        <v>0</v>
      </c>
      <c r="AU31" s="576">
        <v>0</v>
      </c>
      <c r="AV31" s="577">
        <v>0</v>
      </c>
      <c r="AW31" s="377" t="e">
        <f t="shared" ref="AW31:AW35" si="14">AT31/AU31*AV31</f>
        <v>#DIV/0!</v>
      </c>
      <c r="AX31" s="378"/>
    </row>
    <row r="32" spans="2:50" ht="18" customHeight="1" x14ac:dyDescent="0.15">
      <c r="B32" s="1082"/>
      <c r="C32" s="151"/>
      <c r="D32" s="152"/>
      <c r="E32" s="606" t="s">
        <v>289</v>
      </c>
      <c r="F32" s="578">
        <v>400</v>
      </c>
      <c r="G32" s="578">
        <v>500</v>
      </c>
      <c r="H32" s="579">
        <v>9039</v>
      </c>
      <c r="I32" s="155">
        <f t="shared" si="10"/>
        <v>7231.2000000000007</v>
      </c>
      <c r="J32" s="156"/>
      <c r="L32" s="1082"/>
      <c r="M32" s="151"/>
      <c r="N32" s="152"/>
      <c r="O32" s="606"/>
      <c r="P32" s="578">
        <v>0</v>
      </c>
      <c r="Q32" s="578">
        <v>0</v>
      </c>
      <c r="R32" s="579">
        <v>0</v>
      </c>
      <c r="S32" s="155" t="e">
        <f t="shared" si="11"/>
        <v>#DIV/0!</v>
      </c>
      <c r="T32" s="156"/>
      <c r="V32" s="1082"/>
      <c r="W32" s="151"/>
      <c r="X32" s="152"/>
      <c r="Y32" s="606"/>
      <c r="Z32" s="578">
        <v>0</v>
      </c>
      <c r="AA32" s="578">
        <v>0</v>
      </c>
      <c r="AB32" s="579">
        <v>0</v>
      </c>
      <c r="AC32" s="155" t="e">
        <f t="shared" si="12"/>
        <v>#DIV/0!</v>
      </c>
      <c r="AD32" s="156"/>
      <c r="AF32" s="1082"/>
      <c r="AG32" s="151"/>
      <c r="AH32" s="152"/>
      <c r="AI32" s="606"/>
      <c r="AJ32" s="578">
        <v>0</v>
      </c>
      <c r="AK32" s="578">
        <v>0</v>
      </c>
      <c r="AL32" s="579">
        <v>0</v>
      </c>
      <c r="AM32" s="155" t="e">
        <f t="shared" si="13"/>
        <v>#DIV/0!</v>
      </c>
      <c r="AN32" s="156"/>
      <c r="AP32" s="1082"/>
      <c r="AQ32" s="151"/>
      <c r="AR32" s="152"/>
      <c r="AS32" s="606"/>
      <c r="AT32" s="578">
        <v>0</v>
      </c>
      <c r="AU32" s="578">
        <v>0</v>
      </c>
      <c r="AV32" s="579">
        <v>0</v>
      </c>
      <c r="AW32" s="155" t="e">
        <f t="shared" si="14"/>
        <v>#DIV/0!</v>
      </c>
      <c r="AX32" s="156"/>
    </row>
    <row r="33" spans="2:50" ht="18" customHeight="1" x14ac:dyDescent="0.15">
      <c r="B33" s="1082"/>
      <c r="C33" s="151"/>
      <c r="D33" s="152"/>
      <c r="E33" s="606" t="s">
        <v>290</v>
      </c>
      <c r="F33" s="578">
        <v>800</v>
      </c>
      <c r="G33" s="578">
        <v>250</v>
      </c>
      <c r="H33" s="579">
        <v>6447</v>
      </c>
      <c r="I33" s="155">
        <f t="shared" si="10"/>
        <v>20630.400000000001</v>
      </c>
      <c r="J33" s="156"/>
      <c r="L33" s="1082"/>
      <c r="M33" s="151"/>
      <c r="N33" s="152"/>
      <c r="O33" s="606"/>
      <c r="P33" s="578">
        <v>0</v>
      </c>
      <c r="Q33" s="578">
        <v>0</v>
      </c>
      <c r="R33" s="579">
        <v>0</v>
      </c>
      <c r="S33" s="155" t="e">
        <f t="shared" si="11"/>
        <v>#DIV/0!</v>
      </c>
      <c r="T33" s="156"/>
      <c r="V33" s="1082"/>
      <c r="W33" s="151"/>
      <c r="X33" s="152"/>
      <c r="Y33" s="606"/>
      <c r="Z33" s="578">
        <v>0</v>
      </c>
      <c r="AA33" s="578">
        <v>0</v>
      </c>
      <c r="AB33" s="579">
        <v>0</v>
      </c>
      <c r="AC33" s="155" t="e">
        <f t="shared" si="12"/>
        <v>#DIV/0!</v>
      </c>
      <c r="AD33" s="156"/>
      <c r="AF33" s="1082"/>
      <c r="AG33" s="151"/>
      <c r="AH33" s="152"/>
      <c r="AI33" s="606"/>
      <c r="AJ33" s="578">
        <v>0</v>
      </c>
      <c r="AK33" s="578">
        <v>0</v>
      </c>
      <c r="AL33" s="579">
        <v>0</v>
      </c>
      <c r="AM33" s="155" t="e">
        <f t="shared" si="13"/>
        <v>#DIV/0!</v>
      </c>
      <c r="AN33" s="156"/>
      <c r="AP33" s="1082"/>
      <c r="AQ33" s="151"/>
      <c r="AR33" s="152"/>
      <c r="AS33" s="606"/>
      <c r="AT33" s="578">
        <v>0</v>
      </c>
      <c r="AU33" s="578">
        <v>0</v>
      </c>
      <c r="AV33" s="579">
        <v>0</v>
      </c>
      <c r="AW33" s="155" t="e">
        <f t="shared" si="14"/>
        <v>#DIV/0!</v>
      </c>
      <c r="AX33" s="156"/>
    </row>
    <row r="34" spans="2:50" ht="18" customHeight="1" x14ac:dyDescent="0.15">
      <c r="B34" s="1082"/>
      <c r="C34" s="151"/>
      <c r="D34" s="152"/>
      <c r="E34" s="606" t="s">
        <v>291</v>
      </c>
      <c r="F34" s="580">
        <v>800</v>
      </c>
      <c r="G34" s="580">
        <v>500</v>
      </c>
      <c r="H34" s="579">
        <v>5670</v>
      </c>
      <c r="I34" s="155">
        <f t="shared" si="10"/>
        <v>9072</v>
      </c>
      <c r="J34" s="156"/>
      <c r="L34" s="1082"/>
      <c r="M34" s="151"/>
      <c r="N34" s="152"/>
      <c r="O34" s="606"/>
      <c r="P34" s="580">
        <v>0</v>
      </c>
      <c r="Q34" s="580">
        <v>0</v>
      </c>
      <c r="R34" s="579">
        <v>0</v>
      </c>
      <c r="S34" s="155" t="e">
        <f t="shared" si="11"/>
        <v>#DIV/0!</v>
      </c>
      <c r="T34" s="156"/>
      <c r="V34" s="1082"/>
      <c r="W34" s="151"/>
      <c r="X34" s="152"/>
      <c r="Y34" s="606"/>
      <c r="Z34" s="580">
        <v>0</v>
      </c>
      <c r="AA34" s="580">
        <v>0</v>
      </c>
      <c r="AB34" s="579">
        <v>0</v>
      </c>
      <c r="AC34" s="155" t="e">
        <f t="shared" si="12"/>
        <v>#DIV/0!</v>
      </c>
      <c r="AD34" s="156"/>
      <c r="AF34" s="1082"/>
      <c r="AG34" s="151"/>
      <c r="AH34" s="152"/>
      <c r="AI34" s="606"/>
      <c r="AJ34" s="580">
        <v>0</v>
      </c>
      <c r="AK34" s="580">
        <v>0</v>
      </c>
      <c r="AL34" s="579">
        <v>0</v>
      </c>
      <c r="AM34" s="155" t="e">
        <f t="shared" si="13"/>
        <v>#DIV/0!</v>
      </c>
      <c r="AN34" s="156"/>
      <c r="AP34" s="1082"/>
      <c r="AQ34" s="151"/>
      <c r="AR34" s="152"/>
      <c r="AS34" s="606"/>
      <c r="AT34" s="580">
        <v>0</v>
      </c>
      <c r="AU34" s="580">
        <v>0</v>
      </c>
      <c r="AV34" s="579">
        <v>0</v>
      </c>
      <c r="AW34" s="155" t="e">
        <f t="shared" si="14"/>
        <v>#DIV/0!</v>
      </c>
      <c r="AX34" s="156"/>
    </row>
    <row r="35" spans="2:50" ht="18" customHeight="1" x14ac:dyDescent="0.15">
      <c r="B35" s="1082"/>
      <c r="C35" s="151"/>
      <c r="D35" s="152"/>
      <c r="E35" s="606" t="s">
        <v>292</v>
      </c>
      <c r="F35" s="580">
        <v>1600</v>
      </c>
      <c r="G35" s="580">
        <v>250</v>
      </c>
      <c r="H35" s="579">
        <v>6642</v>
      </c>
      <c r="I35" s="155">
        <f t="shared" si="10"/>
        <v>42508.800000000003</v>
      </c>
      <c r="J35" s="156"/>
      <c r="L35" s="1082"/>
      <c r="M35" s="151"/>
      <c r="N35" s="152"/>
      <c r="O35" s="606"/>
      <c r="P35" s="580">
        <v>0</v>
      </c>
      <c r="Q35" s="580">
        <v>0</v>
      </c>
      <c r="R35" s="579">
        <v>0</v>
      </c>
      <c r="S35" s="155" t="e">
        <f t="shared" si="11"/>
        <v>#DIV/0!</v>
      </c>
      <c r="T35" s="156"/>
      <c r="V35" s="1082"/>
      <c r="W35" s="151"/>
      <c r="X35" s="152"/>
      <c r="Y35" s="606"/>
      <c r="Z35" s="580">
        <v>0</v>
      </c>
      <c r="AA35" s="580">
        <v>0</v>
      </c>
      <c r="AB35" s="579">
        <v>0</v>
      </c>
      <c r="AC35" s="155" t="e">
        <f t="shared" si="12"/>
        <v>#DIV/0!</v>
      </c>
      <c r="AD35" s="156"/>
      <c r="AF35" s="1082"/>
      <c r="AG35" s="151"/>
      <c r="AH35" s="152"/>
      <c r="AI35" s="606"/>
      <c r="AJ35" s="580">
        <v>0</v>
      </c>
      <c r="AK35" s="580">
        <v>0</v>
      </c>
      <c r="AL35" s="579">
        <v>0</v>
      </c>
      <c r="AM35" s="155" t="e">
        <f t="shared" si="13"/>
        <v>#DIV/0!</v>
      </c>
      <c r="AN35" s="156"/>
      <c r="AP35" s="1082"/>
      <c r="AQ35" s="151"/>
      <c r="AR35" s="152"/>
      <c r="AS35" s="606"/>
      <c r="AT35" s="580">
        <v>0</v>
      </c>
      <c r="AU35" s="580">
        <v>0</v>
      </c>
      <c r="AV35" s="579">
        <v>0</v>
      </c>
      <c r="AW35" s="155" t="e">
        <f t="shared" si="14"/>
        <v>#DIV/0!</v>
      </c>
      <c r="AX35" s="156"/>
    </row>
    <row r="36" spans="2:50" ht="18" customHeight="1" x14ac:dyDescent="0.15">
      <c r="B36" s="1082"/>
      <c r="C36" s="379"/>
      <c r="D36" s="380"/>
      <c r="E36" s="607"/>
      <c r="F36" s="581"/>
      <c r="G36" s="581"/>
      <c r="H36" s="575"/>
      <c r="I36" s="381"/>
      <c r="J36" s="382"/>
      <c r="L36" s="1082"/>
      <c r="M36" s="379"/>
      <c r="N36" s="380"/>
      <c r="O36" s="607"/>
      <c r="P36" s="581"/>
      <c r="Q36" s="581"/>
      <c r="R36" s="575"/>
      <c r="S36" s="381"/>
      <c r="T36" s="382"/>
      <c r="V36" s="1082"/>
      <c r="W36" s="379"/>
      <c r="X36" s="380"/>
      <c r="Y36" s="607"/>
      <c r="Z36" s="581"/>
      <c r="AA36" s="581"/>
      <c r="AB36" s="575"/>
      <c r="AC36" s="381"/>
      <c r="AD36" s="382"/>
      <c r="AF36" s="1082"/>
      <c r="AG36" s="379"/>
      <c r="AH36" s="380"/>
      <c r="AI36" s="607"/>
      <c r="AJ36" s="581"/>
      <c r="AK36" s="581"/>
      <c r="AL36" s="575"/>
      <c r="AM36" s="381"/>
      <c r="AN36" s="382"/>
      <c r="AP36" s="1082"/>
      <c r="AQ36" s="379"/>
      <c r="AR36" s="380"/>
      <c r="AS36" s="607"/>
      <c r="AT36" s="581"/>
      <c r="AU36" s="581"/>
      <c r="AV36" s="575"/>
      <c r="AW36" s="381"/>
      <c r="AX36" s="382"/>
    </row>
    <row r="37" spans="2:50" ht="18" customHeight="1" x14ac:dyDescent="0.15">
      <c r="B37" s="1082"/>
      <c r="C37" s="388" t="s">
        <v>39</v>
      </c>
      <c r="D37" s="389">
        <f>I37/J37</f>
        <v>93150</v>
      </c>
      <c r="E37" s="608" t="s">
        <v>295</v>
      </c>
      <c r="F37" s="582">
        <v>1</v>
      </c>
      <c r="G37" s="583">
        <v>1</v>
      </c>
      <c r="H37" s="577">
        <v>186300</v>
      </c>
      <c r="I37" s="383">
        <f>F37/G37*H37</f>
        <v>186300</v>
      </c>
      <c r="J37" s="605">
        <v>2</v>
      </c>
      <c r="L37" s="1082"/>
      <c r="M37" s="388" t="s">
        <v>39</v>
      </c>
      <c r="N37" s="389">
        <f>S37/T37</f>
        <v>0</v>
      </c>
      <c r="O37" s="608"/>
      <c r="P37" s="582">
        <v>1</v>
      </c>
      <c r="Q37" s="583">
        <v>1</v>
      </c>
      <c r="R37" s="577">
        <v>0</v>
      </c>
      <c r="S37" s="383">
        <f>P37/Q37*R37</f>
        <v>0</v>
      </c>
      <c r="T37" s="605">
        <v>1</v>
      </c>
      <c r="V37" s="1082"/>
      <c r="W37" s="388" t="s">
        <v>39</v>
      </c>
      <c r="X37" s="389">
        <f>AC37/AD37</f>
        <v>0</v>
      </c>
      <c r="Y37" s="608"/>
      <c r="Z37" s="582">
        <v>1</v>
      </c>
      <c r="AA37" s="583">
        <v>1</v>
      </c>
      <c r="AB37" s="577">
        <v>0</v>
      </c>
      <c r="AC37" s="383">
        <f>Z37/AA37*AB37</f>
        <v>0</v>
      </c>
      <c r="AD37" s="605">
        <v>1</v>
      </c>
      <c r="AF37" s="1082"/>
      <c r="AG37" s="388" t="s">
        <v>39</v>
      </c>
      <c r="AH37" s="389">
        <f>AM37/AN37</f>
        <v>0</v>
      </c>
      <c r="AI37" s="608"/>
      <c r="AJ37" s="582">
        <v>1</v>
      </c>
      <c r="AK37" s="583">
        <v>1</v>
      </c>
      <c r="AL37" s="577">
        <v>0</v>
      </c>
      <c r="AM37" s="383">
        <f>AJ37/AK37*AL37</f>
        <v>0</v>
      </c>
      <c r="AN37" s="605">
        <v>1</v>
      </c>
      <c r="AP37" s="1082"/>
      <c r="AQ37" s="388" t="s">
        <v>39</v>
      </c>
      <c r="AR37" s="389">
        <f>AW37/AX37</f>
        <v>0</v>
      </c>
      <c r="AS37" s="608"/>
      <c r="AT37" s="582">
        <v>1</v>
      </c>
      <c r="AU37" s="583">
        <v>1</v>
      </c>
      <c r="AV37" s="577">
        <v>0</v>
      </c>
      <c r="AW37" s="383">
        <f>AT37/AU37*AV37</f>
        <v>0</v>
      </c>
      <c r="AX37" s="605">
        <v>1</v>
      </c>
    </row>
    <row r="38" spans="2:50" ht="18" customHeight="1" x14ac:dyDescent="0.15">
      <c r="B38" s="1082"/>
      <c r="C38" s="390"/>
      <c r="D38" s="391"/>
      <c r="E38" s="607"/>
      <c r="F38" s="584"/>
      <c r="G38" s="585"/>
      <c r="H38" s="575"/>
      <c r="I38" s="381"/>
      <c r="J38" s="399"/>
      <c r="L38" s="1082"/>
      <c r="M38" s="390"/>
      <c r="N38" s="391"/>
      <c r="O38" s="607"/>
      <c r="P38" s="584"/>
      <c r="Q38" s="585"/>
      <c r="R38" s="575"/>
      <c r="S38" s="381"/>
      <c r="T38" s="399"/>
      <c r="V38" s="1082"/>
      <c r="W38" s="390"/>
      <c r="X38" s="391"/>
      <c r="Y38" s="607"/>
      <c r="Z38" s="584"/>
      <c r="AA38" s="585"/>
      <c r="AB38" s="575"/>
      <c r="AC38" s="381"/>
      <c r="AD38" s="399"/>
      <c r="AF38" s="1082"/>
      <c r="AG38" s="390"/>
      <c r="AH38" s="391"/>
      <c r="AI38" s="607"/>
      <c r="AJ38" s="584"/>
      <c r="AK38" s="585"/>
      <c r="AL38" s="575"/>
      <c r="AM38" s="381"/>
      <c r="AN38" s="399"/>
      <c r="AP38" s="1082"/>
      <c r="AQ38" s="390"/>
      <c r="AR38" s="391"/>
      <c r="AS38" s="607"/>
      <c r="AT38" s="584"/>
      <c r="AU38" s="585"/>
      <c r="AV38" s="575"/>
      <c r="AW38" s="381"/>
      <c r="AX38" s="399"/>
    </row>
    <row r="39" spans="2:50" ht="18" customHeight="1" x14ac:dyDescent="0.15">
      <c r="B39" s="1082"/>
      <c r="C39" s="388" t="s">
        <v>45</v>
      </c>
      <c r="D39" s="400">
        <f>I39</f>
        <v>54500</v>
      </c>
      <c r="E39" s="608"/>
      <c r="F39" s="586">
        <v>54.5</v>
      </c>
      <c r="G39" s="587"/>
      <c r="H39" s="588">
        <v>1000</v>
      </c>
      <c r="I39" s="377">
        <f>F39*H39</f>
        <v>54500</v>
      </c>
      <c r="J39" s="378"/>
      <c r="L39" s="1082"/>
      <c r="M39" s="388" t="s">
        <v>45</v>
      </c>
      <c r="N39" s="400">
        <v>0</v>
      </c>
      <c r="O39" s="608"/>
      <c r="P39" s="586">
        <v>0</v>
      </c>
      <c r="Q39" s="587"/>
      <c r="R39" s="588">
        <v>0</v>
      </c>
      <c r="S39" s="377">
        <f>P39*R39</f>
        <v>0</v>
      </c>
      <c r="T39" s="378"/>
      <c r="V39" s="1082"/>
      <c r="W39" s="388" t="s">
        <v>45</v>
      </c>
      <c r="X39" s="400">
        <v>0</v>
      </c>
      <c r="Y39" s="608"/>
      <c r="Z39" s="586">
        <v>0</v>
      </c>
      <c r="AA39" s="587"/>
      <c r="AB39" s="588">
        <v>0</v>
      </c>
      <c r="AC39" s="377">
        <f>Z39*AB39</f>
        <v>0</v>
      </c>
      <c r="AD39" s="378"/>
      <c r="AF39" s="1082"/>
      <c r="AG39" s="388" t="s">
        <v>45</v>
      </c>
      <c r="AH39" s="400">
        <v>0</v>
      </c>
      <c r="AI39" s="608"/>
      <c r="AJ39" s="586">
        <v>0</v>
      </c>
      <c r="AK39" s="587"/>
      <c r="AL39" s="588">
        <v>0</v>
      </c>
      <c r="AM39" s="377">
        <f>AJ39*AL39</f>
        <v>0</v>
      </c>
      <c r="AN39" s="378"/>
      <c r="AP39" s="1082"/>
      <c r="AQ39" s="388" t="s">
        <v>45</v>
      </c>
      <c r="AR39" s="400">
        <v>0</v>
      </c>
      <c r="AS39" s="608"/>
      <c r="AT39" s="586">
        <v>0</v>
      </c>
      <c r="AU39" s="587"/>
      <c r="AV39" s="588">
        <v>0</v>
      </c>
      <c r="AW39" s="377">
        <f>AT39*AV39</f>
        <v>0</v>
      </c>
      <c r="AX39" s="378"/>
    </row>
    <row r="40" spans="2:50" ht="18" customHeight="1" x14ac:dyDescent="0.15">
      <c r="B40" s="1082"/>
      <c r="C40" s="390"/>
      <c r="D40" s="398"/>
      <c r="E40" s="607"/>
      <c r="F40" s="589"/>
      <c r="G40" s="590"/>
      <c r="H40" s="569"/>
      <c r="I40" s="381"/>
      <c r="J40" s="382"/>
      <c r="L40" s="1082"/>
      <c r="M40" s="390"/>
      <c r="N40" s="398"/>
      <c r="O40" s="607"/>
      <c r="P40" s="589"/>
      <c r="Q40" s="590"/>
      <c r="R40" s="569"/>
      <c r="S40" s="381"/>
      <c r="T40" s="382"/>
      <c r="V40" s="1082"/>
      <c r="W40" s="390"/>
      <c r="X40" s="398"/>
      <c r="Y40" s="607"/>
      <c r="Z40" s="589"/>
      <c r="AA40" s="590"/>
      <c r="AB40" s="569"/>
      <c r="AC40" s="381"/>
      <c r="AD40" s="382"/>
      <c r="AF40" s="1082"/>
      <c r="AG40" s="390"/>
      <c r="AH40" s="398"/>
      <c r="AI40" s="607"/>
      <c r="AJ40" s="589"/>
      <c r="AK40" s="590"/>
      <c r="AL40" s="569"/>
      <c r="AM40" s="381"/>
      <c r="AN40" s="382"/>
      <c r="AP40" s="1082"/>
      <c r="AQ40" s="390"/>
      <c r="AR40" s="398"/>
      <c r="AS40" s="607"/>
      <c r="AT40" s="589"/>
      <c r="AU40" s="590"/>
      <c r="AV40" s="569"/>
      <c r="AW40" s="381"/>
      <c r="AX40" s="382"/>
    </row>
    <row r="41" spans="2:50" ht="18" customHeight="1" x14ac:dyDescent="0.15">
      <c r="B41" s="1082"/>
      <c r="C41" s="385" t="s">
        <v>42</v>
      </c>
      <c r="D41" s="611">
        <v>707907</v>
      </c>
      <c r="E41" s="609" t="s">
        <v>85</v>
      </c>
      <c r="F41" s="591"/>
      <c r="G41" s="591"/>
      <c r="H41" s="592"/>
      <c r="I41" s="387"/>
      <c r="J41" s="392"/>
      <c r="L41" s="1082"/>
      <c r="M41" s="385" t="s">
        <v>42</v>
      </c>
      <c r="N41" s="611">
        <v>0</v>
      </c>
      <c r="O41" s="609" t="s">
        <v>85</v>
      </c>
      <c r="P41" s="591"/>
      <c r="Q41" s="591"/>
      <c r="R41" s="592"/>
      <c r="S41" s="387"/>
      <c r="T41" s="392"/>
      <c r="V41" s="1082"/>
      <c r="W41" s="385" t="s">
        <v>42</v>
      </c>
      <c r="X41" s="611">
        <v>0</v>
      </c>
      <c r="Y41" s="609" t="s">
        <v>85</v>
      </c>
      <c r="Z41" s="591"/>
      <c r="AA41" s="591"/>
      <c r="AB41" s="592"/>
      <c r="AC41" s="387"/>
      <c r="AD41" s="392"/>
      <c r="AF41" s="1082"/>
      <c r="AG41" s="385" t="s">
        <v>42</v>
      </c>
      <c r="AH41" s="611">
        <v>0</v>
      </c>
      <c r="AI41" s="609" t="s">
        <v>85</v>
      </c>
      <c r="AJ41" s="591"/>
      <c r="AK41" s="591"/>
      <c r="AL41" s="592"/>
      <c r="AM41" s="387"/>
      <c r="AN41" s="392"/>
      <c r="AP41" s="1082"/>
      <c r="AQ41" s="385" t="s">
        <v>42</v>
      </c>
      <c r="AR41" s="611">
        <v>0</v>
      </c>
      <c r="AS41" s="609" t="s">
        <v>85</v>
      </c>
      <c r="AT41" s="591"/>
      <c r="AU41" s="591"/>
      <c r="AV41" s="592"/>
      <c r="AW41" s="387"/>
      <c r="AX41" s="392"/>
    </row>
    <row r="42" spans="2:50" ht="18" customHeight="1" x14ac:dyDescent="0.15">
      <c r="B42" s="1082"/>
      <c r="C42" s="385" t="s">
        <v>43</v>
      </c>
      <c r="D42" s="611">
        <v>93358</v>
      </c>
      <c r="E42" s="609" t="s">
        <v>85</v>
      </c>
      <c r="F42" s="591"/>
      <c r="G42" s="591"/>
      <c r="H42" s="592"/>
      <c r="I42" s="387"/>
      <c r="J42" s="392"/>
      <c r="L42" s="1082"/>
      <c r="M42" s="385" t="s">
        <v>43</v>
      </c>
      <c r="N42" s="611">
        <v>0</v>
      </c>
      <c r="O42" s="609" t="s">
        <v>85</v>
      </c>
      <c r="P42" s="591"/>
      <c r="Q42" s="591"/>
      <c r="R42" s="592"/>
      <c r="S42" s="387"/>
      <c r="T42" s="392"/>
      <c r="V42" s="1082"/>
      <c r="W42" s="385" t="s">
        <v>43</v>
      </c>
      <c r="X42" s="611">
        <v>0</v>
      </c>
      <c r="Y42" s="609" t="s">
        <v>85</v>
      </c>
      <c r="Z42" s="591"/>
      <c r="AA42" s="591"/>
      <c r="AB42" s="592"/>
      <c r="AC42" s="387"/>
      <c r="AD42" s="392"/>
      <c r="AF42" s="1082"/>
      <c r="AG42" s="385" t="s">
        <v>43</v>
      </c>
      <c r="AH42" s="611">
        <v>0</v>
      </c>
      <c r="AI42" s="609" t="s">
        <v>85</v>
      </c>
      <c r="AJ42" s="591"/>
      <c r="AK42" s="591"/>
      <c r="AL42" s="592"/>
      <c r="AM42" s="387"/>
      <c r="AN42" s="392"/>
      <c r="AP42" s="1082"/>
      <c r="AQ42" s="385" t="s">
        <v>43</v>
      </c>
      <c r="AR42" s="611">
        <v>0</v>
      </c>
      <c r="AS42" s="609" t="s">
        <v>85</v>
      </c>
      <c r="AT42" s="591"/>
      <c r="AU42" s="591"/>
      <c r="AV42" s="592"/>
      <c r="AW42" s="387"/>
      <c r="AX42" s="392"/>
    </row>
    <row r="43" spans="2:50" ht="18" customHeight="1" x14ac:dyDescent="0.15">
      <c r="B43" s="1082"/>
      <c r="C43" s="385" t="s">
        <v>40</v>
      </c>
      <c r="D43" s="611">
        <v>4546</v>
      </c>
      <c r="E43" s="609" t="s">
        <v>489</v>
      </c>
      <c r="F43" s="593"/>
      <c r="G43" s="593"/>
      <c r="H43" s="592"/>
      <c r="I43" s="387"/>
      <c r="J43" s="392"/>
      <c r="L43" s="1082"/>
      <c r="M43" s="385" t="s">
        <v>40</v>
      </c>
      <c r="N43" s="611">
        <v>0</v>
      </c>
      <c r="O43" s="609"/>
      <c r="P43" s="593"/>
      <c r="Q43" s="593"/>
      <c r="R43" s="592"/>
      <c r="S43" s="387"/>
      <c r="T43" s="392"/>
      <c r="V43" s="1082"/>
      <c r="W43" s="385" t="s">
        <v>40</v>
      </c>
      <c r="X43" s="611">
        <v>0</v>
      </c>
      <c r="Y43" s="609"/>
      <c r="Z43" s="593"/>
      <c r="AA43" s="593"/>
      <c r="AB43" s="592"/>
      <c r="AC43" s="387"/>
      <c r="AD43" s="392"/>
      <c r="AF43" s="1082"/>
      <c r="AG43" s="385" t="s">
        <v>40</v>
      </c>
      <c r="AH43" s="611">
        <v>0</v>
      </c>
      <c r="AI43" s="609"/>
      <c r="AJ43" s="593"/>
      <c r="AK43" s="593"/>
      <c r="AL43" s="592"/>
      <c r="AM43" s="387"/>
      <c r="AN43" s="392"/>
      <c r="AP43" s="1082"/>
      <c r="AQ43" s="385" t="s">
        <v>40</v>
      </c>
      <c r="AR43" s="611">
        <v>0</v>
      </c>
      <c r="AS43" s="609"/>
      <c r="AT43" s="593"/>
      <c r="AU43" s="593"/>
      <c r="AV43" s="592"/>
      <c r="AW43" s="387"/>
      <c r="AX43" s="392"/>
    </row>
    <row r="44" spans="2:50" ht="18" customHeight="1" x14ac:dyDescent="0.15">
      <c r="B44" s="1082"/>
      <c r="C44" s="385" t="s">
        <v>56</v>
      </c>
      <c r="D44" s="611">
        <v>0</v>
      </c>
      <c r="E44" s="609"/>
      <c r="F44" s="594"/>
      <c r="G44" s="594"/>
      <c r="H44" s="592"/>
      <c r="I44" s="394"/>
      <c r="J44" s="392"/>
      <c r="L44" s="1082"/>
      <c r="M44" s="385" t="s">
        <v>56</v>
      </c>
      <c r="N44" s="611">
        <v>0</v>
      </c>
      <c r="O44" s="609"/>
      <c r="P44" s="594"/>
      <c r="Q44" s="594"/>
      <c r="R44" s="592"/>
      <c r="S44" s="394"/>
      <c r="T44" s="392"/>
      <c r="V44" s="1082"/>
      <c r="W44" s="385" t="s">
        <v>56</v>
      </c>
      <c r="X44" s="611">
        <v>0</v>
      </c>
      <c r="Y44" s="609"/>
      <c r="Z44" s="594"/>
      <c r="AA44" s="594"/>
      <c r="AB44" s="592"/>
      <c r="AC44" s="394"/>
      <c r="AD44" s="392"/>
      <c r="AF44" s="1082"/>
      <c r="AG44" s="385" t="s">
        <v>56</v>
      </c>
      <c r="AH44" s="611">
        <v>0</v>
      </c>
      <c r="AI44" s="609"/>
      <c r="AJ44" s="594"/>
      <c r="AK44" s="594"/>
      <c r="AL44" s="592"/>
      <c r="AM44" s="394"/>
      <c r="AN44" s="392"/>
      <c r="AP44" s="1082"/>
      <c r="AQ44" s="385" t="s">
        <v>56</v>
      </c>
      <c r="AR44" s="611">
        <v>0</v>
      </c>
      <c r="AS44" s="609"/>
      <c r="AT44" s="594"/>
      <c r="AU44" s="594"/>
      <c r="AV44" s="592"/>
      <c r="AW44" s="394"/>
      <c r="AX44" s="392"/>
    </row>
    <row r="45" spans="2:50" ht="18" customHeight="1" x14ac:dyDescent="0.15">
      <c r="B45" s="1082"/>
      <c r="C45" s="375" t="s">
        <v>38</v>
      </c>
      <c r="D45" s="376">
        <f>SUM(I45:I47)</f>
        <v>64000</v>
      </c>
      <c r="E45" s="608" t="s">
        <v>293</v>
      </c>
      <c r="F45" s="595">
        <v>300</v>
      </c>
      <c r="G45" s="595">
        <v>1</v>
      </c>
      <c r="H45" s="577">
        <v>120</v>
      </c>
      <c r="I45" s="383">
        <f>F45/G45*H45</f>
        <v>36000</v>
      </c>
      <c r="J45" s="378"/>
      <c r="L45" s="1082"/>
      <c r="M45" s="375" t="s">
        <v>38</v>
      </c>
      <c r="N45" s="376">
        <f>SUM(S45:S47)</f>
        <v>0</v>
      </c>
      <c r="O45" s="608" t="s">
        <v>293</v>
      </c>
      <c r="P45" s="595">
        <v>1</v>
      </c>
      <c r="Q45" s="595">
        <v>1</v>
      </c>
      <c r="R45" s="577">
        <v>120</v>
      </c>
      <c r="S45" s="383">
        <v>0</v>
      </c>
      <c r="T45" s="378"/>
      <c r="V45" s="1082"/>
      <c r="W45" s="375" t="s">
        <v>38</v>
      </c>
      <c r="X45" s="376">
        <f>SUM(AC45:AC47)</f>
        <v>0</v>
      </c>
      <c r="Y45" s="608" t="s">
        <v>293</v>
      </c>
      <c r="Z45" s="595">
        <v>1</v>
      </c>
      <c r="AA45" s="595">
        <v>1</v>
      </c>
      <c r="AB45" s="577">
        <v>120</v>
      </c>
      <c r="AC45" s="383">
        <v>0</v>
      </c>
      <c r="AD45" s="378"/>
      <c r="AF45" s="1082"/>
      <c r="AG45" s="375" t="s">
        <v>38</v>
      </c>
      <c r="AH45" s="376">
        <f>SUM(AM45:AM47)</f>
        <v>0</v>
      </c>
      <c r="AI45" s="608" t="s">
        <v>293</v>
      </c>
      <c r="AJ45" s="595">
        <v>1</v>
      </c>
      <c r="AK45" s="595">
        <v>1</v>
      </c>
      <c r="AL45" s="577">
        <v>120</v>
      </c>
      <c r="AM45" s="383">
        <v>0</v>
      </c>
      <c r="AN45" s="378"/>
      <c r="AP45" s="1082"/>
      <c r="AQ45" s="375" t="s">
        <v>38</v>
      </c>
      <c r="AR45" s="376">
        <f>SUM(AW45:AW47)</f>
        <v>0</v>
      </c>
      <c r="AS45" s="608" t="s">
        <v>293</v>
      </c>
      <c r="AT45" s="595">
        <v>1</v>
      </c>
      <c r="AU45" s="595">
        <v>1</v>
      </c>
      <c r="AV45" s="577">
        <v>120</v>
      </c>
      <c r="AW45" s="383">
        <v>0</v>
      </c>
      <c r="AX45" s="378"/>
    </row>
    <row r="46" spans="2:50" ht="18" customHeight="1" x14ac:dyDescent="0.15">
      <c r="B46" s="1082"/>
      <c r="C46" s="151"/>
      <c r="D46" s="152"/>
      <c r="E46" s="606" t="s">
        <v>294</v>
      </c>
      <c r="F46" s="596">
        <v>200</v>
      </c>
      <c r="G46" s="596">
        <v>1</v>
      </c>
      <c r="H46" s="579">
        <v>140</v>
      </c>
      <c r="I46" s="170">
        <f>F46/G46*H46</f>
        <v>28000</v>
      </c>
      <c r="J46" s="156"/>
      <c r="L46" s="1082"/>
      <c r="M46" s="151"/>
      <c r="N46" s="152"/>
      <c r="O46" s="606" t="s">
        <v>407</v>
      </c>
      <c r="P46" s="596">
        <v>0</v>
      </c>
      <c r="Q46" s="596">
        <v>1</v>
      </c>
      <c r="R46" s="579">
        <v>140</v>
      </c>
      <c r="S46" s="170">
        <f>P46/Q46*R46</f>
        <v>0</v>
      </c>
      <c r="T46" s="156"/>
      <c r="V46" s="1082"/>
      <c r="W46" s="151"/>
      <c r="X46" s="152"/>
      <c r="Y46" s="606" t="s">
        <v>405</v>
      </c>
      <c r="Z46" s="596">
        <v>0</v>
      </c>
      <c r="AA46" s="596">
        <v>1</v>
      </c>
      <c r="AB46" s="579">
        <v>140</v>
      </c>
      <c r="AC46" s="170">
        <f>Z46/AA46*AB46</f>
        <v>0</v>
      </c>
      <c r="AD46" s="156"/>
      <c r="AF46" s="1082"/>
      <c r="AG46" s="151"/>
      <c r="AH46" s="152"/>
      <c r="AI46" s="606" t="s">
        <v>405</v>
      </c>
      <c r="AJ46" s="596">
        <v>0</v>
      </c>
      <c r="AK46" s="596">
        <v>1</v>
      </c>
      <c r="AL46" s="579">
        <v>140</v>
      </c>
      <c r="AM46" s="170">
        <f>AJ46/AK46*AL46</f>
        <v>0</v>
      </c>
      <c r="AN46" s="156"/>
      <c r="AP46" s="1082"/>
      <c r="AQ46" s="151"/>
      <c r="AR46" s="152"/>
      <c r="AS46" s="606" t="s">
        <v>294</v>
      </c>
      <c r="AT46" s="596">
        <v>0</v>
      </c>
      <c r="AU46" s="596">
        <v>1</v>
      </c>
      <c r="AV46" s="579">
        <v>140</v>
      </c>
      <c r="AW46" s="170">
        <f>AT46/AU46*AV46</f>
        <v>0</v>
      </c>
      <c r="AX46" s="156"/>
    </row>
    <row r="47" spans="2:50" ht="18" customHeight="1" x14ac:dyDescent="0.15">
      <c r="B47" s="1082"/>
      <c r="C47" s="379"/>
      <c r="D47" s="380"/>
      <c r="E47" s="607"/>
      <c r="F47" s="597"/>
      <c r="G47" s="597"/>
      <c r="H47" s="575"/>
      <c r="I47" s="384"/>
      <c r="J47" s="382"/>
      <c r="L47" s="1082"/>
      <c r="M47" s="379"/>
      <c r="N47" s="380"/>
      <c r="O47" s="607"/>
      <c r="P47" s="597"/>
      <c r="Q47" s="597"/>
      <c r="R47" s="575"/>
      <c r="S47" s="384"/>
      <c r="T47" s="382"/>
      <c r="V47" s="1082"/>
      <c r="W47" s="379"/>
      <c r="X47" s="380"/>
      <c r="Y47" s="607"/>
      <c r="Z47" s="597"/>
      <c r="AA47" s="597"/>
      <c r="AB47" s="575"/>
      <c r="AC47" s="384"/>
      <c r="AD47" s="382"/>
      <c r="AF47" s="1082"/>
      <c r="AG47" s="379"/>
      <c r="AH47" s="380"/>
      <c r="AI47" s="607"/>
      <c r="AJ47" s="597"/>
      <c r="AK47" s="597"/>
      <c r="AL47" s="575"/>
      <c r="AM47" s="384"/>
      <c r="AN47" s="382"/>
      <c r="AP47" s="1082"/>
      <c r="AQ47" s="379"/>
      <c r="AR47" s="380"/>
      <c r="AS47" s="607"/>
      <c r="AT47" s="597"/>
      <c r="AU47" s="597"/>
      <c r="AV47" s="575"/>
      <c r="AW47" s="384"/>
      <c r="AX47" s="382"/>
    </row>
    <row r="48" spans="2:50" ht="18" customHeight="1" x14ac:dyDescent="0.15">
      <c r="B48" s="1082"/>
      <c r="C48" s="165" t="s">
        <v>106</v>
      </c>
      <c r="D48" s="172">
        <f>SUM(I48:I50)</f>
        <v>986000</v>
      </c>
      <c r="E48" s="606" t="s">
        <v>296</v>
      </c>
      <c r="F48" s="598">
        <v>72500</v>
      </c>
      <c r="G48" s="599">
        <v>1</v>
      </c>
      <c r="H48" s="579">
        <v>4</v>
      </c>
      <c r="I48" s="170">
        <f>F48/G48*H48</f>
        <v>290000</v>
      </c>
      <c r="J48" s="156"/>
      <c r="L48" s="1082"/>
      <c r="M48" s="165" t="s">
        <v>106</v>
      </c>
      <c r="N48" s="172">
        <f>SUM(S48:S50)</f>
        <v>0</v>
      </c>
      <c r="O48" s="606"/>
      <c r="P48" s="598">
        <v>0</v>
      </c>
      <c r="Q48" s="599">
        <v>1</v>
      </c>
      <c r="R48" s="579">
        <v>0</v>
      </c>
      <c r="S48" s="170">
        <f>P48/Q48*R48</f>
        <v>0</v>
      </c>
      <c r="T48" s="156"/>
      <c r="V48" s="1082"/>
      <c r="W48" s="165" t="s">
        <v>106</v>
      </c>
      <c r="X48" s="172">
        <f>SUM(AC48:AC50)</f>
        <v>0</v>
      </c>
      <c r="Y48" s="606"/>
      <c r="Z48" s="598">
        <v>0</v>
      </c>
      <c r="AA48" s="599">
        <v>1</v>
      </c>
      <c r="AB48" s="579">
        <v>0</v>
      </c>
      <c r="AC48" s="170">
        <f>Z48/AA48*AB48</f>
        <v>0</v>
      </c>
      <c r="AD48" s="156"/>
      <c r="AF48" s="1082"/>
      <c r="AG48" s="165" t="s">
        <v>106</v>
      </c>
      <c r="AH48" s="172">
        <f>SUM(AM48:AM50)</f>
        <v>0</v>
      </c>
      <c r="AI48" s="606"/>
      <c r="AJ48" s="598">
        <v>0</v>
      </c>
      <c r="AK48" s="599">
        <v>1</v>
      </c>
      <c r="AL48" s="579">
        <v>0</v>
      </c>
      <c r="AM48" s="170">
        <f>AJ48/AK48*AL48</f>
        <v>0</v>
      </c>
      <c r="AN48" s="156"/>
      <c r="AP48" s="1082"/>
      <c r="AQ48" s="165" t="s">
        <v>106</v>
      </c>
      <c r="AR48" s="172">
        <f>SUM(AW48:AW50)</f>
        <v>0</v>
      </c>
      <c r="AS48" s="606"/>
      <c r="AT48" s="598">
        <v>0</v>
      </c>
      <c r="AU48" s="599">
        <v>1</v>
      </c>
      <c r="AV48" s="579">
        <v>0</v>
      </c>
      <c r="AW48" s="170">
        <f>AT48/AU48*AV48</f>
        <v>0</v>
      </c>
      <c r="AX48" s="156"/>
    </row>
    <row r="49" spans="2:50" ht="18" customHeight="1" x14ac:dyDescent="0.15">
      <c r="B49" s="1082"/>
      <c r="C49" s="165"/>
      <c r="D49" s="172"/>
      <c r="E49" s="606" t="s">
        <v>297</v>
      </c>
      <c r="F49" s="600">
        <v>4640000</v>
      </c>
      <c r="G49" s="601"/>
      <c r="H49" s="602">
        <v>0.15</v>
      </c>
      <c r="I49" s="170">
        <f>F49*H49</f>
        <v>696000</v>
      </c>
      <c r="J49" s="156"/>
      <c r="L49" s="1082"/>
      <c r="M49" s="165"/>
      <c r="N49" s="172"/>
      <c r="O49" s="606" t="s">
        <v>297</v>
      </c>
      <c r="P49" s="600">
        <v>0</v>
      </c>
      <c r="Q49" s="601"/>
      <c r="R49" s="602">
        <v>0</v>
      </c>
      <c r="S49" s="170">
        <f>P49*R49</f>
        <v>0</v>
      </c>
      <c r="T49" s="156"/>
      <c r="V49" s="1082"/>
      <c r="W49" s="165"/>
      <c r="X49" s="172"/>
      <c r="Y49" s="606" t="s">
        <v>297</v>
      </c>
      <c r="Z49" s="600">
        <v>0</v>
      </c>
      <c r="AA49" s="601"/>
      <c r="AB49" s="602">
        <v>0</v>
      </c>
      <c r="AC49" s="170">
        <f>Z49*AB49</f>
        <v>0</v>
      </c>
      <c r="AD49" s="156"/>
      <c r="AF49" s="1082"/>
      <c r="AG49" s="165"/>
      <c r="AH49" s="172"/>
      <c r="AI49" s="606" t="s">
        <v>297</v>
      </c>
      <c r="AJ49" s="600">
        <v>0</v>
      </c>
      <c r="AK49" s="601"/>
      <c r="AL49" s="602">
        <v>0</v>
      </c>
      <c r="AM49" s="170">
        <f>AJ49*AL49</f>
        <v>0</v>
      </c>
      <c r="AN49" s="156"/>
      <c r="AP49" s="1082"/>
      <c r="AQ49" s="165"/>
      <c r="AR49" s="172"/>
      <c r="AS49" s="606" t="s">
        <v>297</v>
      </c>
      <c r="AT49" s="600">
        <v>0</v>
      </c>
      <c r="AU49" s="601"/>
      <c r="AV49" s="602">
        <v>0</v>
      </c>
      <c r="AW49" s="170">
        <f>AT49*AV49</f>
        <v>0</v>
      </c>
      <c r="AX49" s="156"/>
    </row>
    <row r="50" spans="2:50" ht="18" customHeight="1" x14ac:dyDescent="0.15">
      <c r="B50" s="1082"/>
      <c r="C50" s="390"/>
      <c r="D50" s="391"/>
      <c r="E50" s="607"/>
      <c r="F50" s="603"/>
      <c r="G50" s="604"/>
      <c r="H50" s="575"/>
      <c r="I50" s="381"/>
      <c r="J50" s="382"/>
      <c r="L50" s="1082"/>
      <c r="M50" s="390"/>
      <c r="N50" s="391"/>
      <c r="O50" s="607"/>
      <c r="P50" s="603"/>
      <c r="Q50" s="604"/>
      <c r="R50" s="575"/>
      <c r="S50" s="381"/>
      <c r="T50" s="382"/>
      <c r="V50" s="1082"/>
      <c r="W50" s="390"/>
      <c r="X50" s="391"/>
      <c r="Y50" s="607"/>
      <c r="Z50" s="603"/>
      <c r="AA50" s="604"/>
      <c r="AB50" s="575"/>
      <c r="AC50" s="381"/>
      <c r="AD50" s="382"/>
      <c r="AF50" s="1082"/>
      <c r="AG50" s="390"/>
      <c r="AH50" s="391"/>
      <c r="AI50" s="607"/>
      <c r="AJ50" s="603"/>
      <c r="AK50" s="604"/>
      <c r="AL50" s="575"/>
      <c r="AM50" s="381"/>
      <c r="AN50" s="382"/>
      <c r="AP50" s="1082"/>
      <c r="AQ50" s="390"/>
      <c r="AR50" s="391"/>
      <c r="AS50" s="607"/>
      <c r="AT50" s="603"/>
      <c r="AU50" s="604"/>
      <c r="AV50" s="575"/>
      <c r="AW50" s="381"/>
      <c r="AX50" s="382"/>
    </row>
    <row r="51" spans="2:50" ht="18" customHeight="1" x14ac:dyDescent="0.15">
      <c r="B51" s="1082"/>
      <c r="C51" s="385" t="s">
        <v>44</v>
      </c>
      <c r="D51" s="611">
        <v>20000</v>
      </c>
      <c r="E51" s="610"/>
      <c r="F51" s="393"/>
      <c r="G51" s="393"/>
      <c r="H51" s="387"/>
      <c r="I51" s="387"/>
      <c r="J51" s="392"/>
      <c r="L51" s="1082"/>
      <c r="M51" s="385" t="s">
        <v>44</v>
      </c>
      <c r="N51" s="611">
        <v>0</v>
      </c>
      <c r="O51" s="610"/>
      <c r="P51" s="393"/>
      <c r="Q51" s="393"/>
      <c r="R51" s="387"/>
      <c r="S51" s="387"/>
      <c r="T51" s="392"/>
      <c r="V51" s="1082"/>
      <c r="W51" s="385" t="s">
        <v>44</v>
      </c>
      <c r="X51" s="611">
        <v>0</v>
      </c>
      <c r="Y51" s="610"/>
      <c r="Z51" s="393"/>
      <c r="AA51" s="393"/>
      <c r="AB51" s="387"/>
      <c r="AC51" s="387"/>
      <c r="AD51" s="392"/>
      <c r="AF51" s="1082"/>
      <c r="AG51" s="385" t="s">
        <v>44</v>
      </c>
      <c r="AH51" s="611">
        <v>0</v>
      </c>
      <c r="AI51" s="610"/>
      <c r="AJ51" s="393"/>
      <c r="AK51" s="393"/>
      <c r="AL51" s="387"/>
      <c r="AM51" s="387"/>
      <c r="AN51" s="392"/>
      <c r="AP51" s="1082"/>
      <c r="AQ51" s="385" t="s">
        <v>44</v>
      </c>
      <c r="AR51" s="611">
        <v>0</v>
      </c>
      <c r="AS51" s="610"/>
      <c r="AT51" s="393"/>
      <c r="AU51" s="393"/>
      <c r="AV51" s="387"/>
      <c r="AW51" s="387"/>
      <c r="AX51" s="392"/>
    </row>
    <row r="52" spans="2:50" ht="18" customHeight="1" x14ac:dyDescent="0.15">
      <c r="B52" s="1082"/>
      <c r="C52" s="385" t="s">
        <v>107</v>
      </c>
      <c r="D52" s="611">
        <v>0</v>
      </c>
      <c r="E52" s="386"/>
      <c r="F52" s="393"/>
      <c r="G52" s="393"/>
      <c r="H52" s="387"/>
      <c r="I52" s="387"/>
      <c r="J52" s="392"/>
      <c r="L52" s="1082"/>
      <c r="M52" s="385" t="s">
        <v>107</v>
      </c>
      <c r="N52" s="611">
        <v>0</v>
      </c>
      <c r="O52" s="386"/>
      <c r="P52" s="393"/>
      <c r="Q52" s="393"/>
      <c r="R52" s="387"/>
      <c r="S52" s="387"/>
      <c r="T52" s="392"/>
      <c r="V52" s="1082"/>
      <c r="W52" s="385" t="s">
        <v>107</v>
      </c>
      <c r="X52" s="611">
        <v>0</v>
      </c>
      <c r="Y52" s="386"/>
      <c r="Z52" s="393"/>
      <c r="AA52" s="393"/>
      <c r="AB52" s="387"/>
      <c r="AC52" s="387"/>
      <c r="AD52" s="392"/>
      <c r="AF52" s="1082"/>
      <c r="AG52" s="385" t="s">
        <v>107</v>
      </c>
      <c r="AH52" s="611">
        <v>0</v>
      </c>
      <c r="AI52" s="386"/>
      <c r="AJ52" s="393"/>
      <c r="AK52" s="393"/>
      <c r="AL52" s="387"/>
      <c r="AM52" s="387"/>
      <c r="AN52" s="392"/>
      <c r="AP52" s="1082"/>
      <c r="AQ52" s="385" t="s">
        <v>107</v>
      </c>
      <c r="AR52" s="611">
        <v>0</v>
      </c>
      <c r="AS52" s="386"/>
      <c r="AT52" s="393"/>
      <c r="AU52" s="393"/>
      <c r="AV52" s="387"/>
      <c r="AW52" s="387"/>
      <c r="AX52" s="392"/>
    </row>
    <row r="53" spans="2:50" ht="18" customHeight="1" x14ac:dyDescent="0.15">
      <c r="B53" s="1082"/>
      <c r="C53" s="385" t="s">
        <v>41</v>
      </c>
      <c r="D53" s="611">
        <v>20000</v>
      </c>
      <c r="E53" s="395"/>
      <c r="F53" s="396"/>
      <c r="G53" s="393"/>
      <c r="H53" s="387"/>
      <c r="I53" s="394"/>
      <c r="J53" s="397"/>
      <c r="L53" s="1082"/>
      <c r="M53" s="385" t="s">
        <v>41</v>
      </c>
      <c r="N53" s="611">
        <v>0</v>
      </c>
      <c r="O53" s="395"/>
      <c r="P53" s="396"/>
      <c r="Q53" s="393"/>
      <c r="R53" s="387"/>
      <c r="S53" s="394"/>
      <c r="T53" s="397"/>
      <c r="V53" s="1082"/>
      <c r="W53" s="385" t="s">
        <v>41</v>
      </c>
      <c r="X53" s="611">
        <v>0</v>
      </c>
      <c r="Y53" s="395"/>
      <c r="Z53" s="396"/>
      <c r="AA53" s="393"/>
      <c r="AB53" s="387"/>
      <c r="AC53" s="394"/>
      <c r="AD53" s="397"/>
      <c r="AF53" s="1082"/>
      <c r="AG53" s="385" t="s">
        <v>41</v>
      </c>
      <c r="AH53" s="611">
        <v>0</v>
      </c>
      <c r="AI53" s="395"/>
      <c r="AJ53" s="396"/>
      <c r="AK53" s="393"/>
      <c r="AL53" s="387"/>
      <c r="AM53" s="394"/>
      <c r="AN53" s="397"/>
      <c r="AP53" s="1082"/>
      <c r="AQ53" s="385" t="s">
        <v>41</v>
      </c>
      <c r="AR53" s="611">
        <v>0</v>
      </c>
      <c r="AS53" s="395"/>
      <c r="AT53" s="396"/>
      <c r="AU53" s="393"/>
      <c r="AV53" s="387"/>
      <c r="AW53" s="394"/>
      <c r="AX53" s="397"/>
    </row>
    <row r="54" spans="2:50" ht="18" customHeight="1" x14ac:dyDescent="0.15">
      <c r="B54" s="1082"/>
      <c r="C54" s="385" t="s">
        <v>57</v>
      </c>
      <c r="D54" s="611">
        <v>0</v>
      </c>
      <c r="E54" s="395"/>
      <c r="F54" s="396"/>
      <c r="G54" s="393"/>
      <c r="H54" s="387"/>
      <c r="I54" s="394"/>
      <c r="J54" s="397"/>
      <c r="L54" s="1082"/>
      <c r="M54" s="385" t="s">
        <v>57</v>
      </c>
      <c r="N54" s="611">
        <v>0</v>
      </c>
      <c r="O54" s="395"/>
      <c r="P54" s="396"/>
      <c r="Q54" s="393"/>
      <c r="R54" s="387"/>
      <c r="S54" s="394"/>
      <c r="T54" s="397"/>
      <c r="V54" s="1082"/>
      <c r="W54" s="385" t="s">
        <v>57</v>
      </c>
      <c r="X54" s="611">
        <v>0</v>
      </c>
      <c r="Y54" s="395"/>
      <c r="Z54" s="396"/>
      <c r="AA54" s="393"/>
      <c r="AB54" s="387"/>
      <c r="AC54" s="394"/>
      <c r="AD54" s="397"/>
      <c r="AF54" s="1082"/>
      <c r="AG54" s="385" t="s">
        <v>57</v>
      </c>
      <c r="AH54" s="611">
        <v>0</v>
      </c>
      <c r="AI54" s="395"/>
      <c r="AJ54" s="396"/>
      <c r="AK54" s="393"/>
      <c r="AL54" s="387"/>
      <c r="AM54" s="394"/>
      <c r="AN54" s="397"/>
      <c r="AP54" s="1082"/>
      <c r="AQ54" s="385" t="s">
        <v>57</v>
      </c>
      <c r="AR54" s="611">
        <v>0</v>
      </c>
      <c r="AS54" s="395"/>
      <c r="AT54" s="396"/>
      <c r="AU54" s="393"/>
      <c r="AV54" s="387"/>
      <c r="AW54" s="394"/>
      <c r="AX54" s="397"/>
    </row>
    <row r="55" spans="2:50" ht="18" customHeight="1" x14ac:dyDescent="0.15">
      <c r="B55" s="1082"/>
      <c r="C55" s="385" t="s">
        <v>390</v>
      </c>
      <c r="D55" s="611">
        <v>0</v>
      </c>
      <c r="E55" s="395"/>
      <c r="F55" s="396"/>
      <c r="G55" s="393"/>
      <c r="H55" s="387"/>
      <c r="I55" s="394"/>
      <c r="J55" s="397"/>
      <c r="L55" s="1082"/>
      <c r="M55" s="385" t="s">
        <v>390</v>
      </c>
      <c r="N55" s="611">
        <v>0</v>
      </c>
      <c r="O55" s="395"/>
      <c r="P55" s="396"/>
      <c r="Q55" s="393"/>
      <c r="R55" s="387"/>
      <c r="S55" s="394"/>
      <c r="T55" s="397"/>
      <c r="V55" s="1082"/>
      <c r="W55" s="385" t="s">
        <v>390</v>
      </c>
      <c r="X55" s="611">
        <v>0</v>
      </c>
      <c r="Y55" s="395"/>
      <c r="Z55" s="396"/>
      <c r="AA55" s="393"/>
      <c r="AB55" s="387"/>
      <c r="AC55" s="394"/>
      <c r="AD55" s="397"/>
      <c r="AF55" s="1082"/>
      <c r="AG55" s="385" t="s">
        <v>390</v>
      </c>
      <c r="AH55" s="611">
        <v>0</v>
      </c>
      <c r="AI55" s="395"/>
      <c r="AJ55" s="396"/>
      <c r="AK55" s="393"/>
      <c r="AL55" s="387"/>
      <c r="AM55" s="394"/>
      <c r="AN55" s="397"/>
      <c r="AP55" s="1082"/>
      <c r="AQ55" s="385" t="s">
        <v>382</v>
      </c>
      <c r="AR55" s="611">
        <v>0</v>
      </c>
      <c r="AS55" s="395"/>
      <c r="AT55" s="396"/>
      <c r="AU55" s="393"/>
      <c r="AV55" s="387"/>
      <c r="AW55" s="394"/>
      <c r="AX55" s="397"/>
    </row>
    <row r="56" spans="2:50" ht="18" customHeight="1" x14ac:dyDescent="0.15">
      <c r="B56" s="1082"/>
      <c r="C56" s="173" t="s">
        <v>147</v>
      </c>
      <c r="D56" s="612">
        <v>0</v>
      </c>
      <c r="E56" s="429"/>
      <c r="F56" s="430"/>
      <c r="G56" s="162"/>
      <c r="H56" s="163"/>
      <c r="I56" s="431"/>
      <c r="J56" s="432"/>
      <c r="L56" s="1082"/>
      <c r="M56" s="173" t="s">
        <v>147</v>
      </c>
      <c r="N56" s="612">
        <v>0</v>
      </c>
      <c r="O56" s="429"/>
      <c r="P56" s="430"/>
      <c r="Q56" s="162"/>
      <c r="R56" s="163"/>
      <c r="S56" s="431"/>
      <c r="T56" s="432"/>
      <c r="V56" s="1082"/>
      <c r="W56" s="173" t="s">
        <v>147</v>
      </c>
      <c r="X56" s="612">
        <v>0</v>
      </c>
      <c r="Y56" s="429"/>
      <c r="Z56" s="430"/>
      <c r="AA56" s="162"/>
      <c r="AB56" s="163"/>
      <c r="AC56" s="431"/>
      <c r="AD56" s="432"/>
      <c r="AF56" s="1082"/>
      <c r="AG56" s="173" t="s">
        <v>147</v>
      </c>
      <c r="AH56" s="612">
        <v>0</v>
      </c>
      <c r="AI56" s="429"/>
      <c r="AJ56" s="430"/>
      <c r="AK56" s="162"/>
      <c r="AL56" s="163"/>
      <c r="AM56" s="431"/>
      <c r="AN56" s="432"/>
      <c r="AP56" s="1082"/>
      <c r="AQ56" s="173" t="s">
        <v>147</v>
      </c>
      <c r="AR56" s="612">
        <v>0</v>
      </c>
      <c r="AS56" s="429"/>
      <c r="AT56" s="430"/>
      <c r="AU56" s="162"/>
      <c r="AV56" s="163"/>
      <c r="AW56" s="431"/>
      <c r="AX56" s="432"/>
    </row>
    <row r="57" spans="2:50" ht="18" customHeight="1" x14ac:dyDescent="0.15">
      <c r="B57" s="1083"/>
      <c r="C57" s="173" t="s">
        <v>361</v>
      </c>
      <c r="D57" s="174">
        <f>SUM(D25:D56)</f>
        <v>2474438.0666666664</v>
      </c>
      <c r="E57" s="161"/>
      <c r="F57" s="162"/>
      <c r="G57" s="162"/>
      <c r="H57" s="163"/>
      <c r="I57" s="163"/>
      <c r="J57" s="164"/>
      <c r="L57" s="1083"/>
      <c r="M57" s="173" t="s">
        <v>361</v>
      </c>
      <c r="N57" s="174" t="e">
        <f>SUM(N25:N56)</f>
        <v>#DIV/0!</v>
      </c>
      <c r="O57" s="161"/>
      <c r="P57" s="162"/>
      <c r="Q57" s="162"/>
      <c r="R57" s="163"/>
      <c r="S57" s="163"/>
      <c r="T57" s="164"/>
      <c r="V57" s="1083"/>
      <c r="W57" s="173" t="s">
        <v>361</v>
      </c>
      <c r="X57" s="174" t="e">
        <f>SUM(X25:X56)</f>
        <v>#DIV/0!</v>
      </c>
      <c r="Y57" s="161"/>
      <c r="Z57" s="162"/>
      <c r="AA57" s="162"/>
      <c r="AB57" s="163"/>
      <c r="AC57" s="163"/>
      <c r="AD57" s="164"/>
      <c r="AF57" s="1083"/>
      <c r="AG57" s="173" t="s">
        <v>361</v>
      </c>
      <c r="AH57" s="174" t="e">
        <f>SUM(AH25:AH56)</f>
        <v>#DIV/0!</v>
      </c>
      <c r="AI57" s="161"/>
      <c r="AJ57" s="162"/>
      <c r="AK57" s="162"/>
      <c r="AL57" s="163"/>
      <c r="AM57" s="163"/>
      <c r="AN57" s="164"/>
      <c r="AP57" s="1083"/>
      <c r="AQ57" s="173" t="s">
        <v>361</v>
      </c>
      <c r="AR57" s="174" t="e">
        <f>SUM(AR25:AR56)</f>
        <v>#DIV/0!</v>
      </c>
      <c r="AS57" s="161"/>
      <c r="AT57" s="162"/>
      <c r="AU57" s="162"/>
      <c r="AV57" s="163"/>
      <c r="AW57" s="163"/>
      <c r="AX57" s="164"/>
    </row>
    <row r="58" spans="2:50" ht="18" customHeight="1" thickBot="1" x14ac:dyDescent="0.2">
      <c r="B58" s="1073" t="s">
        <v>46</v>
      </c>
      <c r="C58" s="1074"/>
      <c r="D58" s="175">
        <f>D23-D57</f>
        <v>2165561.9333333336</v>
      </c>
      <c r="E58" s="176" t="s">
        <v>86</v>
      </c>
      <c r="F58" s="177">
        <f>D58/D23</f>
        <v>0.46671593390804605</v>
      </c>
      <c r="G58" s="178"/>
      <c r="H58" s="179"/>
      <c r="I58" s="179"/>
      <c r="J58" s="180"/>
      <c r="L58" s="1073" t="s">
        <v>46</v>
      </c>
      <c r="M58" s="1074"/>
      <c r="N58" s="175" t="e">
        <f>N23-N57</f>
        <v>#DIV/0!</v>
      </c>
      <c r="O58" s="176" t="s">
        <v>86</v>
      </c>
      <c r="P58" s="177" t="e">
        <f>N58/N23</f>
        <v>#DIV/0!</v>
      </c>
      <c r="Q58" s="178"/>
      <c r="R58" s="179"/>
      <c r="S58" s="179"/>
      <c r="T58" s="180"/>
      <c r="V58" s="1073" t="s">
        <v>46</v>
      </c>
      <c r="W58" s="1074"/>
      <c r="X58" s="175" t="e">
        <f>X23-X57</f>
        <v>#DIV/0!</v>
      </c>
      <c r="Y58" s="176" t="s">
        <v>86</v>
      </c>
      <c r="Z58" s="177" t="e">
        <f>X58/X23</f>
        <v>#DIV/0!</v>
      </c>
      <c r="AA58" s="178"/>
      <c r="AB58" s="179"/>
      <c r="AC58" s="179"/>
      <c r="AD58" s="180"/>
      <c r="AF58" s="1073" t="s">
        <v>46</v>
      </c>
      <c r="AG58" s="1074"/>
      <c r="AH58" s="175" t="e">
        <f>AH23-AH57</f>
        <v>#DIV/0!</v>
      </c>
      <c r="AI58" s="176" t="s">
        <v>86</v>
      </c>
      <c r="AJ58" s="177" t="e">
        <f>AH58/AH23</f>
        <v>#DIV/0!</v>
      </c>
      <c r="AK58" s="178"/>
      <c r="AL58" s="179"/>
      <c r="AM58" s="179"/>
      <c r="AN58" s="180"/>
      <c r="AP58" s="1073" t="s">
        <v>46</v>
      </c>
      <c r="AQ58" s="1074"/>
      <c r="AR58" s="175" t="e">
        <f>AR23-AR57</f>
        <v>#DIV/0!</v>
      </c>
      <c r="AS58" s="176" t="s">
        <v>86</v>
      </c>
      <c r="AT58" s="177" t="e">
        <f>AR58/AR23</f>
        <v>#DIV/0!</v>
      </c>
      <c r="AU58" s="178"/>
      <c r="AV58" s="179"/>
      <c r="AW58" s="179"/>
      <c r="AX58" s="180"/>
    </row>
    <row r="59" spans="2:50" s="171" customFormat="1" ht="18" customHeight="1" x14ac:dyDescent="0.15">
      <c r="B59" s="181"/>
      <c r="C59" s="181"/>
      <c r="D59" s="182"/>
      <c r="E59" s="183"/>
      <c r="F59" s="184"/>
      <c r="G59" s="183"/>
      <c r="H59" s="182"/>
      <c r="I59" s="182"/>
      <c r="J59" s="185"/>
      <c r="L59" s="181"/>
      <c r="M59" s="181"/>
      <c r="N59" s="182"/>
      <c r="O59" s="183"/>
      <c r="P59" s="184"/>
      <c r="Q59" s="183"/>
      <c r="R59" s="182"/>
      <c r="S59" s="182"/>
      <c r="T59" s="185"/>
      <c r="V59" s="181"/>
      <c r="W59" s="181"/>
      <c r="X59" s="182"/>
      <c r="Y59" s="183"/>
      <c r="Z59" s="184"/>
      <c r="AA59" s="183"/>
      <c r="AB59" s="182"/>
      <c r="AC59" s="182"/>
      <c r="AD59" s="185"/>
      <c r="AF59" s="181"/>
      <c r="AG59" s="181"/>
      <c r="AH59" s="182"/>
      <c r="AI59" s="183"/>
      <c r="AJ59" s="184"/>
      <c r="AK59" s="183"/>
      <c r="AL59" s="182"/>
      <c r="AM59" s="182"/>
      <c r="AN59" s="185"/>
      <c r="AP59" s="181"/>
      <c r="AQ59" s="181"/>
      <c r="AR59" s="182"/>
      <c r="AS59" s="183"/>
      <c r="AT59" s="184"/>
      <c r="AU59" s="183"/>
      <c r="AV59" s="182"/>
      <c r="AW59" s="182"/>
      <c r="AX59" s="185"/>
    </row>
    <row r="60" spans="2:50" ht="18" customHeight="1" x14ac:dyDescent="0.15">
      <c r="B60" s="181"/>
      <c r="C60" s="181"/>
      <c r="D60" s="182"/>
      <c r="E60" s="183"/>
      <c r="F60" s="184"/>
      <c r="G60" s="183"/>
      <c r="H60" s="182"/>
      <c r="I60" s="182"/>
      <c r="J60" s="185"/>
      <c r="L60" s="181"/>
      <c r="M60" s="181"/>
      <c r="N60" s="182"/>
      <c r="O60" s="183"/>
      <c r="P60" s="184"/>
      <c r="Q60" s="183"/>
      <c r="R60" s="182"/>
      <c r="S60" s="182"/>
      <c r="T60" s="185"/>
      <c r="V60" s="181"/>
      <c r="W60" s="181"/>
      <c r="X60" s="182"/>
      <c r="Y60" s="183"/>
      <c r="Z60" s="184"/>
      <c r="AA60" s="183"/>
      <c r="AB60" s="182"/>
      <c r="AC60" s="182"/>
      <c r="AD60" s="185"/>
      <c r="AF60" s="181"/>
      <c r="AG60" s="181"/>
      <c r="AH60" s="182"/>
      <c r="AI60" s="183"/>
      <c r="AJ60" s="184"/>
      <c r="AK60" s="183"/>
      <c r="AL60" s="182"/>
      <c r="AM60" s="182"/>
      <c r="AN60" s="185"/>
      <c r="AP60" s="181"/>
      <c r="AQ60" s="181"/>
      <c r="AR60" s="182"/>
      <c r="AS60" s="183"/>
      <c r="AT60" s="184"/>
      <c r="AU60" s="183"/>
      <c r="AV60" s="182"/>
      <c r="AW60" s="182"/>
      <c r="AX60" s="185"/>
    </row>
    <row r="61" spans="2:50" ht="18" customHeight="1" x14ac:dyDescent="0.15">
      <c r="B61" s="181"/>
      <c r="C61" s="181"/>
      <c r="D61" s="182"/>
      <c r="E61" s="183"/>
      <c r="F61" s="184"/>
      <c r="G61" s="183"/>
      <c r="H61" s="182"/>
      <c r="I61" s="182"/>
      <c r="J61" s="185"/>
      <c r="L61" s="181"/>
      <c r="M61" s="181"/>
      <c r="N61" s="182"/>
      <c r="O61" s="183"/>
      <c r="P61" s="184"/>
      <c r="Q61" s="183"/>
      <c r="R61" s="182"/>
      <c r="S61" s="182"/>
      <c r="T61" s="185"/>
      <c r="V61" s="181"/>
      <c r="W61" s="181"/>
      <c r="X61" s="182"/>
      <c r="Y61" s="183"/>
      <c r="Z61" s="184"/>
      <c r="AA61" s="183"/>
      <c r="AB61" s="182"/>
      <c r="AC61" s="182"/>
      <c r="AD61" s="185"/>
      <c r="AF61" s="181"/>
      <c r="AG61" s="181"/>
      <c r="AH61" s="182"/>
      <c r="AI61" s="183"/>
      <c r="AJ61" s="184"/>
      <c r="AK61" s="183"/>
      <c r="AL61" s="182"/>
      <c r="AM61" s="182"/>
      <c r="AN61" s="185"/>
      <c r="AP61" s="181"/>
      <c r="AQ61" s="181"/>
      <c r="AR61" s="182"/>
      <c r="AS61" s="183"/>
      <c r="AT61" s="184"/>
      <c r="AU61" s="183"/>
      <c r="AV61" s="182"/>
      <c r="AW61" s="182"/>
      <c r="AX61" s="185"/>
    </row>
    <row r="62" spans="2:50" ht="18" customHeight="1" x14ac:dyDescent="0.15">
      <c r="B62" s="181"/>
      <c r="C62" s="181"/>
      <c r="D62" s="182"/>
      <c r="E62" s="183"/>
      <c r="F62" s="184"/>
      <c r="G62" s="183"/>
      <c r="H62" s="182"/>
      <c r="I62" s="182"/>
      <c r="J62" s="185"/>
      <c r="L62" s="181"/>
      <c r="M62" s="181"/>
      <c r="N62" s="182"/>
      <c r="O62" s="183"/>
      <c r="P62" s="184"/>
      <c r="Q62" s="183"/>
      <c r="R62" s="182"/>
      <c r="S62" s="182"/>
      <c r="T62" s="185"/>
      <c r="V62" s="181"/>
      <c r="W62" s="181"/>
      <c r="X62" s="182"/>
      <c r="Y62" s="183"/>
      <c r="Z62" s="184"/>
      <c r="AA62" s="183"/>
      <c r="AB62" s="182"/>
      <c r="AC62" s="182"/>
      <c r="AD62" s="185"/>
      <c r="AF62" s="181"/>
      <c r="AG62" s="181"/>
      <c r="AH62" s="182"/>
      <c r="AI62" s="183"/>
      <c r="AJ62" s="184"/>
      <c r="AK62" s="183"/>
      <c r="AL62" s="182"/>
      <c r="AM62" s="182"/>
      <c r="AN62" s="185"/>
      <c r="AP62" s="181"/>
      <c r="AQ62" s="181"/>
      <c r="AR62" s="182"/>
      <c r="AS62" s="183"/>
      <c r="AT62" s="184"/>
      <c r="AU62" s="183"/>
      <c r="AV62" s="182"/>
      <c r="AW62" s="182"/>
      <c r="AX62" s="185"/>
    </row>
    <row r="63" spans="2:50" ht="18" customHeight="1" x14ac:dyDescent="0.15">
      <c r="J63" s="187"/>
      <c r="T63" s="187"/>
      <c r="AD63" s="187"/>
      <c r="AN63" s="187"/>
      <c r="AX63" s="187"/>
    </row>
    <row r="64" spans="2:50" ht="18" customHeight="1" x14ac:dyDescent="0.15">
      <c r="F64" s="188"/>
      <c r="P64" s="188"/>
      <c r="Z64" s="188"/>
      <c r="AJ64" s="188"/>
      <c r="AT64" s="188"/>
    </row>
    <row r="65" spans="6:50" ht="18" customHeight="1" x14ac:dyDescent="0.15">
      <c r="H65" s="150"/>
      <c r="I65" s="150"/>
      <c r="J65" s="150"/>
      <c r="K65" s="150"/>
      <c r="R65" s="150"/>
      <c r="S65" s="150"/>
      <c r="T65" s="150"/>
      <c r="AB65" s="150"/>
      <c r="AC65" s="150"/>
      <c r="AD65" s="150"/>
      <c r="AL65" s="150"/>
      <c r="AM65" s="150"/>
      <c r="AN65" s="150"/>
      <c r="AV65" s="150"/>
      <c r="AW65" s="150"/>
      <c r="AX65" s="150"/>
    </row>
    <row r="66" spans="6:50" ht="18" customHeight="1" x14ac:dyDescent="0.15">
      <c r="H66" s="189"/>
      <c r="R66" s="189"/>
      <c r="AB66" s="189"/>
      <c r="AL66" s="189"/>
      <c r="AV66" s="189"/>
    </row>
    <row r="67" spans="6:50" ht="18" customHeight="1" x14ac:dyDescent="0.15">
      <c r="H67" s="189"/>
      <c r="R67" s="189"/>
      <c r="AB67" s="189"/>
      <c r="AL67" s="189"/>
      <c r="AV67" s="189"/>
    </row>
    <row r="68" spans="6:50" ht="18" customHeight="1" x14ac:dyDescent="0.15">
      <c r="H68" s="189"/>
      <c r="R68" s="189"/>
      <c r="AB68" s="189"/>
      <c r="AL68" s="189"/>
      <c r="AV68" s="189"/>
    </row>
    <row r="69" spans="6:50" ht="18" customHeight="1" x14ac:dyDescent="0.15">
      <c r="H69" s="189"/>
      <c r="R69" s="189"/>
      <c r="AB69" s="189"/>
      <c r="AL69" s="189"/>
      <c r="AV69" s="189"/>
    </row>
    <row r="70" spans="6:50" ht="18" customHeight="1" x14ac:dyDescent="0.15">
      <c r="H70" s="189"/>
      <c r="R70" s="189"/>
      <c r="AB70" s="189"/>
      <c r="AL70" s="189"/>
      <c r="AV70" s="189"/>
    </row>
    <row r="71" spans="6:50" ht="18" customHeight="1" x14ac:dyDescent="0.15">
      <c r="H71" s="189"/>
      <c r="R71" s="189"/>
      <c r="AB71" s="189"/>
      <c r="AL71" s="189"/>
      <c r="AV71" s="189"/>
    </row>
    <row r="72" spans="6:50" ht="18" customHeight="1" x14ac:dyDescent="0.15">
      <c r="H72" s="189"/>
      <c r="R72" s="189"/>
      <c r="AB72" s="189"/>
      <c r="AL72" s="189"/>
      <c r="AV72" s="189"/>
    </row>
    <row r="73" spans="6:50" ht="18" customHeight="1" x14ac:dyDescent="0.15">
      <c r="H73" s="189"/>
      <c r="R73" s="189"/>
      <c r="AB73" s="189"/>
      <c r="AL73" s="189"/>
      <c r="AV73" s="189"/>
    </row>
    <row r="78" spans="6:50" ht="18" customHeight="1" x14ac:dyDescent="0.15">
      <c r="F78" s="188"/>
      <c r="P78" s="188"/>
      <c r="Z78" s="188"/>
      <c r="AJ78" s="188"/>
      <c r="AT78" s="188"/>
    </row>
    <row r="79" spans="6:50" ht="18" customHeight="1" x14ac:dyDescent="0.15">
      <c r="H79" s="150"/>
      <c r="I79" s="150"/>
      <c r="J79" s="150"/>
      <c r="K79" s="150"/>
      <c r="R79" s="150"/>
      <c r="S79" s="150"/>
      <c r="T79" s="150"/>
      <c r="AB79" s="150"/>
      <c r="AC79" s="150"/>
      <c r="AD79" s="150"/>
      <c r="AL79" s="150"/>
      <c r="AM79" s="150"/>
      <c r="AN79" s="150"/>
      <c r="AV79" s="150"/>
      <c r="AW79" s="150"/>
      <c r="AX79" s="150"/>
    </row>
    <row r="80" spans="6:50" ht="18" customHeight="1" x14ac:dyDescent="0.15">
      <c r="H80" s="189"/>
      <c r="R80" s="189"/>
      <c r="AB80" s="189"/>
      <c r="AL80" s="189"/>
      <c r="AV80" s="189"/>
    </row>
    <row r="81" spans="8:48" ht="18" customHeight="1" x14ac:dyDescent="0.15">
      <c r="H81" s="189"/>
      <c r="R81" s="189"/>
      <c r="AB81" s="189"/>
      <c r="AL81" s="189"/>
      <c r="AV81" s="189"/>
    </row>
    <row r="82" spans="8:48" ht="18" customHeight="1" x14ac:dyDescent="0.15">
      <c r="H82" s="189"/>
      <c r="R82" s="189"/>
      <c r="AB82" s="189"/>
      <c r="AL82" s="189"/>
      <c r="AV82" s="189"/>
    </row>
    <row r="83" spans="8:48" ht="18" customHeight="1" x14ac:dyDescent="0.15">
      <c r="H83" s="189"/>
      <c r="R83" s="189"/>
      <c r="AB83" s="189"/>
      <c r="AL83" s="189"/>
      <c r="AV83" s="189"/>
    </row>
    <row r="84" spans="8:48" ht="18" customHeight="1" x14ac:dyDescent="0.15">
      <c r="H84" s="189"/>
      <c r="R84" s="189"/>
      <c r="AB84" s="189"/>
      <c r="AL84" s="189"/>
      <c r="AV84" s="189"/>
    </row>
    <row r="85" spans="8:48" ht="18" customHeight="1" x14ac:dyDescent="0.15">
      <c r="H85" s="189"/>
      <c r="R85" s="189"/>
      <c r="AB85" s="189"/>
      <c r="AL85" s="189"/>
      <c r="AV85" s="189"/>
    </row>
    <row r="86" spans="8:48" ht="18" customHeight="1" x14ac:dyDescent="0.15">
      <c r="H86" s="189"/>
      <c r="R86" s="189"/>
      <c r="AB86" s="189"/>
      <c r="AL86" s="189"/>
      <c r="AV86" s="189"/>
    </row>
    <row r="87" spans="8:48" ht="18" customHeight="1" x14ac:dyDescent="0.15">
      <c r="H87" s="189"/>
      <c r="R87" s="189"/>
      <c r="AB87" s="189"/>
      <c r="AL87" s="189"/>
      <c r="AV87" s="189"/>
    </row>
  </sheetData>
  <mergeCells count="20">
    <mergeCell ref="V58:W58"/>
    <mergeCell ref="AF58:AG58"/>
    <mergeCell ref="AP4:AP23"/>
    <mergeCell ref="AS4:AX4"/>
    <mergeCell ref="AP24:AP57"/>
    <mergeCell ref="AP58:AQ58"/>
    <mergeCell ref="AI4:AN4"/>
    <mergeCell ref="V4:V23"/>
    <mergeCell ref="Y4:AD4"/>
    <mergeCell ref="AF4:AF23"/>
    <mergeCell ref="AF24:AF57"/>
    <mergeCell ref="V24:V57"/>
    <mergeCell ref="B58:C58"/>
    <mergeCell ref="L4:L23"/>
    <mergeCell ref="O4:T4"/>
    <mergeCell ref="B4:B23"/>
    <mergeCell ref="E4:J4"/>
    <mergeCell ref="B24:B57"/>
    <mergeCell ref="L58:M58"/>
    <mergeCell ref="L24:L57"/>
  </mergeCells>
  <phoneticPr fontId="2"/>
  <pageMargins left="0.78740157480314965" right="0.78740157480314965" top="0.78740157480314965" bottom="0.78740157480314965" header="0" footer="0"/>
  <pageSetup paperSize="9" scale="62" orientation="portrait" horizontalDpi="360" verticalDpi="36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7"/>
  <sheetViews>
    <sheetView topLeftCell="A17" zoomScale="80" zoomScaleNormal="80" workbookViewId="0">
      <selection activeCell="A2" sqref="A2"/>
    </sheetView>
  </sheetViews>
  <sheetFormatPr defaultRowHeight="18" customHeight="1" x14ac:dyDescent="0.15"/>
  <cols>
    <col min="1" max="1" width="3.75" style="147" customWidth="1"/>
    <col min="2" max="2" width="4.75" style="147" customWidth="1"/>
    <col min="3" max="3" width="16.75" style="186" customWidth="1"/>
    <col min="4" max="4" width="12.875" style="147" customWidth="1"/>
    <col min="5" max="5" width="17.75" style="147" customWidth="1"/>
    <col min="6" max="6" width="12.125" style="147" customWidth="1"/>
    <col min="7" max="7" width="10.875" style="147" customWidth="1"/>
    <col min="8" max="8" width="13.125" style="147" customWidth="1"/>
    <col min="9" max="9" width="18.375" style="147" customWidth="1"/>
    <col min="10" max="10" width="14.25" style="147" customWidth="1"/>
    <col min="11" max="11" width="11.625" style="147" bestFit="1" customWidth="1"/>
    <col min="12" max="16384" width="9" style="147"/>
  </cols>
  <sheetData>
    <row r="1" spans="1:10" ht="21" x14ac:dyDescent="0.15">
      <c r="A1" s="426" t="s">
        <v>509</v>
      </c>
      <c r="E1" s="171"/>
    </row>
    <row r="2" spans="1:10" ht="11.25" customHeight="1" x14ac:dyDescent="0.15">
      <c r="B2" s="14"/>
      <c r="E2" s="171"/>
    </row>
    <row r="3" spans="1:10" ht="23.25" customHeight="1" thickBot="1" x14ac:dyDescent="0.2">
      <c r="B3" s="732" t="s">
        <v>356</v>
      </c>
      <c r="C3" s="512"/>
      <c r="D3" s="183"/>
      <c r="E3" s="171"/>
      <c r="F3" s="171"/>
      <c r="G3" s="171"/>
      <c r="H3" s="613"/>
      <c r="I3" s="614"/>
      <c r="J3" s="615" t="s">
        <v>79</v>
      </c>
    </row>
    <row r="4" spans="1:10" ht="18" customHeight="1" x14ac:dyDescent="0.15">
      <c r="B4" s="1075" t="s">
        <v>88</v>
      </c>
      <c r="C4" s="148" t="s">
        <v>90</v>
      </c>
      <c r="D4" s="148" t="s">
        <v>31</v>
      </c>
      <c r="E4" s="1078" t="s">
        <v>80</v>
      </c>
      <c r="F4" s="1079"/>
      <c r="G4" s="1079"/>
      <c r="H4" s="1079"/>
      <c r="I4" s="1079"/>
      <c r="J4" s="1080"/>
    </row>
    <row r="5" spans="1:10" ht="18" customHeight="1" x14ac:dyDescent="0.15">
      <c r="B5" s="1076"/>
      <c r="C5" s="149"/>
      <c r="D5" s="406"/>
      <c r="E5" s="161"/>
      <c r="F5" s="408" t="s">
        <v>81</v>
      </c>
      <c r="G5" s="162"/>
      <c r="H5" s="408" t="s">
        <v>82</v>
      </c>
      <c r="I5" s="408" t="s">
        <v>84</v>
      </c>
      <c r="J5" s="409"/>
    </row>
    <row r="6" spans="1:10" ht="18" customHeight="1" x14ac:dyDescent="0.15">
      <c r="B6" s="1076"/>
      <c r="C6" s="151" t="s">
        <v>33</v>
      </c>
      <c r="D6" s="152">
        <f>SUM(I6:I17)</f>
        <v>0</v>
      </c>
      <c r="E6" s="153" t="s">
        <v>17</v>
      </c>
      <c r="F6" s="564">
        <v>0</v>
      </c>
      <c r="G6" s="154" t="s">
        <v>281</v>
      </c>
      <c r="H6" s="565">
        <v>0</v>
      </c>
      <c r="I6" s="155">
        <f>F6*H6</f>
        <v>0</v>
      </c>
      <c r="J6" s="156" t="s">
        <v>282</v>
      </c>
    </row>
    <row r="7" spans="1:10" ht="18" customHeight="1" x14ac:dyDescent="0.15">
      <c r="B7" s="1076"/>
      <c r="C7" s="151"/>
      <c r="D7" s="152"/>
      <c r="E7" s="153" t="s">
        <v>4</v>
      </c>
      <c r="F7" s="564">
        <v>0</v>
      </c>
      <c r="G7" s="154" t="s">
        <v>281</v>
      </c>
      <c r="H7" s="565">
        <v>0</v>
      </c>
      <c r="I7" s="155">
        <f t="shared" ref="I7:I17" si="0">F7*H7</f>
        <v>0</v>
      </c>
      <c r="J7" s="156"/>
    </row>
    <row r="8" spans="1:10" ht="18" customHeight="1" x14ac:dyDescent="0.15">
      <c r="B8" s="1076"/>
      <c r="C8" s="151"/>
      <c r="D8" s="152"/>
      <c r="E8" s="153" t="s">
        <v>2</v>
      </c>
      <c r="F8" s="564">
        <v>0</v>
      </c>
      <c r="G8" s="154" t="s">
        <v>281</v>
      </c>
      <c r="H8" s="565">
        <v>0</v>
      </c>
      <c r="I8" s="155">
        <f t="shared" si="0"/>
        <v>0</v>
      </c>
      <c r="J8" s="156"/>
    </row>
    <row r="9" spans="1:10" ht="18" customHeight="1" x14ac:dyDescent="0.15">
      <c r="B9" s="1076"/>
      <c r="C9" s="151"/>
      <c r="D9" s="152"/>
      <c r="E9" s="153" t="s">
        <v>3</v>
      </c>
      <c r="F9" s="564">
        <v>0</v>
      </c>
      <c r="G9" s="154" t="s">
        <v>281</v>
      </c>
      <c r="H9" s="565">
        <v>0</v>
      </c>
      <c r="I9" s="155">
        <f t="shared" si="0"/>
        <v>0</v>
      </c>
      <c r="J9" s="156"/>
    </row>
    <row r="10" spans="1:10" ht="18" customHeight="1" x14ac:dyDescent="0.15">
      <c r="B10" s="1076"/>
      <c r="C10" s="151"/>
      <c r="D10" s="152" t="s">
        <v>282</v>
      </c>
      <c r="E10" s="153" t="s">
        <v>19</v>
      </c>
      <c r="F10" s="564">
        <v>0</v>
      </c>
      <c r="G10" s="154" t="s">
        <v>281</v>
      </c>
      <c r="H10" s="565">
        <v>0</v>
      </c>
      <c r="I10" s="155">
        <f t="shared" si="0"/>
        <v>0</v>
      </c>
      <c r="J10" s="157"/>
    </row>
    <row r="11" spans="1:10" ht="18" customHeight="1" x14ac:dyDescent="0.15">
      <c r="B11" s="1076"/>
      <c r="C11" s="151"/>
      <c r="D11" s="152"/>
      <c r="E11" s="153" t="s">
        <v>20</v>
      </c>
      <c r="F11" s="564">
        <v>0</v>
      </c>
      <c r="G11" s="154" t="s">
        <v>281</v>
      </c>
      <c r="H11" s="565">
        <v>0</v>
      </c>
      <c r="I11" s="155">
        <f t="shared" si="0"/>
        <v>0</v>
      </c>
      <c r="J11" s="157"/>
    </row>
    <row r="12" spans="1:10" ht="18" customHeight="1" x14ac:dyDescent="0.15">
      <c r="B12" s="1076"/>
      <c r="C12" s="151"/>
      <c r="D12" s="152"/>
      <c r="E12" s="153" t="s">
        <v>21</v>
      </c>
      <c r="F12" s="564">
        <v>0</v>
      </c>
      <c r="G12" s="154" t="s">
        <v>281</v>
      </c>
      <c r="H12" s="565">
        <v>0</v>
      </c>
      <c r="I12" s="155">
        <f t="shared" si="0"/>
        <v>0</v>
      </c>
      <c r="J12" s="157"/>
    </row>
    <row r="13" spans="1:10" ht="18" customHeight="1" x14ac:dyDescent="0.15">
      <c r="B13" s="1076"/>
      <c r="C13" s="151"/>
      <c r="D13" s="152"/>
      <c r="E13" s="153" t="s">
        <v>22</v>
      </c>
      <c r="F13" s="564">
        <v>0</v>
      </c>
      <c r="G13" s="154" t="s">
        <v>281</v>
      </c>
      <c r="H13" s="565">
        <v>0</v>
      </c>
      <c r="I13" s="155">
        <f t="shared" si="0"/>
        <v>0</v>
      </c>
      <c r="J13" s="157"/>
    </row>
    <row r="14" spans="1:10" ht="18" customHeight="1" x14ac:dyDescent="0.15">
      <c r="B14" s="1076"/>
      <c r="C14" s="151"/>
      <c r="D14" s="152"/>
      <c r="E14" s="153" t="s">
        <v>23</v>
      </c>
      <c r="F14" s="564">
        <v>0</v>
      </c>
      <c r="G14" s="154" t="s">
        <v>281</v>
      </c>
      <c r="H14" s="565">
        <v>0</v>
      </c>
      <c r="I14" s="155">
        <f t="shared" si="0"/>
        <v>0</v>
      </c>
      <c r="J14" s="157"/>
    </row>
    <row r="15" spans="1:10" ht="18" customHeight="1" x14ac:dyDescent="0.15">
      <c r="B15" s="1076"/>
      <c r="C15" s="151"/>
      <c r="D15" s="152"/>
      <c r="E15" s="153" t="s">
        <v>24</v>
      </c>
      <c r="F15" s="564">
        <v>0</v>
      </c>
      <c r="G15" s="154" t="s">
        <v>281</v>
      </c>
      <c r="H15" s="565">
        <v>0</v>
      </c>
      <c r="I15" s="155">
        <f t="shared" si="0"/>
        <v>0</v>
      </c>
      <c r="J15" s="157"/>
    </row>
    <row r="16" spans="1:10" ht="18" customHeight="1" x14ac:dyDescent="0.15">
      <c r="B16" s="1076"/>
      <c r="C16" s="151"/>
      <c r="D16" s="152"/>
      <c r="E16" s="153" t="s">
        <v>25</v>
      </c>
      <c r="F16" s="564">
        <v>0</v>
      </c>
      <c r="G16" s="154" t="s">
        <v>281</v>
      </c>
      <c r="H16" s="565">
        <v>0</v>
      </c>
      <c r="I16" s="155">
        <f t="shared" si="0"/>
        <v>0</v>
      </c>
      <c r="J16" s="157"/>
    </row>
    <row r="17" spans="2:10" ht="18" customHeight="1" x14ac:dyDescent="0.15">
      <c r="B17" s="1076"/>
      <c r="C17" s="151"/>
      <c r="D17" s="152"/>
      <c r="E17" s="153" t="s">
        <v>26</v>
      </c>
      <c r="F17" s="564">
        <v>0</v>
      </c>
      <c r="G17" s="154" t="s">
        <v>281</v>
      </c>
      <c r="H17" s="565">
        <v>0</v>
      </c>
      <c r="I17" s="155">
        <f t="shared" si="0"/>
        <v>0</v>
      </c>
      <c r="J17" s="157"/>
    </row>
    <row r="18" spans="2:10" ht="18" hidden="1" customHeight="1" x14ac:dyDescent="0.15">
      <c r="B18" s="1076"/>
      <c r="C18" s="151"/>
      <c r="D18" s="152"/>
      <c r="E18" s="153"/>
      <c r="F18" s="158"/>
      <c r="G18" s="154"/>
      <c r="H18" s="190">
        <v>350</v>
      </c>
      <c r="I18" s="155"/>
      <c r="J18" s="157"/>
    </row>
    <row r="19" spans="2:10" ht="18" hidden="1" customHeight="1" x14ac:dyDescent="0.15">
      <c r="B19" s="1076"/>
      <c r="C19" s="151"/>
      <c r="D19" s="152"/>
      <c r="E19" s="153"/>
      <c r="F19" s="158"/>
      <c r="G19" s="154"/>
      <c r="H19" s="190">
        <v>350</v>
      </c>
      <c r="I19" s="155"/>
      <c r="J19" s="157"/>
    </row>
    <row r="20" spans="2:10" ht="18" hidden="1" customHeight="1" x14ac:dyDescent="0.15">
      <c r="B20" s="1076"/>
      <c r="C20" s="151"/>
      <c r="D20" s="152"/>
      <c r="E20" s="153"/>
      <c r="F20" s="158">
        <v>4000</v>
      </c>
      <c r="G20" s="154"/>
      <c r="H20" s="190">
        <v>350</v>
      </c>
      <c r="I20" s="155"/>
      <c r="J20" s="157"/>
    </row>
    <row r="21" spans="2:10" ht="7.5" hidden="1" customHeight="1" x14ac:dyDescent="0.15">
      <c r="B21" s="1076"/>
      <c r="C21" s="151"/>
      <c r="D21" s="152"/>
      <c r="E21" s="153"/>
      <c r="F21" s="158">
        <v>14500</v>
      </c>
      <c r="G21" s="167"/>
      <c r="H21" s="190">
        <v>350</v>
      </c>
      <c r="I21" s="155"/>
      <c r="J21" s="156"/>
    </row>
    <row r="22" spans="2:10" ht="14.25" x14ac:dyDescent="0.15">
      <c r="B22" s="1076"/>
      <c r="C22" s="159"/>
      <c r="D22" s="160"/>
      <c r="E22" s="402"/>
      <c r="F22" s="403"/>
      <c r="G22" s="162"/>
      <c r="H22" s="401"/>
      <c r="I22" s="163"/>
      <c r="J22" s="164"/>
    </row>
    <row r="23" spans="2:10" ht="18" customHeight="1" thickBot="1" x14ac:dyDescent="0.2">
      <c r="B23" s="1077"/>
      <c r="C23" s="165" t="s">
        <v>362</v>
      </c>
      <c r="D23" s="166">
        <f>SUM(D5:D22)</f>
        <v>0</v>
      </c>
      <c r="E23" s="153"/>
      <c r="G23" s="167"/>
      <c r="H23" s="155"/>
      <c r="I23" s="155"/>
      <c r="J23" s="156"/>
    </row>
    <row r="24" spans="2:10" ht="18" customHeight="1" x14ac:dyDescent="0.15">
      <c r="B24" s="1081" t="s">
        <v>34</v>
      </c>
      <c r="C24" s="148"/>
      <c r="D24" s="404"/>
      <c r="E24" s="168"/>
      <c r="F24" s="405" t="s">
        <v>87</v>
      </c>
      <c r="G24" s="405" t="s">
        <v>83</v>
      </c>
      <c r="H24" s="405" t="s">
        <v>32</v>
      </c>
      <c r="I24" s="405" t="s">
        <v>84</v>
      </c>
      <c r="J24" s="407" t="s">
        <v>363</v>
      </c>
    </row>
    <row r="25" spans="2:10" ht="18" customHeight="1" x14ac:dyDescent="0.15">
      <c r="B25" s="1082"/>
      <c r="C25" s="165" t="s">
        <v>35</v>
      </c>
      <c r="D25" s="166" t="e">
        <f>SUM(I25:I26)</f>
        <v>#DIV/0!</v>
      </c>
      <c r="E25" s="606" t="s">
        <v>283</v>
      </c>
      <c r="F25" s="566">
        <v>0</v>
      </c>
      <c r="G25" s="566">
        <v>0</v>
      </c>
      <c r="H25" s="567">
        <v>0</v>
      </c>
      <c r="I25" s="155" t="e">
        <f>F25/G25*H25</f>
        <v>#DIV/0!</v>
      </c>
      <c r="J25" s="156" t="s">
        <v>282</v>
      </c>
    </row>
    <row r="26" spans="2:10" ht="18" customHeight="1" x14ac:dyDescent="0.15">
      <c r="B26" s="1082"/>
      <c r="C26" s="379"/>
      <c r="D26" s="380"/>
      <c r="E26" s="607"/>
      <c r="F26" s="568"/>
      <c r="G26" s="568"/>
      <c r="H26" s="569"/>
      <c r="I26" s="381"/>
      <c r="J26" s="382"/>
    </row>
    <row r="27" spans="2:10" ht="18" customHeight="1" x14ac:dyDescent="0.15">
      <c r="B27" s="1082"/>
      <c r="C27" s="375" t="s">
        <v>36</v>
      </c>
      <c r="D27" s="376">
        <f>SUM(I27:I30)</f>
        <v>0</v>
      </c>
      <c r="E27" s="608"/>
      <c r="F27" s="570">
        <v>0</v>
      </c>
      <c r="G27" s="570">
        <v>20</v>
      </c>
      <c r="H27" s="571">
        <v>0</v>
      </c>
      <c r="I27" s="377">
        <f t="shared" ref="I27:I29" si="1">F27/G27*H27</f>
        <v>0</v>
      </c>
      <c r="J27" s="378"/>
    </row>
    <row r="28" spans="2:10" ht="18" customHeight="1" x14ac:dyDescent="0.15">
      <c r="B28" s="1082"/>
      <c r="C28" s="151"/>
      <c r="D28" s="152"/>
      <c r="E28" s="606"/>
      <c r="F28" s="572">
        <v>0</v>
      </c>
      <c r="G28" s="572">
        <v>20</v>
      </c>
      <c r="H28" s="567">
        <v>0</v>
      </c>
      <c r="I28" s="155">
        <f t="shared" si="1"/>
        <v>0</v>
      </c>
      <c r="J28" s="156"/>
    </row>
    <row r="29" spans="2:10" ht="18" customHeight="1" x14ac:dyDescent="0.15">
      <c r="B29" s="1082"/>
      <c r="C29" s="151"/>
      <c r="D29" s="152"/>
      <c r="E29" s="606"/>
      <c r="F29" s="572">
        <v>0</v>
      </c>
      <c r="G29" s="572">
        <v>20</v>
      </c>
      <c r="H29" s="567">
        <v>0</v>
      </c>
      <c r="I29" s="155">
        <f t="shared" si="1"/>
        <v>0</v>
      </c>
      <c r="J29" s="156"/>
    </row>
    <row r="30" spans="2:10" ht="18" customHeight="1" x14ac:dyDescent="0.15">
      <c r="B30" s="1082"/>
      <c r="C30" s="379"/>
      <c r="D30" s="380"/>
      <c r="E30" s="607"/>
      <c r="F30" s="573"/>
      <c r="G30" s="574"/>
      <c r="H30" s="575"/>
      <c r="I30" s="381"/>
      <c r="J30" s="382"/>
    </row>
    <row r="31" spans="2:10" ht="18" customHeight="1" x14ac:dyDescent="0.15">
      <c r="B31" s="1082"/>
      <c r="C31" s="375" t="s">
        <v>37</v>
      </c>
      <c r="D31" s="376" t="e">
        <f>SUM(I31:I36)</f>
        <v>#DIV/0!</v>
      </c>
      <c r="E31" s="608"/>
      <c r="F31" s="576">
        <v>0</v>
      </c>
      <c r="G31" s="576">
        <v>0</v>
      </c>
      <c r="H31" s="577">
        <v>0</v>
      </c>
      <c r="I31" s="377" t="e">
        <f t="shared" ref="I31:I35" si="2">F31/G31*H31</f>
        <v>#DIV/0!</v>
      </c>
      <c r="J31" s="378"/>
    </row>
    <row r="32" spans="2:10" ht="18" customHeight="1" x14ac:dyDescent="0.15">
      <c r="B32" s="1082"/>
      <c r="C32" s="151"/>
      <c r="D32" s="152"/>
      <c r="E32" s="606"/>
      <c r="F32" s="578">
        <v>0</v>
      </c>
      <c r="G32" s="578">
        <v>0</v>
      </c>
      <c r="H32" s="579">
        <v>0</v>
      </c>
      <c r="I32" s="155" t="e">
        <f t="shared" si="2"/>
        <v>#DIV/0!</v>
      </c>
      <c r="J32" s="156"/>
    </row>
    <row r="33" spans="2:10" ht="18" customHeight="1" x14ac:dyDescent="0.15">
      <c r="B33" s="1082"/>
      <c r="C33" s="151"/>
      <c r="D33" s="152"/>
      <c r="E33" s="606"/>
      <c r="F33" s="578">
        <v>0</v>
      </c>
      <c r="G33" s="578">
        <v>0</v>
      </c>
      <c r="H33" s="579">
        <v>0</v>
      </c>
      <c r="I33" s="155" t="e">
        <f t="shared" si="2"/>
        <v>#DIV/0!</v>
      </c>
      <c r="J33" s="156"/>
    </row>
    <row r="34" spans="2:10" ht="18" customHeight="1" x14ac:dyDescent="0.15">
      <c r="B34" s="1082"/>
      <c r="C34" s="151"/>
      <c r="D34" s="152"/>
      <c r="E34" s="606"/>
      <c r="F34" s="580">
        <v>0</v>
      </c>
      <c r="G34" s="580">
        <v>0</v>
      </c>
      <c r="H34" s="579">
        <v>0</v>
      </c>
      <c r="I34" s="155" t="e">
        <f t="shared" si="2"/>
        <v>#DIV/0!</v>
      </c>
      <c r="J34" s="156"/>
    </row>
    <row r="35" spans="2:10" ht="18" customHeight="1" x14ac:dyDescent="0.15">
      <c r="B35" s="1082"/>
      <c r="C35" s="151"/>
      <c r="D35" s="152"/>
      <c r="E35" s="606"/>
      <c r="F35" s="580">
        <v>0</v>
      </c>
      <c r="G35" s="580">
        <v>0</v>
      </c>
      <c r="H35" s="579">
        <v>0</v>
      </c>
      <c r="I35" s="155" t="e">
        <f t="shared" si="2"/>
        <v>#DIV/0!</v>
      </c>
      <c r="J35" s="156"/>
    </row>
    <row r="36" spans="2:10" ht="18" customHeight="1" x14ac:dyDescent="0.15">
      <c r="B36" s="1082"/>
      <c r="C36" s="379"/>
      <c r="D36" s="380"/>
      <c r="E36" s="607"/>
      <c r="F36" s="581"/>
      <c r="G36" s="581"/>
      <c r="H36" s="575"/>
      <c r="I36" s="381"/>
      <c r="J36" s="382"/>
    </row>
    <row r="37" spans="2:10" ht="18" customHeight="1" x14ac:dyDescent="0.15">
      <c r="B37" s="1082"/>
      <c r="C37" s="388" t="s">
        <v>39</v>
      </c>
      <c r="D37" s="389">
        <f>I37/J37</f>
        <v>0</v>
      </c>
      <c r="E37" s="608"/>
      <c r="F37" s="582">
        <v>1</v>
      </c>
      <c r="G37" s="583">
        <v>1</v>
      </c>
      <c r="H37" s="577">
        <v>0</v>
      </c>
      <c r="I37" s="383">
        <f>F37/G37*H37</f>
        <v>0</v>
      </c>
      <c r="J37" s="605">
        <v>1</v>
      </c>
    </row>
    <row r="38" spans="2:10" ht="18" customHeight="1" x14ac:dyDescent="0.15">
      <c r="B38" s="1082"/>
      <c r="C38" s="390"/>
      <c r="D38" s="391"/>
      <c r="E38" s="607"/>
      <c r="F38" s="584"/>
      <c r="G38" s="585"/>
      <c r="H38" s="575"/>
      <c r="I38" s="381"/>
      <c r="J38" s="399"/>
    </row>
    <row r="39" spans="2:10" ht="18" customHeight="1" x14ac:dyDescent="0.15">
      <c r="B39" s="1082"/>
      <c r="C39" s="388" t="s">
        <v>45</v>
      </c>
      <c r="D39" s="400">
        <v>0</v>
      </c>
      <c r="E39" s="608"/>
      <c r="F39" s="586">
        <v>0</v>
      </c>
      <c r="G39" s="587"/>
      <c r="H39" s="588">
        <v>0</v>
      </c>
      <c r="I39" s="377">
        <f>F39*H39</f>
        <v>0</v>
      </c>
      <c r="J39" s="378"/>
    </row>
    <row r="40" spans="2:10" ht="18" customHeight="1" x14ac:dyDescent="0.15">
      <c r="B40" s="1082"/>
      <c r="C40" s="390"/>
      <c r="D40" s="398"/>
      <c r="E40" s="607"/>
      <c r="F40" s="589"/>
      <c r="G40" s="590"/>
      <c r="H40" s="569"/>
      <c r="I40" s="381"/>
      <c r="J40" s="382"/>
    </row>
    <row r="41" spans="2:10" ht="18" customHeight="1" x14ac:dyDescent="0.15">
      <c r="B41" s="1082"/>
      <c r="C41" s="385" t="s">
        <v>42</v>
      </c>
      <c r="D41" s="611">
        <v>0</v>
      </c>
      <c r="E41" s="609" t="s">
        <v>85</v>
      </c>
      <c r="F41" s="591"/>
      <c r="G41" s="591"/>
      <c r="H41" s="592"/>
      <c r="I41" s="387"/>
      <c r="J41" s="392"/>
    </row>
    <row r="42" spans="2:10" ht="18" customHeight="1" x14ac:dyDescent="0.15">
      <c r="B42" s="1082"/>
      <c r="C42" s="385" t="s">
        <v>43</v>
      </c>
      <c r="D42" s="611">
        <v>0</v>
      </c>
      <c r="E42" s="609" t="s">
        <v>85</v>
      </c>
      <c r="F42" s="591"/>
      <c r="G42" s="591"/>
      <c r="H42" s="592"/>
      <c r="I42" s="387"/>
      <c r="J42" s="392"/>
    </row>
    <row r="43" spans="2:10" ht="18" customHeight="1" x14ac:dyDescent="0.15">
      <c r="B43" s="1082"/>
      <c r="C43" s="385" t="s">
        <v>40</v>
      </c>
      <c r="D43" s="611">
        <v>0</v>
      </c>
      <c r="E43" s="609"/>
      <c r="F43" s="593"/>
      <c r="G43" s="593"/>
      <c r="H43" s="592"/>
      <c r="I43" s="387"/>
      <c r="J43" s="392"/>
    </row>
    <row r="44" spans="2:10" ht="18" customHeight="1" x14ac:dyDescent="0.15">
      <c r="B44" s="1082"/>
      <c r="C44" s="385" t="s">
        <v>56</v>
      </c>
      <c r="D44" s="611">
        <v>0</v>
      </c>
      <c r="E44" s="609"/>
      <c r="F44" s="594"/>
      <c r="G44" s="594"/>
      <c r="H44" s="592"/>
      <c r="I44" s="394"/>
      <c r="J44" s="392"/>
    </row>
    <row r="45" spans="2:10" ht="18" customHeight="1" x14ac:dyDescent="0.15">
      <c r="B45" s="1082"/>
      <c r="C45" s="375" t="s">
        <v>38</v>
      </c>
      <c r="D45" s="376">
        <f>SUM(I45:I47)</f>
        <v>0</v>
      </c>
      <c r="E45" s="608" t="s">
        <v>293</v>
      </c>
      <c r="F45" s="595">
        <v>1</v>
      </c>
      <c r="G45" s="595">
        <v>1</v>
      </c>
      <c r="H45" s="577">
        <v>120</v>
      </c>
      <c r="I45" s="383">
        <v>0</v>
      </c>
      <c r="J45" s="378"/>
    </row>
    <row r="46" spans="2:10" ht="18" customHeight="1" x14ac:dyDescent="0.15">
      <c r="B46" s="1082"/>
      <c r="C46" s="151"/>
      <c r="D46" s="152"/>
      <c r="E46" s="606" t="s">
        <v>294</v>
      </c>
      <c r="F46" s="596">
        <v>0</v>
      </c>
      <c r="G46" s="596">
        <v>1</v>
      </c>
      <c r="H46" s="579">
        <v>140</v>
      </c>
      <c r="I46" s="170">
        <f>F46/G46*H46</f>
        <v>0</v>
      </c>
      <c r="J46" s="156"/>
    </row>
    <row r="47" spans="2:10" ht="18" customHeight="1" x14ac:dyDescent="0.15">
      <c r="B47" s="1082"/>
      <c r="C47" s="379"/>
      <c r="D47" s="380"/>
      <c r="E47" s="607"/>
      <c r="F47" s="597"/>
      <c r="G47" s="597"/>
      <c r="H47" s="575"/>
      <c r="I47" s="384"/>
      <c r="J47" s="382"/>
    </row>
    <row r="48" spans="2:10" ht="18" customHeight="1" x14ac:dyDescent="0.15">
      <c r="B48" s="1082"/>
      <c r="C48" s="165" t="s">
        <v>106</v>
      </c>
      <c r="D48" s="172">
        <f>SUM(I48:I50)</f>
        <v>0</v>
      </c>
      <c r="E48" s="606"/>
      <c r="F48" s="598">
        <v>0</v>
      </c>
      <c r="G48" s="599">
        <v>1</v>
      </c>
      <c r="H48" s="579">
        <v>0</v>
      </c>
      <c r="I48" s="170">
        <f>F48/G48*H48</f>
        <v>0</v>
      </c>
      <c r="J48" s="156"/>
    </row>
    <row r="49" spans="2:10" ht="18" customHeight="1" x14ac:dyDescent="0.15">
      <c r="B49" s="1082"/>
      <c r="C49" s="165"/>
      <c r="D49" s="172"/>
      <c r="E49" s="606" t="s">
        <v>297</v>
      </c>
      <c r="F49" s="600">
        <v>0</v>
      </c>
      <c r="G49" s="601"/>
      <c r="H49" s="602">
        <v>0</v>
      </c>
      <c r="I49" s="170">
        <f>F49*H49</f>
        <v>0</v>
      </c>
      <c r="J49" s="156"/>
    </row>
    <row r="50" spans="2:10" ht="18" customHeight="1" x14ac:dyDescent="0.15">
      <c r="B50" s="1082"/>
      <c r="C50" s="390"/>
      <c r="D50" s="391"/>
      <c r="E50" s="607"/>
      <c r="F50" s="603"/>
      <c r="G50" s="604"/>
      <c r="H50" s="575"/>
      <c r="I50" s="381"/>
      <c r="J50" s="382"/>
    </row>
    <row r="51" spans="2:10" ht="18" customHeight="1" x14ac:dyDescent="0.15">
      <c r="B51" s="1082"/>
      <c r="C51" s="385" t="s">
        <v>44</v>
      </c>
      <c r="D51" s="611">
        <v>0</v>
      </c>
      <c r="E51" s="610"/>
      <c r="F51" s="393"/>
      <c r="G51" s="393"/>
      <c r="H51" s="387"/>
      <c r="I51" s="387"/>
      <c r="J51" s="392"/>
    </row>
    <row r="52" spans="2:10" ht="18" customHeight="1" x14ac:dyDescent="0.15">
      <c r="B52" s="1082"/>
      <c r="C52" s="385" t="s">
        <v>107</v>
      </c>
      <c r="D52" s="611">
        <v>0</v>
      </c>
      <c r="E52" s="386"/>
      <c r="F52" s="393"/>
      <c r="G52" s="393"/>
      <c r="H52" s="387"/>
      <c r="I52" s="387"/>
      <c r="J52" s="392"/>
    </row>
    <row r="53" spans="2:10" ht="18" customHeight="1" x14ac:dyDescent="0.15">
      <c r="B53" s="1082"/>
      <c r="C53" s="385" t="s">
        <v>41</v>
      </c>
      <c r="D53" s="611">
        <v>0</v>
      </c>
      <c r="E53" s="395"/>
      <c r="F53" s="396"/>
      <c r="G53" s="393"/>
      <c r="H53" s="387"/>
      <c r="I53" s="394"/>
      <c r="J53" s="397"/>
    </row>
    <row r="54" spans="2:10" ht="18" customHeight="1" x14ac:dyDescent="0.15">
      <c r="B54" s="1082"/>
      <c r="C54" s="385" t="s">
        <v>57</v>
      </c>
      <c r="D54" s="611">
        <v>0</v>
      </c>
      <c r="E54" s="395"/>
      <c r="F54" s="396"/>
      <c r="G54" s="393"/>
      <c r="H54" s="387"/>
      <c r="I54" s="394"/>
      <c r="J54" s="397"/>
    </row>
    <row r="55" spans="2:10" ht="18" customHeight="1" x14ac:dyDescent="0.15">
      <c r="B55" s="1082"/>
      <c r="C55" s="385" t="s">
        <v>382</v>
      </c>
      <c r="D55" s="611">
        <v>0</v>
      </c>
      <c r="E55" s="395"/>
      <c r="F55" s="396"/>
      <c r="G55" s="393"/>
      <c r="H55" s="387"/>
      <c r="I55" s="394"/>
      <c r="J55" s="397"/>
    </row>
    <row r="56" spans="2:10" ht="18" customHeight="1" x14ac:dyDescent="0.15">
      <c r="B56" s="1082"/>
      <c r="C56" s="173" t="s">
        <v>147</v>
      </c>
      <c r="D56" s="612">
        <v>0</v>
      </c>
      <c r="E56" s="429"/>
      <c r="F56" s="430"/>
      <c r="G56" s="162"/>
      <c r="H56" s="163"/>
      <c r="I56" s="431"/>
      <c r="J56" s="432"/>
    </row>
    <row r="57" spans="2:10" ht="18" customHeight="1" x14ac:dyDescent="0.15">
      <c r="B57" s="1083"/>
      <c r="C57" s="173" t="s">
        <v>361</v>
      </c>
      <c r="D57" s="174" t="e">
        <f>SUM(D25:D56)</f>
        <v>#DIV/0!</v>
      </c>
      <c r="E57" s="161"/>
      <c r="F57" s="162"/>
      <c r="G57" s="162"/>
      <c r="H57" s="163"/>
      <c r="I57" s="163"/>
      <c r="J57" s="164"/>
    </row>
    <row r="58" spans="2:10" ht="18" customHeight="1" thickBot="1" x14ac:dyDescent="0.2">
      <c r="B58" s="1073" t="s">
        <v>46</v>
      </c>
      <c r="C58" s="1074"/>
      <c r="D58" s="175" t="e">
        <f>D23-D57</f>
        <v>#DIV/0!</v>
      </c>
      <c r="E58" s="176" t="s">
        <v>86</v>
      </c>
      <c r="F58" s="177" t="e">
        <f>D58/D23</f>
        <v>#DIV/0!</v>
      </c>
      <c r="G58" s="178"/>
      <c r="H58" s="179"/>
      <c r="I58" s="179"/>
      <c r="J58" s="180"/>
    </row>
    <row r="59" spans="2:10" s="171" customFormat="1" ht="18" customHeight="1" x14ac:dyDescent="0.15">
      <c r="B59" s="181"/>
      <c r="C59" s="181"/>
      <c r="D59" s="182"/>
      <c r="E59" s="183"/>
      <c r="F59" s="184"/>
      <c r="G59" s="183"/>
      <c r="H59" s="182"/>
      <c r="I59" s="182"/>
      <c r="J59" s="185"/>
    </row>
    <row r="60" spans="2:10" ht="18" customHeight="1" x14ac:dyDescent="0.15">
      <c r="B60" s="181"/>
      <c r="C60" s="181"/>
      <c r="D60" s="182"/>
      <c r="E60" s="183"/>
      <c r="F60" s="184"/>
      <c r="G60" s="183"/>
      <c r="H60" s="182"/>
      <c r="I60" s="182"/>
      <c r="J60" s="185"/>
    </row>
    <row r="61" spans="2:10" ht="18" customHeight="1" x14ac:dyDescent="0.15">
      <c r="B61" s="181"/>
      <c r="C61" s="181"/>
      <c r="D61" s="182"/>
      <c r="E61" s="183"/>
      <c r="F61" s="184"/>
      <c r="G61" s="183"/>
      <c r="H61" s="182"/>
      <c r="I61" s="182"/>
      <c r="J61" s="185"/>
    </row>
    <row r="62" spans="2:10" ht="18" customHeight="1" x14ac:dyDescent="0.15">
      <c r="B62" s="181"/>
      <c r="C62" s="181"/>
      <c r="D62" s="182"/>
      <c r="E62" s="183"/>
      <c r="F62" s="184"/>
      <c r="G62" s="183"/>
      <c r="H62" s="182"/>
      <c r="I62" s="182"/>
      <c r="J62" s="185"/>
    </row>
    <row r="63" spans="2:10" ht="18" customHeight="1" x14ac:dyDescent="0.15">
      <c r="J63" s="187"/>
    </row>
    <row r="64" spans="2:10" ht="18" customHeight="1" x14ac:dyDescent="0.15">
      <c r="F64" s="188"/>
    </row>
    <row r="65" spans="6:11" ht="18" customHeight="1" x14ac:dyDescent="0.15">
      <c r="H65" s="150"/>
      <c r="I65" s="150"/>
      <c r="J65" s="150"/>
      <c r="K65" s="150"/>
    </row>
    <row r="66" spans="6:11" ht="18" customHeight="1" x14ac:dyDescent="0.15">
      <c r="H66" s="189"/>
    </row>
    <row r="67" spans="6:11" ht="18" customHeight="1" x14ac:dyDescent="0.15">
      <c r="H67" s="189"/>
    </row>
    <row r="68" spans="6:11" ht="18" customHeight="1" x14ac:dyDescent="0.15">
      <c r="H68" s="189"/>
    </row>
    <row r="69" spans="6:11" ht="18" customHeight="1" x14ac:dyDescent="0.15">
      <c r="H69" s="189"/>
    </row>
    <row r="70" spans="6:11" ht="18" customHeight="1" x14ac:dyDescent="0.15">
      <c r="H70" s="189"/>
    </row>
    <row r="71" spans="6:11" ht="18" customHeight="1" x14ac:dyDescent="0.15">
      <c r="H71" s="189"/>
    </row>
    <row r="72" spans="6:11" ht="18" customHeight="1" x14ac:dyDescent="0.15">
      <c r="H72" s="189"/>
    </row>
    <row r="73" spans="6:11" ht="18" customHeight="1" x14ac:dyDescent="0.15">
      <c r="H73" s="189"/>
    </row>
    <row r="78" spans="6:11" ht="18" customHeight="1" x14ac:dyDescent="0.15">
      <c r="F78" s="188"/>
    </row>
    <row r="79" spans="6:11" ht="18" customHeight="1" x14ac:dyDescent="0.15">
      <c r="H79" s="150"/>
      <c r="I79" s="150"/>
      <c r="J79" s="150"/>
      <c r="K79" s="150"/>
    </row>
    <row r="80" spans="6:11" ht="18" customHeight="1" x14ac:dyDescent="0.15">
      <c r="H80" s="189"/>
    </row>
    <row r="81" spans="8:8" ht="18" customHeight="1" x14ac:dyDescent="0.15">
      <c r="H81" s="189"/>
    </row>
    <row r="82" spans="8:8" ht="18" customHeight="1" x14ac:dyDescent="0.15">
      <c r="H82" s="189"/>
    </row>
    <row r="83" spans="8:8" ht="18" customHeight="1" x14ac:dyDescent="0.15">
      <c r="H83" s="189"/>
    </row>
    <row r="84" spans="8:8" ht="18" customHeight="1" x14ac:dyDescent="0.15">
      <c r="H84" s="189"/>
    </row>
    <row r="85" spans="8:8" ht="18" customHeight="1" x14ac:dyDescent="0.15">
      <c r="H85" s="189"/>
    </row>
    <row r="86" spans="8:8" ht="18" customHeight="1" x14ac:dyDescent="0.15">
      <c r="H86" s="189"/>
    </row>
    <row r="87" spans="8:8" ht="18" customHeight="1" x14ac:dyDescent="0.15">
      <c r="H87" s="189"/>
    </row>
  </sheetData>
  <mergeCells count="4">
    <mergeCell ref="B58:C58"/>
    <mergeCell ref="B24:B57"/>
    <mergeCell ref="B4:B23"/>
    <mergeCell ref="E4:J4"/>
  </mergeCells>
  <phoneticPr fontId="2"/>
  <pageMargins left="0.78740157480314965" right="0.78740157480314965" top="0.78740157480314965" bottom="0.78740157480314965" header="0" footer="0"/>
  <pageSetup paperSize="9" scale="62" orientation="portrait" horizontalDpi="360" verticalDpi="360"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3"/>
  <sheetViews>
    <sheetView zoomScale="85" zoomScaleNormal="85" workbookViewId="0">
      <selection activeCell="J13" sqref="J13"/>
    </sheetView>
  </sheetViews>
  <sheetFormatPr defaultRowHeight="13.5" x14ac:dyDescent="0.15"/>
  <cols>
    <col min="1" max="1" width="3.375" style="1" customWidth="1"/>
    <col min="2" max="2" width="4" style="1" customWidth="1"/>
    <col min="3" max="3" width="4.75" style="1" customWidth="1"/>
    <col min="4" max="4" width="18.375" style="1" customWidth="1"/>
    <col min="5" max="14" width="12.125" style="1" customWidth="1"/>
    <col min="15" max="15" width="3" style="1" customWidth="1"/>
    <col min="16" max="16384" width="9" style="1"/>
  </cols>
  <sheetData>
    <row r="1" spans="2:16" ht="21" x14ac:dyDescent="0.15">
      <c r="B1" s="14" t="s">
        <v>366</v>
      </c>
      <c r="E1" s="427"/>
      <c r="F1" s="427"/>
      <c r="J1" s="427"/>
      <c r="K1" s="427"/>
      <c r="P1" s="427" t="s">
        <v>447</v>
      </c>
    </row>
    <row r="2" spans="2:16" ht="14.25" thickBot="1" x14ac:dyDescent="0.2"/>
    <row r="3" spans="2:16" ht="24" customHeight="1" thickBot="1" x14ac:dyDescent="0.2">
      <c r="B3" s="60"/>
      <c r="C3" s="56"/>
      <c r="D3" s="203"/>
      <c r="E3" s="194" t="s">
        <v>118</v>
      </c>
      <c r="F3" s="57" t="s">
        <v>119</v>
      </c>
      <c r="G3" s="57" t="s">
        <v>120</v>
      </c>
      <c r="H3" s="57" t="s">
        <v>121</v>
      </c>
      <c r="I3" s="59" t="s">
        <v>458</v>
      </c>
      <c r="J3" s="194" t="s">
        <v>557</v>
      </c>
      <c r="K3" s="57" t="s">
        <v>558</v>
      </c>
      <c r="L3" s="57" t="s">
        <v>559</v>
      </c>
      <c r="M3" s="57" t="s">
        <v>560</v>
      </c>
      <c r="N3" s="59" t="s">
        <v>561</v>
      </c>
    </row>
    <row r="4" spans="2:16" ht="27.75" customHeight="1" x14ac:dyDescent="0.15">
      <c r="B4" s="1091" t="s">
        <v>122</v>
      </c>
      <c r="C4" s="197" t="s">
        <v>374</v>
      </c>
      <c r="D4" s="204"/>
      <c r="E4" s="616"/>
      <c r="F4" s="198">
        <f t="shared" ref="F4:N4" si="0">E21</f>
        <v>0</v>
      </c>
      <c r="G4" s="198">
        <f t="shared" si="0"/>
        <v>0</v>
      </c>
      <c r="H4" s="198">
        <f t="shared" si="0"/>
        <v>0</v>
      </c>
      <c r="I4" s="199">
        <f t="shared" si="0"/>
        <v>0</v>
      </c>
      <c r="J4" s="198">
        <f t="shared" si="0"/>
        <v>0</v>
      </c>
      <c r="K4" s="198">
        <f t="shared" si="0"/>
        <v>0</v>
      </c>
      <c r="L4" s="198">
        <f t="shared" si="0"/>
        <v>0</v>
      </c>
      <c r="M4" s="198">
        <f t="shared" si="0"/>
        <v>0</v>
      </c>
      <c r="N4" s="199">
        <f t="shared" si="0"/>
        <v>0</v>
      </c>
      <c r="P4" s="1" t="s">
        <v>441</v>
      </c>
    </row>
    <row r="5" spans="2:16" ht="27.75" customHeight="1" x14ac:dyDescent="0.15">
      <c r="B5" s="1086"/>
      <c r="C5" s="1084" t="s">
        <v>310</v>
      </c>
      <c r="D5" s="205" t="s">
        <v>388</v>
      </c>
      <c r="E5" s="724">
        <f>SUM('１０．収支計画(部門別)'!D8:D11)</f>
        <v>0</v>
      </c>
      <c r="F5" s="724">
        <f>SUM('１０．収支計画(部門別)'!E8:E11)</f>
        <v>0</v>
      </c>
      <c r="G5" s="724">
        <f>SUM('１０．収支計画(部門別)'!F8:F11)</f>
        <v>0</v>
      </c>
      <c r="H5" s="724">
        <f>SUM('１０．収支計画(部門別)'!G8:G11)</f>
        <v>0</v>
      </c>
      <c r="I5" s="725">
        <f>SUM('１０．収支計画(部門別)'!M8:M11)</f>
        <v>0</v>
      </c>
      <c r="J5" s="724">
        <f>SUM('１０．収支計画(部門別)'!I8:I11)</f>
        <v>0</v>
      </c>
      <c r="K5" s="724">
        <f>SUM('１０．収支計画(部門別)'!J8:J11)</f>
        <v>0</v>
      </c>
      <c r="L5" s="724">
        <f>SUM('１０．収支計画(部門別)'!K8:K11)</f>
        <v>0</v>
      </c>
      <c r="M5" s="724">
        <f>SUM('１０．収支計画(部門別)'!L8:L11)</f>
        <v>0</v>
      </c>
      <c r="N5" s="725">
        <f>SUM('１０．収支計画(部門別)'!R8:R11)</f>
        <v>0</v>
      </c>
      <c r="P5" s="1" t="s">
        <v>448</v>
      </c>
    </row>
    <row r="6" spans="2:16" ht="27.75" customHeight="1" x14ac:dyDescent="0.15">
      <c r="B6" s="1086"/>
      <c r="C6" s="1085"/>
      <c r="D6" s="205" t="s">
        <v>375</v>
      </c>
      <c r="E6" s="724">
        <f>'１０．収支計画(部門別)'!D12</f>
        <v>0</v>
      </c>
      <c r="F6" s="726">
        <f>'１０．収支計画(部門別)'!E12</f>
        <v>0</v>
      </c>
      <c r="G6" s="726">
        <f>'１０．収支計画(部門別)'!F12</f>
        <v>0</v>
      </c>
      <c r="H6" s="726">
        <f>'１０．収支計画(部門別)'!G12</f>
        <v>0</v>
      </c>
      <c r="I6" s="727">
        <f>'１０．収支計画(部門別)'!M12</f>
        <v>0</v>
      </c>
      <c r="J6" s="724">
        <f>'１０．収支計画(部門別)'!I12</f>
        <v>0</v>
      </c>
      <c r="K6" s="726">
        <f>'１０．収支計画(部門別)'!J12</f>
        <v>0</v>
      </c>
      <c r="L6" s="726">
        <f>'１０．収支計画(部門別)'!K12</f>
        <v>0</v>
      </c>
      <c r="M6" s="726">
        <f>'１０．収支計画(部門別)'!L12</f>
        <v>0</v>
      </c>
      <c r="N6" s="727">
        <f>'１０．収支計画(部門別)'!R12</f>
        <v>0</v>
      </c>
      <c r="P6" s="1" t="s">
        <v>449</v>
      </c>
    </row>
    <row r="7" spans="2:16" ht="27.75" customHeight="1" x14ac:dyDescent="0.15">
      <c r="B7" s="1086"/>
      <c r="C7" s="1085"/>
      <c r="D7" s="205" t="s">
        <v>384</v>
      </c>
      <c r="E7" s="724">
        <f>'１０．収支計画(部門別)'!D13</f>
        <v>0</v>
      </c>
      <c r="F7" s="726">
        <f>'１０．収支計画(部門別)'!E13</f>
        <v>0</v>
      </c>
      <c r="G7" s="726">
        <f>'１０．収支計画(部門別)'!F13</f>
        <v>0</v>
      </c>
      <c r="H7" s="726">
        <f>'１０．収支計画(部門別)'!G13</f>
        <v>0</v>
      </c>
      <c r="I7" s="727">
        <f>'１０．収支計画(部門別)'!M13</f>
        <v>0</v>
      </c>
      <c r="J7" s="724">
        <f>'１０．収支計画(部門別)'!I13</f>
        <v>0</v>
      </c>
      <c r="K7" s="726">
        <f>'１０．収支計画(部門別)'!J13</f>
        <v>0</v>
      </c>
      <c r="L7" s="726">
        <f>'１０．収支計画(部門別)'!K13</f>
        <v>0</v>
      </c>
      <c r="M7" s="726">
        <f>'１０．収支計画(部門別)'!L13</f>
        <v>0</v>
      </c>
      <c r="N7" s="727">
        <f>'１０．収支計画(部門別)'!R13</f>
        <v>0</v>
      </c>
      <c r="P7" s="1" t="s">
        <v>450</v>
      </c>
    </row>
    <row r="8" spans="2:16" ht="27.75" customHeight="1" x14ac:dyDescent="0.15">
      <c r="B8" s="1086"/>
      <c r="C8" s="1084" t="s">
        <v>385</v>
      </c>
      <c r="D8" s="205" t="s">
        <v>386</v>
      </c>
      <c r="E8" s="617"/>
      <c r="F8" s="618"/>
      <c r="G8" s="618"/>
      <c r="H8" s="618"/>
      <c r="I8" s="619"/>
      <c r="J8" s="617"/>
      <c r="K8" s="618"/>
      <c r="L8" s="618"/>
      <c r="M8" s="618"/>
      <c r="N8" s="619"/>
    </row>
    <row r="9" spans="2:16" ht="27.75" customHeight="1" x14ac:dyDescent="0.15">
      <c r="B9" s="1086"/>
      <c r="C9" s="1085"/>
      <c r="D9" s="205" t="s">
        <v>387</v>
      </c>
      <c r="E9" s="617"/>
      <c r="F9" s="618"/>
      <c r="G9" s="618"/>
      <c r="H9" s="618"/>
      <c r="I9" s="619"/>
      <c r="J9" s="617"/>
      <c r="K9" s="618"/>
      <c r="L9" s="618"/>
      <c r="M9" s="618"/>
      <c r="N9" s="619"/>
    </row>
    <row r="10" spans="2:16" ht="27.75" customHeight="1" x14ac:dyDescent="0.15">
      <c r="B10" s="1086"/>
      <c r="C10" s="1093" t="s">
        <v>422</v>
      </c>
      <c r="D10" s="1094"/>
      <c r="E10" s="617"/>
      <c r="F10" s="618"/>
      <c r="G10" s="618"/>
      <c r="H10" s="618"/>
      <c r="I10" s="619"/>
      <c r="J10" s="617"/>
      <c r="K10" s="618"/>
      <c r="L10" s="618"/>
      <c r="M10" s="618"/>
      <c r="N10" s="619"/>
    </row>
    <row r="11" spans="2:16" ht="27.75" customHeight="1" thickBot="1" x14ac:dyDescent="0.2">
      <c r="B11" s="1092"/>
      <c r="C11" s="191" t="s">
        <v>313</v>
      </c>
      <c r="D11" s="206"/>
      <c r="E11" s="202">
        <f t="shared" ref="E11:I11" si="1">SUM(E4:E10)</f>
        <v>0</v>
      </c>
      <c r="F11" s="2">
        <f t="shared" si="1"/>
        <v>0</v>
      </c>
      <c r="G11" s="2">
        <f t="shared" si="1"/>
        <v>0</v>
      </c>
      <c r="H11" s="2">
        <f t="shared" si="1"/>
        <v>0</v>
      </c>
      <c r="I11" s="3">
        <f t="shared" si="1"/>
        <v>0</v>
      </c>
      <c r="J11" s="202">
        <f t="shared" ref="J11:N11" si="2">SUM(J4:J10)</f>
        <v>0</v>
      </c>
      <c r="K11" s="2">
        <f t="shared" si="2"/>
        <v>0</v>
      </c>
      <c r="L11" s="2">
        <f t="shared" si="2"/>
        <v>0</v>
      </c>
      <c r="M11" s="2">
        <f t="shared" si="2"/>
        <v>0</v>
      </c>
      <c r="N11" s="3">
        <f t="shared" si="2"/>
        <v>0</v>
      </c>
    </row>
    <row r="12" spans="2:16" ht="27.75" customHeight="1" thickTop="1" x14ac:dyDescent="0.15">
      <c r="B12" s="1086" t="s">
        <v>123</v>
      </c>
      <c r="C12" s="1089" t="s">
        <v>311</v>
      </c>
      <c r="D12" s="207" t="s">
        <v>379</v>
      </c>
      <c r="E12" s="728">
        <f>SUM('１０．収支計画(部門別)'!D15:D18)</f>
        <v>0</v>
      </c>
      <c r="F12" s="729">
        <f>SUM('１０．収支計画(部門別)'!E15:E18)</f>
        <v>0</v>
      </c>
      <c r="G12" s="729">
        <f>SUM('１０．収支計画(部門別)'!F15:F18)</f>
        <v>0</v>
      </c>
      <c r="H12" s="729">
        <f>SUM('１０．収支計画(部門別)'!G15:G18)</f>
        <v>0</v>
      </c>
      <c r="I12" s="730">
        <f>SUM('１０．収支計画(部門別)'!M15:M18)</f>
        <v>0</v>
      </c>
      <c r="J12" s="728">
        <f>SUM('１０．収支計画(部門別)'!I15:I18)</f>
        <v>0</v>
      </c>
      <c r="K12" s="729">
        <f>SUM('１０．収支計画(部門別)'!J15:J18)</f>
        <v>0</v>
      </c>
      <c r="L12" s="729">
        <f>SUM('１０．収支計画(部門別)'!K15:K18)</f>
        <v>0</v>
      </c>
      <c r="M12" s="729">
        <f>SUM('１０．収支計画(部門別)'!L15:L18)</f>
        <v>0</v>
      </c>
      <c r="N12" s="730">
        <f>SUM('１０．収支計画(部門別)'!R15:R18)</f>
        <v>0</v>
      </c>
      <c r="P12" s="1" t="s">
        <v>451</v>
      </c>
    </row>
    <row r="13" spans="2:16" ht="27.75" customHeight="1" x14ac:dyDescent="0.15">
      <c r="B13" s="1087"/>
      <c r="C13" s="1090"/>
      <c r="D13" s="205" t="s">
        <v>380</v>
      </c>
      <c r="E13" s="724">
        <f>'１０．収支計画(部門別)'!D19</f>
        <v>0</v>
      </c>
      <c r="F13" s="726">
        <f>'１０．収支計画(部門別)'!E19</f>
        <v>0</v>
      </c>
      <c r="G13" s="726">
        <f>'１０．収支計画(部門別)'!F19</f>
        <v>0</v>
      </c>
      <c r="H13" s="726">
        <f>'１０．収支計画(部門別)'!G19</f>
        <v>0</v>
      </c>
      <c r="I13" s="727">
        <f>'１０．収支計画(部門別)'!M19</f>
        <v>0</v>
      </c>
      <c r="J13" s="724">
        <f>'１０．収支計画(部門別)'!I19</f>
        <v>0</v>
      </c>
      <c r="K13" s="726">
        <f>'１０．収支計画(部門別)'!J19</f>
        <v>0</v>
      </c>
      <c r="L13" s="726">
        <f>'１０．収支計画(部門別)'!K19</f>
        <v>0</v>
      </c>
      <c r="M13" s="726">
        <f>'１０．収支計画(部門別)'!L19</f>
        <v>0</v>
      </c>
      <c r="N13" s="727">
        <f>'１０．収支計画(部門別)'!R19</f>
        <v>0</v>
      </c>
      <c r="P13" s="1" t="s">
        <v>452</v>
      </c>
    </row>
    <row r="14" spans="2:16" ht="27.75" customHeight="1" x14ac:dyDescent="0.15">
      <c r="B14" s="1087"/>
      <c r="C14" s="1090"/>
      <c r="D14" s="205" t="s">
        <v>381</v>
      </c>
      <c r="E14" s="724">
        <f>SUM('１０．収支計画(部門別)'!D21:D31)</f>
        <v>0</v>
      </c>
      <c r="F14" s="726">
        <f>SUM('１０．収支計画(部門別)'!E21:E31)</f>
        <v>0</v>
      </c>
      <c r="G14" s="726">
        <f>SUM('１０．収支計画(部門別)'!F21:F31)</f>
        <v>0</v>
      </c>
      <c r="H14" s="726">
        <f>SUM('１０．収支計画(部門別)'!G21:G31)</f>
        <v>0</v>
      </c>
      <c r="I14" s="727">
        <f>SUM('１０．収支計画(部門別)'!M21:M31)</f>
        <v>0</v>
      </c>
      <c r="J14" s="724">
        <f>SUM('１０．収支計画(部門別)'!I21:I31)</f>
        <v>0</v>
      </c>
      <c r="K14" s="726">
        <f>SUM('１０．収支計画(部門別)'!J21:J31)</f>
        <v>0</v>
      </c>
      <c r="L14" s="726">
        <f>SUM('１０．収支計画(部門別)'!K21:K31)</f>
        <v>0</v>
      </c>
      <c r="M14" s="726">
        <f>SUM('１０．収支計画(部門別)'!L21:L31)</f>
        <v>0</v>
      </c>
      <c r="N14" s="727">
        <f>SUM('１０．収支計画(部門別)'!R21:R31)</f>
        <v>0</v>
      </c>
      <c r="P14" s="1" t="s">
        <v>453</v>
      </c>
    </row>
    <row r="15" spans="2:16" ht="27.75" customHeight="1" x14ac:dyDescent="0.15">
      <c r="B15" s="1087"/>
      <c r="C15" s="1090"/>
      <c r="D15" s="205" t="s">
        <v>383</v>
      </c>
      <c r="E15" s="617"/>
      <c r="F15" s="618"/>
      <c r="G15" s="618"/>
      <c r="H15" s="618"/>
      <c r="I15" s="619"/>
      <c r="J15" s="617"/>
      <c r="K15" s="618"/>
      <c r="L15" s="618"/>
      <c r="M15" s="618"/>
      <c r="N15" s="619"/>
      <c r="P15" s="1" t="s">
        <v>442</v>
      </c>
    </row>
    <row r="16" spans="2:16" ht="27.75" customHeight="1" x14ac:dyDescent="0.15">
      <c r="B16" s="1087"/>
      <c r="C16" s="712" t="s">
        <v>124</v>
      </c>
      <c r="D16" s="205" t="s">
        <v>423</v>
      </c>
      <c r="E16" s="724">
        <f>'８．資金計画'!L20</f>
        <v>0</v>
      </c>
      <c r="F16" s="726">
        <f>'８．資金計画'!M20</f>
        <v>0</v>
      </c>
      <c r="G16" s="726">
        <f>'８．資金計画'!N20</f>
        <v>0</v>
      </c>
      <c r="H16" s="726">
        <f>'８．資金計画'!O20</f>
        <v>0</v>
      </c>
      <c r="I16" s="727">
        <f>'８．資金計画'!P20</f>
        <v>0</v>
      </c>
      <c r="J16" s="724">
        <f>'８．資金計画'!Q20</f>
        <v>0</v>
      </c>
      <c r="K16" s="726">
        <f>'８．資金計画'!R20</f>
        <v>0</v>
      </c>
      <c r="L16" s="726">
        <f>'８．資金計画'!S20</f>
        <v>0</v>
      </c>
      <c r="M16" s="726">
        <f>'８．資金計画'!T20</f>
        <v>0</v>
      </c>
      <c r="N16" s="727">
        <f>'８．資金計画'!U20</f>
        <v>0</v>
      </c>
      <c r="P16" s="1" t="s">
        <v>454</v>
      </c>
    </row>
    <row r="17" spans="2:16" ht="27.75" customHeight="1" x14ac:dyDescent="0.15">
      <c r="B17" s="1087"/>
      <c r="C17" s="1089" t="s">
        <v>125</v>
      </c>
      <c r="D17" s="205" t="s">
        <v>126</v>
      </c>
      <c r="E17" s="617"/>
      <c r="F17" s="618"/>
      <c r="G17" s="618"/>
      <c r="H17" s="618"/>
      <c r="I17" s="619"/>
      <c r="J17" s="617"/>
      <c r="K17" s="618"/>
      <c r="L17" s="618"/>
      <c r="M17" s="618"/>
      <c r="N17" s="619"/>
      <c r="P17" s="1" t="s">
        <v>443</v>
      </c>
    </row>
    <row r="18" spans="2:16" ht="27.75" customHeight="1" x14ac:dyDescent="0.15">
      <c r="B18" s="1087"/>
      <c r="C18" s="1090"/>
      <c r="D18" s="205" t="s">
        <v>127</v>
      </c>
      <c r="E18" s="617"/>
      <c r="F18" s="618"/>
      <c r="G18" s="618"/>
      <c r="H18" s="618"/>
      <c r="I18" s="619"/>
      <c r="J18" s="617"/>
      <c r="K18" s="618"/>
      <c r="L18" s="618"/>
      <c r="M18" s="618"/>
      <c r="N18" s="619"/>
      <c r="P18" s="1" t="s">
        <v>444</v>
      </c>
    </row>
    <row r="19" spans="2:16" ht="27.75" customHeight="1" x14ac:dyDescent="0.15">
      <c r="B19" s="1087"/>
      <c r="C19" s="1090"/>
      <c r="D19" s="205" t="s">
        <v>389</v>
      </c>
      <c r="E19" s="617"/>
      <c r="F19" s="618"/>
      <c r="G19" s="618"/>
      <c r="H19" s="618"/>
      <c r="I19" s="619"/>
      <c r="J19" s="617"/>
      <c r="K19" s="618"/>
      <c r="L19" s="618"/>
      <c r="M19" s="618"/>
      <c r="N19" s="619"/>
      <c r="P19" s="1" t="s">
        <v>445</v>
      </c>
    </row>
    <row r="20" spans="2:16" ht="27.75" customHeight="1" thickBot="1" x14ac:dyDescent="0.2">
      <c r="B20" s="1088"/>
      <c r="C20" s="191" t="s">
        <v>314</v>
      </c>
      <c r="D20" s="206"/>
      <c r="E20" s="202">
        <f t="shared" ref="E20:I20" si="3">SUM(E12:E19)</f>
        <v>0</v>
      </c>
      <c r="F20" s="2">
        <f t="shared" si="3"/>
        <v>0</v>
      </c>
      <c r="G20" s="2">
        <f t="shared" si="3"/>
        <v>0</v>
      </c>
      <c r="H20" s="2">
        <f t="shared" si="3"/>
        <v>0</v>
      </c>
      <c r="I20" s="3">
        <f t="shared" si="3"/>
        <v>0</v>
      </c>
      <c r="J20" s="202">
        <f t="shared" ref="J20:N20" si="4">SUM(J12:J19)</f>
        <v>0</v>
      </c>
      <c r="K20" s="2">
        <f t="shared" si="4"/>
        <v>0</v>
      </c>
      <c r="L20" s="2">
        <f t="shared" si="4"/>
        <v>0</v>
      </c>
      <c r="M20" s="2">
        <f t="shared" si="4"/>
        <v>0</v>
      </c>
      <c r="N20" s="3">
        <f t="shared" si="4"/>
        <v>0</v>
      </c>
    </row>
    <row r="21" spans="2:16" ht="27.75" customHeight="1" thickTop="1" thickBot="1" x14ac:dyDescent="0.2">
      <c r="B21" s="200" t="s">
        <v>312</v>
      </c>
      <c r="C21" s="201"/>
      <c r="D21" s="208"/>
      <c r="E21" s="18">
        <f t="shared" ref="E21:I21" si="5">E11-E20</f>
        <v>0</v>
      </c>
      <c r="F21" s="4">
        <f t="shared" si="5"/>
        <v>0</v>
      </c>
      <c r="G21" s="4">
        <f t="shared" si="5"/>
        <v>0</v>
      </c>
      <c r="H21" s="4">
        <f t="shared" si="5"/>
        <v>0</v>
      </c>
      <c r="I21" s="5">
        <f t="shared" si="5"/>
        <v>0</v>
      </c>
      <c r="J21" s="18">
        <f t="shared" ref="J21:N21" si="6">J11-J20</f>
        <v>0</v>
      </c>
      <c r="K21" s="4">
        <f t="shared" si="6"/>
        <v>0</v>
      </c>
      <c r="L21" s="4">
        <f t="shared" si="6"/>
        <v>0</v>
      </c>
      <c r="M21" s="4">
        <f t="shared" si="6"/>
        <v>0</v>
      </c>
      <c r="N21" s="5">
        <f t="shared" si="6"/>
        <v>0</v>
      </c>
      <c r="P21" s="1" t="s">
        <v>446</v>
      </c>
    </row>
    <row r="22" spans="2:16" ht="15" customHeight="1" x14ac:dyDescent="0.15"/>
    <row r="23" spans="2:16" x14ac:dyDescent="0.15">
      <c r="B23" s="1" t="s">
        <v>316</v>
      </c>
    </row>
  </sheetData>
  <mergeCells count="7">
    <mergeCell ref="C5:C7"/>
    <mergeCell ref="C8:C9"/>
    <mergeCell ref="B12:B20"/>
    <mergeCell ref="C12:C15"/>
    <mergeCell ref="C17:C19"/>
    <mergeCell ref="B4:B11"/>
    <mergeCell ref="C10:D10"/>
  </mergeCells>
  <phoneticPr fontId="2"/>
  <pageMargins left="0.78740157480314965" right="0.78740157480314965" top="0.78740157480314965" bottom="0.78740157480314965" header="0" footer="0"/>
  <pageSetup paperSize="9" scale="7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3"/>
  <sheetViews>
    <sheetView topLeftCell="B1" zoomScale="85" zoomScaleNormal="85" workbookViewId="0">
      <selection activeCell="J18" sqref="J18"/>
    </sheetView>
  </sheetViews>
  <sheetFormatPr defaultRowHeight="13.5" x14ac:dyDescent="0.15"/>
  <cols>
    <col min="1" max="1" width="3.375" style="1" customWidth="1"/>
    <col min="2" max="2" width="4" style="1" customWidth="1"/>
    <col min="3" max="3" width="4.75" style="1" customWidth="1"/>
    <col min="4" max="4" width="18.375" style="1" customWidth="1"/>
    <col min="5" max="14" width="12.125" style="1" customWidth="1"/>
    <col min="15" max="15" width="3" style="1" customWidth="1"/>
    <col min="16" max="16384" width="9" style="1"/>
  </cols>
  <sheetData>
    <row r="1" spans="2:16" ht="21" x14ac:dyDescent="0.15">
      <c r="B1" s="14" t="s">
        <v>366</v>
      </c>
      <c r="E1" s="427"/>
      <c r="F1" s="427"/>
      <c r="J1" s="427"/>
      <c r="K1" s="427"/>
      <c r="P1" s="427" t="s">
        <v>447</v>
      </c>
    </row>
    <row r="2" spans="2:16" ht="14.25" thickBot="1" x14ac:dyDescent="0.2"/>
    <row r="3" spans="2:16" ht="24" customHeight="1" thickBot="1" x14ac:dyDescent="0.2">
      <c r="B3" s="60"/>
      <c r="C3" s="60"/>
      <c r="D3" s="203"/>
      <c r="E3" s="194" t="s">
        <v>118</v>
      </c>
      <c r="F3" s="57" t="s">
        <v>119</v>
      </c>
      <c r="G3" s="57" t="s">
        <v>120</v>
      </c>
      <c r="H3" s="57" t="s">
        <v>121</v>
      </c>
      <c r="I3" s="59" t="s">
        <v>458</v>
      </c>
      <c r="J3" s="194" t="s">
        <v>557</v>
      </c>
      <c r="K3" s="57" t="s">
        <v>558</v>
      </c>
      <c r="L3" s="57" t="s">
        <v>559</v>
      </c>
      <c r="M3" s="57" t="s">
        <v>560</v>
      </c>
      <c r="N3" s="59" t="s">
        <v>561</v>
      </c>
    </row>
    <row r="4" spans="2:16" ht="27.75" customHeight="1" x14ac:dyDescent="0.15">
      <c r="B4" s="1095" t="s">
        <v>122</v>
      </c>
      <c r="C4" s="855" t="s">
        <v>374</v>
      </c>
      <c r="D4" s="204"/>
      <c r="E4" s="616"/>
      <c r="F4" s="198">
        <f t="shared" ref="F4:N4" si="0">E21</f>
        <v>0</v>
      </c>
      <c r="G4" s="198">
        <f t="shared" si="0"/>
        <v>0</v>
      </c>
      <c r="H4" s="198">
        <f t="shared" si="0"/>
        <v>0</v>
      </c>
      <c r="I4" s="199">
        <f t="shared" si="0"/>
        <v>0</v>
      </c>
      <c r="J4" s="198">
        <f t="shared" si="0"/>
        <v>0</v>
      </c>
      <c r="K4" s="198">
        <f t="shared" si="0"/>
        <v>0</v>
      </c>
      <c r="L4" s="198">
        <f t="shared" si="0"/>
        <v>0</v>
      </c>
      <c r="M4" s="198">
        <f t="shared" si="0"/>
        <v>0</v>
      </c>
      <c r="N4" s="199">
        <f t="shared" si="0"/>
        <v>0</v>
      </c>
      <c r="P4" s="1" t="s">
        <v>441</v>
      </c>
    </row>
    <row r="5" spans="2:16" ht="27.75" customHeight="1" x14ac:dyDescent="0.15">
      <c r="B5" s="1096"/>
      <c r="C5" s="1098" t="s">
        <v>310</v>
      </c>
      <c r="D5" s="205" t="s">
        <v>388</v>
      </c>
      <c r="E5" s="724">
        <f>SUM('１０．収支計画(１部門)'!D8:D9)</f>
        <v>0</v>
      </c>
      <c r="F5" s="724">
        <f>SUM('１０．収支計画(１部門)'!E8:E9)</f>
        <v>0</v>
      </c>
      <c r="G5" s="724">
        <f>SUM('１０．収支計画(１部門)'!F8:F9)</f>
        <v>0</v>
      </c>
      <c r="H5" s="724">
        <f>SUM('１０．収支計画(１部門)'!G8:G9)</f>
        <v>0</v>
      </c>
      <c r="I5" s="856">
        <f>SUM('１０．収支計画(１部門)'!H8:H9)</f>
        <v>0</v>
      </c>
      <c r="J5" s="724">
        <f>SUM('１０．収支計画(１部門)'!I8:I9)</f>
        <v>0</v>
      </c>
      <c r="K5" s="724">
        <f>SUM('１０．収支計画(１部門)'!J8:J9)</f>
        <v>0</v>
      </c>
      <c r="L5" s="724">
        <f>SUM('１０．収支計画(１部門)'!K8:K9)</f>
        <v>0</v>
      </c>
      <c r="M5" s="724">
        <f>SUM('１０．収支計画(１部門)'!L8:L9)</f>
        <v>0</v>
      </c>
      <c r="N5" s="856">
        <f>SUM('１０．収支計画(１部門)'!M8:M9)</f>
        <v>0</v>
      </c>
      <c r="P5" s="1" t="s">
        <v>448</v>
      </c>
    </row>
    <row r="6" spans="2:16" ht="27.75" customHeight="1" x14ac:dyDescent="0.15">
      <c r="B6" s="1096"/>
      <c r="C6" s="1099"/>
      <c r="D6" s="205" t="s">
        <v>375</v>
      </c>
      <c r="E6" s="724">
        <f>'１０．収支計画(１部門)'!D10</f>
        <v>0</v>
      </c>
      <c r="F6" s="724">
        <f>'１０．収支計画(１部門)'!E10</f>
        <v>0</v>
      </c>
      <c r="G6" s="724">
        <f>'１０．収支計画(１部門)'!F10</f>
        <v>0</v>
      </c>
      <c r="H6" s="724">
        <f>'１０．収支計画(１部門)'!G10</f>
        <v>0</v>
      </c>
      <c r="I6" s="856">
        <f>'１０．収支計画(１部門)'!H10</f>
        <v>0</v>
      </c>
      <c r="J6" s="724">
        <f>'１０．収支計画(１部門)'!I10</f>
        <v>0</v>
      </c>
      <c r="K6" s="724">
        <f>'１０．収支計画(１部門)'!J10</f>
        <v>0</v>
      </c>
      <c r="L6" s="724">
        <f>'１０．収支計画(１部門)'!K10</f>
        <v>0</v>
      </c>
      <c r="M6" s="724">
        <f>'１０．収支計画(１部門)'!L10</f>
        <v>0</v>
      </c>
      <c r="N6" s="856">
        <f>'１０．収支計画(１部門)'!M10</f>
        <v>0</v>
      </c>
      <c r="P6" s="1" t="s">
        <v>449</v>
      </c>
    </row>
    <row r="7" spans="2:16" ht="27.75" customHeight="1" x14ac:dyDescent="0.15">
      <c r="B7" s="1096"/>
      <c r="C7" s="1099"/>
      <c r="D7" s="205" t="s">
        <v>384</v>
      </c>
      <c r="E7" s="724">
        <f>'１０．収支計画(１部門)'!D11</f>
        <v>0</v>
      </c>
      <c r="F7" s="724">
        <f>'１０．収支計画(１部門)'!E11</f>
        <v>0</v>
      </c>
      <c r="G7" s="724">
        <f>'１０．収支計画(１部門)'!F11</f>
        <v>0</v>
      </c>
      <c r="H7" s="724">
        <f>'１０．収支計画(１部門)'!G11</f>
        <v>0</v>
      </c>
      <c r="I7" s="856">
        <f>'１０．収支計画(１部門)'!H11</f>
        <v>0</v>
      </c>
      <c r="J7" s="724">
        <f>'１０．収支計画(１部門)'!I11</f>
        <v>0</v>
      </c>
      <c r="K7" s="724">
        <f>'１０．収支計画(１部門)'!J11</f>
        <v>0</v>
      </c>
      <c r="L7" s="724">
        <f>'１０．収支計画(１部門)'!K11</f>
        <v>0</v>
      </c>
      <c r="M7" s="724">
        <f>'１０．収支計画(１部門)'!L11</f>
        <v>0</v>
      </c>
      <c r="N7" s="856">
        <f>'１０．収支計画(１部門)'!M11</f>
        <v>0</v>
      </c>
      <c r="P7" s="1" t="s">
        <v>450</v>
      </c>
    </row>
    <row r="8" spans="2:16" ht="27.75" customHeight="1" x14ac:dyDescent="0.15">
      <c r="B8" s="1096"/>
      <c r="C8" s="1098" t="s">
        <v>385</v>
      </c>
      <c r="D8" s="205" t="s">
        <v>386</v>
      </c>
      <c r="E8" s="617"/>
      <c r="F8" s="618"/>
      <c r="G8" s="618"/>
      <c r="H8" s="618"/>
      <c r="I8" s="619"/>
      <c r="J8" s="617"/>
      <c r="K8" s="618"/>
      <c r="L8" s="618"/>
      <c r="M8" s="618"/>
      <c r="N8" s="619"/>
    </row>
    <row r="9" spans="2:16" ht="27.75" customHeight="1" x14ac:dyDescent="0.15">
      <c r="B9" s="1096"/>
      <c r="C9" s="1099"/>
      <c r="D9" s="205" t="s">
        <v>387</v>
      </c>
      <c r="E9" s="617"/>
      <c r="F9" s="618"/>
      <c r="G9" s="618"/>
      <c r="H9" s="618"/>
      <c r="I9" s="619"/>
      <c r="J9" s="617"/>
      <c r="K9" s="618"/>
      <c r="L9" s="618"/>
      <c r="M9" s="618"/>
      <c r="N9" s="619"/>
    </row>
    <row r="10" spans="2:16" ht="27.75" customHeight="1" x14ac:dyDescent="0.15">
      <c r="B10" s="1096"/>
      <c r="C10" s="1100" t="s">
        <v>422</v>
      </c>
      <c r="D10" s="1094"/>
      <c r="E10" s="617"/>
      <c r="F10" s="618"/>
      <c r="G10" s="618"/>
      <c r="H10" s="618"/>
      <c r="I10" s="619"/>
      <c r="J10" s="617"/>
      <c r="K10" s="618"/>
      <c r="L10" s="618"/>
      <c r="M10" s="618"/>
      <c r="N10" s="619"/>
    </row>
    <row r="11" spans="2:16" ht="27.75" customHeight="1" thickBot="1" x14ac:dyDescent="0.2">
      <c r="B11" s="1097"/>
      <c r="C11" s="857" t="s">
        <v>313</v>
      </c>
      <c r="D11" s="206"/>
      <c r="E11" s="202">
        <f t="shared" ref="E11:I11" si="1">SUM(E4:E10)</f>
        <v>0</v>
      </c>
      <c r="F11" s="2">
        <f t="shared" si="1"/>
        <v>0</v>
      </c>
      <c r="G11" s="2">
        <f t="shared" si="1"/>
        <v>0</v>
      </c>
      <c r="H11" s="2">
        <f t="shared" si="1"/>
        <v>0</v>
      </c>
      <c r="I11" s="3">
        <f t="shared" si="1"/>
        <v>0</v>
      </c>
      <c r="J11" s="202">
        <f t="shared" ref="J11:N11" si="2">SUM(J4:J10)</f>
        <v>0</v>
      </c>
      <c r="K11" s="2">
        <f t="shared" si="2"/>
        <v>0</v>
      </c>
      <c r="L11" s="2">
        <f t="shared" si="2"/>
        <v>0</v>
      </c>
      <c r="M11" s="2">
        <f t="shared" si="2"/>
        <v>0</v>
      </c>
      <c r="N11" s="3">
        <f t="shared" si="2"/>
        <v>0</v>
      </c>
    </row>
    <row r="12" spans="2:16" ht="27.75" customHeight="1" thickTop="1" x14ac:dyDescent="0.15">
      <c r="B12" s="1096" t="s">
        <v>123</v>
      </c>
      <c r="C12" s="1086" t="s">
        <v>311</v>
      </c>
      <c r="D12" s="207" t="s">
        <v>379</v>
      </c>
      <c r="E12" s="728">
        <f>SUM('１０．収支計画(１部門)'!D15:D18)</f>
        <v>0</v>
      </c>
      <c r="F12" s="728">
        <f>SUM('１０．収支計画(１部門)'!E15:E18)</f>
        <v>0</v>
      </c>
      <c r="G12" s="728">
        <f>SUM('１０．収支計画(１部門)'!F15:F18)</f>
        <v>0</v>
      </c>
      <c r="H12" s="728">
        <f>SUM('１０．収支計画(１部門)'!G15:G18)</f>
        <v>0</v>
      </c>
      <c r="I12" s="858">
        <f>SUM('１０．収支計画(１部門)'!H15:H18)</f>
        <v>0</v>
      </c>
      <c r="J12" s="728">
        <f>SUM('１０．収支計画(１部門)'!I15:I18)</f>
        <v>0</v>
      </c>
      <c r="K12" s="728">
        <f>SUM('１０．収支計画(１部門)'!J15:J18)</f>
        <v>0</v>
      </c>
      <c r="L12" s="728">
        <f>SUM('１０．収支計画(１部門)'!K15:K18)</f>
        <v>0</v>
      </c>
      <c r="M12" s="728">
        <f>SUM('１０．収支計画(１部門)'!L15:L18)</f>
        <v>0</v>
      </c>
      <c r="N12" s="858">
        <f>SUM('１０．収支計画(１部門)'!M15:M18)</f>
        <v>0</v>
      </c>
      <c r="P12" s="1" t="s">
        <v>451</v>
      </c>
    </row>
    <row r="13" spans="2:16" ht="27.75" customHeight="1" x14ac:dyDescent="0.15">
      <c r="B13" s="1101"/>
      <c r="C13" s="1087"/>
      <c r="D13" s="205" t="s">
        <v>380</v>
      </c>
      <c r="E13" s="724">
        <f>'１０．収支計画(１部門)'!D19</f>
        <v>0</v>
      </c>
      <c r="F13" s="724">
        <f>'１０．収支計画(１部門)'!E19</f>
        <v>0</v>
      </c>
      <c r="G13" s="724">
        <f>'１０．収支計画(１部門)'!F19</f>
        <v>0</v>
      </c>
      <c r="H13" s="724">
        <f>'１０．収支計画(１部門)'!G19</f>
        <v>0</v>
      </c>
      <c r="I13" s="856">
        <f>'１０．収支計画(１部門)'!H19</f>
        <v>0</v>
      </c>
      <c r="J13" s="724">
        <f>'１０．収支計画(１部門)'!I19</f>
        <v>0</v>
      </c>
      <c r="K13" s="724">
        <f>'１０．収支計画(１部門)'!J19</f>
        <v>0</v>
      </c>
      <c r="L13" s="724">
        <f>'１０．収支計画(１部門)'!K19</f>
        <v>0</v>
      </c>
      <c r="M13" s="724">
        <f>'１０．収支計画(１部門)'!L19</f>
        <v>0</v>
      </c>
      <c r="N13" s="856">
        <f>'１０．収支計画(１部門)'!M19</f>
        <v>0</v>
      </c>
      <c r="P13" s="1" t="s">
        <v>452</v>
      </c>
    </row>
    <row r="14" spans="2:16" ht="27.75" customHeight="1" x14ac:dyDescent="0.15">
      <c r="B14" s="1101"/>
      <c r="C14" s="1087"/>
      <c r="D14" s="205" t="s">
        <v>381</v>
      </c>
      <c r="E14" s="724">
        <f>SUM('１０．収支計画(１部門)'!D21:D31)</f>
        <v>0</v>
      </c>
      <c r="F14" s="724">
        <f>SUM('１０．収支計画(１部門)'!E21:E31)</f>
        <v>0</v>
      </c>
      <c r="G14" s="724">
        <f>SUM('１０．収支計画(１部門)'!F21:F31)</f>
        <v>0</v>
      </c>
      <c r="H14" s="724">
        <f>SUM('１０．収支計画(１部門)'!G21:G31)</f>
        <v>0</v>
      </c>
      <c r="I14" s="856">
        <f>SUM('１０．収支計画(１部門)'!H21:H31)</f>
        <v>0</v>
      </c>
      <c r="J14" s="724">
        <f>SUM('１０．収支計画(１部門)'!I21:I31)</f>
        <v>0</v>
      </c>
      <c r="K14" s="724">
        <f>SUM('１０．収支計画(１部門)'!J21:J31)</f>
        <v>0</v>
      </c>
      <c r="L14" s="724">
        <f>SUM('１０．収支計画(１部門)'!K21:K31)</f>
        <v>0</v>
      </c>
      <c r="M14" s="724">
        <f>SUM('１０．収支計画(１部門)'!L21:L31)</f>
        <v>0</v>
      </c>
      <c r="N14" s="856">
        <f>SUM('１０．収支計画(１部門)'!M21:M31)</f>
        <v>0</v>
      </c>
      <c r="P14" s="1" t="s">
        <v>453</v>
      </c>
    </row>
    <row r="15" spans="2:16" ht="27.75" customHeight="1" x14ac:dyDescent="0.15">
      <c r="B15" s="1101"/>
      <c r="C15" s="1087"/>
      <c r="D15" s="205" t="s">
        <v>383</v>
      </c>
      <c r="E15" s="617"/>
      <c r="F15" s="618"/>
      <c r="G15" s="618"/>
      <c r="H15" s="618"/>
      <c r="I15" s="619"/>
      <c r="J15" s="617"/>
      <c r="K15" s="618"/>
      <c r="L15" s="618"/>
      <c r="M15" s="618"/>
      <c r="N15" s="619"/>
      <c r="P15" s="1" t="s">
        <v>442</v>
      </c>
    </row>
    <row r="16" spans="2:16" ht="27.75" customHeight="1" x14ac:dyDescent="0.15">
      <c r="B16" s="1101"/>
      <c r="C16" s="859" t="s">
        <v>124</v>
      </c>
      <c r="D16" s="205" t="s">
        <v>423</v>
      </c>
      <c r="E16" s="724">
        <f>'８．資金計画'!L20</f>
        <v>0</v>
      </c>
      <c r="F16" s="726">
        <f>'８．資金計画'!M20</f>
        <v>0</v>
      </c>
      <c r="G16" s="726">
        <f>'８．資金計画'!N20</f>
        <v>0</v>
      </c>
      <c r="H16" s="726">
        <f>'８．資金計画'!O20</f>
        <v>0</v>
      </c>
      <c r="I16" s="727">
        <f>'８．資金計画'!P20</f>
        <v>0</v>
      </c>
      <c r="J16" s="724">
        <f>'８．資金計画'!Q20</f>
        <v>0</v>
      </c>
      <c r="K16" s="726">
        <f>'８．資金計画'!R20</f>
        <v>0</v>
      </c>
      <c r="L16" s="726">
        <f>'８．資金計画'!S20</f>
        <v>0</v>
      </c>
      <c r="M16" s="726">
        <f>'８．資金計画'!T20</f>
        <v>0</v>
      </c>
      <c r="N16" s="727">
        <f>'８．資金計画'!U20</f>
        <v>0</v>
      </c>
      <c r="P16" s="1" t="s">
        <v>454</v>
      </c>
    </row>
    <row r="17" spans="2:16" ht="27.75" customHeight="1" x14ac:dyDescent="0.15">
      <c r="B17" s="1101"/>
      <c r="C17" s="1086" t="s">
        <v>125</v>
      </c>
      <c r="D17" s="205" t="s">
        <v>126</v>
      </c>
      <c r="E17" s="617"/>
      <c r="F17" s="618"/>
      <c r="G17" s="618"/>
      <c r="H17" s="618"/>
      <c r="I17" s="619"/>
      <c r="J17" s="617"/>
      <c r="K17" s="618"/>
      <c r="L17" s="618"/>
      <c r="M17" s="618"/>
      <c r="N17" s="619"/>
      <c r="P17" s="1" t="s">
        <v>443</v>
      </c>
    </row>
    <row r="18" spans="2:16" ht="27.75" customHeight="1" x14ac:dyDescent="0.15">
      <c r="B18" s="1101"/>
      <c r="C18" s="1087"/>
      <c r="D18" s="205" t="s">
        <v>127</v>
      </c>
      <c r="E18" s="617"/>
      <c r="F18" s="618"/>
      <c r="G18" s="618"/>
      <c r="H18" s="618"/>
      <c r="I18" s="619"/>
      <c r="J18" s="617"/>
      <c r="K18" s="618"/>
      <c r="L18" s="618"/>
      <c r="M18" s="618"/>
      <c r="N18" s="619"/>
      <c r="P18" s="1" t="s">
        <v>444</v>
      </c>
    </row>
    <row r="19" spans="2:16" ht="27.75" customHeight="1" x14ac:dyDescent="0.15">
      <c r="B19" s="1101"/>
      <c r="C19" s="1087"/>
      <c r="D19" s="205" t="s">
        <v>389</v>
      </c>
      <c r="E19" s="617"/>
      <c r="F19" s="618"/>
      <c r="G19" s="618"/>
      <c r="H19" s="618"/>
      <c r="I19" s="619"/>
      <c r="J19" s="617"/>
      <c r="K19" s="618"/>
      <c r="L19" s="618"/>
      <c r="M19" s="618"/>
      <c r="N19" s="619"/>
      <c r="P19" s="1" t="s">
        <v>445</v>
      </c>
    </row>
    <row r="20" spans="2:16" ht="27.75" customHeight="1" thickBot="1" x14ac:dyDescent="0.2">
      <c r="B20" s="1102"/>
      <c r="C20" s="857" t="s">
        <v>314</v>
      </c>
      <c r="D20" s="206"/>
      <c r="E20" s="202">
        <f t="shared" ref="E20:I20" si="3">SUM(E12:E19)</f>
        <v>0</v>
      </c>
      <c r="F20" s="2">
        <f t="shared" si="3"/>
        <v>0</v>
      </c>
      <c r="G20" s="2">
        <f t="shared" si="3"/>
        <v>0</v>
      </c>
      <c r="H20" s="2">
        <f t="shared" si="3"/>
        <v>0</v>
      </c>
      <c r="I20" s="3">
        <f t="shared" si="3"/>
        <v>0</v>
      </c>
      <c r="J20" s="202">
        <f t="shared" ref="J20:N20" si="4">SUM(J12:J19)</f>
        <v>0</v>
      </c>
      <c r="K20" s="2">
        <f t="shared" si="4"/>
        <v>0</v>
      </c>
      <c r="L20" s="2">
        <f t="shared" si="4"/>
        <v>0</v>
      </c>
      <c r="M20" s="2">
        <f t="shared" si="4"/>
        <v>0</v>
      </c>
      <c r="N20" s="3">
        <f t="shared" si="4"/>
        <v>0</v>
      </c>
    </row>
    <row r="21" spans="2:16" ht="27.75" customHeight="1" thickTop="1" thickBot="1" x14ac:dyDescent="0.2">
      <c r="B21" s="200" t="s">
        <v>312</v>
      </c>
      <c r="C21" s="200"/>
      <c r="D21" s="208"/>
      <c r="E21" s="18">
        <f t="shared" ref="E21:I21" si="5">E11-E20</f>
        <v>0</v>
      </c>
      <c r="F21" s="4">
        <f t="shared" si="5"/>
        <v>0</v>
      </c>
      <c r="G21" s="4">
        <f t="shared" si="5"/>
        <v>0</v>
      </c>
      <c r="H21" s="4">
        <f t="shared" si="5"/>
        <v>0</v>
      </c>
      <c r="I21" s="5">
        <f t="shared" si="5"/>
        <v>0</v>
      </c>
      <c r="J21" s="18">
        <f t="shared" ref="J21:N21" si="6">J11-J20</f>
        <v>0</v>
      </c>
      <c r="K21" s="4">
        <f t="shared" si="6"/>
        <v>0</v>
      </c>
      <c r="L21" s="4">
        <f t="shared" si="6"/>
        <v>0</v>
      </c>
      <c r="M21" s="4">
        <f t="shared" si="6"/>
        <v>0</v>
      </c>
      <c r="N21" s="5">
        <f t="shared" si="6"/>
        <v>0</v>
      </c>
      <c r="P21" s="1" t="s">
        <v>446</v>
      </c>
    </row>
    <row r="22" spans="2:16" ht="15" customHeight="1" x14ac:dyDescent="0.15"/>
    <row r="23" spans="2:16" x14ac:dyDescent="0.15">
      <c r="B23" s="1" t="s">
        <v>316</v>
      </c>
    </row>
  </sheetData>
  <mergeCells count="7">
    <mergeCell ref="B4:B11"/>
    <mergeCell ref="C5:C7"/>
    <mergeCell ref="C8:C9"/>
    <mergeCell ref="C10:D10"/>
    <mergeCell ref="B12:B20"/>
    <mergeCell ref="C12:C15"/>
    <mergeCell ref="C17:C19"/>
  </mergeCells>
  <phoneticPr fontId="2"/>
  <pageMargins left="0.78740157480314965" right="0.78740157480314965" top="0.78740157480314965" bottom="0.78740157480314965" header="0" footer="0"/>
  <pageSetup paperSize="9" scale="7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workbookViewId="0">
      <selection activeCell="G4" sqref="G4"/>
    </sheetView>
  </sheetViews>
  <sheetFormatPr defaultRowHeight="13.5" x14ac:dyDescent="0.15"/>
  <cols>
    <col min="1" max="1" width="3.125" style="30" customWidth="1"/>
    <col min="2" max="2" width="4" style="30" customWidth="1"/>
    <col min="3" max="3" width="3.375" style="30" customWidth="1"/>
    <col min="4" max="4" width="9.625" style="30" customWidth="1"/>
    <col min="5" max="6" width="7" style="30" customWidth="1"/>
    <col min="7" max="11" width="13.25" style="30" customWidth="1"/>
    <col min="12" max="12" width="14.75" style="30" hidden="1" customWidth="1"/>
    <col min="13" max="16384" width="9" style="30"/>
  </cols>
  <sheetData>
    <row r="1" spans="2:11" ht="21" x14ac:dyDescent="0.15">
      <c r="B1" s="29" t="s">
        <v>440</v>
      </c>
    </row>
    <row r="2" spans="2:11" ht="14.25" thickBot="1" x14ac:dyDescent="0.2"/>
    <row r="3" spans="2:11" ht="32.25" customHeight="1" thickBot="1" x14ac:dyDescent="0.2">
      <c r="B3" s="1151"/>
      <c r="C3" s="1152"/>
      <c r="D3" s="1152"/>
      <c r="E3" s="1152"/>
      <c r="F3" s="1153"/>
      <c r="G3" s="77" t="s">
        <v>196</v>
      </c>
      <c r="H3" s="77" t="s">
        <v>197</v>
      </c>
      <c r="I3" s="77" t="s">
        <v>198</v>
      </c>
      <c r="J3" s="77" t="s">
        <v>199</v>
      </c>
      <c r="K3" s="77" t="s">
        <v>200</v>
      </c>
    </row>
    <row r="4" spans="2:11" ht="32.25" customHeight="1" x14ac:dyDescent="0.15">
      <c r="B4" s="1141" t="s">
        <v>201</v>
      </c>
      <c r="C4" s="1154" t="s">
        <v>202</v>
      </c>
      <c r="D4" s="1155"/>
      <c r="E4" s="1155"/>
      <c r="F4" s="1156"/>
      <c r="G4" s="31">
        <v>45</v>
      </c>
      <c r="H4" s="31">
        <f>G8</f>
        <v>52</v>
      </c>
      <c r="I4" s="31">
        <f>H8</f>
        <v>62</v>
      </c>
      <c r="J4" s="31">
        <f>I8</f>
        <v>75</v>
      </c>
      <c r="K4" s="31">
        <f>J8</f>
        <v>80</v>
      </c>
    </row>
    <row r="5" spans="2:11" ht="32.25" customHeight="1" x14ac:dyDescent="0.15">
      <c r="B5" s="1142"/>
      <c r="C5" s="1147" t="s">
        <v>203</v>
      </c>
      <c r="D5" s="1148" t="s">
        <v>204</v>
      </c>
      <c r="E5" s="1136"/>
      <c r="F5" s="1137"/>
      <c r="G5" s="86">
        <v>8</v>
      </c>
      <c r="H5" s="86">
        <v>8</v>
      </c>
      <c r="I5" s="86">
        <v>7</v>
      </c>
      <c r="J5" s="86">
        <v>13</v>
      </c>
      <c r="K5" s="86">
        <v>16</v>
      </c>
    </row>
    <row r="6" spans="2:11" ht="32.25" customHeight="1" x14ac:dyDescent="0.15">
      <c r="B6" s="1142"/>
      <c r="C6" s="1147"/>
      <c r="D6" s="1148" t="s">
        <v>205</v>
      </c>
      <c r="E6" s="1136"/>
      <c r="F6" s="1137"/>
      <c r="G6" s="32">
        <f>G14</f>
        <v>15</v>
      </c>
      <c r="H6" s="32">
        <f>H14</f>
        <v>18</v>
      </c>
      <c r="I6" s="32">
        <f>I14</f>
        <v>20</v>
      </c>
      <c r="J6" s="32">
        <f>J14</f>
        <v>18</v>
      </c>
      <c r="K6" s="32">
        <f>K14</f>
        <v>26</v>
      </c>
    </row>
    <row r="7" spans="2:11" ht="32.25" customHeight="1" x14ac:dyDescent="0.15">
      <c r="B7" s="1142"/>
      <c r="C7" s="1147"/>
      <c r="D7" s="1148" t="s">
        <v>206</v>
      </c>
      <c r="E7" s="1136"/>
      <c r="F7" s="1137"/>
      <c r="G7" s="86">
        <v>0</v>
      </c>
      <c r="H7" s="86">
        <v>0</v>
      </c>
      <c r="I7" s="86">
        <v>0</v>
      </c>
      <c r="J7" s="86">
        <v>0</v>
      </c>
      <c r="K7" s="86">
        <v>0</v>
      </c>
    </row>
    <row r="8" spans="2:11" ht="32.25" customHeight="1" x14ac:dyDescent="0.15">
      <c r="B8" s="1142"/>
      <c r="C8" s="1149" t="s">
        <v>207</v>
      </c>
      <c r="D8" s="1157"/>
      <c r="E8" s="1157"/>
      <c r="F8" s="1158"/>
      <c r="G8" s="33">
        <f>G4-G5+G6+G7</f>
        <v>52</v>
      </c>
      <c r="H8" s="33">
        <f>H4-H5+H6+H7</f>
        <v>62</v>
      </c>
      <c r="I8" s="33">
        <f>I4-I5+I6+I7</f>
        <v>75</v>
      </c>
      <c r="J8" s="33">
        <f>J4-J5+J6+J7</f>
        <v>80</v>
      </c>
      <c r="K8" s="33">
        <f>K4-K5+K6+K7</f>
        <v>90</v>
      </c>
    </row>
    <row r="9" spans="2:11" ht="32.25" customHeight="1" thickBot="1" x14ac:dyDescent="0.2">
      <c r="B9" s="1143"/>
      <c r="C9" s="1138" t="s">
        <v>208</v>
      </c>
      <c r="D9" s="1139"/>
      <c r="E9" s="1139"/>
      <c r="F9" s="1140"/>
      <c r="G9" s="34">
        <f>AVERAGE(G4,G8)</f>
        <v>48.5</v>
      </c>
      <c r="H9" s="34">
        <f>AVERAGE(H4,H8)</f>
        <v>57</v>
      </c>
      <c r="I9" s="34">
        <f>AVERAGE(I4,I8)</f>
        <v>68.5</v>
      </c>
      <c r="J9" s="34">
        <f>AVERAGE(J4,J8)</f>
        <v>77.5</v>
      </c>
      <c r="K9" s="34">
        <f>AVERAGE(K4,K8)</f>
        <v>85</v>
      </c>
    </row>
    <row r="10" spans="2:11" ht="32.25" customHeight="1" x14ac:dyDescent="0.15">
      <c r="B10" s="1141" t="s">
        <v>209</v>
      </c>
      <c r="C10" s="1144" t="s">
        <v>210</v>
      </c>
      <c r="D10" s="1145"/>
      <c r="E10" s="1145"/>
      <c r="F10" s="1146"/>
      <c r="G10" s="35">
        <v>15</v>
      </c>
      <c r="H10" s="35">
        <f>G16</f>
        <v>16</v>
      </c>
      <c r="I10" s="35">
        <f>H16</f>
        <v>16</v>
      </c>
      <c r="J10" s="35">
        <f>I16</f>
        <v>16</v>
      </c>
      <c r="K10" s="35">
        <f>J16</f>
        <v>22</v>
      </c>
    </row>
    <row r="11" spans="2:11" ht="32.25" customHeight="1" x14ac:dyDescent="0.15">
      <c r="B11" s="1142"/>
      <c r="C11" s="1147" t="s">
        <v>203</v>
      </c>
      <c r="D11" s="1148" t="s">
        <v>211</v>
      </c>
      <c r="E11" s="1136"/>
      <c r="F11" s="1137"/>
      <c r="G11" s="86">
        <v>16</v>
      </c>
      <c r="H11" s="86">
        <v>19</v>
      </c>
      <c r="I11" s="86">
        <v>20</v>
      </c>
      <c r="J11" s="86">
        <v>24</v>
      </c>
      <c r="K11" s="86">
        <v>29</v>
      </c>
    </row>
    <row r="12" spans="2:11" ht="32.25" customHeight="1" x14ac:dyDescent="0.15">
      <c r="B12" s="1142"/>
      <c r="C12" s="1147"/>
      <c r="D12" s="1148" t="s">
        <v>212</v>
      </c>
      <c r="E12" s="1136"/>
      <c r="F12" s="1137"/>
      <c r="G12" s="86">
        <v>0</v>
      </c>
      <c r="H12" s="86">
        <v>0</v>
      </c>
      <c r="I12" s="86">
        <v>0</v>
      </c>
      <c r="J12" s="86">
        <v>0</v>
      </c>
      <c r="K12" s="86">
        <v>0</v>
      </c>
    </row>
    <row r="13" spans="2:11" ht="32.25" customHeight="1" x14ac:dyDescent="0.15">
      <c r="B13" s="1142"/>
      <c r="C13" s="1147"/>
      <c r="D13" s="1148" t="s">
        <v>213</v>
      </c>
      <c r="E13" s="1136"/>
      <c r="F13" s="1137"/>
      <c r="G13" s="86">
        <v>0</v>
      </c>
      <c r="H13" s="86">
        <v>1</v>
      </c>
      <c r="I13" s="86">
        <v>0</v>
      </c>
      <c r="J13" s="86">
        <v>0</v>
      </c>
      <c r="K13" s="86">
        <v>0</v>
      </c>
    </row>
    <row r="14" spans="2:11" ht="32.25" customHeight="1" x14ac:dyDescent="0.15">
      <c r="B14" s="1142"/>
      <c r="C14" s="1147"/>
      <c r="D14" s="1148" t="s">
        <v>214</v>
      </c>
      <c r="E14" s="1136"/>
      <c r="F14" s="1137"/>
      <c r="G14" s="86">
        <v>15</v>
      </c>
      <c r="H14" s="86">
        <v>18</v>
      </c>
      <c r="I14" s="86">
        <v>20</v>
      </c>
      <c r="J14" s="86">
        <v>18</v>
      </c>
      <c r="K14" s="86">
        <v>26</v>
      </c>
    </row>
    <row r="15" spans="2:11" ht="32.25" customHeight="1" x14ac:dyDescent="0.15">
      <c r="B15" s="1142"/>
      <c r="C15" s="1147"/>
      <c r="D15" s="1148" t="s">
        <v>215</v>
      </c>
      <c r="E15" s="1136"/>
      <c r="F15" s="1137"/>
      <c r="G15" s="86">
        <v>0</v>
      </c>
      <c r="H15" s="86">
        <v>0</v>
      </c>
      <c r="I15" s="86">
        <v>0</v>
      </c>
      <c r="J15" s="86">
        <v>0</v>
      </c>
      <c r="K15" s="86">
        <v>0</v>
      </c>
    </row>
    <row r="16" spans="2:11" ht="32.25" customHeight="1" x14ac:dyDescent="0.15">
      <c r="B16" s="1142"/>
      <c r="C16" s="1149" t="s">
        <v>216</v>
      </c>
      <c r="D16" s="1136"/>
      <c r="E16" s="1136"/>
      <c r="F16" s="1137"/>
      <c r="G16" s="32">
        <f>G10+G11+G12-G13-G14-G15</f>
        <v>16</v>
      </c>
      <c r="H16" s="32">
        <f>H10+H11+H12-H13-H14-H15</f>
        <v>16</v>
      </c>
      <c r="I16" s="32">
        <f>I10+I11+I12-I13-I14-I15</f>
        <v>16</v>
      </c>
      <c r="J16" s="32">
        <f>J10+J11+J12-J13-J14-J15</f>
        <v>22</v>
      </c>
      <c r="K16" s="32">
        <f>K10+K11+K12-K13-K14-K15</f>
        <v>25</v>
      </c>
    </row>
    <row r="17" spans="2:15" ht="32.25" customHeight="1" thickBot="1" x14ac:dyDescent="0.2">
      <c r="B17" s="1143"/>
      <c r="C17" s="1150" t="s">
        <v>217</v>
      </c>
      <c r="D17" s="1139"/>
      <c r="E17" s="1139"/>
      <c r="F17" s="1140"/>
      <c r="G17" s="36">
        <f>AVERAGE(G10,G16)</f>
        <v>15.5</v>
      </c>
      <c r="H17" s="36">
        <f>AVERAGE(H10,H16)</f>
        <v>16</v>
      </c>
      <c r="I17" s="36">
        <f>AVERAGE(I10,I16)</f>
        <v>16</v>
      </c>
      <c r="J17" s="36">
        <f>AVERAGE(J10,J16)</f>
        <v>19</v>
      </c>
      <c r="K17" s="36">
        <f>AVERAGE(K10,K16)</f>
        <v>23.5</v>
      </c>
    </row>
    <row r="18" spans="2:15" ht="32.25" customHeight="1" x14ac:dyDescent="0.15">
      <c r="B18" s="1123" t="s">
        <v>218</v>
      </c>
      <c r="C18" s="1126" t="s">
        <v>219</v>
      </c>
      <c r="D18" s="1127"/>
      <c r="E18" s="1127"/>
      <c r="F18" s="1128"/>
      <c r="G18" s="37">
        <f>G19+G20</f>
        <v>45</v>
      </c>
      <c r="H18" s="37">
        <f>H19+H20</f>
        <v>53</v>
      </c>
      <c r="I18" s="37">
        <f>I19+I20</f>
        <v>60</v>
      </c>
      <c r="J18" s="37">
        <f>J19+J20</f>
        <v>60</v>
      </c>
      <c r="K18" s="37">
        <f>K19+K20</f>
        <v>72</v>
      </c>
    </row>
    <row r="19" spans="2:15" ht="27" customHeight="1" x14ac:dyDescent="0.15">
      <c r="B19" s="1124"/>
      <c r="C19" s="209"/>
      <c r="D19" s="1129" t="s">
        <v>220</v>
      </c>
      <c r="E19" s="1130"/>
      <c r="F19" s="1131"/>
      <c r="G19" s="87">
        <v>28</v>
      </c>
      <c r="H19" s="87">
        <v>33</v>
      </c>
      <c r="I19" s="87">
        <v>37</v>
      </c>
      <c r="J19" s="87">
        <v>35</v>
      </c>
      <c r="K19" s="87">
        <v>42</v>
      </c>
    </row>
    <row r="20" spans="2:15" ht="27" customHeight="1" x14ac:dyDescent="0.15">
      <c r="B20" s="1124"/>
      <c r="C20" s="210"/>
      <c r="D20" s="1132" t="s">
        <v>221</v>
      </c>
      <c r="E20" s="1133"/>
      <c r="F20" s="1134"/>
      <c r="G20" s="88">
        <v>17</v>
      </c>
      <c r="H20" s="88">
        <v>20</v>
      </c>
      <c r="I20" s="88">
        <v>23</v>
      </c>
      <c r="J20" s="88">
        <v>25</v>
      </c>
      <c r="K20" s="88">
        <v>30</v>
      </c>
    </row>
    <row r="21" spans="2:15" ht="32.25" customHeight="1" x14ac:dyDescent="0.15">
      <c r="B21" s="1124"/>
      <c r="C21" s="1135" t="s">
        <v>222</v>
      </c>
      <c r="D21" s="1136"/>
      <c r="E21" s="1136"/>
      <c r="F21" s="1137"/>
      <c r="G21" s="86">
        <v>3</v>
      </c>
      <c r="H21" s="86">
        <v>3</v>
      </c>
      <c r="I21" s="86">
        <v>5</v>
      </c>
      <c r="J21" s="86">
        <v>5</v>
      </c>
      <c r="K21" s="86">
        <v>5</v>
      </c>
    </row>
    <row r="22" spans="2:15" ht="32.25" customHeight="1" x14ac:dyDescent="0.15">
      <c r="B22" s="1124"/>
      <c r="C22" s="1135" t="s">
        <v>223</v>
      </c>
      <c r="D22" s="1136"/>
      <c r="E22" s="1136"/>
      <c r="F22" s="1137"/>
      <c r="G22" s="86">
        <v>1</v>
      </c>
      <c r="H22" s="86">
        <v>1</v>
      </c>
      <c r="I22" s="86">
        <v>1</v>
      </c>
      <c r="J22" s="86">
        <v>1</v>
      </c>
      <c r="K22" s="86">
        <v>1</v>
      </c>
    </row>
    <row r="23" spans="2:15" ht="32.25" customHeight="1" thickBot="1" x14ac:dyDescent="0.2">
      <c r="B23" s="1125"/>
      <c r="C23" s="1138" t="s">
        <v>224</v>
      </c>
      <c r="D23" s="1139"/>
      <c r="E23" s="1139"/>
      <c r="F23" s="1140"/>
      <c r="G23" s="89">
        <v>28</v>
      </c>
      <c r="H23" s="89">
        <v>33</v>
      </c>
      <c r="I23" s="89">
        <v>37</v>
      </c>
      <c r="J23" s="89">
        <v>35</v>
      </c>
      <c r="K23" s="89">
        <v>42</v>
      </c>
    </row>
    <row r="24" spans="2:15" ht="33" customHeight="1" thickBot="1" x14ac:dyDescent="0.2">
      <c r="G24" s="90"/>
      <c r="H24" s="90"/>
      <c r="I24" s="90"/>
      <c r="J24" s="90"/>
      <c r="K24" s="90"/>
    </row>
    <row r="25" spans="2:15" s="39" customFormat="1" ht="20.25" customHeight="1" x14ac:dyDescent="0.15">
      <c r="B25" s="1113" t="s">
        <v>225</v>
      </c>
      <c r="C25" s="1116" t="s">
        <v>226</v>
      </c>
      <c r="D25" s="1117"/>
      <c r="E25" s="211" t="s">
        <v>227</v>
      </c>
      <c r="F25" s="212" t="s">
        <v>58</v>
      </c>
      <c r="G25" s="91">
        <v>12.5</v>
      </c>
      <c r="H25" s="92">
        <v>12.5</v>
      </c>
      <c r="I25" s="92">
        <v>12.5</v>
      </c>
      <c r="J25" s="92">
        <v>12.5</v>
      </c>
      <c r="K25" s="93">
        <v>12.5</v>
      </c>
      <c r="L25" s="38"/>
      <c r="N25" s="40"/>
      <c r="O25" s="41"/>
    </row>
    <row r="26" spans="2:15" s="39" customFormat="1" ht="20.25" customHeight="1" x14ac:dyDescent="0.15">
      <c r="B26" s="1114"/>
      <c r="C26" s="1118" t="s">
        <v>228</v>
      </c>
      <c r="D26" s="1119"/>
      <c r="E26" s="213" t="s">
        <v>229</v>
      </c>
      <c r="F26" s="214" t="s">
        <v>230</v>
      </c>
      <c r="G26" s="94">
        <v>4.5</v>
      </c>
      <c r="H26" s="95">
        <v>4.5</v>
      </c>
      <c r="I26" s="95">
        <v>4.5</v>
      </c>
      <c r="J26" s="95">
        <v>4.5</v>
      </c>
      <c r="K26" s="96">
        <v>4.5</v>
      </c>
      <c r="L26" s="42"/>
      <c r="N26" s="40"/>
      <c r="O26" s="41"/>
    </row>
    <row r="27" spans="2:15" s="39" customFormat="1" ht="20.25" customHeight="1" x14ac:dyDescent="0.15">
      <c r="B27" s="1114"/>
      <c r="C27" s="1118" t="s">
        <v>231</v>
      </c>
      <c r="D27" s="1119"/>
      <c r="E27" s="213" t="s">
        <v>232</v>
      </c>
      <c r="F27" s="214" t="s">
        <v>233</v>
      </c>
      <c r="G27" s="94">
        <v>3</v>
      </c>
      <c r="H27" s="95">
        <v>3</v>
      </c>
      <c r="I27" s="95">
        <v>3</v>
      </c>
      <c r="J27" s="95">
        <v>3</v>
      </c>
      <c r="K27" s="96">
        <v>3</v>
      </c>
      <c r="L27" s="42"/>
      <c r="N27" s="40"/>
      <c r="O27" s="41"/>
    </row>
    <row r="28" spans="2:15" s="39" customFormat="1" ht="20.25" customHeight="1" x14ac:dyDescent="0.15">
      <c r="B28" s="1114"/>
      <c r="C28" s="1118" t="s">
        <v>234</v>
      </c>
      <c r="D28" s="1119"/>
      <c r="E28" s="213" t="s">
        <v>235</v>
      </c>
      <c r="F28" s="214" t="s">
        <v>236</v>
      </c>
      <c r="G28" s="97">
        <v>8050</v>
      </c>
      <c r="H28" s="98">
        <v>8100</v>
      </c>
      <c r="I28" s="98">
        <v>8100</v>
      </c>
      <c r="J28" s="98">
        <v>8100</v>
      </c>
      <c r="K28" s="99">
        <v>8100</v>
      </c>
      <c r="L28" s="42" t="s">
        <v>237</v>
      </c>
      <c r="N28" s="40"/>
      <c r="O28" s="41"/>
    </row>
    <row r="29" spans="2:15" s="39" customFormat="1" ht="20.25" customHeight="1" x14ac:dyDescent="0.15">
      <c r="B29" s="1114"/>
      <c r="C29" s="1120" t="s">
        <v>238</v>
      </c>
      <c r="D29" s="1119"/>
      <c r="E29" s="215" t="s">
        <v>235</v>
      </c>
      <c r="F29" s="216" t="s">
        <v>239</v>
      </c>
      <c r="G29" s="100">
        <v>392000</v>
      </c>
      <c r="H29" s="101">
        <v>453600</v>
      </c>
      <c r="I29" s="102">
        <v>526500</v>
      </c>
      <c r="J29" s="103">
        <v>599400</v>
      </c>
      <c r="K29" s="104">
        <v>631800</v>
      </c>
      <c r="L29" s="43"/>
      <c r="N29" s="44"/>
      <c r="O29" s="41"/>
    </row>
    <row r="30" spans="2:15" s="39" customFormat="1" ht="20.25" customHeight="1" x14ac:dyDescent="0.15">
      <c r="B30" s="1114"/>
      <c r="C30" s="1120" t="s">
        <v>240</v>
      </c>
      <c r="D30" s="1119"/>
      <c r="E30" s="213" t="s">
        <v>241</v>
      </c>
      <c r="F30" s="214" t="s">
        <v>242</v>
      </c>
      <c r="G30" s="94">
        <v>73</v>
      </c>
      <c r="H30" s="105">
        <v>73</v>
      </c>
      <c r="I30" s="105">
        <v>73</v>
      </c>
      <c r="J30" s="105">
        <v>73</v>
      </c>
      <c r="K30" s="106">
        <v>73</v>
      </c>
      <c r="L30" s="42"/>
      <c r="N30" s="44">
        <v>42.5</v>
      </c>
    </row>
    <row r="31" spans="2:15" s="39" customFormat="1" ht="20.25" customHeight="1" thickBot="1" x14ac:dyDescent="0.2">
      <c r="B31" s="1115"/>
      <c r="C31" s="1121" t="s">
        <v>243</v>
      </c>
      <c r="D31" s="1122"/>
      <c r="E31" s="213" t="s">
        <v>244</v>
      </c>
      <c r="F31" s="216" t="s">
        <v>245</v>
      </c>
      <c r="G31" s="45">
        <f>G29*G30/1000</f>
        <v>28616</v>
      </c>
      <c r="H31" s="46">
        <f>H29*H30/1000</f>
        <v>33112.800000000003</v>
      </c>
      <c r="I31" s="46">
        <f>I29*I30/1000</f>
        <v>38434.5</v>
      </c>
      <c r="J31" s="46">
        <f>J29*J30/1000</f>
        <v>43756.2</v>
      </c>
      <c r="K31" s="47">
        <f>K29*K30/1000</f>
        <v>46121.4</v>
      </c>
      <c r="L31" s="48"/>
      <c r="N31" s="44"/>
    </row>
    <row r="32" spans="2:15" s="39" customFormat="1" ht="20.25" customHeight="1" x14ac:dyDescent="0.15">
      <c r="B32" s="118"/>
      <c r="C32" s="1103" t="s">
        <v>246</v>
      </c>
      <c r="D32" s="1104"/>
      <c r="E32" s="217" t="s">
        <v>247</v>
      </c>
      <c r="F32" s="218" t="s">
        <v>248</v>
      </c>
      <c r="G32" s="107">
        <v>5</v>
      </c>
      <c r="H32" s="108">
        <v>5</v>
      </c>
      <c r="I32" s="108">
        <v>5</v>
      </c>
      <c r="J32" s="108">
        <v>10</v>
      </c>
      <c r="K32" s="109">
        <v>13</v>
      </c>
      <c r="L32" s="38"/>
      <c r="N32" s="44"/>
    </row>
    <row r="33" spans="2:14" s="39" customFormat="1" ht="20.25" customHeight="1" x14ac:dyDescent="0.15">
      <c r="B33" s="119" t="s">
        <v>249</v>
      </c>
      <c r="C33" s="1105"/>
      <c r="D33" s="1106"/>
      <c r="E33" s="219" t="s">
        <v>30</v>
      </c>
      <c r="F33" s="220" t="s">
        <v>250</v>
      </c>
      <c r="G33" s="110">
        <v>100</v>
      </c>
      <c r="H33" s="102">
        <v>100</v>
      </c>
      <c r="I33" s="102">
        <v>100</v>
      </c>
      <c r="J33" s="102">
        <v>100</v>
      </c>
      <c r="K33" s="111">
        <v>100</v>
      </c>
      <c r="L33" s="42"/>
      <c r="N33" s="44"/>
    </row>
    <row r="34" spans="2:14" s="39" customFormat="1" ht="20.25" customHeight="1" x14ac:dyDescent="0.15">
      <c r="B34" s="119"/>
      <c r="C34" s="1107"/>
      <c r="D34" s="1108"/>
      <c r="E34" s="221" t="s">
        <v>31</v>
      </c>
      <c r="F34" s="222" t="s">
        <v>250</v>
      </c>
      <c r="G34" s="49">
        <f>G32*G33</f>
        <v>500</v>
      </c>
      <c r="H34" s="50">
        <f>H32*H33</f>
        <v>500</v>
      </c>
      <c r="I34" s="50">
        <f>I32*I33</f>
        <v>500</v>
      </c>
      <c r="J34" s="50">
        <f>J32*J33</f>
        <v>1000</v>
      </c>
      <c r="K34" s="51">
        <f>K32*K33</f>
        <v>1300</v>
      </c>
      <c r="L34" s="52" t="s">
        <v>251</v>
      </c>
      <c r="N34" s="41"/>
    </row>
    <row r="35" spans="2:14" s="39" customFormat="1" ht="20.25" customHeight="1" x14ac:dyDescent="0.15">
      <c r="B35" s="119" t="s">
        <v>252</v>
      </c>
      <c r="C35" s="1109" t="s">
        <v>253</v>
      </c>
      <c r="D35" s="1110"/>
      <c r="E35" s="219" t="s">
        <v>247</v>
      </c>
      <c r="F35" s="220" t="s">
        <v>248</v>
      </c>
      <c r="G35" s="112"/>
      <c r="H35" s="113"/>
      <c r="I35" s="113"/>
      <c r="J35" s="113"/>
      <c r="K35" s="114"/>
      <c r="L35" s="42"/>
      <c r="N35" s="41"/>
    </row>
    <row r="36" spans="2:14" s="39" customFormat="1" ht="20.25" customHeight="1" x14ac:dyDescent="0.15">
      <c r="B36" s="119"/>
      <c r="C36" s="1105"/>
      <c r="D36" s="1106"/>
      <c r="E36" s="219" t="s">
        <v>30</v>
      </c>
      <c r="F36" s="220" t="s">
        <v>250</v>
      </c>
      <c r="G36" s="112"/>
      <c r="H36" s="113"/>
      <c r="I36" s="113"/>
      <c r="J36" s="113"/>
      <c r="K36" s="114"/>
      <c r="L36" s="42"/>
      <c r="N36" s="41"/>
    </row>
    <row r="37" spans="2:14" s="39" customFormat="1" ht="20.25" customHeight="1" x14ac:dyDescent="0.15">
      <c r="B37" s="119" t="s">
        <v>254</v>
      </c>
      <c r="C37" s="1107"/>
      <c r="D37" s="1108"/>
      <c r="E37" s="221" t="s">
        <v>31</v>
      </c>
      <c r="F37" s="222" t="s">
        <v>250</v>
      </c>
      <c r="G37" s="49">
        <f>G35*G36</f>
        <v>0</v>
      </c>
      <c r="H37" s="50">
        <f>H35*H36</f>
        <v>0</v>
      </c>
      <c r="I37" s="50">
        <f>I35*I36</f>
        <v>0</v>
      </c>
      <c r="J37" s="50">
        <f>J35*J36</f>
        <v>0</v>
      </c>
      <c r="K37" s="51">
        <f>K35*K36</f>
        <v>0</v>
      </c>
      <c r="L37" s="52" t="s">
        <v>251</v>
      </c>
      <c r="N37" s="41"/>
    </row>
    <row r="38" spans="2:14" s="39" customFormat="1" ht="20.25" customHeight="1" x14ac:dyDescent="0.15">
      <c r="B38" s="119"/>
      <c r="C38" s="1109" t="s">
        <v>255</v>
      </c>
      <c r="D38" s="1110"/>
      <c r="E38" s="219" t="s">
        <v>247</v>
      </c>
      <c r="F38" s="220" t="s">
        <v>248</v>
      </c>
      <c r="G38" s="115">
        <f>G23</f>
        <v>28</v>
      </c>
      <c r="H38" s="116">
        <f>H23</f>
        <v>33</v>
      </c>
      <c r="I38" s="116">
        <f>I23</f>
        <v>37</v>
      </c>
      <c r="J38" s="116">
        <f>J23</f>
        <v>35</v>
      </c>
      <c r="K38" s="117">
        <f>K23</f>
        <v>42</v>
      </c>
      <c r="L38" s="42"/>
      <c r="N38" s="41"/>
    </row>
    <row r="39" spans="2:14" s="39" customFormat="1" ht="20.25" customHeight="1" x14ac:dyDescent="0.15">
      <c r="B39" s="119" t="s">
        <v>256</v>
      </c>
      <c r="C39" s="1105"/>
      <c r="D39" s="1106"/>
      <c r="E39" s="219" t="s">
        <v>30</v>
      </c>
      <c r="F39" s="220" t="s">
        <v>250</v>
      </c>
      <c r="G39" s="110">
        <v>40</v>
      </c>
      <c r="H39" s="102">
        <v>40</v>
      </c>
      <c r="I39" s="102">
        <v>40</v>
      </c>
      <c r="J39" s="102">
        <v>40</v>
      </c>
      <c r="K39" s="111">
        <v>40</v>
      </c>
      <c r="L39" s="42"/>
      <c r="N39" s="41"/>
    </row>
    <row r="40" spans="2:14" s="39" customFormat="1" ht="20.25" customHeight="1" thickBot="1" x14ac:dyDescent="0.2">
      <c r="B40" s="120"/>
      <c r="C40" s="1111"/>
      <c r="D40" s="1112"/>
      <c r="E40" s="223" t="s">
        <v>31</v>
      </c>
      <c r="F40" s="224" t="s">
        <v>250</v>
      </c>
      <c r="G40" s="45">
        <f>G38*G39</f>
        <v>1120</v>
      </c>
      <c r="H40" s="53">
        <f>H38*H39</f>
        <v>1320</v>
      </c>
      <c r="I40" s="53">
        <f>I38*I39</f>
        <v>1480</v>
      </c>
      <c r="J40" s="53">
        <f>J38*J39</f>
        <v>1400</v>
      </c>
      <c r="K40" s="54">
        <f>K38*K39</f>
        <v>1680</v>
      </c>
      <c r="L40" s="55" t="s">
        <v>251</v>
      </c>
      <c r="N40" s="41"/>
    </row>
  </sheetData>
  <mergeCells count="37">
    <mergeCell ref="B3:F3"/>
    <mergeCell ref="B4:B9"/>
    <mergeCell ref="C4:F4"/>
    <mergeCell ref="C5:C7"/>
    <mergeCell ref="D5:F5"/>
    <mergeCell ref="D6:F6"/>
    <mergeCell ref="D7:F7"/>
    <mergeCell ref="C8:F8"/>
    <mergeCell ref="C9:F9"/>
    <mergeCell ref="B10:B17"/>
    <mergeCell ref="C10:F10"/>
    <mergeCell ref="C11:C15"/>
    <mergeCell ref="D11:F11"/>
    <mergeCell ref="D12:F12"/>
    <mergeCell ref="D13:F13"/>
    <mergeCell ref="D14:F14"/>
    <mergeCell ref="D15:F15"/>
    <mergeCell ref="C16:F16"/>
    <mergeCell ref="C17:F17"/>
    <mergeCell ref="B18:B23"/>
    <mergeCell ref="C18:F18"/>
    <mergeCell ref="D19:F19"/>
    <mergeCell ref="D20:F20"/>
    <mergeCell ref="C21:F21"/>
    <mergeCell ref="C22:F22"/>
    <mergeCell ref="C23:F23"/>
    <mergeCell ref="C32:D34"/>
    <mergeCell ref="C35:D37"/>
    <mergeCell ref="C38:D40"/>
    <mergeCell ref="B25:B31"/>
    <mergeCell ref="C25:D25"/>
    <mergeCell ref="C26:D26"/>
    <mergeCell ref="C27:D27"/>
    <mergeCell ref="C28:D28"/>
    <mergeCell ref="C29:D29"/>
    <mergeCell ref="C30:D30"/>
    <mergeCell ref="C31:D31"/>
  </mergeCells>
  <phoneticPr fontId="2"/>
  <pageMargins left="0.78740157480314965" right="0.78740157480314965" top="0.78740157480314965" bottom="0.78740157480314965"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1:K34"/>
  <sheetViews>
    <sheetView topLeftCell="A34" workbookViewId="0">
      <selection activeCell="N15" sqref="N15"/>
    </sheetView>
  </sheetViews>
  <sheetFormatPr defaultRowHeight="13.5" x14ac:dyDescent="0.15"/>
  <cols>
    <col min="1" max="1" width="2.25" style="1" customWidth="1"/>
    <col min="2" max="2" width="2.875" style="1" customWidth="1"/>
    <col min="3" max="16384" width="9" style="1"/>
  </cols>
  <sheetData>
    <row r="1" spans="2:11" ht="21" x14ac:dyDescent="0.15">
      <c r="B1" s="14" t="s">
        <v>133</v>
      </c>
    </row>
    <row r="3" spans="2:11" ht="18.75" x14ac:dyDescent="0.15">
      <c r="B3" s="15" t="s">
        <v>135</v>
      </c>
    </row>
    <row r="4" spans="2:11" ht="18.75" x14ac:dyDescent="0.15">
      <c r="B4" s="22" t="s">
        <v>298</v>
      </c>
    </row>
    <row r="5" spans="2:11" x14ac:dyDescent="0.15">
      <c r="B5" s="1" t="s">
        <v>301</v>
      </c>
    </row>
    <row r="7" spans="2:11" x14ac:dyDescent="0.15">
      <c r="C7" s="272"/>
      <c r="D7" s="273"/>
      <c r="E7" s="273"/>
      <c r="F7" s="273"/>
      <c r="G7" s="273"/>
      <c r="H7" s="273"/>
      <c r="I7" s="273"/>
      <c r="J7" s="273"/>
      <c r="K7" s="274"/>
    </row>
    <row r="8" spans="2:11" x14ac:dyDescent="0.15">
      <c r="C8" s="275"/>
      <c r="D8" s="276"/>
      <c r="E8" s="276"/>
      <c r="F8" s="276"/>
      <c r="G8" s="276"/>
      <c r="H8" s="276"/>
      <c r="I8" s="276"/>
      <c r="J8" s="276"/>
      <c r="K8" s="277"/>
    </row>
    <row r="9" spans="2:11" x14ac:dyDescent="0.15">
      <c r="C9" s="275"/>
      <c r="D9" s="276"/>
      <c r="E9" s="276"/>
      <c r="F9" s="276"/>
      <c r="G9" s="276"/>
      <c r="H9" s="276"/>
      <c r="I9" s="276"/>
      <c r="J9" s="276"/>
      <c r="K9" s="277"/>
    </row>
    <row r="10" spans="2:11" x14ac:dyDescent="0.15">
      <c r="C10" s="275"/>
      <c r="D10" s="276"/>
      <c r="E10" s="276"/>
      <c r="F10" s="276"/>
      <c r="G10" s="276"/>
      <c r="H10" s="276"/>
      <c r="I10" s="276"/>
      <c r="J10" s="276"/>
      <c r="K10" s="277"/>
    </row>
    <row r="11" spans="2:11" x14ac:dyDescent="0.15">
      <c r="C11" s="275"/>
      <c r="D11" s="276"/>
      <c r="E11" s="276"/>
      <c r="F11" s="276"/>
      <c r="G11" s="276"/>
      <c r="H11" s="276"/>
      <c r="I11" s="276"/>
      <c r="J11" s="276"/>
      <c r="K11" s="277"/>
    </row>
    <row r="12" spans="2:11" x14ac:dyDescent="0.15">
      <c r="C12" s="275"/>
      <c r="D12" s="276"/>
      <c r="E12" s="276"/>
      <c r="F12" s="276"/>
      <c r="G12" s="276"/>
      <c r="H12" s="276"/>
      <c r="I12" s="276"/>
      <c r="J12" s="276"/>
      <c r="K12" s="277"/>
    </row>
    <row r="13" spans="2:11" x14ac:dyDescent="0.15">
      <c r="C13" s="275"/>
      <c r="D13" s="276"/>
      <c r="E13" s="276"/>
      <c r="F13" s="276"/>
      <c r="G13" s="276"/>
      <c r="H13" s="276"/>
      <c r="I13" s="276"/>
      <c r="J13" s="276"/>
      <c r="K13" s="277"/>
    </row>
    <row r="14" spans="2:11" x14ac:dyDescent="0.15">
      <c r="C14" s="275"/>
      <c r="D14" s="276"/>
      <c r="E14" s="276"/>
      <c r="F14" s="276"/>
      <c r="G14" s="276"/>
      <c r="H14" s="276"/>
      <c r="I14" s="276"/>
      <c r="J14" s="276"/>
      <c r="K14" s="277"/>
    </row>
    <row r="15" spans="2:11" x14ac:dyDescent="0.15">
      <c r="C15" s="275" t="s">
        <v>438</v>
      </c>
      <c r="D15" s="276"/>
      <c r="E15" s="276"/>
      <c r="F15" s="276"/>
      <c r="G15" s="276"/>
      <c r="H15" s="276"/>
      <c r="I15" s="276"/>
      <c r="J15" s="276"/>
      <c r="K15" s="277"/>
    </row>
    <row r="16" spans="2:11" x14ac:dyDescent="0.15">
      <c r="C16" s="275"/>
      <c r="D16" s="276"/>
      <c r="E16" s="276"/>
      <c r="F16" s="276"/>
      <c r="G16" s="276"/>
      <c r="H16" s="276"/>
      <c r="I16" s="276"/>
      <c r="J16" s="276"/>
      <c r="K16" s="277"/>
    </row>
    <row r="17" spans="2:11" x14ac:dyDescent="0.15">
      <c r="C17" s="275"/>
      <c r="D17" s="276"/>
      <c r="E17" s="276"/>
      <c r="F17" s="276"/>
      <c r="G17" s="276"/>
      <c r="H17" s="276"/>
      <c r="I17" s="276"/>
      <c r="J17" s="276"/>
      <c r="K17" s="277"/>
    </row>
    <row r="18" spans="2:11" x14ac:dyDescent="0.15">
      <c r="C18" s="275"/>
      <c r="D18" s="276"/>
      <c r="E18" s="276"/>
      <c r="F18" s="276"/>
      <c r="G18" s="276"/>
      <c r="H18" s="276"/>
      <c r="I18" s="276"/>
      <c r="J18" s="276"/>
      <c r="K18" s="277"/>
    </row>
    <row r="19" spans="2:11" x14ac:dyDescent="0.15">
      <c r="C19" s="278"/>
      <c r="D19" s="279"/>
      <c r="E19" s="279"/>
      <c r="F19" s="279"/>
      <c r="G19" s="279"/>
      <c r="H19" s="279"/>
      <c r="I19" s="279"/>
      <c r="J19" s="279"/>
      <c r="K19" s="280"/>
    </row>
    <row r="21" spans="2:11" ht="18.75" x14ac:dyDescent="0.15">
      <c r="B21" s="824" t="s">
        <v>455</v>
      </c>
      <c r="C21" s="823"/>
      <c r="D21" s="823"/>
      <c r="E21" s="823"/>
    </row>
    <row r="22" spans="2:11" x14ac:dyDescent="0.15">
      <c r="B22" s="1" t="s">
        <v>330</v>
      </c>
    </row>
    <row r="23" spans="2:11" ht="30" customHeight="1" x14ac:dyDescent="0.15">
      <c r="C23" s="27" t="s">
        <v>134</v>
      </c>
      <c r="D23" s="883"/>
      <c r="E23" s="884"/>
      <c r="F23" s="883"/>
      <c r="G23" s="884"/>
      <c r="H23" s="883"/>
      <c r="I23" s="884"/>
      <c r="J23" s="883"/>
      <c r="K23" s="884"/>
    </row>
    <row r="24" spans="2:11" x14ac:dyDescent="0.15">
      <c r="C24" s="28"/>
      <c r="D24" s="885" t="s">
        <v>263</v>
      </c>
      <c r="E24" s="886"/>
      <c r="F24" s="885" t="s">
        <v>263</v>
      </c>
      <c r="G24" s="886"/>
      <c r="H24" s="885" t="s">
        <v>263</v>
      </c>
      <c r="I24" s="886"/>
      <c r="J24" s="885" t="s">
        <v>263</v>
      </c>
      <c r="K24" s="886"/>
    </row>
    <row r="25" spans="2:11" ht="24.75" customHeight="1" x14ac:dyDescent="0.15">
      <c r="C25" s="23" t="s">
        <v>95</v>
      </c>
      <c r="D25" s="887"/>
      <c r="E25" s="888"/>
      <c r="F25" s="887"/>
      <c r="G25" s="888"/>
      <c r="H25" s="887"/>
      <c r="I25" s="888"/>
      <c r="J25" s="887"/>
      <c r="K25" s="888"/>
    </row>
    <row r="26" spans="2:11" s="357" customFormat="1" ht="9.75" customHeight="1" x14ac:dyDescent="0.15">
      <c r="C26" s="735"/>
      <c r="D26" s="736"/>
      <c r="E26" s="736"/>
      <c r="F26" s="736"/>
      <c r="G26" s="736"/>
      <c r="H26" s="736"/>
      <c r="I26" s="736"/>
      <c r="J26" s="736"/>
      <c r="K26" s="736"/>
    </row>
    <row r="27" spans="2:11" s="357" customFormat="1" ht="24.75" customHeight="1" x14ac:dyDescent="0.15">
      <c r="B27" s="737" t="s">
        <v>439</v>
      </c>
      <c r="C27" s="735"/>
      <c r="D27" s="736"/>
      <c r="E27" s="736"/>
      <c r="F27" s="736"/>
      <c r="G27" s="736"/>
      <c r="H27" s="736"/>
      <c r="I27" s="736"/>
      <c r="J27" s="736"/>
      <c r="K27" s="736"/>
    </row>
    <row r="28" spans="2:11" ht="18.75" x14ac:dyDescent="0.15">
      <c r="B28" s="821" t="s">
        <v>510</v>
      </c>
      <c r="C28" s="822"/>
      <c r="D28" s="822"/>
      <c r="E28" s="822"/>
      <c r="F28" s="822"/>
      <c r="G28" s="822"/>
      <c r="H28" s="822"/>
      <c r="I28" s="822"/>
      <c r="J28" s="823"/>
      <c r="K28" s="823"/>
    </row>
    <row r="29" spans="2:11" ht="19.5" customHeight="1" thickBot="1" x14ac:dyDescent="0.2">
      <c r="B29" s="1" t="s">
        <v>434</v>
      </c>
    </row>
    <row r="30" spans="2:11" ht="238.5" customHeight="1" thickBot="1" x14ac:dyDescent="0.2">
      <c r="C30" s="877" t="s">
        <v>511</v>
      </c>
      <c r="D30" s="878"/>
      <c r="E30" s="878"/>
      <c r="F30" s="878"/>
      <c r="G30" s="878"/>
      <c r="H30" s="878"/>
      <c r="I30" s="878"/>
      <c r="J30" s="878"/>
      <c r="K30" s="879"/>
    </row>
    <row r="32" spans="2:11" ht="18.75" x14ac:dyDescent="0.15">
      <c r="B32" s="16" t="s">
        <v>437</v>
      </c>
      <c r="H32" s="357"/>
      <c r="I32" s="357"/>
      <c r="J32" s="357"/>
    </row>
    <row r="33" spans="2:11" x14ac:dyDescent="0.15">
      <c r="B33" s="1" t="s">
        <v>435</v>
      </c>
    </row>
    <row r="34" spans="2:11" ht="92.25" customHeight="1" x14ac:dyDescent="0.15">
      <c r="C34" s="880" t="s">
        <v>436</v>
      </c>
      <c r="D34" s="881"/>
      <c r="E34" s="881"/>
      <c r="F34" s="881"/>
      <c r="G34" s="881"/>
      <c r="H34" s="881"/>
      <c r="I34" s="881"/>
      <c r="J34" s="881"/>
      <c r="K34" s="882"/>
    </row>
  </sheetData>
  <mergeCells count="14">
    <mergeCell ref="C30:K30"/>
    <mergeCell ref="C34:K34"/>
    <mergeCell ref="D23:E23"/>
    <mergeCell ref="D24:E24"/>
    <mergeCell ref="D25:E25"/>
    <mergeCell ref="F23:G23"/>
    <mergeCell ref="F24:G24"/>
    <mergeCell ref="F25:G25"/>
    <mergeCell ref="J23:K23"/>
    <mergeCell ref="J24:K24"/>
    <mergeCell ref="J25:K25"/>
    <mergeCell ref="H23:I23"/>
    <mergeCell ref="H25:I25"/>
    <mergeCell ref="H24:I24"/>
  </mergeCells>
  <phoneticPr fontId="2"/>
  <pageMargins left="0.98425196850393704" right="0.59055118110236227" top="0.78740157480314965" bottom="0.78740157480314965"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sizeWithCells="1">
                  <from>
                    <xdr:col>7</xdr:col>
                    <xdr:colOff>590550</xdr:colOff>
                    <xdr:row>6</xdr:row>
                    <xdr:rowOff>104775</xdr:rowOff>
                  </from>
                  <to>
                    <xdr:col>8</xdr:col>
                    <xdr:colOff>66675</xdr:colOff>
                    <xdr:row>8</xdr:row>
                    <xdr:rowOff>123825</xdr:rowOff>
                  </to>
                </anchor>
              </controlPr>
            </control>
          </mc:Choice>
        </mc:AlternateContent>
        <mc:AlternateContent xmlns:mc="http://schemas.openxmlformats.org/markup-compatibility/2006">
          <mc:Choice Requires="x14">
            <control shapeId="10440" r:id="rId5" name="Check Box 1224">
              <controlPr defaultSize="0" autoFill="0" autoLine="0" autoPict="0">
                <anchor moveWithCells="1" sizeWithCells="1">
                  <from>
                    <xdr:col>2</xdr:col>
                    <xdr:colOff>66675</xdr:colOff>
                    <xdr:row>16</xdr:row>
                    <xdr:rowOff>47625</xdr:rowOff>
                  </from>
                  <to>
                    <xdr:col>4</xdr:col>
                    <xdr:colOff>76200</xdr:colOff>
                    <xdr:row>17</xdr:row>
                    <xdr:rowOff>133350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sizeWithCells="1">
                  <from>
                    <xdr:col>8</xdr:col>
                    <xdr:colOff>342900</xdr:colOff>
                    <xdr:row>14</xdr:row>
                    <xdr:rowOff>9525</xdr:rowOff>
                  </from>
                  <to>
                    <xdr:col>8</xdr:col>
                    <xdr:colOff>561975</xdr:colOff>
                    <xdr:row>15</xdr:row>
                    <xdr:rowOff>114300</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sizeWithCells="1">
                  <from>
                    <xdr:col>6</xdr:col>
                    <xdr:colOff>638175</xdr:colOff>
                    <xdr:row>14</xdr:row>
                    <xdr:rowOff>0</xdr:rowOff>
                  </from>
                  <to>
                    <xdr:col>7</xdr:col>
                    <xdr:colOff>171450</xdr:colOff>
                    <xdr:row>15</xdr:row>
                    <xdr:rowOff>104775</xdr:rowOff>
                  </to>
                </anchor>
              </controlPr>
            </control>
          </mc:Choice>
        </mc:AlternateContent>
        <mc:AlternateContent xmlns:mc="http://schemas.openxmlformats.org/markup-compatibility/2006">
          <mc:Choice Requires="x14">
            <control shapeId="1070" r:id="rId8" name="Check Box 46">
              <controlPr defaultSize="0" autoFill="0" autoLine="0" autoPict="0">
                <anchor moveWithCells="1" sizeWithCells="1">
                  <from>
                    <xdr:col>5</xdr:col>
                    <xdr:colOff>247650</xdr:colOff>
                    <xdr:row>13</xdr:row>
                    <xdr:rowOff>161925</xdr:rowOff>
                  </from>
                  <to>
                    <xdr:col>5</xdr:col>
                    <xdr:colOff>466725</xdr:colOff>
                    <xdr:row>15</xdr:row>
                    <xdr:rowOff>95250</xdr:rowOff>
                  </to>
                </anchor>
              </controlPr>
            </control>
          </mc:Choice>
        </mc:AlternateContent>
        <mc:AlternateContent xmlns:mc="http://schemas.openxmlformats.org/markup-compatibility/2006">
          <mc:Choice Requires="x14">
            <control shapeId="1069" r:id="rId9" name="Check Box 45">
              <controlPr defaultSize="0" autoFill="0" autoLine="0" autoPict="0">
                <anchor moveWithCells="1" sizeWithCells="1">
                  <from>
                    <xdr:col>3</xdr:col>
                    <xdr:colOff>552450</xdr:colOff>
                    <xdr:row>13</xdr:row>
                    <xdr:rowOff>152400</xdr:rowOff>
                  </from>
                  <to>
                    <xdr:col>4</xdr:col>
                    <xdr:colOff>85725</xdr:colOff>
                    <xdr:row>15</xdr:row>
                    <xdr:rowOff>85725</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sizeWithCells="1">
                  <from>
                    <xdr:col>2</xdr:col>
                    <xdr:colOff>66675</xdr:colOff>
                    <xdr:row>13</xdr:row>
                    <xdr:rowOff>152400</xdr:rowOff>
                  </from>
                  <to>
                    <xdr:col>2</xdr:col>
                    <xdr:colOff>285750</xdr:colOff>
                    <xdr:row>15</xdr:row>
                    <xdr:rowOff>85725</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sizeWithCells="1">
                  <from>
                    <xdr:col>6</xdr:col>
                    <xdr:colOff>57150</xdr:colOff>
                    <xdr:row>11</xdr:row>
                    <xdr:rowOff>85725</xdr:rowOff>
                  </from>
                  <to>
                    <xdr:col>6</xdr:col>
                    <xdr:colOff>276225</xdr:colOff>
                    <xdr:row>13</xdr:row>
                    <xdr:rowOff>19050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sizeWithCells="1">
                  <from>
                    <xdr:col>2</xdr:col>
                    <xdr:colOff>57150</xdr:colOff>
                    <xdr:row>11</xdr:row>
                    <xdr:rowOff>76200</xdr:rowOff>
                  </from>
                  <to>
                    <xdr:col>2</xdr:col>
                    <xdr:colOff>276225</xdr:colOff>
                    <xdr:row>13</xdr:row>
                    <xdr:rowOff>9525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sizeWithCells="1">
                  <from>
                    <xdr:col>9</xdr:col>
                    <xdr:colOff>666750</xdr:colOff>
                    <xdr:row>9</xdr:row>
                    <xdr:rowOff>38100</xdr:rowOff>
                  </from>
                  <to>
                    <xdr:col>10</xdr:col>
                    <xdr:colOff>200025</xdr:colOff>
                    <xdr:row>10</xdr:row>
                    <xdr:rowOff>142875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sizeWithCells="1">
                  <from>
                    <xdr:col>8</xdr:col>
                    <xdr:colOff>0</xdr:colOff>
                    <xdr:row>9</xdr:row>
                    <xdr:rowOff>28575</xdr:rowOff>
                  </from>
                  <to>
                    <xdr:col>8</xdr:col>
                    <xdr:colOff>219075</xdr:colOff>
                    <xdr:row>10</xdr:row>
                    <xdr:rowOff>133350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5</xdr:col>
                    <xdr:colOff>600075</xdr:colOff>
                    <xdr:row>9</xdr:row>
                    <xdr:rowOff>38100</xdr:rowOff>
                  </from>
                  <to>
                    <xdr:col>6</xdr:col>
                    <xdr:colOff>133350</xdr:colOff>
                    <xdr:row>10</xdr:row>
                    <xdr:rowOff>133350</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sizeWithCells="1">
                  <from>
                    <xdr:col>4</xdr:col>
                    <xdr:colOff>66675</xdr:colOff>
                    <xdr:row>9</xdr:row>
                    <xdr:rowOff>47625</xdr:rowOff>
                  </from>
                  <to>
                    <xdr:col>4</xdr:col>
                    <xdr:colOff>295275</xdr:colOff>
                    <xdr:row>10</xdr:row>
                    <xdr:rowOff>142875</xdr:rowOff>
                  </to>
                </anchor>
              </controlPr>
            </control>
          </mc:Choice>
        </mc:AlternateContent>
        <mc:AlternateContent xmlns:mc="http://schemas.openxmlformats.org/markup-compatibility/2006">
          <mc:Choice Requires="x14">
            <control shapeId="1033" r:id="rId17" name="Check Box 9">
              <controlPr defaultSize="0" autoFill="0" autoLine="0" autoPict="0">
                <anchor moveWithCells="1" sizeWithCells="1">
                  <from>
                    <xdr:col>2</xdr:col>
                    <xdr:colOff>57150</xdr:colOff>
                    <xdr:row>9</xdr:row>
                    <xdr:rowOff>38100</xdr:rowOff>
                  </from>
                  <to>
                    <xdr:col>2</xdr:col>
                    <xdr:colOff>304800</xdr:colOff>
                    <xdr:row>10</xdr:row>
                    <xdr:rowOff>133350</xdr:rowOff>
                  </to>
                </anchor>
              </controlPr>
            </control>
          </mc:Choice>
        </mc:AlternateContent>
        <mc:AlternateContent xmlns:mc="http://schemas.openxmlformats.org/markup-compatibility/2006">
          <mc:Choice Requires="x14">
            <control shapeId="1030" r:id="rId18" name="Check Box 6">
              <controlPr defaultSize="0" autoFill="0" autoLine="0" autoPict="0">
                <anchor moveWithCells="1" sizeWithCells="1">
                  <from>
                    <xdr:col>5</xdr:col>
                    <xdr:colOff>476250</xdr:colOff>
                    <xdr:row>6</xdr:row>
                    <xdr:rowOff>161925</xdr:rowOff>
                  </from>
                  <to>
                    <xdr:col>5</xdr:col>
                    <xdr:colOff>657225</xdr:colOff>
                    <xdr:row>8</xdr:row>
                    <xdr:rowOff>85725</xdr:rowOff>
                  </to>
                </anchor>
              </controlPr>
            </control>
          </mc:Choice>
        </mc:AlternateContent>
        <mc:AlternateContent xmlns:mc="http://schemas.openxmlformats.org/markup-compatibility/2006">
          <mc:Choice Requires="x14">
            <control shapeId="1026" r:id="rId19" name="Check Box 2">
              <controlPr defaultSize="0" autoFill="0" autoLine="0" autoPict="0">
                <anchor moveWithCells="1" sizeWithCells="1">
                  <from>
                    <xdr:col>2</xdr:col>
                    <xdr:colOff>47625</xdr:colOff>
                    <xdr:row>6</xdr:row>
                    <xdr:rowOff>142875</xdr:rowOff>
                  </from>
                  <to>
                    <xdr:col>2</xdr:col>
                    <xdr:colOff>285750</xdr:colOff>
                    <xdr:row>8</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8"/>
  <sheetViews>
    <sheetView workbookViewId="0"/>
  </sheetViews>
  <sheetFormatPr defaultRowHeight="13.5" x14ac:dyDescent="0.15"/>
  <cols>
    <col min="1" max="1" width="3.25" style="1" customWidth="1"/>
    <col min="2" max="2" width="8.25" style="1" customWidth="1"/>
    <col min="3" max="3" width="43.75" style="1" customWidth="1"/>
    <col min="4" max="4" width="36.5" style="1" customWidth="1"/>
    <col min="5" max="16384" width="9" style="1"/>
  </cols>
  <sheetData>
    <row r="1" spans="2:4" ht="21" x14ac:dyDescent="0.15">
      <c r="B1" s="14" t="s">
        <v>136</v>
      </c>
    </row>
    <row r="3" spans="2:4" ht="15.75" customHeight="1" x14ac:dyDescent="0.15">
      <c r="B3" s="1" t="s">
        <v>322</v>
      </c>
    </row>
    <row r="4" spans="2:4" ht="34.5" x14ac:dyDescent="0.15">
      <c r="B4" s="23"/>
      <c r="C4" s="24" t="s">
        <v>150</v>
      </c>
      <c r="D4" s="25" t="s">
        <v>137</v>
      </c>
    </row>
    <row r="5" spans="2:4" ht="90" customHeight="1" x14ac:dyDescent="0.15">
      <c r="B5" s="26" t="s">
        <v>138</v>
      </c>
      <c r="C5" s="281" t="s">
        <v>148</v>
      </c>
      <c r="D5" s="282" t="s">
        <v>300</v>
      </c>
    </row>
    <row r="6" spans="2:4" ht="90" customHeight="1" x14ac:dyDescent="0.15">
      <c r="B6" s="26" t="s">
        <v>139</v>
      </c>
      <c r="C6" s="281" t="s">
        <v>149</v>
      </c>
      <c r="D6" s="282"/>
    </row>
    <row r="7" spans="2:4" ht="90" customHeight="1" x14ac:dyDescent="0.15">
      <c r="B7" s="26" t="s">
        <v>140</v>
      </c>
      <c r="C7" s="281" t="s">
        <v>141</v>
      </c>
      <c r="D7" s="282"/>
    </row>
    <row r="8" spans="2:4" ht="90" customHeight="1" x14ac:dyDescent="0.15">
      <c r="B8" s="26" t="s">
        <v>142</v>
      </c>
      <c r="C8" s="281" t="s">
        <v>145</v>
      </c>
      <c r="D8" s="282"/>
    </row>
    <row r="9" spans="2:4" ht="90" customHeight="1" x14ac:dyDescent="0.15">
      <c r="B9" s="26" t="s">
        <v>143</v>
      </c>
      <c r="C9" s="281" t="s">
        <v>144</v>
      </c>
      <c r="D9" s="282"/>
    </row>
    <row r="10" spans="2:4" ht="90" customHeight="1" x14ac:dyDescent="0.15">
      <c r="B10" s="26" t="s">
        <v>146</v>
      </c>
      <c r="C10" s="283" t="s">
        <v>185</v>
      </c>
      <c r="D10" s="282"/>
    </row>
    <row r="11" spans="2:4" ht="90" customHeight="1" x14ac:dyDescent="0.15">
      <c r="B11" s="26" t="s">
        <v>147</v>
      </c>
      <c r="C11" s="282"/>
      <c r="D11" s="282"/>
    </row>
    <row r="12" spans="2:4" ht="60" customHeight="1" x14ac:dyDescent="0.15">
      <c r="C12" s="17"/>
      <c r="D12" s="17"/>
    </row>
    <row r="13" spans="2:4" ht="60" customHeight="1" x14ac:dyDescent="0.15">
      <c r="C13" s="17"/>
      <c r="D13" s="17"/>
    </row>
    <row r="14" spans="2:4" ht="60" customHeight="1" x14ac:dyDescent="0.15">
      <c r="C14" s="17"/>
      <c r="D14" s="17"/>
    </row>
    <row r="15" spans="2:4" ht="60" customHeight="1" x14ac:dyDescent="0.15"/>
    <row r="16" spans="2:4" ht="60" customHeight="1" x14ac:dyDescent="0.15"/>
    <row r="17" ht="60" customHeight="1" x14ac:dyDescent="0.15"/>
    <row r="18" ht="60" customHeight="1" x14ac:dyDescent="0.15"/>
  </sheetData>
  <phoneticPr fontId="2"/>
  <pageMargins left="0.78740157480314965" right="0.78740157480314965" top="0.78740157480314965" bottom="0.78740157480314965"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5"/>
  <sheetViews>
    <sheetView topLeftCell="A31" workbookViewId="0">
      <selection activeCell="B41" sqref="B41:B42"/>
    </sheetView>
  </sheetViews>
  <sheetFormatPr defaultRowHeight="13.5" x14ac:dyDescent="0.15"/>
  <cols>
    <col min="1" max="1" width="3.125" style="232" customWidth="1"/>
    <col min="2" max="2" width="17.25" style="232" customWidth="1"/>
    <col min="3" max="3" width="6.25" style="232" customWidth="1"/>
    <col min="4" max="39" width="4.625" style="232" customWidth="1"/>
    <col min="40" max="16384" width="9" style="232"/>
  </cols>
  <sheetData>
    <row r="1" spans="2:39" ht="21" x14ac:dyDescent="0.15">
      <c r="B1" s="14" t="s">
        <v>272</v>
      </c>
      <c r="C1" s="14"/>
    </row>
    <row r="2" spans="2:39" ht="14.25" customHeight="1" x14ac:dyDescent="0.15">
      <c r="B2" s="14"/>
      <c r="C2" s="14"/>
    </row>
    <row r="3" spans="2:39" ht="21" customHeight="1" thickBot="1" x14ac:dyDescent="0.2">
      <c r="B3" s="233" t="s">
        <v>323</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row>
    <row r="4" spans="2:39" ht="21" customHeight="1" thickBot="1" x14ac:dyDescent="0.2">
      <c r="B4" s="825" t="s">
        <v>504</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row>
    <row r="5" spans="2:39" x14ac:dyDescent="0.15">
      <c r="B5" s="889" t="s">
        <v>169</v>
      </c>
      <c r="C5" s="894" t="s">
        <v>167</v>
      </c>
      <c r="D5" s="891" t="s">
        <v>17</v>
      </c>
      <c r="E5" s="892"/>
      <c r="F5" s="893"/>
      <c r="G5" s="891" t="s">
        <v>4</v>
      </c>
      <c r="H5" s="892"/>
      <c r="I5" s="893"/>
      <c r="J5" s="891" t="s">
        <v>2</v>
      </c>
      <c r="K5" s="892"/>
      <c r="L5" s="893"/>
      <c r="M5" s="896" t="s">
        <v>3</v>
      </c>
      <c r="N5" s="896"/>
      <c r="O5" s="896"/>
      <c r="P5" s="896" t="s">
        <v>5</v>
      </c>
      <c r="Q5" s="896"/>
      <c r="R5" s="896"/>
      <c r="S5" s="896" t="s">
        <v>6</v>
      </c>
      <c r="T5" s="896"/>
      <c r="U5" s="896"/>
      <c r="V5" s="896" t="s">
        <v>7</v>
      </c>
      <c r="W5" s="896"/>
      <c r="X5" s="896"/>
      <c r="Y5" s="896" t="s">
        <v>8</v>
      </c>
      <c r="Z5" s="896"/>
      <c r="AA5" s="896"/>
      <c r="AB5" s="896" t="s">
        <v>9</v>
      </c>
      <c r="AC5" s="896"/>
      <c r="AD5" s="896"/>
      <c r="AE5" s="896" t="s">
        <v>10</v>
      </c>
      <c r="AF5" s="896"/>
      <c r="AG5" s="896"/>
      <c r="AH5" s="896" t="s">
        <v>11</v>
      </c>
      <c r="AI5" s="896"/>
      <c r="AJ5" s="896"/>
      <c r="AK5" s="896" t="s">
        <v>1</v>
      </c>
      <c r="AL5" s="896"/>
      <c r="AM5" s="897"/>
    </row>
    <row r="6" spans="2:39" ht="14.25" thickBot="1" x14ac:dyDescent="0.2">
      <c r="B6" s="890"/>
      <c r="C6" s="895"/>
      <c r="D6" s="235" t="s">
        <v>12</v>
      </c>
      <c r="E6" s="236" t="s">
        <v>13</v>
      </c>
      <c r="F6" s="237" t="s">
        <v>14</v>
      </c>
      <c r="G6" s="235" t="s">
        <v>15</v>
      </c>
      <c r="H6" s="236" t="s">
        <v>16</v>
      </c>
      <c r="I6" s="237" t="s">
        <v>14</v>
      </c>
      <c r="J6" s="235" t="s">
        <v>15</v>
      </c>
      <c r="K6" s="236" t="s">
        <v>16</v>
      </c>
      <c r="L6" s="237" t="s">
        <v>14</v>
      </c>
      <c r="M6" s="235" t="s">
        <v>15</v>
      </c>
      <c r="N6" s="236" t="s">
        <v>16</v>
      </c>
      <c r="O6" s="237" t="s">
        <v>14</v>
      </c>
      <c r="P6" s="235" t="s">
        <v>15</v>
      </c>
      <c r="Q6" s="236" t="s">
        <v>16</v>
      </c>
      <c r="R6" s="237" t="s">
        <v>14</v>
      </c>
      <c r="S6" s="235" t="s">
        <v>15</v>
      </c>
      <c r="T6" s="236" t="s">
        <v>16</v>
      </c>
      <c r="U6" s="237" t="s">
        <v>14</v>
      </c>
      <c r="V6" s="235" t="s">
        <v>15</v>
      </c>
      <c r="W6" s="236" t="s">
        <v>16</v>
      </c>
      <c r="X6" s="237" t="s">
        <v>14</v>
      </c>
      <c r="Y6" s="235" t="s">
        <v>15</v>
      </c>
      <c r="Z6" s="236" t="s">
        <v>16</v>
      </c>
      <c r="AA6" s="237" t="s">
        <v>14</v>
      </c>
      <c r="AB6" s="235" t="s">
        <v>15</v>
      </c>
      <c r="AC6" s="236" t="s">
        <v>16</v>
      </c>
      <c r="AD6" s="237" t="s">
        <v>14</v>
      </c>
      <c r="AE6" s="235" t="s">
        <v>15</v>
      </c>
      <c r="AF6" s="236" t="s">
        <v>16</v>
      </c>
      <c r="AG6" s="237" t="s">
        <v>14</v>
      </c>
      <c r="AH6" s="235" t="s">
        <v>15</v>
      </c>
      <c r="AI6" s="236" t="s">
        <v>16</v>
      </c>
      <c r="AJ6" s="237" t="s">
        <v>14</v>
      </c>
      <c r="AK6" s="235" t="s">
        <v>15</v>
      </c>
      <c r="AL6" s="236" t="s">
        <v>16</v>
      </c>
      <c r="AM6" s="238" t="s">
        <v>14</v>
      </c>
    </row>
    <row r="7" spans="2:39" ht="24" customHeight="1" x14ac:dyDescent="0.15">
      <c r="B7" s="254" t="s">
        <v>165</v>
      </c>
      <c r="C7" s="255" t="s">
        <v>168</v>
      </c>
      <c r="D7" s="256" t="s">
        <v>158</v>
      </c>
      <c r="E7" s="257" t="s">
        <v>160</v>
      </c>
      <c r="F7" s="258" t="s">
        <v>159</v>
      </c>
      <c r="G7" s="256" t="s">
        <v>159</v>
      </c>
      <c r="H7" s="257" t="s">
        <v>159</v>
      </c>
      <c r="I7" s="258" t="s">
        <v>158</v>
      </c>
      <c r="J7" s="256"/>
      <c r="K7" s="257"/>
      <c r="L7" s="258"/>
      <c r="M7" s="256"/>
      <c r="N7" s="257"/>
      <c r="O7" s="258"/>
      <c r="P7" s="256"/>
      <c r="Q7" s="257"/>
      <c r="R7" s="258"/>
      <c r="S7" s="256"/>
      <c r="T7" s="257"/>
      <c r="U7" s="258"/>
      <c r="V7" s="256" t="s">
        <v>161</v>
      </c>
      <c r="W7" s="257"/>
      <c r="X7" s="259"/>
      <c r="Y7" s="256"/>
      <c r="Z7" s="257" t="s">
        <v>162</v>
      </c>
      <c r="AA7" s="258"/>
      <c r="AB7" s="256"/>
      <c r="AC7" s="257"/>
      <c r="AD7" s="258"/>
      <c r="AE7" s="256"/>
      <c r="AF7" s="257"/>
      <c r="AG7" s="258"/>
      <c r="AH7" s="256"/>
      <c r="AI7" s="257"/>
      <c r="AJ7" s="258"/>
      <c r="AK7" s="256"/>
      <c r="AL7" s="257"/>
      <c r="AM7" s="260"/>
    </row>
    <row r="8" spans="2:39" ht="24" customHeight="1" thickBot="1" x14ac:dyDescent="0.2">
      <c r="B8" s="261"/>
      <c r="C8" s="262"/>
      <c r="D8" s="263"/>
      <c r="E8" s="264"/>
      <c r="F8" s="265"/>
      <c r="G8" s="263"/>
      <c r="H8" s="264"/>
      <c r="I8" s="265"/>
      <c r="J8" s="263"/>
      <c r="K8" s="264"/>
      <c r="L8" s="265"/>
      <c r="M8" s="263"/>
      <c r="N8" s="264"/>
      <c r="O8" s="265"/>
      <c r="P8" s="263"/>
      <c r="Q8" s="264"/>
      <c r="R8" s="265"/>
      <c r="S8" s="263"/>
      <c r="T8" s="264"/>
      <c r="U8" s="265"/>
      <c r="V8" s="263" t="s">
        <v>163</v>
      </c>
      <c r="W8" s="264" t="s">
        <v>159</v>
      </c>
      <c r="X8" s="266" t="s">
        <v>159</v>
      </c>
      <c r="Y8" s="263" t="s">
        <v>159</v>
      </c>
      <c r="Z8" s="264" t="s">
        <v>159</v>
      </c>
      <c r="AA8" s="265" t="s">
        <v>159</v>
      </c>
      <c r="AB8" s="263" t="s">
        <v>159</v>
      </c>
      <c r="AC8" s="264" t="s">
        <v>159</v>
      </c>
      <c r="AD8" s="265" t="s">
        <v>159</v>
      </c>
      <c r="AE8" s="263" t="s">
        <v>159</v>
      </c>
      <c r="AF8" s="264" t="s">
        <v>159</v>
      </c>
      <c r="AG8" s="265" t="s">
        <v>159</v>
      </c>
      <c r="AH8" s="263" t="s">
        <v>159</v>
      </c>
      <c r="AI8" s="264" t="s">
        <v>159</v>
      </c>
      <c r="AJ8" s="265" t="s">
        <v>0</v>
      </c>
      <c r="AK8" s="263"/>
      <c r="AL8" s="264"/>
      <c r="AM8" s="267"/>
    </row>
    <row r="9" spans="2:39" ht="24" customHeight="1" x14ac:dyDescent="0.15">
      <c r="B9" s="284"/>
      <c r="C9" s="285"/>
      <c r="D9" s="286"/>
      <c r="E9" s="287"/>
      <c r="F9" s="288"/>
      <c r="G9" s="286"/>
      <c r="H9" s="287"/>
      <c r="I9" s="288"/>
      <c r="J9" s="286"/>
      <c r="K9" s="287"/>
      <c r="L9" s="288"/>
      <c r="M9" s="286"/>
      <c r="N9" s="287"/>
      <c r="O9" s="288"/>
      <c r="P9" s="286"/>
      <c r="Q9" s="287"/>
      <c r="R9" s="288"/>
      <c r="S9" s="286"/>
      <c r="T9" s="287"/>
      <c r="U9" s="288"/>
      <c r="V9" s="286"/>
      <c r="W9" s="287"/>
      <c r="X9" s="289"/>
      <c r="Y9" s="286"/>
      <c r="Z9" s="287"/>
      <c r="AA9" s="288"/>
      <c r="AB9" s="286"/>
      <c r="AC9" s="287"/>
      <c r="AD9" s="288"/>
      <c r="AE9" s="286"/>
      <c r="AF9" s="287"/>
      <c r="AG9" s="288"/>
      <c r="AH9" s="286"/>
      <c r="AI9" s="287"/>
      <c r="AJ9" s="288"/>
      <c r="AK9" s="286"/>
      <c r="AL9" s="287"/>
      <c r="AM9" s="290"/>
    </row>
    <row r="10" spans="2:39" ht="24" customHeight="1" thickBot="1" x14ac:dyDescent="0.2">
      <c r="B10" s="291"/>
      <c r="C10" s="292"/>
      <c r="D10" s="293"/>
      <c r="E10" s="294"/>
      <c r="F10" s="295"/>
      <c r="G10" s="293"/>
      <c r="H10" s="294"/>
      <c r="I10" s="295"/>
      <c r="J10" s="293"/>
      <c r="K10" s="294"/>
      <c r="L10" s="295"/>
      <c r="M10" s="293"/>
      <c r="N10" s="294"/>
      <c r="O10" s="295"/>
      <c r="P10" s="293"/>
      <c r="Q10" s="294"/>
      <c r="R10" s="295"/>
      <c r="S10" s="293"/>
      <c r="T10" s="294"/>
      <c r="U10" s="295"/>
      <c r="V10" s="293"/>
      <c r="W10" s="294"/>
      <c r="X10" s="296"/>
      <c r="Y10" s="293"/>
      <c r="Z10" s="294"/>
      <c r="AA10" s="295"/>
      <c r="AB10" s="293"/>
      <c r="AC10" s="294"/>
      <c r="AD10" s="295"/>
      <c r="AE10" s="293"/>
      <c r="AF10" s="294"/>
      <c r="AG10" s="295"/>
      <c r="AH10" s="293"/>
      <c r="AI10" s="294"/>
      <c r="AJ10" s="295"/>
      <c r="AK10" s="293"/>
      <c r="AL10" s="294"/>
      <c r="AM10" s="297"/>
    </row>
    <row r="11" spans="2:39" ht="24" customHeight="1" x14ac:dyDescent="0.15">
      <c r="B11" s="284"/>
      <c r="C11" s="285"/>
      <c r="D11" s="286"/>
      <c r="E11" s="287"/>
      <c r="F11" s="288"/>
      <c r="G11" s="286"/>
      <c r="H11" s="287"/>
      <c r="I11" s="288"/>
      <c r="J11" s="286"/>
      <c r="K11" s="287"/>
      <c r="L11" s="288"/>
      <c r="M11" s="286"/>
      <c r="N11" s="287"/>
      <c r="O11" s="288"/>
      <c r="P11" s="286"/>
      <c r="Q11" s="287"/>
      <c r="R11" s="288"/>
      <c r="S11" s="286"/>
      <c r="T11" s="287"/>
      <c r="U11" s="288"/>
      <c r="V11" s="286"/>
      <c r="W11" s="287"/>
      <c r="X11" s="289"/>
      <c r="Y11" s="286"/>
      <c r="Z11" s="287"/>
      <c r="AA11" s="288"/>
      <c r="AB11" s="286"/>
      <c r="AC11" s="287"/>
      <c r="AD11" s="288"/>
      <c r="AE11" s="286"/>
      <c r="AF11" s="287"/>
      <c r="AG11" s="288"/>
      <c r="AH11" s="286"/>
      <c r="AI11" s="287"/>
      <c r="AJ11" s="288"/>
      <c r="AK11" s="286"/>
      <c r="AL11" s="287"/>
      <c r="AM11" s="290"/>
    </row>
    <row r="12" spans="2:39" ht="24" customHeight="1" thickBot="1" x14ac:dyDescent="0.2">
      <c r="B12" s="291"/>
      <c r="C12" s="292"/>
      <c r="D12" s="293"/>
      <c r="E12" s="294"/>
      <c r="F12" s="295"/>
      <c r="G12" s="293"/>
      <c r="H12" s="294"/>
      <c r="I12" s="295"/>
      <c r="J12" s="293"/>
      <c r="K12" s="294"/>
      <c r="L12" s="295"/>
      <c r="M12" s="293"/>
      <c r="N12" s="294"/>
      <c r="O12" s="295"/>
      <c r="P12" s="293"/>
      <c r="Q12" s="294"/>
      <c r="R12" s="295"/>
      <c r="S12" s="293"/>
      <c r="T12" s="294"/>
      <c r="U12" s="295"/>
      <c r="V12" s="293"/>
      <c r="W12" s="294"/>
      <c r="X12" s="296"/>
      <c r="Y12" s="293"/>
      <c r="Z12" s="294"/>
      <c r="AA12" s="295"/>
      <c r="AB12" s="293"/>
      <c r="AC12" s="294"/>
      <c r="AD12" s="295"/>
      <c r="AE12" s="293"/>
      <c r="AF12" s="294"/>
      <c r="AG12" s="295"/>
      <c r="AH12" s="293"/>
      <c r="AI12" s="294"/>
      <c r="AJ12" s="295"/>
      <c r="AK12" s="293"/>
      <c r="AL12" s="294"/>
      <c r="AM12" s="297"/>
    </row>
    <row r="13" spans="2:39" ht="24" customHeight="1" x14ac:dyDescent="0.15">
      <c r="B13" s="284"/>
      <c r="C13" s="285"/>
      <c r="D13" s="286"/>
      <c r="E13" s="287"/>
      <c r="F13" s="288"/>
      <c r="G13" s="286"/>
      <c r="H13" s="287"/>
      <c r="I13" s="288"/>
      <c r="J13" s="286"/>
      <c r="K13" s="287"/>
      <c r="L13" s="288"/>
      <c r="M13" s="286"/>
      <c r="N13" s="287"/>
      <c r="O13" s="288"/>
      <c r="P13" s="286"/>
      <c r="Q13" s="287"/>
      <c r="R13" s="288"/>
      <c r="S13" s="286"/>
      <c r="T13" s="287"/>
      <c r="U13" s="288"/>
      <c r="V13" s="286"/>
      <c r="W13" s="287"/>
      <c r="X13" s="289"/>
      <c r="Y13" s="286"/>
      <c r="Z13" s="287"/>
      <c r="AA13" s="288"/>
      <c r="AB13" s="286"/>
      <c r="AC13" s="287"/>
      <c r="AD13" s="288"/>
      <c r="AE13" s="286"/>
      <c r="AF13" s="287"/>
      <c r="AG13" s="288"/>
      <c r="AH13" s="286"/>
      <c r="AI13" s="287"/>
      <c r="AJ13" s="288"/>
      <c r="AK13" s="286"/>
      <c r="AL13" s="287"/>
      <c r="AM13" s="290"/>
    </row>
    <row r="14" spans="2:39" ht="24" customHeight="1" thickBot="1" x14ac:dyDescent="0.2">
      <c r="B14" s="291"/>
      <c r="C14" s="292"/>
      <c r="D14" s="293"/>
      <c r="E14" s="294"/>
      <c r="F14" s="295"/>
      <c r="G14" s="293"/>
      <c r="H14" s="294"/>
      <c r="I14" s="295"/>
      <c r="J14" s="293"/>
      <c r="K14" s="294"/>
      <c r="L14" s="295"/>
      <c r="M14" s="293"/>
      <c r="N14" s="294"/>
      <c r="O14" s="295"/>
      <c r="P14" s="293"/>
      <c r="Q14" s="294"/>
      <c r="R14" s="295"/>
      <c r="S14" s="293"/>
      <c r="T14" s="294"/>
      <c r="U14" s="295"/>
      <c r="V14" s="293"/>
      <c r="W14" s="294"/>
      <c r="X14" s="296"/>
      <c r="Y14" s="293"/>
      <c r="Z14" s="294"/>
      <c r="AA14" s="295"/>
      <c r="AB14" s="293"/>
      <c r="AC14" s="294"/>
      <c r="AD14" s="295"/>
      <c r="AE14" s="293"/>
      <c r="AF14" s="294"/>
      <c r="AG14" s="295"/>
      <c r="AH14" s="293"/>
      <c r="AI14" s="294"/>
      <c r="AJ14" s="295"/>
      <c r="AK14" s="293"/>
      <c r="AL14" s="294"/>
      <c r="AM14" s="297"/>
    </row>
    <row r="15" spans="2:39" ht="24" customHeight="1" x14ac:dyDescent="0.15">
      <c r="B15" s="284"/>
      <c r="C15" s="285"/>
      <c r="D15" s="286"/>
      <c r="E15" s="287"/>
      <c r="F15" s="288"/>
      <c r="G15" s="286"/>
      <c r="H15" s="287"/>
      <c r="I15" s="288"/>
      <c r="J15" s="286"/>
      <c r="K15" s="287"/>
      <c r="L15" s="288"/>
      <c r="M15" s="286"/>
      <c r="N15" s="287"/>
      <c r="O15" s="288"/>
      <c r="P15" s="286"/>
      <c r="Q15" s="287"/>
      <c r="R15" s="288"/>
      <c r="S15" s="286"/>
      <c r="T15" s="287"/>
      <c r="U15" s="288"/>
      <c r="V15" s="286"/>
      <c r="W15" s="287"/>
      <c r="X15" s="289"/>
      <c r="Y15" s="286"/>
      <c r="Z15" s="287"/>
      <c r="AA15" s="288"/>
      <c r="AB15" s="286"/>
      <c r="AC15" s="287"/>
      <c r="AD15" s="288"/>
      <c r="AE15" s="286"/>
      <c r="AF15" s="287"/>
      <c r="AG15" s="288"/>
      <c r="AH15" s="286"/>
      <c r="AI15" s="287"/>
      <c r="AJ15" s="288"/>
      <c r="AK15" s="286"/>
      <c r="AL15" s="287"/>
      <c r="AM15" s="290"/>
    </row>
    <row r="16" spans="2:39" ht="24" customHeight="1" thickBot="1" x14ac:dyDescent="0.2">
      <c r="B16" s="291"/>
      <c r="C16" s="292"/>
      <c r="D16" s="293"/>
      <c r="E16" s="294"/>
      <c r="F16" s="295"/>
      <c r="G16" s="293"/>
      <c r="H16" s="294"/>
      <c r="I16" s="295"/>
      <c r="J16" s="293"/>
      <c r="K16" s="294"/>
      <c r="L16" s="295"/>
      <c r="M16" s="293"/>
      <c r="N16" s="294"/>
      <c r="O16" s="295"/>
      <c r="P16" s="293"/>
      <c r="Q16" s="294"/>
      <c r="R16" s="295"/>
      <c r="S16" s="293"/>
      <c r="T16" s="294"/>
      <c r="U16" s="295"/>
      <c r="V16" s="293"/>
      <c r="W16" s="294"/>
      <c r="X16" s="296"/>
      <c r="Y16" s="293"/>
      <c r="Z16" s="294"/>
      <c r="AA16" s="295"/>
      <c r="AB16" s="293"/>
      <c r="AC16" s="294"/>
      <c r="AD16" s="295"/>
      <c r="AE16" s="293"/>
      <c r="AF16" s="294"/>
      <c r="AG16" s="295"/>
      <c r="AH16" s="293"/>
      <c r="AI16" s="294"/>
      <c r="AJ16" s="295"/>
      <c r="AK16" s="293"/>
      <c r="AL16" s="294"/>
      <c r="AM16" s="297"/>
    </row>
    <row r="17" spans="2:39" ht="24" customHeight="1" x14ac:dyDescent="0.15">
      <c r="B17" s="284"/>
      <c r="C17" s="285"/>
      <c r="D17" s="286"/>
      <c r="E17" s="287"/>
      <c r="F17" s="288"/>
      <c r="G17" s="286"/>
      <c r="H17" s="287"/>
      <c r="I17" s="288"/>
      <c r="J17" s="286"/>
      <c r="K17" s="287"/>
      <c r="L17" s="288"/>
      <c r="M17" s="286"/>
      <c r="N17" s="287"/>
      <c r="O17" s="288"/>
      <c r="P17" s="286"/>
      <c r="Q17" s="287"/>
      <c r="R17" s="288"/>
      <c r="S17" s="286"/>
      <c r="T17" s="287"/>
      <c r="U17" s="288"/>
      <c r="V17" s="286"/>
      <c r="W17" s="287"/>
      <c r="X17" s="289"/>
      <c r="Y17" s="286"/>
      <c r="Z17" s="287"/>
      <c r="AA17" s="288"/>
      <c r="AB17" s="286"/>
      <c r="AC17" s="287"/>
      <c r="AD17" s="288"/>
      <c r="AE17" s="286"/>
      <c r="AF17" s="287"/>
      <c r="AG17" s="288"/>
      <c r="AH17" s="286"/>
      <c r="AI17" s="287"/>
      <c r="AJ17" s="288"/>
      <c r="AK17" s="286"/>
      <c r="AL17" s="287"/>
      <c r="AM17" s="290"/>
    </row>
    <row r="18" spans="2:39" ht="24" customHeight="1" thickBot="1" x14ac:dyDescent="0.2">
      <c r="B18" s="298"/>
      <c r="C18" s="299"/>
      <c r="D18" s="300"/>
      <c r="E18" s="301"/>
      <c r="F18" s="302"/>
      <c r="G18" s="300"/>
      <c r="H18" s="301"/>
      <c r="I18" s="302"/>
      <c r="J18" s="300"/>
      <c r="K18" s="301"/>
      <c r="L18" s="302"/>
      <c r="M18" s="300"/>
      <c r="N18" s="301"/>
      <c r="O18" s="302"/>
      <c r="P18" s="300"/>
      <c r="Q18" s="301"/>
      <c r="R18" s="302"/>
      <c r="S18" s="300"/>
      <c r="T18" s="301"/>
      <c r="U18" s="302"/>
      <c r="V18" s="300"/>
      <c r="W18" s="301"/>
      <c r="X18" s="303"/>
      <c r="Y18" s="300"/>
      <c r="Z18" s="301"/>
      <c r="AA18" s="302"/>
      <c r="AB18" s="300"/>
      <c r="AC18" s="301"/>
      <c r="AD18" s="302"/>
      <c r="AE18" s="300"/>
      <c r="AF18" s="301"/>
      <c r="AG18" s="302"/>
      <c r="AH18" s="300"/>
      <c r="AI18" s="301"/>
      <c r="AJ18" s="302"/>
      <c r="AK18" s="300"/>
      <c r="AL18" s="301"/>
      <c r="AM18" s="304"/>
    </row>
    <row r="19" spans="2:39" x14ac:dyDescent="0.15">
      <c r="B19" s="232" t="s">
        <v>164</v>
      </c>
    </row>
    <row r="20" spans="2:39" x14ac:dyDescent="0.15">
      <c r="B20" s="898" t="s">
        <v>503</v>
      </c>
    </row>
    <row r="21" spans="2:39" ht="14.25" thickBot="1" x14ac:dyDescent="0.2">
      <c r="B21" s="898"/>
    </row>
    <row r="22" spans="2:39" ht="21" customHeight="1" thickBot="1" x14ac:dyDescent="0.2">
      <c r="B22" s="825" t="s">
        <v>505</v>
      </c>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row>
    <row r="23" spans="2:39" x14ac:dyDescent="0.15">
      <c r="B23" s="889" t="s">
        <v>169</v>
      </c>
      <c r="C23" s="894" t="s">
        <v>167</v>
      </c>
      <c r="D23" s="891" t="s">
        <v>17</v>
      </c>
      <c r="E23" s="892"/>
      <c r="F23" s="893"/>
      <c r="G23" s="891" t="s">
        <v>4</v>
      </c>
      <c r="H23" s="892"/>
      <c r="I23" s="893"/>
      <c r="J23" s="891" t="s">
        <v>2</v>
      </c>
      <c r="K23" s="892"/>
      <c r="L23" s="893"/>
      <c r="M23" s="896" t="s">
        <v>3</v>
      </c>
      <c r="N23" s="896"/>
      <c r="O23" s="896"/>
      <c r="P23" s="896" t="s">
        <v>5</v>
      </c>
      <c r="Q23" s="896"/>
      <c r="R23" s="896"/>
      <c r="S23" s="896" t="s">
        <v>6</v>
      </c>
      <c r="T23" s="896"/>
      <c r="U23" s="896"/>
      <c r="V23" s="896" t="s">
        <v>7</v>
      </c>
      <c r="W23" s="896"/>
      <c r="X23" s="896"/>
      <c r="Y23" s="896" t="s">
        <v>8</v>
      </c>
      <c r="Z23" s="896"/>
      <c r="AA23" s="896"/>
      <c r="AB23" s="896" t="s">
        <v>9</v>
      </c>
      <c r="AC23" s="896"/>
      <c r="AD23" s="896"/>
      <c r="AE23" s="896" t="s">
        <v>10</v>
      </c>
      <c r="AF23" s="896"/>
      <c r="AG23" s="896"/>
      <c r="AH23" s="896" t="s">
        <v>11</v>
      </c>
      <c r="AI23" s="896"/>
      <c r="AJ23" s="896"/>
      <c r="AK23" s="896" t="s">
        <v>1</v>
      </c>
      <c r="AL23" s="896"/>
      <c r="AM23" s="897"/>
    </row>
    <row r="24" spans="2:39" ht="14.25" thickBot="1" x14ac:dyDescent="0.2">
      <c r="B24" s="890"/>
      <c r="C24" s="895"/>
      <c r="D24" s="235" t="s">
        <v>12</v>
      </c>
      <c r="E24" s="236" t="s">
        <v>13</v>
      </c>
      <c r="F24" s="237" t="s">
        <v>14</v>
      </c>
      <c r="G24" s="235" t="s">
        <v>12</v>
      </c>
      <c r="H24" s="236" t="s">
        <v>13</v>
      </c>
      <c r="I24" s="237" t="s">
        <v>14</v>
      </c>
      <c r="J24" s="235" t="s">
        <v>12</v>
      </c>
      <c r="K24" s="236" t="s">
        <v>13</v>
      </c>
      <c r="L24" s="237" t="s">
        <v>14</v>
      </c>
      <c r="M24" s="235" t="s">
        <v>12</v>
      </c>
      <c r="N24" s="236" t="s">
        <v>13</v>
      </c>
      <c r="O24" s="237" t="s">
        <v>14</v>
      </c>
      <c r="P24" s="235" t="s">
        <v>12</v>
      </c>
      <c r="Q24" s="236" t="s">
        <v>13</v>
      </c>
      <c r="R24" s="237" t="s">
        <v>14</v>
      </c>
      <c r="S24" s="235" t="s">
        <v>12</v>
      </c>
      <c r="T24" s="236" t="s">
        <v>13</v>
      </c>
      <c r="U24" s="237" t="s">
        <v>14</v>
      </c>
      <c r="V24" s="235" t="s">
        <v>12</v>
      </c>
      <c r="W24" s="236" t="s">
        <v>13</v>
      </c>
      <c r="X24" s="237" t="s">
        <v>14</v>
      </c>
      <c r="Y24" s="235" t="s">
        <v>12</v>
      </c>
      <c r="Z24" s="236" t="s">
        <v>13</v>
      </c>
      <c r="AA24" s="237" t="s">
        <v>14</v>
      </c>
      <c r="AB24" s="235" t="s">
        <v>12</v>
      </c>
      <c r="AC24" s="236" t="s">
        <v>13</v>
      </c>
      <c r="AD24" s="237" t="s">
        <v>14</v>
      </c>
      <c r="AE24" s="235" t="s">
        <v>12</v>
      </c>
      <c r="AF24" s="236" t="s">
        <v>13</v>
      </c>
      <c r="AG24" s="237" t="s">
        <v>14</v>
      </c>
      <c r="AH24" s="235" t="s">
        <v>12</v>
      </c>
      <c r="AI24" s="236" t="s">
        <v>13</v>
      </c>
      <c r="AJ24" s="237" t="s">
        <v>14</v>
      </c>
      <c r="AK24" s="235" t="s">
        <v>12</v>
      </c>
      <c r="AL24" s="236" t="s">
        <v>13</v>
      </c>
      <c r="AM24" s="238" t="s">
        <v>14</v>
      </c>
    </row>
    <row r="25" spans="2:39" ht="24" customHeight="1" x14ac:dyDescent="0.15">
      <c r="B25" s="254" t="s">
        <v>165</v>
      </c>
      <c r="C25" s="255" t="s">
        <v>168</v>
      </c>
      <c r="D25" s="256" t="s">
        <v>158</v>
      </c>
      <c r="E25" s="257" t="s">
        <v>160</v>
      </c>
      <c r="F25" s="258" t="s">
        <v>159</v>
      </c>
      <c r="G25" s="256" t="s">
        <v>159</v>
      </c>
      <c r="H25" s="257" t="s">
        <v>159</v>
      </c>
      <c r="I25" s="258" t="s">
        <v>158</v>
      </c>
      <c r="J25" s="256"/>
      <c r="K25" s="257"/>
      <c r="L25" s="258"/>
      <c r="M25" s="256"/>
      <c r="N25" s="257"/>
      <c r="O25" s="258"/>
      <c r="P25" s="256"/>
      <c r="Q25" s="257"/>
      <c r="R25" s="258"/>
      <c r="S25" s="256"/>
      <c r="T25" s="257"/>
      <c r="U25" s="258"/>
      <c r="V25" s="256" t="s">
        <v>161</v>
      </c>
      <c r="W25" s="257"/>
      <c r="X25" s="259"/>
      <c r="Y25" s="256"/>
      <c r="Z25" s="257" t="s">
        <v>162</v>
      </c>
      <c r="AA25" s="258"/>
      <c r="AB25" s="256"/>
      <c r="AC25" s="257"/>
      <c r="AD25" s="258"/>
      <c r="AE25" s="256"/>
      <c r="AF25" s="257"/>
      <c r="AG25" s="258"/>
      <c r="AH25" s="256"/>
      <c r="AI25" s="257"/>
      <c r="AJ25" s="258"/>
      <c r="AK25" s="256"/>
      <c r="AL25" s="257"/>
      <c r="AM25" s="260"/>
    </row>
    <row r="26" spans="2:39" ht="24" customHeight="1" thickBot="1" x14ac:dyDescent="0.2">
      <c r="B26" s="261"/>
      <c r="C26" s="262"/>
      <c r="D26" s="263"/>
      <c r="E26" s="264"/>
      <c r="F26" s="265"/>
      <c r="G26" s="263"/>
      <c r="H26" s="264"/>
      <c r="I26" s="265"/>
      <c r="J26" s="263"/>
      <c r="K26" s="264"/>
      <c r="L26" s="265"/>
      <c r="M26" s="263"/>
      <c r="N26" s="264"/>
      <c r="O26" s="265"/>
      <c r="P26" s="263"/>
      <c r="Q26" s="264"/>
      <c r="R26" s="265"/>
      <c r="S26" s="263"/>
      <c r="T26" s="264"/>
      <c r="U26" s="265"/>
      <c r="V26" s="263" t="s">
        <v>163</v>
      </c>
      <c r="W26" s="264" t="s">
        <v>159</v>
      </c>
      <c r="X26" s="266" t="s">
        <v>159</v>
      </c>
      <c r="Y26" s="263" t="s">
        <v>159</v>
      </c>
      <c r="Z26" s="264" t="s">
        <v>159</v>
      </c>
      <c r="AA26" s="265" t="s">
        <v>159</v>
      </c>
      <c r="AB26" s="263" t="s">
        <v>159</v>
      </c>
      <c r="AC26" s="264" t="s">
        <v>159</v>
      </c>
      <c r="AD26" s="265" t="s">
        <v>159</v>
      </c>
      <c r="AE26" s="263" t="s">
        <v>159</v>
      </c>
      <c r="AF26" s="264" t="s">
        <v>159</v>
      </c>
      <c r="AG26" s="265" t="s">
        <v>159</v>
      </c>
      <c r="AH26" s="263" t="s">
        <v>159</v>
      </c>
      <c r="AI26" s="264" t="s">
        <v>159</v>
      </c>
      <c r="AJ26" s="265" t="s">
        <v>0</v>
      </c>
      <c r="AK26" s="263"/>
      <c r="AL26" s="264"/>
      <c r="AM26" s="267"/>
    </row>
    <row r="27" spans="2:39" ht="24" customHeight="1" x14ac:dyDescent="0.15">
      <c r="B27" s="284"/>
      <c r="C27" s="285"/>
      <c r="D27" s="286"/>
      <c r="E27" s="287"/>
      <c r="F27" s="288"/>
      <c r="G27" s="286"/>
      <c r="H27" s="287"/>
      <c r="I27" s="288"/>
      <c r="J27" s="286"/>
      <c r="K27" s="287"/>
      <c r="L27" s="288"/>
      <c r="M27" s="286"/>
      <c r="N27" s="287"/>
      <c r="O27" s="288"/>
      <c r="P27" s="286"/>
      <c r="Q27" s="287"/>
      <c r="R27" s="288"/>
      <c r="S27" s="286"/>
      <c r="T27" s="287"/>
      <c r="U27" s="288"/>
      <c r="V27" s="286"/>
      <c r="W27" s="287"/>
      <c r="X27" s="289"/>
      <c r="Y27" s="286"/>
      <c r="Z27" s="287"/>
      <c r="AA27" s="288"/>
      <c r="AB27" s="286"/>
      <c r="AC27" s="287"/>
      <c r="AD27" s="288"/>
      <c r="AE27" s="286"/>
      <c r="AF27" s="287"/>
      <c r="AG27" s="288"/>
      <c r="AH27" s="286"/>
      <c r="AI27" s="287"/>
      <c r="AJ27" s="288"/>
      <c r="AK27" s="286"/>
      <c r="AL27" s="287"/>
      <c r="AM27" s="290"/>
    </row>
    <row r="28" spans="2:39" ht="24" customHeight="1" thickBot="1" x14ac:dyDescent="0.2">
      <c r="B28" s="291"/>
      <c r="C28" s="292"/>
      <c r="D28" s="293"/>
      <c r="E28" s="294"/>
      <c r="F28" s="295"/>
      <c r="G28" s="293"/>
      <c r="H28" s="294"/>
      <c r="I28" s="295"/>
      <c r="J28" s="293"/>
      <c r="K28" s="294"/>
      <c r="L28" s="295"/>
      <c r="M28" s="293"/>
      <c r="N28" s="294"/>
      <c r="O28" s="295"/>
      <c r="P28" s="293"/>
      <c r="Q28" s="294"/>
      <c r="R28" s="295"/>
      <c r="S28" s="293"/>
      <c r="T28" s="294"/>
      <c r="U28" s="295"/>
      <c r="V28" s="293"/>
      <c r="W28" s="294"/>
      <c r="X28" s="296"/>
      <c r="Y28" s="293"/>
      <c r="Z28" s="294"/>
      <c r="AA28" s="295"/>
      <c r="AB28" s="293"/>
      <c r="AC28" s="294"/>
      <c r="AD28" s="295"/>
      <c r="AE28" s="293"/>
      <c r="AF28" s="294"/>
      <c r="AG28" s="295"/>
      <c r="AH28" s="293"/>
      <c r="AI28" s="294"/>
      <c r="AJ28" s="295"/>
      <c r="AK28" s="293"/>
      <c r="AL28" s="294"/>
      <c r="AM28" s="297"/>
    </row>
    <row r="29" spans="2:39" ht="24" customHeight="1" x14ac:dyDescent="0.15">
      <c r="B29" s="284"/>
      <c r="C29" s="285"/>
      <c r="D29" s="286"/>
      <c r="E29" s="287"/>
      <c r="F29" s="288"/>
      <c r="G29" s="286"/>
      <c r="H29" s="287"/>
      <c r="I29" s="288"/>
      <c r="J29" s="286"/>
      <c r="K29" s="287"/>
      <c r="L29" s="288"/>
      <c r="M29" s="286"/>
      <c r="N29" s="287"/>
      <c r="O29" s="288"/>
      <c r="P29" s="286"/>
      <c r="Q29" s="287"/>
      <c r="R29" s="288"/>
      <c r="S29" s="286"/>
      <c r="T29" s="287"/>
      <c r="U29" s="288"/>
      <c r="V29" s="286"/>
      <c r="W29" s="287"/>
      <c r="X29" s="289"/>
      <c r="Y29" s="286"/>
      <c r="Z29" s="287"/>
      <c r="AA29" s="288"/>
      <c r="AB29" s="286"/>
      <c r="AC29" s="287"/>
      <c r="AD29" s="288"/>
      <c r="AE29" s="286"/>
      <c r="AF29" s="287"/>
      <c r="AG29" s="288"/>
      <c r="AH29" s="286"/>
      <c r="AI29" s="287"/>
      <c r="AJ29" s="288"/>
      <c r="AK29" s="286"/>
      <c r="AL29" s="287"/>
      <c r="AM29" s="290"/>
    </row>
    <row r="30" spans="2:39" ht="24" customHeight="1" thickBot="1" x14ac:dyDescent="0.2">
      <c r="B30" s="291"/>
      <c r="C30" s="292"/>
      <c r="D30" s="293"/>
      <c r="E30" s="294"/>
      <c r="F30" s="295"/>
      <c r="G30" s="293"/>
      <c r="H30" s="294"/>
      <c r="I30" s="295"/>
      <c r="J30" s="293"/>
      <c r="K30" s="294"/>
      <c r="L30" s="295"/>
      <c r="M30" s="293"/>
      <c r="N30" s="294"/>
      <c r="O30" s="295"/>
      <c r="P30" s="293"/>
      <c r="Q30" s="294"/>
      <c r="R30" s="295"/>
      <c r="S30" s="293"/>
      <c r="T30" s="294"/>
      <c r="U30" s="295"/>
      <c r="V30" s="293"/>
      <c r="W30" s="294"/>
      <c r="X30" s="296"/>
      <c r="Y30" s="293"/>
      <c r="Z30" s="294"/>
      <c r="AA30" s="295"/>
      <c r="AB30" s="293"/>
      <c r="AC30" s="294"/>
      <c r="AD30" s="295"/>
      <c r="AE30" s="293"/>
      <c r="AF30" s="294"/>
      <c r="AG30" s="295"/>
      <c r="AH30" s="293"/>
      <c r="AI30" s="294"/>
      <c r="AJ30" s="295"/>
      <c r="AK30" s="293"/>
      <c r="AL30" s="294"/>
      <c r="AM30" s="297"/>
    </row>
    <row r="31" spans="2:39" ht="24" customHeight="1" x14ac:dyDescent="0.15">
      <c r="B31" s="284"/>
      <c r="C31" s="285"/>
      <c r="D31" s="286"/>
      <c r="E31" s="287"/>
      <c r="F31" s="288"/>
      <c r="G31" s="286"/>
      <c r="H31" s="287"/>
      <c r="I31" s="288"/>
      <c r="J31" s="286"/>
      <c r="K31" s="287"/>
      <c r="L31" s="288"/>
      <c r="M31" s="286"/>
      <c r="N31" s="287"/>
      <c r="O31" s="288"/>
      <c r="P31" s="286"/>
      <c r="Q31" s="287"/>
      <c r="R31" s="288"/>
      <c r="S31" s="286"/>
      <c r="T31" s="287"/>
      <c r="U31" s="288"/>
      <c r="V31" s="286"/>
      <c r="W31" s="287"/>
      <c r="X31" s="289"/>
      <c r="Y31" s="286"/>
      <c r="Z31" s="287"/>
      <c r="AA31" s="288"/>
      <c r="AB31" s="286"/>
      <c r="AC31" s="287"/>
      <c r="AD31" s="288"/>
      <c r="AE31" s="286"/>
      <c r="AF31" s="287"/>
      <c r="AG31" s="288"/>
      <c r="AH31" s="286"/>
      <c r="AI31" s="287"/>
      <c r="AJ31" s="288"/>
      <c r="AK31" s="286"/>
      <c r="AL31" s="287"/>
      <c r="AM31" s="290"/>
    </row>
    <row r="32" spans="2:39" ht="24" customHeight="1" thickBot="1" x14ac:dyDescent="0.2">
      <c r="B32" s="291"/>
      <c r="C32" s="292"/>
      <c r="D32" s="293"/>
      <c r="E32" s="294"/>
      <c r="F32" s="295"/>
      <c r="G32" s="293"/>
      <c r="H32" s="294"/>
      <c r="I32" s="295"/>
      <c r="J32" s="293"/>
      <c r="K32" s="294"/>
      <c r="L32" s="295"/>
      <c r="M32" s="293"/>
      <c r="N32" s="294"/>
      <c r="O32" s="295"/>
      <c r="P32" s="293"/>
      <c r="Q32" s="294"/>
      <c r="R32" s="295"/>
      <c r="S32" s="293"/>
      <c r="T32" s="294"/>
      <c r="U32" s="295"/>
      <c r="V32" s="293"/>
      <c r="W32" s="294"/>
      <c r="X32" s="296"/>
      <c r="Y32" s="293"/>
      <c r="Z32" s="294"/>
      <c r="AA32" s="295"/>
      <c r="AB32" s="293"/>
      <c r="AC32" s="294"/>
      <c r="AD32" s="295"/>
      <c r="AE32" s="293"/>
      <c r="AF32" s="294"/>
      <c r="AG32" s="295"/>
      <c r="AH32" s="293"/>
      <c r="AI32" s="294"/>
      <c r="AJ32" s="295"/>
      <c r="AK32" s="293"/>
      <c r="AL32" s="294"/>
      <c r="AM32" s="297"/>
    </row>
    <row r="33" spans="2:39" ht="24" customHeight="1" x14ac:dyDescent="0.15">
      <c r="B33" s="284"/>
      <c r="C33" s="285"/>
      <c r="D33" s="286"/>
      <c r="E33" s="287"/>
      <c r="F33" s="288"/>
      <c r="G33" s="286"/>
      <c r="H33" s="287"/>
      <c r="I33" s="288"/>
      <c r="J33" s="286"/>
      <c r="K33" s="287"/>
      <c r="L33" s="288"/>
      <c r="M33" s="286"/>
      <c r="N33" s="287"/>
      <c r="O33" s="288"/>
      <c r="P33" s="286"/>
      <c r="Q33" s="287"/>
      <c r="R33" s="288"/>
      <c r="S33" s="286"/>
      <c r="T33" s="287"/>
      <c r="U33" s="288"/>
      <c r="V33" s="286"/>
      <c r="W33" s="287"/>
      <c r="X33" s="289"/>
      <c r="Y33" s="286"/>
      <c r="Z33" s="287"/>
      <c r="AA33" s="288"/>
      <c r="AB33" s="286"/>
      <c r="AC33" s="287"/>
      <c r="AD33" s="288"/>
      <c r="AE33" s="286"/>
      <c r="AF33" s="287"/>
      <c r="AG33" s="288"/>
      <c r="AH33" s="286"/>
      <c r="AI33" s="287"/>
      <c r="AJ33" s="288"/>
      <c r="AK33" s="286"/>
      <c r="AL33" s="287"/>
      <c r="AM33" s="290"/>
    </row>
    <row r="34" spans="2:39" ht="24" customHeight="1" thickBot="1" x14ac:dyDescent="0.2">
      <c r="B34" s="291"/>
      <c r="C34" s="292"/>
      <c r="D34" s="293"/>
      <c r="E34" s="294"/>
      <c r="F34" s="295"/>
      <c r="G34" s="293"/>
      <c r="H34" s="294"/>
      <c r="I34" s="295"/>
      <c r="J34" s="293"/>
      <c r="K34" s="294"/>
      <c r="L34" s="295"/>
      <c r="M34" s="293"/>
      <c r="N34" s="294"/>
      <c r="O34" s="295"/>
      <c r="P34" s="293"/>
      <c r="Q34" s="294"/>
      <c r="R34" s="295"/>
      <c r="S34" s="293"/>
      <c r="T34" s="294"/>
      <c r="U34" s="295"/>
      <c r="V34" s="293"/>
      <c r="W34" s="294"/>
      <c r="X34" s="296"/>
      <c r="Y34" s="293"/>
      <c r="Z34" s="294"/>
      <c r="AA34" s="295"/>
      <c r="AB34" s="293"/>
      <c r="AC34" s="294"/>
      <c r="AD34" s="295"/>
      <c r="AE34" s="293"/>
      <c r="AF34" s="294"/>
      <c r="AG34" s="295"/>
      <c r="AH34" s="293"/>
      <c r="AI34" s="294"/>
      <c r="AJ34" s="295"/>
      <c r="AK34" s="293"/>
      <c r="AL34" s="294"/>
      <c r="AM34" s="297"/>
    </row>
    <row r="35" spans="2:39" ht="24" customHeight="1" x14ac:dyDescent="0.15">
      <c r="B35" s="284"/>
      <c r="C35" s="285"/>
      <c r="D35" s="286"/>
      <c r="E35" s="287"/>
      <c r="F35" s="288"/>
      <c r="G35" s="286"/>
      <c r="H35" s="287"/>
      <c r="I35" s="288"/>
      <c r="J35" s="286"/>
      <c r="K35" s="287"/>
      <c r="L35" s="288"/>
      <c r="M35" s="286"/>
      <c r="N35" s="287"/>
      <c r="O35" s="288"/>
      <c r="P35" s="286"/>
      <c r="Q35" s="287"/>
      <c r="R35" s="288"/>
      <c r="S35" s="286"/>
      <c r="T35" s="287"/>
      <c r="U35" s="288"/>
      <c r="V35" s="286"/>
      <c r="W35" s="287"/>
      <c r="X35" s="289"/>
      <c r="Y35" s="286"/>
      <c r="Z35" s="287"/>
      <c r="AA35" s="288"/>
      <c r="AB35" s="286"/>
      <c r="AC35" s="287"/>
      <c r="AD35" s="288"/>
      <c r="AE35" s="286"/>
      <c r="AF35" s="287"/>
      <c r="AG35" s="288"/>
      <c r="AH35" s="286"/>
      <c r="AI35" s="287"/>
      <c r="AJ35" s="288"/>
      <c r="AK35" s="286"/>
      <c r="AL35" s="287"/>
      <c r="AM35" s="290"/>
    </row>
    <row r="36" spans="2:39" ht="24" customHeight="1" thickBot="1" x14ac:dyDescent="0.2">
      <c r="B36" s="298"/>
      <c r="C36" s="299"/>
      <c r="D36" s="300"/>
      <c r="E36" s="301"/>
      <c r="F36" s="302"/>
      <c r="G36" s="300"/>
      <c r="H36" s="301"/>
      <c r="I36" s="302"/>
      <c r="J36" s="300"/>
      <c r="K36" s="301"/>
      <c r="L36" s="302"/>
      <c r="M36" s="300"/>
      <c r="N36" s="301"/>
      <c r="O36" s="302"/>
      <c r="P36" s="300"/>
      <c r="Q36" s="301"/>
      <c r="R36" s="302"/>
      <c r="S36" s="300"/>
      <c r="T36" s="301"/>
      <c r="U36" s="302"/>
      <c r="V36" s="300"/>
      <c r="W36" s="301"/>
      <c r="X36" s="303"/>
      <c r="Y36" s="300"/>
      <c r="Z36" s="301"/>
      <c r="AA36" s="302"/>
      <c r="AB36" s="300"/>
      <c r="AC36" s="301"/>
      <c r="AD36" s="302"/>
      <c r="AE36" s="300"/>
      <c r="AF36" s="301"/>
      <c r="AG36" s="302"/>
      <c r="AH36" s="300"/>
      <c r="AI36" s="301"/>
      <c r="AJ36" s="302"/>
      <c r="AK36" s="300"/>
      <c r="AL36" s="301"/>
      <c r="AM36" s="304"/>
    </row>
    <row r="37" spans="2:39" x14ac:dyDescent="0.15">
      <c r="B37" s="232" t="s">
        <v>164</v>
      </c>
    </row>
    <row r="38" spans="2:39" x14ac:dyDescent="0.15">
      <c r="B38" s="898" t="s">
        <v>503</v>
      </c>
    </row>
    <row r="39" spans="2:39" ht="14.25" thickBot="1" x14ac:dyDescent="0.2">
      <c r="B39" s="898"/>
    </row>
    <row r="40" spans="2:39" ht="21" customHeight="1" thickBot="1" x14ac:dyDescent="0.2">
      <c r="B40" s="825" t="s">
        <v>532</v>
      </c>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row>
    <row r="41" spans="2:39" x14ac:dyDescent="0.15">
      <c r="B41" s="889" t="s">
        <v>169</v>
      </c>
      <c r="C41" s="894" t="s">
        <v>167</v>
      </c>
      <c r="D41" s="891" t="s">
        <v>17</v>
      </c>
      <c r="E41" s="892"/>
      <c r="F41" s="893"/>
      <c r="G41" s="891" t="s">
        <v>4</v>
      </c>
      <c r="H41" s="892"/>
      <c r="I41" s="893"/>
      <c r="J41" s="891" t="s">
        <v>2</v>
      </c>
      <c r="K41" s="892"/>
      <c r="L41" s="893"/>
      <c r="M41" s="896" t="s">
        <v>3</v>
      </c>
      <c r="N41" s="896"/>
      <c r="O41" s="896"/>
      <c r="P41" s="896" t="s">
        <v>5</v>
      </c>
      <c r="Q41" s="896"/>
      <c r="R41" s="896"/>
      <c r="S41" s="896" t="s">
        <v>6</v>
      </c>
      <c r="T41" s="896"/>
      <c r="U41" s="896"/>
      <c r="V41" s="896" t="s">
        <v>7</v>
      </c>
      <c r="W41" s="896"/>
      <c r="X41" s="896"/>
      <c r="Y41" s="896" t="s">
        <v>8</v>
      </c>
      <c r="Z41" s="896"/>
      <c r="AA41" s="896"/>
      <c r="AB41" s="896" t="s">
        <v>9</v>
      </c>
      <c r="AC41" s="896"/>
      <c r="AD41" s="896"/>
      <c r="AE41" s="896" t="s">
        <v>10</v>
      </c>
      <c r="AF41" s="896"/>
      <c r="AG41" s="896"/>
      <c r="AH41" s="896" t="s">
        <v>11</v>
      </c>
      <c r="AI41" s="896"/>
      <c r="AJ41" s="896"/>
      <c r="AK41" s="896" t="s">
        <v>1</v>
      </c>
      <c r="AL41" s="896"/>
      <c r="AM41" s="897"/>
    </row>
    <row r="42" spans="2:39" ht="14.25" thickBot="1" x14ac:dyDescent="0.2">
      <c r="B42" s="890"/>
      <c r="C42" s="895"/>
      <c r="D42" s="235" t="s">
        <v>12</v>
      </c>
      <c r="E42" s="236" t="s">
        <v>13</v>
      </c>
      <c r="F42" s="237" t="s">
        <v>14</v>
      </c>
      <c r="G42" s="235" t="s">
        <v>12</v>
      </c>
      <c r="H42" s="236" t="s">
        <v>13</v>
      </c>
      <c r="I42" s="237" t="s">
        <v>14</v>
      </c>
      <c r="J42" s="235" t="s">
        <v>12</v>
      </c>
      <c r="K42" s="236" t="s">
        <v>13</v>
      </c>
      <c r="L42" s="237" t="s">
        <v>14</v>
      </c>
      <c r="M42" s="235" t="s">
        <v>12</v>
      </c>
      <c r="N42" s="236" t="s">
        <v>13</v>
      </c>
      <c r="O42" s="237" t="s">
        <v>14</v>
      </c>
      <c r="P42" s="235" t="s">
        <v>12</v>
      </c>
      <c r="Q42" s="236" t="s">
        <v>13</v>
      </c>
      <c r="R42" s="237" t="s">
        <v>14</v>
      </c>
      <c r="S42" s="235" t="s">
        <v>12</v>
      </c>
      <c r="T42" s="236" t="s">
        <v>13</v>
      </c>
      <c r="U42" s="237" t="s">
        <v>14</v>
      </c>
      <c r="V42" s="235" t="s">
        <v>12</v>
      </c>
      <c r="W42" s="236" t="s">
        <v>13</v>
      </c>
      <c r="X42" s="237" t="s">
        <v>14</v>
      </c>
      <c r="Y42" s="235" t="s">
        <v>12</v>
      </c>
      <c r="Z42" s="236" t="s">
        <v>13</v>
      </c>
      <c r="AA42" s="237" t="s">
        <v>14</v>
      </c>
      <c r="AB42" s="235" t="s">
        <v>12</v>
      </c>
      <c r="AC42" s="236" t="s">
        <v>13</v>
      </c>
      <c r="AD42" s="237" t="s">
        <v>14</v>
      </c>
      <c r="AE42" s="235" t="s">
        <v>12</v>
      </c>
      <c r="AF42" s="236" t="s">
        <v>13</v>
      </c>
      <c r="AG42" s="237" t="s">
        <v>14</v>
      </c>
      <c r="AH42" s="235" t="s">
        <v>12</v>
      </c>
      <c r="AI42" s="236" t="s">
        <v>13</v>
      </c>
      <c r="AJ42" s="237" t="s">
        <v>14</v>
      </c>
      <c r="AK42" s="235" t="s">
        <v>12</v>
      </c>
      <c r="AL42" s="236" t="s">
        <v>13</v>
      </c>
      <c r="AM42" s="238" t="s">
        <v>14</v>
      </c>
    </row>
    <row r="43" spans="2:39" ht="24" customHeight="1" x14ac:dyDescent="0.15">
      <c r="B43" s="254" t="s">
        <v>165</v>
      </c>
      <c r="C43" s="255" t="s">
        <v>168</v>
      </c>
      <c r="D43" s="256" t="s">
        <v>158</v>
      </c>
      <c r="E43" s="257" t="s">
        <v>160</v>
      </c>
      <c r="F43" s="258" t="s">
        <v>159</v>
      </c>
      <c r="G43" s="256" t="s">
        <v>159</v>
      </c>
      <c r="H43" s="257" t="s">
        <v>159</v>
      </c>
      <c r="I43" s="258" t="s">
        <v>158</v>
      </c>
      <c r="J43" s="256"/>
      <c r="K43" s="257"/>
      <c r="L43" s="258"/>
      <c r="M43" s="256"/>
      <c r="N43" s="257"/>
      <c r="O43" s="258"/>
      <c r="P43" s="256"/>
      <c r="Q43" s="257"/>
      <c r="R43" s="258"/>
      <c r="S43" s="256"/>
      <c r="T43" s="257"/>
      <c r="U43" s="258"/>
      <c r="V43" s="256" t="s">
        <v>161</v>
      </c>
      <c r="W43" s="257"/>
      <c r="X43" s="259"/>
      <c r="Y43" s="256"/>
      <c r="Z43" s="257" t="s">
        <v>162</v>
      </c>
      <c r="AA43" s="258"/>
      <c r="AB43" s="256"/>
      <c r="AC43" s="257"/>
      <c r="AD43" s="258"/>
      <c r="AE43" s="256"/>
      <c r="AF43" s="257"/>
      <c r="AG43" s="258"/>
      <c r="AH43" s="256"/>
      <c r="AI43" s="257"/>
      <c r="AJ43" s="258"/>
      <c r="AK43" s="256"/>
      <c r="AL43" s="257"/>
      <c r="AM43" s="260"/>
    </row>
    <row r="44" spans="2:39" ht="24" customHeight="1" thickBot="1" x14ac:dyDescent="0.2">
      <c r="B44" s="261"/>
      <c r="C44" s="262"/>
      <c r="D44" s="263"/>
      <c r="E44" s="264"/>
      <c r="F44" s="265"/>
      <c r="G44" s="263"/>
      <c r="H44" s="264"/>
      <c r="I44" s="265"/>
      <c r="J44" s="263"/>
      <c r="K44" s="264"/>
      <c r="L44" s="265"/>
      <c r="M44" s="263"/>
      <c r="N44" s="264"/>
      <c r="O44" s="265"/>
      <c r="P44" s="263"/>
      <c r="Q44" s="264"/>
      <c r="R44" s="265"/>
      <c r="S44" s="263"/>
      <c r="T44" s="264"/>
      <c r="U44" s="265"/>
      <c r="V44" s="263" t="s">
        <v>163</v>
      </c>
      <c r="W44" s="264" t="s">
        <v>159</v>
      </c>
      <c r="X44" s="266" t="s">
        <v>159</v>
      </c>
      <c r="Y44" s="263" t="s">
        <v>159</v>
      </c>
      <c r="Z44" s="264" t="s">
        <v>159</v>
      </c>
      <c r="AA44" s="265" t="s">
        <v>159</v>
      </c>
      <c r="AB44" s="263" t="s">
        <v>159</v>
      </c>
      <c r="AC44" s="264" t="s">
        <v>159</v>
      </c>
      <c r="AD44" s="265" t="s">
        <v>159</v>
      </c>
      <c r="AE44" s="263" t="s">
        <v>159</v>
      </c>
      <c r="AF44" s="264" t="s">
        <v>159</v>
      </c>
      <c r="AG44" s="265" t="s">
        <v>159</v>
      </c>
      <c r="AH44" s="263" t="s">
        <v>159</v>
      </c>
      <c r="AI44" s="264" t="s">
        <v>159</v>
      </c>
      <c r="AJ44" s="265" t="s">
        <v>0</v>
      </c>
      <c r="AK44" s="263"/>
      <c r="AL44" s="264"/>
      <c r="AM44" s="267"/>
    </row>
    <row r="45" spans="2:39" ht="24" customHeight="1" x14ac:dyDescent="0.15">
      <c r="B45" s="284"/>
      <c r="C45" s="285"/>
      <c r="D45" s="286"/>
      <c r="E45" s="287"/>
      <c r="F45" s="288"/>
      <c r="G45" s="286"/>
      <c r="H45" s="287"/>
      <c r="I45" s="288"/>
      <c r="J45" s="286"/>
      <c r="K45" s="287"/>
      <c r="L45" s="288"/>
      <c r="M45" s="286"/>
      <c r="N45" s="287"/>
      <c r="O45" s="288"/>
      <c r="P45" s="286"/>
      <c r="Q45" s="287"/>
      <c r="R45" s="288"/>
      <c r="S45" s="286"/>
      <c r="T45" s="287"/>
      <c r="U45" s="288"/>
      <c r="V45" s="286"/>
      <c r="W45" s="287"/>
      <c r="X45" s="289"/>
      <c r="Y45" s="286"/>
      <c r="Z45" s="287"/>
      <c r="AA45" s="288"/>
      <c r="AB45" s="286"/>
      <c r="AC45" s="287"/>
      <c r="AD45" s="288"/>
      <c r="AE45" s="286"/>
      <c r="AF45" s="287"/>
      <c r="AG45" s="288"/>
      <c r="AH45" s="286"/>
      <c r="AI45" s="287"/>
      <c r="AJ45" s="288"/>
      <c r="AK45" s="286"/>
      <c r="AL45" s="287"/>
      <c r="AM45" s="290"/>
    </row>
    <row r="46" spans="2:39" ht="24" customHeight="1" thickBot="1" x14ac:dyDescent="0.2">
      <c r="B46" s="291"/>
      <c r="C46" s="292"/>
      <c r="D46" s="293"/>
      <c r="E46" s="294"/>
      <c r="F46" s="295"/>
      <c r="G46" s="293"/>
      <c r="H46" s="294"/>
      <c r="I46" s="295"/>
      <c r="J46" s="293"/>
      <c r="K46" s="294"/>
      <c r="L46" s="295"/>
      <c r="M46" s="293"/>
      <c r="N46" s="294"/>
      <c r="O46" s="295"/>
      <c r="P46" s="293"/>
      <c r="Q46" s="294"/>
      <c r="R46" s="295"/>
      <c r="S46" s="293"/>
      <c r="T46" s="294"/>
      <c r="U46" s="295"/>
      <c r="V46" s="293"/>
      <c r="W46" s="294"/>
      <c r="X46" s="296"/>
      <c r="Y46" s="293"/>
      <c r="Z46" s="294"/>
      <c r="AA46" s="295"/>
      <c r="AB46" s="293"/>
      <c r="AC46" s="294"/>
      <c r="AD46" s="295"/>
      <c r="AE46" s="293"/>
      <c r="AF46" s="294"/>
      <c r="AG46" s="295"/>
      <c r="AH46" s="293"/>
      <c r="AI46" s="294"/>
      <c r="AJ46" s="295"/>
      <c r="AK46" s="293"/>
      <c r="AL46" s="294"/>
      <c r="AM46" s="297"/>
    </row>
    <row r="47" spans="2:39" ht="24" customHeight="1" x14ac:dyDescent="0.15">
      <c r="B47" s="284"/>
      <c r="C47" s="285"/>
      <c r="D47" s="286"/>
      <c r="E47" s="287"/>
      <c r="F47" s="288"/>
      <c r="G47" s="286"/>
      <c r="H47" s="287"/>
      <c r="I47" s="288"/>
      <c r="J47" s="286"/>
      <c r="K47" s="287"/>
      <c r="L47" s="288"/>
      <c r="M47" s="286"/>
      <c r="N47" s="287"/>
      <c r="O47" s="288"/>
      <c r="P47" s="286"/>
      <c r="Q47" s="287"/>
      <c r="R47" s="288"/>
      <c r="S47" s="286"/>
      <c r="T47" s="287"/>
      <c r="U47" s="288"/>
      <c r="V47" s="286"/>
      <c r="W47" s="287"/>
      <c r="X47" s="289"/>
      <c r="Y47" s="286"/>
      <c r="Z47" s="287"/>
      <c r="AA47" s="288"/>
      <c r="AB47" s="286"/>
      <c r="AC47" s="287"/>
      <c r="AD47" s="288"/>
      <c r="AE47" s="286"/>
      <c r="AF47" s="287"/>
      <c r="AG47" s="288"/>
      <c r="AH47" s="286"/>
      <c r="AI47" s="287"/>
      <c r="AJ47" s="288"/>
      <c r="AK47" s="286"/>
      <c r="AL47" s="287"/>
      <c r="AM47" s="290"/>
    </row>
    <row r="48" spans="2:39" ht="24" customHeight="1" thickBot="1" x14ac:dyDescent="0.2">
      <c r="B48" s="291"/>
      <c r="C48" s="292"/>
      <c r="D48" s="293"/>
      <c r="E48" s="294"/>
      <c r="F48" s="295"/>
      <c r="G48" s="293"/>
      <c r="H48" s="294"/>
      <c r="I48" s="295"/>
      <c r="J48" s="293"/>
      <c r="K48" s="294"/>
      <c r="L48" s="295"/>
      <c r="M48" s="293"/>
      <c r="N48" s="294"/>
      <c r="O48" s="295"/>
      <c r="P48" s="293"/>
      <c r="Q48" s="294"/>
      <c r="R48" s="295"/>
      <c r="S48" s="293"/>
      <c r="T48" s="294"/>
      <c r="U48" s="295"/>
      <c r="V48" s="293"/>
      <c r="W48" s="294"/>
      <c r="X48" s="296"/>
      <c r="Y48" s="293"/>
      <c r="Z48" s="294"/>
      <c r="AA48" s="295"/>
      <c r="AB48" s="293"/>
      <c r="AC48" s="294"/>
      <c r="AD48" s="295"/>
      <c r="AE48" s="293"/>
      <c r="AF48" s="294"/>
      <c r="AG48" s="295"/>
      <c r="AH48" s="293"/>
      <c r="AI48" s="294"/>
      <c r="AJ48" s="295"/>
      <c r="AK48" s="293"/>
      <c r="AL48" s="294"/>
      <c r="AM48" s="297"/>
    </row>
    <row r="49" spans="2:39" ht="24" customHeight="1" x14ac:dyDescent="0.15">
      <c r="B49" s="284"/>
      <c r="C49" s="285"/>
      <c r="D49" s="286"/>
      <c r="E49" s="287"/>
      <c r="F49" s="288"/>
      <c r="G49" s="286"/>
      <c r="H49" s="287"/>
      <c r="I49" s="288"/>
      <c r="J49" s="286"/>
      <c r="K49" s="287"/>
      <c r="L49" s="288"/>
      <c r="M49" s="286"/>
      <c r="N49" s="287"/>
      <c r="O49" s="288"/>
      <c r="P49" s="286"/>
      <c r="Q49" s="287"/>
      <c r="R49" s="288"/>
      <c r="S49" s="286"/>
      <c r="T49" s="287"/>
      <c r="U49" s="288"/>
      <c r="V49" s="286"/>
      <c r="W49" s="287"/>
      <c r="X49" s="289"/>
      <c r="Y49" s="286"/>
      <c r="Z49" s="287"/>
      <c r="AA49" s="288"/>
      <c r="AB49" s="286"/>
      <c r="AC49" s="287"/>
      <c r="AD49" s="288"/>
      <c r="AE49" s="286"/>
      <c r="AF49" s="287"/>
      <c r="AG49" s="288"/>
      <c r="AH49" s="286"/>
      <c r="AI49" s="287"/>
      <c r="AJ49" s="288"/>
      <c r="AK49" s="286"/>
      <c r="AL49" s="287"/>
      <c r="AM49" s="290"/>
    </row>
    <row r="50" spans="2:39" ht="24" customHeight="1" thickBot="1" x14ac:dyDescent="0.2">
      <c r="B50" s="291"/>
      <c r="C50" s="292"/>
      <c r="D50" s="293"/>
      <c r="E50" s="294"/>
      <c r="F50" s="295"/>
      <c r="G50" s="293"/>
      <c r="H50" s="294"/>
      <c r="I50" s="295"/>
      <c r="J50" s="293"/>
      <c r="K50" s="294"/>
      <c r="L50" s="295"/>
      <c r="M50" s="293"/>
      <c r="N50" s="294"/>
      <c r="O50" s="295"/>
      <c r="P50" s="293"/>
      <c r="Q50" s="294"/>
      <c r="R50" s="295"/>
      <c r="S50" s="293"/>
      <c r="T50" s="294"/>
      <c r="U50" s="295"/>
      <c r="V50" s="293"/>
      <c r="W50" s="294"/>
      <c r="X50" s="296"/>
      <c r="Y50" s="293"/>
      <c r="Z50" s="294"/>
      <c r="AA50" s="295"/>
      <c r="AB50" s="293"/>
      <c r="AC50" s="294"/>
      <c r="AD50" s="295"/>
      <c r="AE50" s="293"/>
      <c r="AF50" s="294"/>
      <c r="AG50" s="295"/>
      <c r="AH50" s="293"/>
      <c r="AI50" s="294"/>
      <c r="AJ50" s="295"/>
      <c r="AK50" s="293"/>
      <c r="AL50" s="294"/>
      <c r="AM50" s="297"/>
    </row>
    <row r="51" spans="2:39" ht="24" customHeight="1" x14ac:dyDescent="0.15">
      <c r="B51" s="284"/>
      <c r="C51" s="285"/>
      <c r="D51" s="286"/>
      <c r="E51" s="287"/>
      <c r="F51" s="288"/>
      <c r="G51" s="286"/>
      <c r="H51" s="287"/>
      <c r="I51" s="288"/>
      <c r="J51" s="286"/>
      <c r="K51" s="287"/>
      <c r="L51" s="288"/>
      <c r="M51" s="286"/>
      <c r="N51" s="287"/>
      <c r="O51" s="288"/>
      <c r="P51" s="286"/>
      <c r="Q51" s="287"/>
      <c r="R51" s="288"/>
      <c r="S51" s="286"/>
      <c r="T51" s="287"/>
      <c r="U51" s="288"/>
      <c r="V51" s="286"/>
      <c r="W51" s="287"/>
      <c r="X51" s="289"/>
      <c r="Y51" s="286"/>
      <c r="Z51" s="287"/>
      <c r="AA51" s="288"/>
      <c r="AB51" s="286"/>
      <c r="AC51" s="287"/>
      <c r="AD51" s="288"/>
      <c r="AE51" s="286"/>
      <c r="AF51" s="287"/>
      <c r="AG51" s="288"/>
      <c r="AH51" s="286"/>
      <c r="AI51" s="287"/>
      <c r="AJ51" s="288"/>
      <c r="AK51" s="286"/>
      <c r="AL51" s="287"/>
      <c r="AM51" s="290"/>
    </row>
    <row r="52" spans="2:39" ht="24" customHeight="1" thickBot="1" x14ac:dyDescent="0.2">
      <c r="B52" s="291"/>
      <c r="C52" s="292"/>
      <c r="D52" s="293"/>
      <c r="E52" s="294"/>
      <c r="F52" s="295"/>
      <c r="G52" s="293"/>
      <c r="H52" s="294"/>
      <c r="I52" s="295"/>
      <c r="J52" s="293"/>
      <c r="K52" s="294"/>
      <c r="L52" s="295"/>
      <c r="M52" s="293"/>
      <c r="N52" s="294"/>
      <c r="O52" s="295"/>
      <c r="P52" s="293"/>
      <c r="Q52" s="294"/>
      <c r="R52" s="295"/>
      <c r="S52" s="293"/>
      <c r="T52" s="294"/>
      <c r="U52" s="295"/>
      <c r="V52" s="293"/>
      <c r="W52" s="294"/>
      <c r="X52" s="296"/>
      <c r="Y52" s="293"/>
      <c r="Z52" s="294"/>
      <c r="AA52" s="295"/>
      <c r="AB52" s="293"/>
      <c r="AC52" s="294"/>
      <c r="AD52" s="295"/>
      <c r="AE52" s="293"/>
      <c r="AF52" s="294"/>
      <c r="AG52" s="295"/>
      <c r="AH52" s="293"/>
      <c r="AI52" s="294"/>
      <c r="AJ52" s="295"/>
      <c r="AK52" s="293"/>
      <c r="AL52" s="294"/>
      <c r="AM52" s="297"/>
    </row>
    <row r="53" spans="2:39" ht="24" customHeight="1" x14ac:dyDescent="0.15">
      <c r="B53" s="284"/>
      <c r="C53" s="285"/>
      <c r="D53" s="286"/>
      <c r="E53" s="287"/>
      <c r="F53" s="288"/>
      <c r="G53" s="286"/>
      <c r="H53" s="287"/>
      <c r="I53" s="288"/>
      <c r="J53" s="286"/>
      <c r="K53" s="287"/>
      <c r="L53" s="288"/>
      <c r="M53" s="286"/>
      <c r="N53" s="287"/>
      <c r="O53" s="288"/>
      <c r="P53" s="286"/>
      <c r="Q53" s="287"/>
      <c r="R53" s="288"/>
      <c r="S53" s="286"/>
      <c r="T53" s="287"/>
      <c r="U53" s="288"/>
      <c r="V53" s="286"/>
      <c r="W53" s="287"/>
      <c r="X53" s="289"/>
      <c r="Y53" s="286"/>
      <c r="Z53" s="287"/>
      <c r="AA53" s="288"/>
      <c r="AB53" s="286"/>
      <c r="AC53" s="287"/>
      <c r="AD53" s="288"/>
      <c r="AE53" s="286"/>
      <c r="AF53" s="287"/>
      <c r="AG53" s="288"/>
      <c r="AH53" s="286"/>
      <c r="AI53" s="287"/>
      <c r="AJ53" s="288"/>
      <c r="AK53" s="286"/>
      <c r="AL53" s="287"/>
      <c r="AM53" s="290"/>
    </row>
    <row r="54" spans="2:39" ht="24" customHeight="1" thickBot="1" x14ac:dyDescent="0.2">
      <c r="B54" s="298"/>
      <c r="C54" s="299"/>
      <c r="D54" s="300"/>
      <c r="E54" s="301"/>
      <c r="F54" s="302"/>
      <c r="G54" s="300"/>
      <c r="H54" s="301"/>
      <c r="I54" s="302"/>
      <c r="J54" s="300"/>
      <c r="K54" s="301"/>
      <c r="L54" s="302"/>
      <c r="M54" s="300"/>
      <c r="N54" s="301"/>
      <c r="O54" s="302"/>
      <c r="P54" s="300"/>
      <c r="Q54" s="301"/>
      <c r="R54" s="302"/>
      <c r="S54" s="300"/>
      <c r="T54" s="301"/>
      <c r="U54" s="302"/>
      <c r="V54" s="300"/>
      <c r="W54" s="301"/>
      <c r="X54" s="303"/>
      <c r="Y54" s="300"/>
      <c r="Z54" s="301"/>
      <c r="AA54" s="302"/>
      <c r="AB54" s="300"/>
      <c r="AC54" s="301"/>
      <c r="AD54" s="302"/>
      <c r="AE54" s="300"/>
      <c r="AF54" s="301"/>
      <c r="AG54" s="302"/>
      <c r="AH54" s="300"/>
      <c r="AI54" s="301"/>
      <c r="AJ54" s="302"/>
      <c r="AK54" s="300"/>
      <c r="AL54" s="301"/>
      <c r="AM54" s="304"/>
    </row>
    <row r="55" spans="2:39" x14ac:dyDescent="0.15">
      <c r="B55" s="232" t="s">
        <v>164</v>
      </c>
    </row>
  </sheetData>
  <mergeCells count="44">
    <mergeCell ref="Y41:AA41"/>
    <mergeCell ref="AB41:AD41"/>
    <mergeCell ref="AE41:AG41"/>
    <mergeCell ref="AH41:AJ41"/>
    <mergeCell ref="AK41:AM41"/>
    <mergeCell ref="J41:L41"/>
    <mergeCell ref="M41:O41"/>
    <mergeCell ref="P41:R41"/>
    <mergeCell ref="S41:U41"/>
    <mergeCell ref="V41:X41"/>
    <mergeCell ref="B38:B39"/>
    <mergeCell ref="B41:B42"/>
    <mergeCell ref="C41:C42"/>
    <mergeCell ref="D41:F41"/>
    <mergeCell ref="G41:I41"/>
    <mergeCell ref="Y23:AA23"/>
    <mergeCell ref="AB23:AD23"/>
    <mergeCell ref="AE23:AG23"/>
    <mergeCell ref="AH23:AJ23"/>
    <mergeCell ref="AK23:AM23"/>
    <mergeCell ref="J23:L23"/>
    <mergeCell ref="M23:O23"/>
    <mergeCell ref="P23:R23"/>
    <mergeCell ref="S23:U23"/>
    <mergeCell ref="V23:X23"/>
    <mergeCell ref="B20:B21"/>
    <mergeCell ref="B23:B24"/>
    <mergeCell ref="C23:C24"/>
    <mergeCell ref="D23:F23"/>
    <mergeCell ref="G23:I23"/>
    <mergeCell ref="P5:R5"/>
    <mergeCell ref="AE5:AG5"/>
    <mergeCell ref="AH5:AJ5"/>
    <mergeCell ref="AK5:AM5"/>
    <mergeCell ref="D5:F5"/>
    <mergeCell ref="S5:U5"/>
    <mergeCell ref="V5:X5"/>
    <mergeCell ref="Y5:AA5"/>
    <mergeCell ref="AB5:AD5"/>
    <mergeCell ref="B5:B6"/>
    <mergeCell ref="G5:I5"/>
    <mergeCell ref="J5:L5"/>
    <mergeCell ref="C5:C6"/>
    <mergeCell ref="M5:O5"/>
  </mergeCells>
  <phoneticPr fontId="2"/>
  <pageMargins left="0.59055118110236227" right="0.59055118110236227" top="0.78740157480314965" bottom="0.78740157480314965"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workbookViewId="0">
      <selection activeCell="B37" sqref="B37:B40"/>
    </sheetView>
  </sheetViews>
  <sheetFormatPr defaultRowHeight="13.5" x14ac:dyDescent="0.15"/>
  <cols>
    <col min="1" max="1" width="4" style="1" customWidth="1"/>
    <col min="2" max="2" width="4.625" style="1" customWidth="1"/>
    <col min="3" max="3" width="22.875" style="1" customWidth="1"/>
    <col min="4" max="4" width="26.75" style="1" customWidth="1"/>
    <col min="5" max="5" width="26.875" style="1" customWidth="1"/>
    <col min="6" max="6" width="21.125" style="1" customWidth="1"/>
    <col min="7" max="16384" width="9" style="1"/>
  </cols>
  <sheetData>
    <row r="1" spans="2:6" ht="21" x14ac:dyDescent="0.15">
      <c r="B1" s="14" t="s">
        <v>273</v>
      </c>
    </row>
    <row r="3" spans="2:6" ht="18.75" x14ac:dyDescent="0.15">
      <c r="B3" s="133" t="s">
        <v>274</v>
      </c>
    </row>
    <row r="4" spans="2:6" ht="18" customHeight="1" thickBot="1" x14ac:dyDescent="0.2">
      <c r="B4" s="1" t="s">
        <v>275</v>
      </c>
    </row>
    <row r="5" spans="2:6" ht="42.75" customHeight="1" x14ac:dyDescent="0.15">
      <c r="B5" s="914" t="s">
        <v>303</v>
      </c>
      <c r="C5" s="915"/>
      <c r="D5" s="918"/>
      <c r="E5" s="918"/>
      <c r="F5" s="919"/>
    </row>
    <row r="6" spans="2:6" ht="42.75" customHeight="1" x14ac:dyDescent="0.15">
      <c r="B6" s="916" t="s">
        <v>304</v>
      </c>
      <c r="C6" s="917"/>
      <c r="D6" s="920"/>
      <c r="E6" s="920"/>
      <c r="F6" s="921"/>
    </row>
    <row r="7" spans="2:6" ht="42.75" customHeight="1" x14ac:dyDescent="0.15">
      <c r="B7" s="916" t="s">
        <v>305</v>
      </c>
      <c r="C7" s="917"/>
      <c r="D7" s="920"/>
      <c r="E7" s="920"/>
      <c r="F7" s="921"/>
    </row>
    <row r="8" spans="2:6" ht="42.75" customHeight="1" thickBot="1" x14ac:dyDescent="0.2">
      <c r="B8" s="912" t="s">
        <v>331</v>
      </c>
      <c r="C8" s="913"/>
      <c r="D8" s="922"/>
      <c r="E8" s="922"/>
      <c r="F8" s="923"/>
    </row>
    <row r="11" spans="2:6" ht="18.75" x14ac:dyDescent="0.15">
      <c r="B11" s="133" t="s">
        <v>276</v>
      </c>
    </row>
    <row r="12" spans="2:6" ht="22.5" customHeight="1" thickBot="1" x14ac:dyDescent="0.2">
      <c r="B12" s="1" t="s">
        <v>277</v>
      </c>
    </row>
    <row r="13" spans="2:6" ht="20.100000000000001" customHeight="1" x14ac:dyDescent="0.15">
      <c r="B13" s="899" t="s">
        <v>264</v>
      </c>
      <c r="C13" s="907" t="s">
        <v>265</v>
      </c>
      <c r="D13" s="909" t="s">
        <v>266</v>
      </c>
      <c r="E13" s="907" t="s">
        <v>267</v>
      </c>
      <c r="F13" s="911"/>
    </row>
    <row r="14" spans="2:6" ht="20.100000000000001" customHeight="1" thickBot="1" x14ac:dyDescent="0.2">
      <c r="B14" s="901"/>
      <c r="C14" s="908"/>
      <c r="D14" s="910"/>
      <c r="E14" s="249" t="s">
        <v>332</v>
      </c>
      <c r="F14" s="132" t="s">
        <v>268</v>
      </c>
    </row>
    <row r="15" spans="2:6" ht="39.950000000000003" customHeight="1" x14ac:dyDescent="0.15">
      <c r="B15" s="899" t="s">
        <v>269</v>
      </c>
      <c r="C15" s="305"/>
      <c r="D15" s="306" t="s">
        <v>270</v>
      </c>
      <c r="E15" s="307" t="s">
        <v>459</v>
      </c>
      <c r="F15" s="902" t="s">
        <v>461</v>
      </c>
    </row>
    <row r="16" spans="2:6" ht="39.950000000000003" customHeight="1" x14ac:dyDescent="0.15">
      <c r="B16" s="900"/>
      <c r="C16" s="308"/>
      <c r="D16" s="309" t="s">
        <v>271</v>
      </c>
      <c r="E16" s="310" t="s">
        <v>460</v>
      </c>
      <c r="F16" s="903"/>
    </row>
    <row r="17" spans="2:6" ht="39.950000000000003" customHeight="1" x14ac:dyDescent="0.15">
      <c r="B17" s="900"/>
      <c r="C17" s="310"/>
      <c r="D17" s="309" t="s">
        <v>271</v>
      </c>
      <c r="E17" s="310"/>
      <c r="F17" s="904"/>
    </row>
    <row r="18" spans="2:6" ht="30" customHeight="1" thickBot="1" x14ac:dyDescent="0.2">
      <c r="B18" s="901"/>
      <c r="C18" s="905" t="s">
        <v>335</v>
      </c>
      <c r="D18" s="906"/>
      <c r="E18" s="311" t="s">
        <v>333</v>
      </c>
      <c r="F18" s="312" t="s">
        <v>334</v>
      </c>
    </row>
    <row r="19" spans="2:6" ht="39.950000000000003" customHeight="1" x14ac:dyDescent="0.15">
      <c r="B19" s="899" t="s">
        <v>493</v>
      </c>
      <c r="C19" s="305"/>
      <c r="D19" s="306" t="s">
        <v>271</v>
      </c>
      <c r="E19" s="307" t="s">
        <v>459</v>
      </c>
      <c r="F19" s="902" t="s">
        <v>461</v>
      </c>
    </row>
    <row r="20" spans="2:6" ht="39.950000000000003" customHeight="1" x14ac:dyDescent="0.15">
      <c r="B20" s="900"/>
      <c r="C20" s="308"/>
      <c r="D20" s="309" t="s">
        <v>271</v>
      </c>
      <c r="E20" s="310" t="s">
        <v>460</v>
      </c>
      <c r="F20" s="903"/>
    </row>
    <row r="21" spans="2:6" ht="39.950000000000003" customHeight="1" x14ac:dyDescent="0.15">
      <c r="B21" s="900"/>
      <c r="C21" s="310"/>
      <c r="D21" s="309" t="s">
        <v>271</v>
      </c>
      <c r="E21" s="310"/>
      <c r="F21" s="904"/>
    </row>
    <row r="22" spans="2:6" ht="30" customHeight="1" thickBot="1" x14ac:dyDescent="0.2">
      <c r="B22" s="901"/>
      <c r="C22" s="905" t="s">
        <v>335</v>
      </c>
      <c r="D22" s="906"/>
      <c r="E22" s="311" t="s">
        <v>333</v>
      </c>
      <c r="F22" s="312" t="s">
        <v>334</v>
      </c>
    </row>
    <row r="23" spans="2:6" ht="39.950000000000003" customHeight="1" x14ac:dyDescent="0.15">
      <c r="B23" s="899" t="s">
        <v>494</v>
      </c>
      <c r="C23" s="305"/>
      <c r="D23" s="306" t="s">
        <v>270</v>
      </c>
      <c r="E23" s="307" t="s">
        <v>459</v>
      </c>
      <c r="F23" s="902" t="s">
        <v>461</v>
      </c>
    </row>
    <row r="24" spans="2:6" ht="39.950000000000003" customHeight="1" x14ac:dyDescent="0.15">
      <c r="B24" s="900"/>
      <c r="C24" s="308"/>
      <c r="D24" s="309" t="s">
        <v>270</v>
      </c>
      <c r="E24" s="310" t="s">
        <v>460</v>
      </c>
      <c r="F24" s="903"/>
    </row>
    <row r="25" spans="2:6" ht="39.950000000000003" customHeight="1" x14ac:dyDescent="0.15">
      <c r="B25" s="900"/>
      <c r="C25" s="310"/>
      <c r="D25" s="309" t="s">
        <v>270</v>
      </c>
      <c r="E25" s="310"/>
      <c r="F25" s="904"/>
    </row>
    <row r="26" spans="2:6" ht="30" customHeight="1" thickBot="1" x14ac:dyDescent="0.2">
      <c r="B26" s="901"/>
      <c r="C26" s="905" t="s">
        <v>335</v>
      </c>
      <c r="D26" s="906"/>
      <c r="E26" s="311" t="s">
        <v>333</v>
      </c>
      <c r="F26" s="312" t="s">
        <v>333</v>
      </c>
    </row>
    <row r="27" spans="2:6" ht="39.950000000000003" customHeight="1" x14ac:dyDescent="0.15">
      <c r="B27" s="899" t="s">
        <v>495</v>
      </c>
      <c r="C27" s="305"/>
      <c r="D27" s="306" t="s">
        <v>270</v>
      </c>
      <c r="E27" s="307" t="s">
        <v>459</v>
      </c>
      <c r="F27" s="902" t="s">
        <v>461</v>
      </c>
    </row>
    <row r="28" spans="2:6" ht="39.950000000000003" customHeight="1" x14ac:dyDescent="0.15">
      <c r="B28" s="900"/>
      <c r="C28" s="308"/>
      <c r="D28" s="309" t="s">
        <v>270</v>
      </c>
      <c r="E28" s="310" t="s">
        <v>460</v>
      </c>
      <c r="F28" s="903"/>
    </row>
    <row r="29" spans="2:6" ht="39.950000000000003" customHeight="1" x14ac:dyDescent="0.15">
      <c r="B29" s="900"/>
      <c r="C29" s="310"/>
      <c r="D29" s="309" t="s">
        <v>270</v>
      </c>
      <c r="E29" s="310"/>
      <c r="F29" s="904"/>
    </row>
    <row r="30" spans="2:6" ht="30" customHeight="1" thickBot="1" x14ac:dyDescent="0.2">
      <c r="B30" s="901"/>
      <c r="C30" s="905" t="s">
        <v>335</v>
      </c>
      <c r="D30" s="906"/>
      <c r="E30" s="311" t="s">
        <v>333</v>
      </c>
      <c r="F30" s="312" t="s">
        <v>333</v>
      </c>
    </row>
    <row r="31" spans="2:6" ht="39.950000000000003" customHeight="1" x14ac:dyDescent="0.15">
      <c r="B31" s="899" t="s">
        <v>496</v>
      </c>
      <c r="C31" s="305"/>
      <c r="D31" s="306" t="s">
        <v>270</v>
      </c>
      <c r="E31" s="307" t="s">
        <v>459</v>
      </c>
      <c r="F31" s="902" t="s">
        <v>461</v>
      </c>
    </row>
    <row r="32" spans="2:6" ht="39.950000000000003" customHeight="1" x14ac:dyDescent="0.15">
      <c r="B32" s="900"/>
      <c r="C32" s="308"/>
      <c r="D32" s="309" t="s">
        <v>270</v>
      </c>
      <c r="E32" s="310" t="s">
        <v>460</v>
      </c>
      <c r="F32" s="903"/>
    </row>
    <row r="33" spans="2:6" ht="39.950000000000003" customHeight="1" x14ac:dyDescent="0.15">
      <c r="B33" s="900"/>
      <c r="C33" s="310"/>
      <c r="D33" s="309" t="s">
        <v>270</v>
      </c>
      <c r="E33" s="310"/>
      <c r="F33" s="904"/>
    </row>
    <row r="34" spans="2:6" ht="30" customHeight="1" thickBot="1" x14ac:dyDescent="0.2">
      <c r="B34" s="901"/>
      <c r="C34" s="905" t="s">
        <v>335</v>
      </c>
      <c r="D34" s="906"/>
      <c r="E34" s="311" t="s">
        <v>333</v>
      </c>
      <c r="F34" s="312" t="s">
        <v>333</v>
      </c>
    </row>
    <row r="35" spans="2:6" x14ac:dyDescent="0.15">
      <c r="B35" s="924" t="s">
        <v>534</v>
      </c>
      <c r="C35" s="924"/>
      <c r="D35" s="924"/>
      <c r="E35" s="924"/>
      <c r="F35" s="924"/>
    </row>
    <row r="36" spans="2:6" ht="14.25" thickBot="1" x14ac:dyDescent="0.2">
      <c r="B36" s="925"/>
      <c r="C36" s="925"/>
      <c r="D36" s="925"/>
      <c r="E36" s="925"/>
      <c r="F36" s="925"/>
    </row>
    <row r="37" spans="2:6" ht="39.950000000000003" customHeight="1" x14ac:dyDescent="0.15">
      <c r="B37" s="899" t="s">
        <v>533</v>
      </c>
      <c r="C37" s="305"/>
      <c r="D37" s="306" t="s">
        <v>270</v>
      </c>
      <c r="E37" s="307" t="s">
        <v>459</v>
      </c>
      <c r="F37" s="902" t="s">
        <v>461</v>
      </c>
    </row>
    <row r="38" spans="2:6" ht="39.950000000000003" customHeight="1" x14ac:dyDescent="0.15">
      <c r="B38" s="900"/>
      <c r="C38" s="308"/>
      <c r="D38" s="309" t="s">
        <v>270</v>
      </c>
      <c r="E38" s="310" t="s">
        <v>460</v>
      </c>
      <c r="F38" s="903"/>
    </row>
    <row r="39" spans="2:6" ht="39.950000000000003" customHeight="1" x14ac:dyDescent="0.15">
      <c r="B39" s="900"/>
      <c r="C39" s="310"/>
      <c r="D39" s="309" t="s">
        <v>270</v>
      </c>
      <c r="E39" s="310"/>
      <c r="F39" s="904"/>
    </row>
    <row r="40" spans="2:6" ht="30" customHeight="1" thickBot="1" x14ac:dyDescent="0.2">
      <c r="B40" s="901"/>
      <c r="C40" s="905" t="s">
        <v>335</v>
      </c>
      <c r="D40" s="906"/>
      <c r="E40" s="311" t="s">
        <v>333</v>
      </c>
      <c r="F40" s="312" t="s">
        <v>333</v>
      </c>
    </row>
  </sheetData>
  <mergeCells count="31">
    <mergeCell ref="B37:B40"/>
    <mergeCell ref="F37:F39"/>
    <mergeCell ref="C40:D40"/>
    <mergeCell ref="B35:F36"/>
    <mergeCell ref="B31:B34"/>
    <mergeCell ref="F31:F33"/>
    <mergeCell ref="C34:D34"/>
    <mergeCell ref="B23:B26"/>
    <mergeCell ref="F23:F25"/>
    <mergeCell ref="C26:D26"/>
    <mergeCell ref="B27:B30"/>
    <mergeCell ref="F27:F29"/>
    <mergeCell ref="C30:D30"/>
    <mergeCell ref="B8:C8"/>
    <mergeCell ref="B5:C5"/>
    <mergeCell ref="B6:C6"/>
    <mergeCell ref="B7:C7"/>
    <mergeCell ref="D5:F5"/>
    <mergeCell ref="D6:F6"/>
    <mergeCell ref="D7:F7"/>
    <mergeCell ref="D8:F8"/>
    <mergeCell ref="B19:B22"/>
    <mergeCell ref="F19:F21"/>
    <mergeCell ref="C22:D22"/>
    <mergeCell ref="B13:B14"/>
    <mergeCell ref="C13:C14"/>
    <mergeCell ref="D13:D14"/>
    <mergeCell ref="E13:F13"/>
    <mergeCell ref="B15:B18"/>
    <mergeCell ref="F15:F17"/>
    <mergeCell ref="C18:D18"/>
  </mergeCells>
  <phoneticPr fontId="2"/>
  <pageMargins left="0.78740157480314965" right="0.78740157480314965" top="0.78740157480314965" bottom="0.78740157480314965"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21"/>
  <sheetViews>
    <sheetView zoomScale="70" zoomScaleNormal="70" workbookViewId="0">
      <selection activeCell="AC21" sqref="AC21"/>
    </sheetView>
  </sheetViews>
  <sheetFormatPr defaultRowHeight="13.5" x14ac:dyDescent="0.15"/>
  <cols>
    <col min="1" max="1" width="3.25" style="1" customWidth="1"/>
    <col min="2" max="2" width="4.375" style="1" customWidth="1"/>
    <col min="3" max="3" width="14.75" style="1" customWidth="1"/>
    <col min="4" max="36" width="8.25" style="1" customWidth="1"/>
    <col min="37" max="16384" width="9" style="1"/>
  </cols>
  <sheetData>
    <row r="1" spans="2:36" ht="21" x14ac:dyDescent="0.15">
      <c r="B1" s="14" t="s">
        <v>257</v>
      </c>
    </row>
    <row r="2" spans="2:36" x14ac:dyDescent="0.15">
      <c r="C2" s="1" t="s">
        <v>324</v>
      </c>
    </row>
    <row r="4" spans="2:36" ht="20.25" customHeight="1" thickBot="1" x14ac:dyDescent="0.25">
      <c r="B4" s="20" t="s">
        <v>195</v>
      </c>
    </row>
    <row r="5" spans="2:36" ht="27.75" customHeight="1" x14ac:dyDescent="0.15">
      <c r="B5" s="938" t="s">
        <v>152</v>
      </c>
      <c r="C5" s="939"/>
      <c r="D5" s="948"/>
      <c r="E5" s="931"/>
      <c r="F5" s="931"/>
      <c r="G5" s="931"/>
      <c r="H5" s="931"/>
      <c r="I5" s="931"/>
      <c r="J5" s="931"/>
      <c r="K5" s="931"/>
      <c r="L5" s="931"/>
      <c r="M5" s="931"/>
      <c r="N5" s="931"/>
      <c r="O5" s="930"/>
      <c r="P5" s="931"/>
      <c r="Q5" s="931"/>
      <c r="R5" s="931"/>
      <c r="S5" s="931"/>
      <c r="T5" s="931"/>
      <c r="U5" s="828"/>
      <c r="V5" s="828"/>
      <c r="W5" s="828"/>
      <c r="X5" s="828"/>
      <c r="Y5" s="828"/>
      <c r="Z5" s="930"/>
      <c r="AA5" s="931"/>
      <c r="AB5" s="931"/>
      <c r="AC5" s="931"/>
      <c r="AD5" s="931"/>
      <c r="AE5" s="931"/>
      <c r="AF5" s="828"/>
      <c r="AG5" s="828"/>
      <c r="AH5" s="828"/>
      <c r="AI5" s="828"/>
      <c r="AJ5" s="828"/>
    </row>
    <row r="6" spans="2:36" ht="77.25" customHeight="1" x14ac:dyDescent="0.15">
      <c r="B6" s="940" t="s">
        <v>151</v>
      </c>
      <c r="C6" s="941"/>
      <c r="D6" s="932"/>
      <c r="E6" s="920"/>
      <c r="F6" s="920"/>
      <c r="G6" s="920"/>
      <c r="H6" s="920"/>
      <c r="I6" s="920"/>
      <c r="J6" s="920"/>
      <c r="K6" s="920"/>
      <c r="L6" s="920"/>
      <c r="M6" s="920"/>
      <c r="N6" s="920"/>
      <c r="O6" s="932"/>
      <c r="P6" s="920"/>
      <c r="Q6" s="920"/>
      <c r="R6" s="920"/>
      <c r="S6" s="920"/>
      <c r="T6" s="920"/>
      <c r="U6" s="827"/>
      <c r="V6" s="827"/>
      <c r="W6" s="827"/>
      <c r="X6" s="827"/>
      <c r="Y6" s="827"/>
      <c r="Z6" s="932"/>
      <c r="AA6" s="920"/>
      <c r="AB6" s="920"/>
      <c r="AC6" s="920"/>
      <c r="AD6" s="920"/>
      <c r="AE6" s="920"/>
      <c r="AF6" s="827"/>
      <c r="AG6" s="827"/>
      <c r="AH6" s="827"/>
      <c r="AI6" s="827"/>
      <c r="AJ6" s="827"/>
    </row>
    <row r="7" spans="2:36" ht="24.75" customHeight="1" x14ac:dyDescent="0.15">
      <c r="B7" s="942" t="s">
        <v>153</v>
      </c>
      <c r="C7" s="943"/>
      <c r="D7" s="933" t="s">
        <v>155</v>
      </c>
      <c r="E7" s="934"/>
      <c r="F7" s="817" t="s">
        <v>490</v>
      </c>
      <c r="G7" s="817" t="s">
        <v>491</v>
      </c>
      <c r="H7" s="817" t="s">
        <v>492</v>
      </c>
      <c r="I7" s="817" t="s">
        <v>535</v>
      </c>
      <c r="J7" s="817" t="s">
        <v>536</v>
      </c>
      <c r="K7" s="817" t="s">
        <v>537</v>
      </c>
      <c r="L7" s="817" t="s">
        <v>538</v>
      </c>
      <c r="M7" s="817" t="s">
        <v>539</v>
      </c>
      <c r="N7" s="817" t="s">
        <v>540</v>
      </c>
      <c r="O7" s="933" t="s">
        <v>155</v>
      </c>
      <c r="P7" s="934"/>
      <c r="Q7" s="817" t="s">
        <v>490</v>
      </c>
      <c r="R7" s="817" t="s">
        <v>491</v>
      </c>
      <c r="S7" s="817" t="s">
        <v>492</v>
      </c>
      <c r="T7" s="811" t="s">
        <v>156</v>
      </c>
      <c r="U7" s="817" t="s">
        <v>536</v>
      </c>
      <c r="V7" s="817" t="s">
        <v>537</v>
      </c>
      <c r="W7" s="817" t="s">
        <v>538</v>
      </c>
      <c r="X7" s="817" t="s">
        <v>539</v>
      </c>
      <c r="Y7" s="817" t="s">
        <v>540</v>
      </c>
      <c r="Z7" s="933" t="s">
        <v>155</v>
      </c>
      <c r="AA7" s="934"/>
      <c r="AB7" s="817" t="s">
        <v>490</v>
      </c>
      <c r="AC7" s="817" t="s">
        <v>491</v>
      </c>
      <c r="AD7" s="817" t="s">
        <v>492</v>
      </c>
      <c r="AE7" s="829" t="s">
        <v>156</v>
      </c>
      <c r="AF7" s="817" t="s">
        <v>536</v>
      </c>
      <c r="AG7" s="817" t="s">
        <v>537</v>
      </c>
      <c r="AH7" s="817" t="s">
        <v>538</v>
      </c>
      <c r="AI7" s="817" t="s">
        <v>539</v>
      </c>
      <c r="AJ7" s="817" t="s">
        <v>540</v>
      </c>
    </row>
    <row r="8" spans="2:36" ht="51" customHeight="1" x14ac:dyDescent="0.15">
      <c r="B8" s="78"/>
      <c r="C8" s="79" t="s">
        <v>465</v>
      </c>
      <c r="D8" s="935"/>
      <c r="E8" s="884"/>
      <c r="F8" s="818"/>
      <c r="G8" s="818"/>
      <c r="H8" s="818"/>
      <c r="I8" s="818"/>
      <c r="J8" s="818"/>
      <c r="K8" s="818"/>
      <c r="L8" s="818"/>
      <c r="M8" s="818"/>
      <c r="N8" s="809"/>
      <c r="O8" s="935"/>
      <c r="P8" s="884"/>
      <c r="Q8" s="818"/>
      <c r="R8" s="818"/>
      <c r="S8" s="818"/>
      <c r="T8" s="809"/>
      <c r="U8" s="818"/>
      <c r="V8" s="818"/>
      <c r="W8" s="818"/>
      <c r="X8" s="818"/>
      <c r="Y8" s="826"/>
      <c r="Z8" s="935"/>
      <c r="AA8" s="884"/>
      <c r="AB8" s="818"/>
      <c r="AC8" s="818"/>
      <c r="AD8" s="818"/>
      <c r="AE8" s="826"/>
      <c r="AF8" s="818"/>
      <c r="AG8" s="818"/>
      <c r="AH8" s="818"/>
      <c r="AI8" s="818"/>
      <c r="AJ8" s="826"/>
    </row>
    <row r="9" spans="2:36" ht="51" customHeight="1" x14ac:dyDescent="0.15">
      <c r="B9" s="78"/>
      <c r="C9" s="80" t="s">
        <v>464</v>
      </c>
      <c r="D9" s="928"/>
      <c r="E9" s="929"/>
      <c r="F9" s="819"/>
      <c r="G9" s="819"/>
      <c r="H9" s="819"/>
      <c r="I9" s="819"/>
      <c r="J9" s="819"/>
      <c r="K9" s="819"/>
      <c r="L9" s="819"/>
      <c r="M9" s="819"/>
      <c r="N9" s="812"/>
      <c r="O9" s="928"/>
      <c r="P9" s="929"/>
      <c r="Q9" s="819"/>
      <c r="R9" s="819"/>
      <c r="S9" s="819"/>
      <c r="T9" s="812"/>
      <c r="U9" s="819"/>
      <c r="V9" s="819"/>
      <c r="W9" s="819"/>
      <c r="X9" s="819"/>
      <c r="Y9" s="812"/>
      <c r="Z9" s="928"/>
      <c r="AA9" s="929"/>
      <c r="AB9" s="819"/>
      <c r="AC9" s="819"/>
      <c r="AD9" s="819"/>
      <c r="AE9" s="812"/>
      <c r="AF9" s="819"/>
      <c r="AG9" s="819"/>
      <c r="AH9" s="819"/>
      <c r="AI9" s="819"/>
      <c r="AJ9" s="812"/>
    </row>
    <row r="10" spans="2:36" ht="51" customHeight="1" x14ac:dyDescent="0.15">
      <c r="B10" s="78"/>
      <c r="C10" s="81" t="s">
        <v>463</v>
      </c>
      <c r="D10" s="928"/>
      <c r="E10" s="929"/>
      <c r="F10" s="819"/>
      <c r="G10" s="819"/>
      <c r="H10" s="819"/>
      <c r="I10" s="819"/>
      <c r="J10" s="819"/>
      <c r="K10" s="819"/>
      <c r="L10" s="819"/>
      <c r="M10" s="819"/>
      <c r="N10" s="812"/>
      <c r="O10" s="928"/>
      <c r="P10" s="929"/>
      <c r="Q10" s="819"/>
      <c r="R10" s="819"/>
      <c r="S10" s="819"/>
      <c r="T10" s="812"/>
      <c r="U10" s="819"/>
      <c r="V10" s="819"/>
      <c r="W10" s="819"/>
      <c r="X10" s="819"/>
      <c r="Y10" s="812"/>
      <c r="Z10" s="928"/>
      <c r="AA10" s="929"/>
      <c r="AB10" s="819"/>
      <c r="AC10" s="819"/>
      <c r="AD10" s="819"/>
      <c r="AE10" s="812"/>
      <c r="AF10" s="819"/>
      <c r="AG10" s="819"/>
      <c r="AH10" s="819"/>
      <c r="AI10" s="819"/>
      <c r="AJ10" s="812"/>
    </row>
    <row r="11" spans="2:36" ht="51" customHeight="1" x14ac:dyDescent="0.15">
      <c r="B11" s="78"/>
      <c r="C11" s="81" t="s">
        <v>462</v>
      </c>
      <c r="D11" s="928"/>
      <c r="E11" s="929"/>
      <c r="F11" s="819"/>
      <c r="G11" s="819"/>
      <c r="H11" s="819"/>
      <c r="I11" s="819"/>
      <c r="J11" s="819"/>
      <c r="K11" s="819"/>
      <c r="L11" s="819"/>
      <c r="M11" s="819"/>
      <c r="N11" s="812"/>
      <c r="O11" s="928"/>
      <c r="P11" s="929"/>
      <c r="Q11" s="819"/>
      <c r="R11" s="819"/>
      <c r="S11" s="819"/>
      <c r="T11" s="812"/>
      <c r="U11" s="819"/>
      <c r="V11" s="819"/>
      <c r="W11" s="819"/>
      <c r="X11" s="819"/>
      <c r="Y11" s="812"/>
      <c r="Z11" s="928"/>
      <c r="AA11" s="929"/>
      <c r="AB11" s="819"/>
      <c r="AC11" s="819"/>
      <c r="AD11" s="819"/>
      <c r="AE11" s="812"/>
      <c r="AF11" s="819"/>
      <c r="AG11" s="819"/>
      <c r="AH11" s="819"/>
      <c r="AI11" s="819"/>
      <c r="AJ11" s="812"/>
    </row>
    <row r="12" spans="2:36" ht="51" customHeight="1" thickBot="1" x14ac:dyDescent="0.2">
      <c r="B12" s="82"/>
      <c r="C12" s="253" t="s">
        <v>157</v>
      </c>
      <c r="D12" s="926"/>
      <c r="E12" s="927"/>
      <c r="F12" s="820"/>
      <c r="G12" s="820"/>
      <c r="H12" s="820"/>
      <c r="I12" s="820"/>
      <c r="J12" s="820"/>
      <c r="K12" s="820"/>
      <c r="L12" s="820"/>
      <c r="M12" s="820"/>
      <c r="N12" s="810"/>
      <c r="O12" s="926"/>
      <c r="P12" s="927"/>
      <c r="Q12" s="820"/>
      <c r="R12" s="820"/>
      <c r="S12" s="820"/>
      <c r="T12" s="810"/>
      <c r="U12" s="820"/>
      <c r="V12" s="820"/>
      <c r="W12" s="820"/>
      <c r="X12" s="820"/>
      <c r="Y12" s="810"/>
      <c r="Z12" s="926"/>
      <c r="AA12" s="927"/>
      <c r="AB12" s="820"/>
      <c r="AC12" s="820"/>
      <c r="AD12" s="820"/>
      <c r="AE12" s="810"/>
      <c r="AF12" s="820"/>
      <c r="AG12" s="820"/>
      <c r="AH12" s="820"/>
      <c r="AI12" s="820"/>
      <c r="AJ12" s="810"/>
    </row>
    <row r="15" spans="2:36" ht="14.25" thickBot="1" x14ac:dyDescent="0.2">
      <c r="B15" s="1" t="s">
        <v>302</v>
      </c>
    </row>
    <row r="16" spans="2:36" ht="23.25" customHeight="1" thickBot="1" x14ac:dyDescent="0.2">
      <c r="B16" s="946" t="s">
        <v>152</v>
      </c>
      <c r="C16" s="947"/>
      <c r="D16" s="739" t="s">
        <v>91</v>
      </c>
      <c r="E16" s="192" t="s">
        <v>92</v>
      </c>
      <c r="F16" s="192" t="s">
        <v>93</v>
      </c>
      <c r="G16" s="192" t="s">
        <v>94</v>
      </c>
      <c r="H16" s="192" t="s">
        <v>259</v>
      </c>
      <c r="I16" s="192" t="s">
        <v>470</v>
      </c>
      <c r="J16" s="192" t="s">
        <v>471</v>
      </c>
      <c r="K16" s="192" t="s">
        <v>472</v>
      </c>
      <c r="L16" s="192" t="s">
        <v>473</v>
      </c>
      <c r="M16" s="192" t="s">
        <v>474</v>
      </c>
      <c r="N16" s="245"/>
      <c r="O16" s="245"/>
      <c r="R16" s="245"/>
      <c r="T16" s="245"/>
      <c r="U16" s="245"/>
      <c r="V16" s="245"/>
      <c r="Z16" s="245"/>
      <c r="AC16" s="245"/>
      <c r="AE16" s="245"/>
      <c r="AF16" s="245"/>
      <c r="AG16" s="245"/>
    </row>
    <row r="17" spans="2:33" ht="28.5" customHeight="1" x14ac:dyDescent="0.15">
      <c r="B17" s="944"/>
      <c r="C17" s="945"/>
      <c r="D17" s="740" t="s">
        <v>328</v>
      </c>
      <c r="E17" s="434" t="s">
        <v>299</v>
      </c>
      <c r="F17" s="434" t="s">
        <v>315</v>
      </c>
      <c r="G17" s="434" t="s">
        <v>299</v>
      </c>
      <c r="H17" s="434" t="s">
        <v>58</v>
      </c>
      <c r="I17" s="434" t="s">
        <v>299</v>
      </c>
      <c r="J17" s="434" t="s">
        <v>58</v>
      </c>
      <c r="K17" s="434" t="s">
        <v>299</v>
      </c>
      <c r="L17" s="434" t="s">
        <v>58</v>
      </c>
      <c r="M17" s="434" t="s">
        <v>299</v>
      </c>
      <c r="N17" s="244"/>
      <c r="O17" s="244"/>
      <c r="R17" s="244"/>
      <c r="T17" s="244"/>
      <c r="U17" s="244"/>
      <c r="V17" s="244"/>
      <c r="Z17" s="244"/>
      <c r="AC17" s="244"/>
      <c r="AE17" s="244"/>
      <c r="AF17" s="244"/>
      <c r="AG17" s="244"/>
    </row>
    <row r="18" spans="2:33" ht="28.5" customHeight="1" x14ac:dyDescent="0.15">
      <c r="B18" s="928"/>
      <c r="C18" s="936"/>
      <c r="D18" s="741" t="s">
        <v>299</v>
      </c>
      <c r="E18" s="435" t="s">
        <v>299</v>
      </c>
      <c r="F18" s="435" t="s">
        <v>299</v>
      </c>
      <c r="G18" s="435" t="s">
        <v>299</v>
      </c>
      <c r="H18" s="435" t="s">
        <v>299</v>
      </c>
      <c r="I18" s="435" t="s">
        <v>299</v>
      </c>
      <c r="J18" s="435" t="s">
        <v>299</v>
      </c>
      <c r="K18" s="435" t="s">
        <v>299</v>
      </c>
      <c r="L18" s="435" t="s">
        <v>299</v>
      </c>
      <c r="M18" s="435" t="s">
        <v>299</v>
      </c>
      <c r="N18" s="244"/>
      <c r="O18" s="244"/>
      <c r="R18" s="244"/>
      <c r="T18" s="244"/>
      <c r="U18" s="244"/>
      <c r="V18" s="244"/>
      <c r="Z18" s="244"/>
      <c r="AC18" s="244"/>
      <c r="AE18" s="244"/>
      <c r="AF18" s="244"/>
      <c r="AG18" s="244"/>
    </row>
    <row r="19" spans="2:33" ht="28.5" customHeight="1" x14ac:dyDescent="0.15">
      <c r="B19" s="436"/>
      <c r="C19" s="738"/>
      <c r="D19" s="741" t="s">
        <v>299</v>
      </c>
      <c r="E19" s="435" t="s">
        <v>299</v>
      </c>
      <c r="F19" s="435" t="s">
        <v>299</v>
      </c>
      <c r="G19" s="435" t="s">
        <v>299</v>
      </c>
      <c r="H19" s="435" t="s">
        <v>299</v>
      </c>
      <c r="I19" s="435" t="s">
        <v>299</v>
      </c>
      <c r="J19" s="435" t="s">
        <v>299</v>
      </c>
      <c r="K19" s="435" t="s">
        <v>299</v>
      </c>
      <c r="L19" s="435" t="s">
        <v>299</v>
      </c>
      <c r="M19" s="435" t="s">
        <v>299</v>
      </c>
      <c r="N19" s="244"/>
      <c r="O19" s="244"/>
      <c r="R19" s="244"/>
      <c r="T19" s="244"/>
      <c r="U19" s="244"/>
      <c r="V19" s="244"/>
      <c r="Z19" s="244"/>
      <c r="AC19" s="244"/>
      <c r="AE19" s="244"/>
      <c r="AF19" s="244"/>
      <c r="AG19" s="244"/>
    </row>
    <row r="20" spans="2:33" ht="28.5" customHeight="1" x14ac:dyDescent="0.15">
      <c r="B20" s="928"/>
      <c r="C20" s="936"/>
      <c r="D20" s="741" t="s">
        <v>299</v>
      </c>
      <c r="E20" s="435" t="s">
        <v>299</v>
      </c>
      <c r="F20" s="435" t="s">
        <v>299</v>
      </c>
      <c r="G20" s="435" t="s">
        <v>299</v>
      </c>
      <c r="H20" s="435" t="s">
        <v>299</v>
      </c>
      <c r="I20" s="435" t="s">
        <v>299</v>
      </c>
      <c r="J20" s="435" t="s">
        <v>299</v>
      </c>
      <c r="K20" s="435" t="s">
        <v>299</v>
      </c>
      <c r="L20" s="435" t="s">
        <v>299</v>
      </c>
      <c r="M20" s="435" t="s">
        <v>299</v>
      </c>
      <c r="N20" s="244"/>
      <c r="O20" s="244"/>
      <c r="R20" s="244"/>
      <c r="T20" s="244"/>
      <c r="U20" s="244"/>
      <c r="V20" s="244"/>
      <c r="Z20" s="244"/>
      <c r="AC20" s="244"/>
      <c r="AE20" s="244"/>
      <c r="AF20" s="244"/>
      <c r="AG20" s="244"/>
    </row>
    <row r="21" spans="2:33" ht="28.5" customHeight="1" thickBot="1" x14ac:dyDescent="0.2">
      <c r="B21" s="926"/>
      <c r="C21" s="937"/>
      <c r="D21" s="742" t="s">
        <v>299</v>
      </c>
      <c r="E21" s="438" t="s">
        <v>299</v>
      </c>
      <c r="F21" s="438" t="s">
        <v>299</v>
      </c>
      <c r="G21" s="438" t="s">
        <v>299</v>
      </c>
      <c r="H21" s="438" t="s">
        <v>299</v>
      </c>
      <c r="I21" s="438" t="s">
        <v>299</v>
      </c>
      <c r="J21" s="438" t="s">
        <v>299</v>
      </c>
      <c r="K21" s="438" t="s">
        <v>299</v>
      </c>
      <c r="L21" s="438" t="s">
        <v>299</v>
      </c>
      <c r="M21" s="438" t="s">
        <v>299</v>
      </c>
      <c r="N21" s="244"/>
      <c r="O21" s="244"/>
      <c r="R21" s="244"/>
      <c r="T21" s="244"/>
      <c r="U21" s="244"/>
      <c r="V21" s="244"/>
      <c r="Z21" s="244"/>
      <c r="AC21" s="244"/>
      <c r="AE21" s="244"/>
      <c r="AF21" s="244"/>
      <c r="AG21" s="244"/>
    </row>
  </sheetData>
  <mergeCells count="32">
    <mergeCell ref="D12:E12"/>
    <mergeCell ref="O12:P12"/>
    <mergeCell ref="D5:N5"/>
    <mergeCell ref="O5:T5"/>
    <mergeCell ref="D6:N6"/>
    <mergeCell ref="O6:T6"/>
    <mergeCell ref="O7:P7"/>
    <mergeCell ref="O8:P8"/>
    <mergeCell ref="O9:P9"/>
    <mergeCell ref="O10:P10"/>
    <mergeCell ref="O11:P11"/>
    <mergeCell ref="D7:E7"/>
    <mergeCell ref="D8:E8"/>
    <mergeCell ref="D9:E9"/>
    <mergeCell ref="D10:E10"/>
    <mergeCell ref="D11:E11"/>
    <mergeCell ref="B18:C18"/>
    <mergeCell ref="B20:C20"/>
    <mergeCell ref="B21:C21"/>
    <mergeCell ref="B5:C5"/>
    <mergeCell ref="B6:C6"/>
    <mergeCell ref="B7:C7"/>
    <mergeCell ref="B17:C17"/>
    <mergeCell ref="B16:C16"/>
    <mergeCell ref="Z12:AA12"/>
    <mergeCell ref="Z10:AA10"/>
    <mergeCell ref="Z11:AA11"/>
    <mergeCell ref="Z5:AE5"/>
    <mergeCell ref="Z6:AE6"/>
    <mergeCell ref="Z7:AA7"/>
    <mergeCell ref="Z8:AA8"/>
    <mergeCell ref="Z9:AA9"/>
  </mergeCells>
  <phoneticPr fontId="2"/>
  <pageMargins left="0.78740157480314965" right="0.78740157480314965" top="0.78740157480314965" bottom="0.78740157480314965"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30"/>
  <sheetViews>
    <sheetView zoomScale="70" zoomScaleNormal="70" workbookViewId="0">
      <selection activeCell="Z6" sqref="Z6:Z16"/>
    </sheetView>
  </sheetViews>
  <sheetFormatPr defaultRowHeight="13.5" x14ac:dyDescent="0.15"/>
  <cols>
    <col min="1" max="1" width="5.125" customWidth="1"/>
    <col min="2" max="2" width="4.625" customWidth="1"/>
    <col min="4" max="13" width="12.625" customWidth="1"/>
    <col min="15" max="15" width="23.875" customWidth="1"/>
    <col min="16" max="16" width="19.375" customWidth="1"/>
    <col min="17" max="26" width="11.375" customWidth="1"/>
  </cols>
  <sheetData>
    <row r="1" spans="2:28" ht="24.75" customHeight="1" x14ac:dyDescent="0.2">
      <c r="B1" s="20" t="s">
        <v>260</v>
      </c>
      <c r="O1" s="20" t="s">
        <v>261</v>
      </c>
    </row>
    <row r="2" spans="2:28" x14ac:dyDescent="0.15">
      <c r="B2" s="21" t="s">
        <v>325</v>
      </c>
      <c r="O2" t="s">
        <v>326</v>
      </c>
    </row>
    <row r="3" spans="2:28" ht="9.75" customHeight="1" x14ac:dyDescent="0.2">
      <c r="B3" s="20"/>
    </row>
    <row r="4" spans="2:28" ht="18" customHeight="1" x14ac:dyDescent="0.15">
      <c r="B4" s="964" t="s">
        <v>175</v>
      </c>
      <c r="C4" s="965"/>
      <c r="D4" s="951" t="s">
        <v>154</v>
      </c>
      <c r="E4" s="951" t="s">
        <v>497</v>
      </c>
      <c r="F4" s="951" t="s">
        <v>498</v>
      </c>
      <c r="G4" s="951" t="s">
        <v>499</v>
      </c>
      <c r="H4" s="951" t="s">
        <v>541</v>
      </c>
      <c r="I4" s="951" t="s">
        <v>542</v>
      </c>
      <c r="J4" s="951" t="s">
        <v>543</v>
      </c>
      <c r="K4" s="951" t="s">
        <v>544</v>
      </c>
      <c r="L4" s="951" t="s">
        <v>545</v>
      </c>
      <c r="M4" s="951" t="s">
        <v>546</v>
      </c>
      <c r="O4" s="953" t="s">
        <v>176</v>
      </c>
      <c r="P4" s="953" t="s">
        <v>177</v>
      </c>
      <c r="Q4" s="941" t="s">
        <v>178</v>
      </c>
      <c r="R4" s="952"/>
      <c r="S4" s="952"/>
      <c r="T4" s="952"/>
      <c r="U4" s="952"/>
      <c r="V4" s="952"/>
      <c r="W4" s="952"/>
      <c r="X4" s="952"/>
      <c r="Y4" s="952"/>
      <c r="Z4" s="934"/>
      <c r="AB4" s="1"/>
    </row>
    <row r="5" spans="2:28" ht="18" customHeight="1" x14ac:dyDescent="0.15">
      <c r="B5" s="966"/>
      <c r="C5" s="967"/>
      <c r="D5" s="950"/>
      <c r="E5" s="950"/>
      <c r="F5" s="950"/>
      <c r="G5" s="950"/>
      <c r="H5" s="950"/>
      <c r="I5" s="950"/>
      <c r="J5" s="950"/>
      <c r="K5" s="950"/>
      <c r="L5" s="950"/>
      <c r="M5" s="950"/>
      <c r="O5" s="954"/>
      <c r="P5" s="954"/>
      <c r="Q5" s="85" t="s">
        <v>155</v>
      </c>
      <c r="R5" s="813" t="s">
        <v>500</v>
      </c>
      <c r="S5" s="813" t="s">
        <v>501</v>
      </c>
      <c r="T5" s="813" t="s">
        <v>502</v>
      </c>
      <c r="U5" s="830" t="s">
        <v>505</v>
      </c>
      <c r="V5" s="830" t="s">
        <v>547</v>
      </c>
      <c r="W5" s="830" t="s">
        <v>548</v>
      </c>
      <c r="X5" s="830" t="s">
        <v>549</v>
      </c>
      <c r="Y5" s="830" t="s">
        <v>550</v>
      </c>
      <c r="Z5" s="830" t="s">
        <v>551</v>
      </c>
    </row>
    <row r="6" spans="2:28" ht="18" customHeight="1" x14ac:dyDescent="0.15">
      <c r="B6" s="949" t="s">
        <v>392</v>
      </c>
      <c r="C6" s="443" t="s">
        <v>166</v>
      </c>
      <c r="D6" s="440" t="s">
        <v>170</v>
      </c>
      <c r="E6" s="440" t="s">
        <v>170</v>
      </c>
      <c r="F6" s="440" t="s">
        <v>170</v>
      </c>
      <c r="G6" s="440" t="s">
        <v>170</v>
      </c>
      <c r="H6" s="440" t="s">
        <v>170</v>
      </c>
      <c r="I6" s="440" t="s">
        <v>170</v>
      </c>
      <c r="J6" s="440" t="s">
        <v>170</v>
      </c>
      <c r="K6" s="440" t="s">
        <v>170</v>
      </c>
      <c r="L6" s="440" t="s">
        <v>170</v>
      </c>
      <c r="M6" s="440" t="s">
        <v>170</v>
      </c>
      <c r="O6" s="961"/>
      <c r="P6" s="955" t="s">
        <v>179</v>
      </c>
      <c r="Q6" s="958"/>
      <c r="R6" s="814"/>
      <c r="S6" s="814"/>
      <c r="T6" s="814"/>
      <c r="U6" s="831"/>
      <c r="V6" s="831"/>
      <c r="W6" s="831"/>
      <c r="X6" s="831"/>
      <c r="Y6" s="831"/>
      <c r="Z6" s="958"/>
    </row>
    <row r="7" spans="2:28" ht="18" customHeight="1" x14ac:dyDescent="0.15">
      <c r="B7" s="949"/>
      <c r="C7" s="444" t="s">
        <v>171</v>
      </c>
      <c r="D7" s="445" t="s">
        <v>172</v>
      </c>
      <c r="E7" s="445" t="s">
        <v>172</v>
      </c>
      <c r="F7" s="445" t="s">
        <v>172</v>
      </c>
      <c r="G7" s="445" t="s">
        <v>172</v>
      </c>
      <c r="H7" s="445" t="s">
        <v>172</v>
      </c>
      <c r="I7" s="445" t="s">
        <v>172</v>
      </c>
      <c r="J7" s="445" t="s">
        <v>172</v>
      </c>
      <c r="K7" s="445" t="s">
        <v>172</v>
      </c>
      <c r="L7" s="445" t="s">
        <v>172</v>
      </c>
      <c r="M7" s="445" t="s">
        <v>172</v>
      </c>
      <c r="O7" s="962"/>
      <c r="P7" s="956"/>
      <c r="Q7" s="959"/>
      <c r="R7" s="815"/>
      <c r="S7" s="815"/>
      <c r="T7" s="815"/>
      <c r="U7" s="832"/>
      <c r="V7" s="832"/>
      <c r="W7" s="832"/>
      <c r="X7" s="832"/>
      <c r="Y7" s="832"/>
      <c r="Z7" s="959"/>
    </row>
    <row r="8" spans="2:28" ht="18" customHeight="1" x14ac:dyDescent="0.15">
      <c r="B8" s="950"/>
      <c r="C8" s="441" t="s">
        <v>173</v>
      </c>
      <c r="D8" s="442" t="s">
        <v>174</v>
      </c>
      <c r="E8" s="442" t="s">
        <v>174</v>
      </c>
      <c r="F8" s="442" t="s">
        <v>174</v>
      </c>
      <c r="G8" s="442" t="s">
        <v>174</v>
      </c>
      <c r="H8" s="442" t="s">
        <v>174</v>
      </c>
      <c r="I8" s="442" t="s">
        <v>174</v>
      </c>
      <c r="J8" s="442" t="s">
        <v>174</v>
      </c>
      <c r="K8" s="442" t="s">
        <v>174</v>
      </c>
      <c r="L8" s="442" t="s">
        <v>174</v>
      </c>
      <c r="M8" s="442" t="s">
        <v>174</v>
      </c>
      <c r="O8" s="962"/>
      <c r="P8" s="956"/>
      <c r="Q8" s="959"/>
      <c r="R8" s="815"/>
      <c r="S8" s="815"/>
      <c r="T8" s="815"/>
      <c r="U8" s="832"/>
      <c r="V8" s="832"/>
      <c r="W8" s="832"/>
      <c r="X8" s="832"/>
      <c r="Y8" s="832"/>
      <c r="Z8" s="959"/>
    </row>
    <row r="9" spans="2:28" ht="18" customHeight="1" x14ac:dyDescent="0.15">
      <c r="B9" s="949" t="s">
        <v>393</v>
      </c>
      <c r="C9" s="443" t="s">
        <v>166</v>
      </c>
      <c r="D9" s="440" t="s">
        <v>170</v>
      </c>
      <c r="E9" s="440" t="s">
        <v>170</v>
      </c>
      <c r="F9" s="440" t="s">
        <v>170</v>
      </c>
      <c r="G9" s="440" t="s">
        <v>170</v>
      </c>
      <c r="H9" s="440" t="s">
        <v>170</v>
      </c>
      <c r="I9" s="440" t="s">
        <v>170</v>
      </c>
      <c r="J9" s="440" t="s">
        <v>170</v>
      </c>
      <c r="K9" s="440" t="s">
        <v>170</v>
      </c>
      <c r="L9" s="440" t="s">
        <v>170</v>
      </c>
      <c r="M9" s="440" t="s">
        <v>170</v>
      </c>
      <c r="O9" s="962"/>
      <c r="P9" s="956"/>
      <c r="Q9" s="959"/>
      <c r="R9" s="815"/>
      <c r="S9" s="815"/>
      <c r="T9" s="815"/>
      <c r="U9" s="832"/>
      <c r="V9" s="832"/>
      <c r="W9" s="832"/>
      <c r="X9" s="832"/>
      <c r="Y9" s="832"/>
      <c r="Z9" s="959"/>
    </row>
    <row r="10" spans="2:28" ht="18" customHeight="1" x14ac:dyDescent="0.15">
      <c r="B10" s="949"/>
      <c r="C10" s="444" t="s">
        <v>171</v>
      </c>
      <c r="D10" s="445" t="s">
        <v>172</v>
      </c>
      <c r="E10" s="445" t="s">
        <v>172</v>
      </c>
      <c r="F10" s="445" t="s">
        <v>172</v>
      </c>
      <c r="G10" s="445" t="s">
        <v>172</v>
      </c>
      <c r="H10" s="445" t="s">
        <v>172</v>
      </c>
      <c r="I10" s="445" t="s">
        <v>172</v>
      </c>
      <c r="J10" s="445" t="s">
        <v>172</v>
      </c>
      <c r="K10" s="445" t="s">
        <v>172</v>
      </c>
      <c r="L10" s="445" t="s">
        <v>172</v>
      </c>
      <c r="M10" s="445" t="s">
        <v>172</v>
      </c>
      <c r="O10" s="962"/>
      <c r="P10" s="956"/>
      <c r="Q10" s="959"/>
      <c r="R10" s="815"/>
      <c r="S10" s="815"/>
      <c r="T10" s="815"/>
      <c r="U10" s="832"/>
      <c r="V10" s="832"/>
      <c r="W10" s="832"/>
      <c r="X10" s="832"/>
      <c r="Y10" s="832"/>
      <c r="Z10" s="959"/>
    </row>
    <row r="11" spans="2:28" ht="18" customHeight="1" x14ac:dyDescent="0.15">
      <c r="B11" s="950"/>
      <c r="C11" s="441" t="s">
        <v>173</v>
      </c>
      <c r="D11" s="442" t="s">
        <v>174</v>
      </c>
      <c r="E11" s="442" t="s">
        <v>174</v>
      </c>
      <c r="F11" s="442" t="s">
        <v>174</v>
      </c>
      <c r="G11" s="442" t="s">
        <v>174</v>
      </c>
      <c r="H11" s="442" t="s">
        <v>174</v>
      </c>
      <c r="I11" s="442" t="s">
        <v>174</v>
      </c>
      <c r="J11" s="442" t="s">
        <v>174</v>
      </c>
      <c r="K11" s="442" t="s">
        <v>174</v>
      </c>
      <c r="L11" s="442" t="s">
        <v>174</v>
      </c>
      <c r="M11" s="442" t="s">
        <v>174</v>
      </c>
      <c r="O11" s="962"/>
      <c r="P11" s="956"/>
      <c r="Q11" s="959"/>
      <c r="R11" s="815"/>
      <c r="S11" s="815"/>
      <c r="T11" s="815"/>
      <c r="U11" s="832"/>
      <c r="V11" s="832"/>
      <c r="W11" s="832"/>
      <c r="X11" s="832"/>
      <c r="Y11" s="832"/>
      <c r="Z11" s="959"/>
    </row>
    <row r="12" spans="2:28" ht="18" customHeight="1" x14ac:dyDescent="0.15">
      <c r="B12" s="949" t="s">
        <v>394</v>
      </c>
      <c r="C12" s="443" t="s">
        <v>166</v>
      </c>
      <c r="D12" s="440" t="s">
        <v>170</v>
      </c>
      <c r="E12" s="440" t="s">
        <v>170</v>
      </c>
      <c r="F12" s="440" t="s">
        <v>170</v>
      </c>
      <c r="G12" s="440" t="s">
        <v>170</v>
      </c>
      <c r="H12" s="440" t="s">
        <v>170</v>
      </c>
      <c r="I12" s="440" t="s">
        <v>170</v>
      </c>
      <c r="J12" s="440" t="s">
        <v>170</v>
      </c>
      <c r="K12" s="440" t="s">
        <v>170</v>
      </c>
      <c r="L12" s="440" t="s">
        <v>170</v>
      </c>
      <c r="M12" s="440" t="s">
        <v>170</v>
      </c>
      <c r="O12" s="962"/>
      <c r="P12" s="956"/>
      <c r="Q12" s="959"/>
      <c r="R12" s="815"/>
      <c r="S12" s="815"/>
      <c r="T12" s="815"/>
      <c r="U12" s="832"/>
      <c r="V12" s="832"/>
      <c r="W12" s="832"/>
      <c r="X12" s="832"/>
      <c r="Y12" s="832"/>
      <c r="Z12" s="959"/>
    </row>
    <row r="13" spans="2:28" ht="18" customHeight="1" x14ac:dyDescent="0.15">
      <c r="B13" s="949"/>
      <c r="C13" s="444" t="s">
        <v>171</v>
      </c>
      <c r="D13" s="445" t="s">
        <v>172</v>
      </c>
      <c r="E13" s="445" t="s">
        <v>172</v>
      </c>
      <c r="F13" s="445" t="s">
        <v>172</v>
      </c>
      <c r="G13" s="445" t="s">
        <v>172</v>
      </c>
      <c r="H13" s="445" t="s">
        <v>172</v>
      </c>
      <c r="I13" s="445" t="s">
        <v>172</v>
      </c>
      <c r="J13" s="445" t="s">
        <v>172</v>
      </c>
      <c r="K13" s="445" t="s">
        <v>172</v>
      </c>
      <c r="L13" s="445" t="s">
        <v>172</v>
      </c>
      <c r="M13" s="445" t="s">
        <v>172</v>
      </c>
      <c r="O13" s="962"/>
      <c r="P13" s="956"/>
      <c r="Q13" s="959"/>
      <c r="R13" s="815"/>
      <c r="S13" s="815"/>
      <c r="T13" s="815"/>
      <c r="U13" s="832"/>
      <c r="V13" s="832"/>
      <c r="W13" s="832"/>
      <c r="X13" s="832"/>
      <c r="Y13" s="832"/>
      <c r="Z13" s="959"/>
    </row>
    <row r="14" spans="2:28" ht="18" customHeight="1" x14ac:dyDescent="0.15">
      <c r="B14" s="950"/>
      <c r="C14" s="441" t="s">
        <v>173</v>
      </c>
      <c r="D14" s="442" t="s">
        <v>174</v>
      </c>
      <c r="E14" s="442" t="s">
        <v>174</v>
      </c>
      <c r="F14" s="442" t="s">
        <v>174</v>
      </c>
      <c r="G14" s="442" t="s">
        <v>174</v>
      </c>
      <c r="H14" s="442" t="s">
        <v>174</v>
      </c>
      <c r="I14" s="442" t="s">
        <v>174</v>
      </c>
      <c r="J14" s="442" t="s">
        <v>174</v>
      </c>
      <c r="K14" s="442" t="s">
        <v>174</v>
      </c>
      <c r="L14" s="442" t="s">
        <v>174</v>
      </c>
      <c r="M14" s="442" t="s">
        <v>174</v>
      </c>
      <c r="O14" s="962"/>
      <c r="P14" s="956"/>
      <c r="Q14" s="959"/>
      <c r="R14" s="815"/>
      <c r="S14" s="815"/>
      <c r="T14" s="815"/>
      <c r="U14" s="832"/>
      <c r="V14" s="832"/>
      <c r="W14" s="832"/>
      <c r="X14" s="832"/>
      <c r="Y14" s="832"/>
      <c r="Z14" s="959"/>
    </row>
    <row r="15" spans="2:28" ht="18" customHeight="1" x14ac:dyDescent="0.15">
      <c r="B15" s="949" t="s">
        <v>395</v>
      </c>
      <c r="C15" s="443" t="s">
        <v>166</v>
      </c>
      <c r="D15" s="440" t="s">
        <v>170</v>
      </c>
      <c r="E15" s="440" t="s">
        <v>170</v>
      </c>
      <c r="F15" s="440" t="s">
        <v>170</v>
      </c>
      <c r="G15" s="440" t="s">
        <v>170</v>
      </c>
      <c r="H15" s="440" t="s">
        <v>170</v>
      </c>
      <c r="I15" s="440" t="s">
        <v>170</v>
      </c>
      <c r="J15" s="440" t="s">
        <v>170</v>
      </c>
      <c r="K15" s="440" t="s">
        <v>170</v>
      </c>
      <c r="L15" s="440" t="s">
        <v>170</v>
      </c>
      <c r="M15" s="440" t="s">
        <v>170</v>
      </c>
      <c r="O15" s="962"/>
      <c r="P15" s="956"/>
      <c r="Q15" s="959"/>
      <c r="R15" s="815"/>
      <c r="S15" s="815"/>
      <c r="T15" s="815"/>
      <c r="U15" s="832"/>
      <c r="V15" s="832"/>
      <c r="W15" s="832"/>
      <c r="X15" s="832"/>
      <c r="Y15" s="832"/>
      <c r="Z15" s="959"/>
    </row>
    <row r="16" spans="2:28" ht="18" customHeight="1" x14ac:dyDescent="0.15">
      <c r="B16" s="968"/>
      <c r="C16" s="444" t="s">
        <v>171</v>
      </c>
      <c r="D16" s="445" t="s">
        <v>172</v>
      </c>
      <c r="E16" s="445" t="s">
        <v>172</v>
      </c>
      <c r="F16" s="445" t="s">
        <v>172</v>
      </c>
      <c r="G16" s="445" t="s">
        <v>172</v>
      </c>
      <c r="H16" s="445" t="s">
        <v>172</v>
      </c>
      <c r="I16" s="445" t="s">
        <v>172</v>
      </c>
      <c r="J16" s="445" t="s">
        <v>172</v>
      </c>
      <c r="K16" s="445" t="s">
        <v>172</v>
      </c>
      <c r="L16" s="445" t="s">
        <v>172</v>
      </c>
      <c r="M16" s="445" t="s">
        <v>172</v>
      </c>
      <c r="O16" s="963"/>
      <c r="P16" s="957"/>
      <c r="Q16" s="960"/>
      <c r="R16" s="816"/>
      <c r="S16" s="816"/>
      <c r="T16" s="816"/>
      <c r="U16" s="833"/>
      <c r="V16" s="833"/>
      <c r="W16" s="833"/>
      <c r="X16" s="833"/>
      <c r="Y16" s="833"/>
      <c r="Z16" s="960"/>
    </row>
    <row r="17" spans="2:13" ht="18" customHeight="1" x14ac:dyDescent="0.15">
      <c r="B17" s="954"/>
      <c r="C17" s="441" t="s">
        <v>173</v>
      </c>
      <c r="D17" s="442" t="s">
        <v>174</v>
      </c>
      <c r="E17" s="442" t="s">
        <v>174</v>
      </c>
      <c r="F17" s="442" t="s">
        <v>174</v>
      </c>
      <c r="G17" s="442" t="s">
        <v>174</v>
      </c>
      <c r="H17" s="442" t="s">
        <v>174</v>
      </c>
      <c r="I17" s="442" t="s">
        <v>174</v>
      </c>
      <c r="J17" s="442" t="s">
        <v>174</v>
      </c>
      <c r="K17" s="442" t="s">
        <v>174</v>
      </c>
      <c r="L17" s="442" t="s">
        <v>174</v>
      </c>
      <c r="M17" s="442" t="s">
        <v>174</v>
      </c>
    </row>
    <row r="18" spans="2:13" ht="18" customHeight="1" x14ac:dyDescent="0.15">
      <c r="B18" s="949" t="s">
        <v>396</v>
      </c>
      <c r="C18" s="443" t="s">
        <v>166</v>
      </c>
      <c r="D18" s="440" t="s">
        <v>170</v>
      </c>
      <c r="E18" s="440" t="s">
        <v>170</v>
      </c>
      <c r="F18" s="440" t="s">
        <v>170</v>
      </c>
      <c r="G18" s="440" t="s">
        <v>170</v>
      </c>
      <c r="H18" s="440" t="s">
        <v>170</v>
      </c>
      <c r="I18" s="440" t="s">
        <v>170</v>
      </c>
      <c r="J18" s="440" t="s">
        <v>170</v>
      </c>
      <c r="K18" s="440" t="s">
        <v>170</v>
      </c>
      <c r="L18" s="440" t="s">
        <v>170</v>
      </c>
      <c r="M18" s="440" t="s">
        <v>170</v>
      </c>
    </row>
    <row r="19" spans="2:13" ht="18" customHeight="1" x14ac:dyDescent="0.15">
      <c r="B19" s="949"/>
      <c r="C19" s="444" t="s">
        <v>171</v>
      </c>
      <c r="D19" s="445" t="s">
        <v>172</v>
      </c>
      <c r="E19" s="445" t="s">
        <v>172</v>
      </c>
      <c r="F19" s="445" t="s">
        <v>172</v>
      </c>
      <c r="G19" s="445" t="s">
        <v>172</v>
      </c>
      <c r="H19" s="445" t="s">
        <v>172</v>
      </c>
      <c r="I19" s="445" t="s">
        <v>172</v>
      </c>
      <c r="J19" s="445" t="s">
        <v>172</v>
      </c>
      <c r="K19" s="445" t="s">
        <v>172</v>
      </c>
      <c r="L19" s="445" t="s">
        <v>172</v>
      </c>
      <c r="M19" s="445" t="s">
        <v>172</v>
      </c>
    </row>
    <row r="20" spans="2:13" ht="18" customHeight="1" x14ac:dyDescent="0.15">
      <c r="B20" s="950"/>
      <c r="C20" s="441" t="s">
        <v>173</v>
      </c>
      <c r="D20" s="442" t="s">
        <v>174</v>
      </c>
      <c r="E20" s="442" t="s">
        <v>174</v>
      </c>
      <c r="F20" s="442" t="s">
        <v>174</v>
      </c>
      <c r="G20" s="442" t="s">
        <v>174</v>
      </c>
      <c r="H20" s="442" t="s">
        <v>174</v>
      </c>
      <c r="I20" s="442" t="s">
        <v>174</v>
      </c>
      <c r="J20" s="442" t="s">
        <v>174</v>
      </c>
      <c r="K20" s="442" t="s">
        <v>174</v>
      </c>
      <c r="L20" s="442" t="s">
        <v>174</v>
      </c>
      <c r="M20" s="442" t="s">
        <v>174</v>
      </c>
    </row>
    <row r="21" spans="2:13" ht="18" customHeight="1" x14ac:dyDescent="0.15">
      <c r="B21" s="949" t="s">
        <v>397</v>
      </c>
      <c r="C21" s="439" t="s">
        <v>167</v>
      </c>
      <c r="D21" s="440" t="s">
        <v>170</v>
      </c>
      <c r="E21" s="440" t="s">
        <v>170</v>
      </c>
      <c r="F21" s="440" t="s">
        <v>170</v>
      </c>
      <c r="G21" s="440" t="s">
        <v>170</v>
      </c>
      <c r="H21" s="440" t="s">
        <v>170</v>
      </c>
      <c r="I21" s="440" t="s">
        <v>170</v>
      </c>
      <c r="J21" s="440" t="s">
        <v>170</v>
      </c>
      <c r="K21" s="440" t="s">
        <v>170</v>
      </c>
      <c r="L21" s="440" t="s">
        <v>170</v>
      </c>
      <c r="M21" s="440" t="s">
        <v>170</v>
      </c>
    </row>
    <row r="22" spans="2:13" ht="18" customHeight="1" x14ac:dyDescent="0.15">
      <c r="B22" s="950"/>
      <c r="C22" s="441" t="s">
        <v>173</v>
      </c>
      <c r="D22" s="442" t="s">
        <v>174</v>
      </c>
      <c r="E22" s="442" t="s">
        <v>174</v>
      </c>
      <c r="F22" s="442" t="s">
        <v>174</v>
      </c>
      <c r="G22" s="442" t="s">
        <v>174</v>
      </c>
      <c r="H22" s="442" t="s">
        <v>174</v>
      </c>
      <c r="I22" s="442" t="s">
        <v>174</v>
      </c>
      <c r="J22" s="442" t="s">
        <v>174</v>
      </c>
      <c r="K22" s="442" t="s">
        <v>174</v>
      </c>
      <c r="L22" s="442" t="s">
        <v>174</v>
      </c>
      <c r="M22" s="442" t="s">
        <v>174</v>
      </c>
    </row>
    <row r="23" spans="2:13" ht="18" customHeight="1" x14ac:dyDescent="0.15">
      <c r="B23" s="19"/>
    </row>
    <row r="24" spans="2:13" ht="18" customHeight="1" x14ac:dyDescent="0.15"/>
    <row r="25" spans="2:13" ht="18" customHeight="1" x14ac:dyDescent="0.15">
      <c r="B25" s="1"/>
    </row>
    <row r="26" spans="2:13" ht="18" customHeight="1" x14ac:dyDescent="0.15"/>
    <row r="27" spans="2:13" ht="18" customHeight="1" x14ac:dyDescent="0.15"/>
    <row r="30" spans="2:13" ht="21" customHeight="1" x14ac:dyDescent="0.15"/>
  </sheetData>
  <mergeCells count="24">
    <mergeCell ref="J4:J5"/>
    <mergeCell ref="K4:K5"/>
    <mergeCell ref="L4:L5"/>
    <mergeCell ref="G4:G5"/>
    <mergeCell ref="B15:B17"/>
    <mergeCell ref="B12:B14"/>
    <mergeCell ref="E4:E5"/>
    <mergeCell ref="F4:F5"/>
    <mergeCell ref="B18:B20"/>
    <mergeCell ref="H4:H5"/>
    <mergeCell ref="I4:I5"/>
    <mergeCell ref="B21:B22"/>
    <mergeCell ref="Q4:Z4"/>
    <mergeCell ref="O4:O5"/>
    <mergeCell ref="P4:P5"/>
    <mergeCell ref="P6:P16"/>
    <mergeCell ref="Q6:Q16"/>
    <mergeCell ref="Z6:Z16"/>
    <mergeCell ref="O6:O16"/>
    <mergeCell ref="D4:D5"/>
    <mergeCell ref="M4:M5"/>
    <mergeCell ref="B4:C5"/>
    <mergeCell ref="B6:B8"/>
    <mergeCell ref="B9:B11"/>
  </mergeCells>
  <phoneticPr fontId="2"/>
  <pageMargins left="0.59055118110236227" right="0.59055118110236227" top="0.78740157480314965" bottom="0.78740157480314965"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6" r:id="rId4" name="Check Box 12">
              <controlPr defaultSize="0" autoFill="0" autoLine="0" autoPict="0">
                <anchor moveWithCells="1" sizeWithCells="1">
                  <from>
                    <xdr:col>14</xdr:col>
                    <xdr:colOff>228600</xdr:colOff>
                    <xdr:row>11</xdr:row>
                    <xdr:rowOff>0</xdr:rowOff>
                  </from>
                  <to>
                    <xdr:col>14</xdr:col>
                    <xdr:colOff>504825</xdr:colOff>
                    <xdr:row>12</xdr:row>
                    <xdr:rowOff>95250</xdr:rowOff>
                  </to>
                </anchor>
              </controlPr>
            </control>
          </mc:Choice>
        </mc:AlternateContent>
        <mc:AlternateContent xmlns:mc="http://schemas.openxmlformats.org/markup-compatibility/2006">
          <mc:Choice Requires="x14">
            <control shapeId="6155" r:id="rId5" name="Check Box 11">
              <controlPr defaultSize="0" autoFill="0" autoLine="0" autoPict="0">
                <anchor moveWithCells="1" sizeWithCells="1">
                  <from>
                    <xdr:col>14</xdr:col>
                    <xdr:colOff>238125</xdr:colOff>
                    <xdr:row>8</xdr:row>
                    <xdr:rowOff>57150</xdr:rowOff>
                  </from>
                  <to>
                    <xdr:col>14</xdr:col>
                    <xdr:colOff>514350</xdr:colOff>
                    <xdr:row>9</xdr:row>
                    <xdr:rowOff>142875</xdr:rowOff>
                  </to>
                </anchor>
              </controlPr>
            </control>
          </mc:Choice>
        </mc:AlternateContent>
        <mc:AlternateContent xmlns:mc="http://schemas.openxmlformats.org/markup-compatibility/2006">
          <mc:Choice Requires="x14">
            <control shapeId="6154" r:id="rId6" name="Check Box 10">
              <controlPr defaultSize="0" autoFill="0" autoLine="0" autoPict="0">
                <anchor moveWithCells="1" sizeWithCells="1">
                  <from>
                    <xdr:col>14</xdr:col>
                    <xdr:colOff>257175</xdr:colOff>
                    <xdr:row>6</xdr:row>
                    <xdr:rowOff>19050</xdr:rowOff>
                  </from>
                  <to>
                    <xdr:col>14</xdr:col>
                    <xdr:colOff>533400</xdr:colOff>
                    <xdr:row>7</xdr:row>
                    <xdr:rowOff>104775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0"/>
  <sheetViews>
    <sheetView zoomScale="90" zoomScaleNormal="90" workbookViewId="0">
      <selection activeCell="H22" sqref="H22"/>
    </sheetView>
  </sheetViews>
  <sheetFormatPr defaultRowHeight="13.5" x14ac:dyDescent="0.15"/>
  <cols>
    <col min="1" max="1" width="3.875" customWidth="1"/>
    <col min="2" max="2" width="14" customWidth="1"/>
    <col min="3" max="3" width="6.75" customWidth="1"/>
    <col min="4" max="13" width="11.125" customWidth="1"/>
  </cols>
  <sheetData>
    <row r="1" spans="2:13" s="1" customFormat="1" ht="21" x14ac:dyDescent="0.15">
      <c r="B1" s="14" t="s">
        <v>258</v>
      </c>
    </row>
    <row r="2" spans="2:13" s="1" customFormat="1" ht="15" customHeight="1" x14ac:dyDescent="0.15">
      <c r="B2" t="s">
        <v>327</v>
      </c>
    </row>
    <row r="3" spans="2:13" ht="14.25" thickBot="1" x14ac:dyDescent="0.2"/>
    <row r="4" spans="2:13" ht="39.75" customHeight="1" thickBot="1" x14ac:dyDescent="0.2">
      <c r="B4" s="246" t="s">
        <v>306</v>
      </c>
      <c r="C4" s="247" t="s">
        <v>180</v>
      </c>
      <c r="D4" s="860" t="s">
        <v>413</v>
      </c>
      <c r="E4" s="248" t="s">
        <v>307</v>
      </c>
      <c r="F4" s="248" t="s">
        <v>308</v>
      </c>
      <c r="G4" s="248" t="s">
        <v>309</v>
      </c>
      <c r="H4" s="248" t="s">
        <v>412</v>
      </c>
      <c r="I4" s="248" t="s">
        <v>552</v>
      </c>
      <c r="J4" s="248" t="s">
        <v>553</v>
      </c>
      <c r="K4" s="248" t="s">
        <v>554</v>
      </c>
      <c r="L4" s="248" t="s">
        <v>555</v>
      </c>
      <c r="M4" s="247" t="s">
        <v>556</v>
      </c>
    </row>
    <row r="5" spans="2:13" ht="50.1" customHeight="1" x14ac:dyDescent="0.15">
      <c r="B5" s="969" t="s">
        <v>181</v>
      </c>
      <c r="C5" s="230" t="s">
        <v>182</v>
      </c>
      <c r="D5" s="314" t="s">
        <v>58</v>
      </c>
      <c r="E5" s="315" t="s">
        <v>58</v>
      </c>
      <c r="F5" s="315" t="s">
        <v>58</v>
      </c>
      <c r="G5" s="315" t="s">
        <v>58</v>
      </c>
      <c r="H5" s="315" t="s">
        <v>58</v>
      </c>
      <c r="I5" s="315" t="s">
        <v>58</v>
      </c>
      <c r="J5" s="315" t="s">
        <v>58</v>
      </c>
      <c r="K5" s="315" t="s">
        <v>58</v>
      </c>
      <c r="L5" s="315" t="s">
        <v>58</v>
      </c>
      <c r="M5" s="316" t="s">
        <v>58</v>
      </c>
    </row>
    <row r="6" spans="2:13" ht="50.1" customHeight="1" x14ac:dyDescent="0.15">
      <c r="B6" s="970"/>
      <c r="C6" s="195" t="s">
        <v>183</v>
      </c>
      <c r="D6" s="317" t="s">
        <v>58</v>
      </c>
      <c r="E6" s="313" t="s">
        <v>58</v>
      </c>
      <c r="F6" s="313" t="s">
        <v>58</v>
      </c>
      <c r="G6" s="313" t="s">
        <v>58</v>
      </c>
      <c r="H6" s="313" t="s">
        <v>58</v>
      </c>
      <c r="I6" s="313" t="s">
        <v>58</v>
      </c>
      <c r="J6" s="313" t="s">
        <v>58</v>
      </c>
      <c r="K6" s="313" t="s">
        <v>58</v>
      </c>
      <c r="L6" s="313" t="s">
        <v>58</v>
      </c>
      <c r="M6" s="318" t="s">
        <v>58</v>
      </c>
    </row>
    <row r="7" spans="2:13" ht="50.1" customHeight="1" thickBot="1" x14ac:dyDescent="0.2">
      <c r="B7" s="971"/>
      <c r="C7" s="231" t="s">
        <v>317</v>
      </c>
      <c r="D7" s="861" t="s">
        <v>172</v>
      </c>
      <c r="E7" s="319" t="s">
        <v>172</v>
      </c>
      <c r="F7" s="319" t="s">
        <v>172</v>
      </c>
      <c r="G7" s="319" t="s">
        <v>172</v>
      </c>
      <c r="H7" s="319" t="s">
        <v>172</v>
      </c>
      <c r="I7" s="319" t="s">
        <v>172</v>
      </c>
      <c r="J7" s="319" t="s">
        <v>172</v>
      </c>
      <c r="K7" s="319" t="s">
        <v>172</v>
      </c>
      <c r="L7" s="319" t="s">
        <v>172</v>
      </c>
      <c r="M7" s="320" t="s">
        <v>172</v>
      </c>
    </row>
    <row r="8" spans="2:13" ht="50.1" customHeight="1" x14ac:dyDescent="0.15">
      <c r="B8" s="969" t="s">
        <v>184</v>
      </c>
      <c r="C8" s="196" t="s">
        <v>182</v>
      </c>
      <c r="D8" s="314" t="s">
        <v>58</v>
      </c>
      <c r="E8" s="315" t="s">
        <v>58</v>
      </c>
      <c r="F8" s="315" t="s">
        <v>58</v>
      </c>
      <c r="G8" s="315" t="s">
        <v>58</v>
      </c>
      <c r="H8" s="315" t="s">
        <v>58</v>
      </c>
      <c r="I8" s="315" t="s">
        <v>58</v>
      </c>
      <c r="J8" s="315" t="s">
        <v>58</v>
      </c>
      <c r="K8" s="315" t="s">
        <v>58</v>
      </c>
      <c r="L8" s="315" t="s">
        <v>58</v>
      </c>
      <c r="M8" s="316" t="s">
        <v>58</v>
      </c>
    </row>
    <row r="9" spans="2:13" ht="50.1" customHeight="1" x14ac:dyDescent="0.15">
      <c r="B9" s="970"/>
      <c r="C9" s="195" t="s">
        <v>183</v>
      </c>
      <c r="D9" s="321" t="s">
        <v>58</v>
      </c>
      <c r="E9" s="322" t="s">
        <v>58</v>
      </c>
      <c r="F9" s="322" t="s">
        <v>58</v>
      </c>
      <c r="G9" s="322" t="s">
        <v>58</v>
      </c>
      <c r="H9" s="322" t="s">
        <v>58</v>
      </c>
      <c r="I9" s="322" t="s">
        <v>58</v>
      </c>
      <c r="J9" s="322" t="s">
        <v>58</v>
      </c>
      <c r="K9" s="322" t="s">
        <v>58</v>
      </c>
      <c r="L9" s="322" t="s">
        <v>58</v>
      </c>
      <c r="M9" s="323" t="s">
        <v>58</v>
      </c>
    </row>
    <row r="10" spans="2:13" ht="50.1" customHeight="1" thickBot="1" x14ac:dyDescent="0.2">
      <c r="B10" s="971"/>
      <c r="C10" s="229" t="s">
        <v>318</v>
      </c>
      <c r="D10" s="862" t="s">
        <v>172</v>
      </c>
      <c r="E10" s="324" t="s">
        <v>172</v>
      </c>
      <c r="F10" s="324" t="s">
        <v>172</v>
      </c>
      <c r="G10" s="324" t="s">
        <v>172</v>
      </c>
      <c r="H10" s="324" t="s">
        <v>172</v>
      </c>
      <c r="I10" s="324" t="s">
        <v>172</v>
      </c>
      <c r="J10" s="324" t="s">
        <v>172</v>
      </c>
      <c r="K10" s="324" t="s">
        <v>172</v>
      </c>
      <c r="L10" s="324" t="s">
        <v>172</v>
      </c>
      <c r="M10" s="325" t="s">
        <v>172</v>
      </c>
    </row>
  </sheetData>
  <mergeCells count="2">
    <mergeCell ref="B5:B7"/>
    <mergeCell ref="B8:B10"/>
  </mergeCells>
  <phoneticPr fontId="2"/>
  <pageMargins left="0.78740157480314965" right="0.78740157480314965" top="0.78740157480314965"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X67"/>
  <sheetViews>
    <sheetView workbookViewId="0">
      <selection activeCell="F2" sqref="F2"/>
    </sheetView>
  </sheetViews>
  <sheetFormatPr defaultRowHeight="15.75" customHeight="1" x14ac:dyDescent="0.15"/>
  <cols>
    <col min="1" max="1" width="2.625" style="136" customWidth="1"/>
    <col min="2" max="2" width="4.75" style="136" customWidth="1"/>
    <col min="3" max="3" width="17.875" style="136" customWidth="1"/>
    <col min="4" max="4" width="10" style="136" customWidth="1"/>
    <col min="5" max="5" width="6.75" style="137" customWidth="1"/>
    <col min="6" max="7" width="12.125" style="136" customWidth="1"/>
    <col min="8" max="8" width="9" style="137" customWidth="1"/>
    <col min="9" max="9" width="8.625" style="268" customWidth="1"/>
    <col min="10" max="10" width="13.25" style="136" customWidth="1"/>
    <col min="11" max="11" width="9" style="136" customWidth="1"/>
    <col min="12" max="12" width="10.5" style="136" customWidth="1"/>
    <col min="13" max="24" width="9.125" style="136" customWidth="1"/>
    <col min="25" max="16384" width="9" style="136"/>
  </cols>
  <sheetData>
    <row r="1" spans="2:24" ht="21" x14ac:dyDescent="0.15">
      <c r="B1" s="135" t="s">
        <v>399</v>
      </c>
      <c r="G1" s="841" t="s">
        <v>512</v>
      </c>
      <c r="H1" s="839"/>
      <c r="I1" s="840"/>
      <c r="J1" s="838"/>
      <c r="K1" s="838"/>
      <c r="L1" s="837"/>
    </row>
    <row r="2" spans="2:24" ht="15.75" customHeight="1" x14ac:dyDescent="0.15">
      <c r="B2" s="138"/>
    </row>
    <row r="3" spans="2:24" ht="15.75" customHeight="1" x14ac:dyDescent="0.15">
      <c r="B3" s="136" t="s">
        <v>457</v>
      </c>
    </row>
    <row r="4" spans="2:24" ht="15.75" customHeight="1" x14ac:dyDescent="0.15">
      <c r="B4" s="136" t="s">
        <v>280</v>
      </c>
    </row>
    <row r="5" spans="2:24" ht="15.75" customHeight="1" x14ac:dyDescent="0.15">
      <c r="B5" s="138"/>
    </row>
    <row r="6" spans="2:24" ht="15.75" customHeight="1" x14ac:dyDescent="0.15">
      <c r="B6" s="136" t="s">
        <v>191</v>
      </c>
    </row>
    <row r="7" spans="2:24" ht="15.75" customHeight="1" x14ac:dyDescent="0.15">
      <c r="B7" s="998" t="s">
        <v>192</v>
      </c>
      <c r="C7" s="999"/>
      <c r="D7" s="972" t="s">
        <v>59</v>
      </c>
      <c r="E7" s="972" t="s">
        <v>29</v>
      </c>
      <c r="F7" s="972" t="s">
        <v>30</v>
      </c>
      <c r="G7" s="972" t="s">
        <v>329</v>
      </c>
      <c r="H7" s="983" t="s">
        <v>60</v>
      </c>
      <c r="I7" s="984" t="s">
        <v>336</v>
      </c>
      <c r="J7" s="972" t="s">
        <v>61</v>
      </c>
      <c r="K7" s="985" t="s">
        <v>415</v>
      </c>
      <c r="L7" s="972" t="s">
        <v>62</v>
      </c>
      <c r="M7" s="974" t="s">
        <v>189</v>
      </c>
      <c r="N7" s="975"/>
      <c r="O7" s="975"/>
      <c r="P7" s="976"/>
      <c r="Q7" s="977" t="s">
        <v>487</v>
      </c>
      <c r="R7" s="978"/>
      <c r="S7" s="978"/>
      <c r="T7" s="979"/>
      <c r="U7" s="977" t="s">
        <v>488</v>
      </c>
      <c r="V7" s="978"/>
      <c r="W7" s="978"/>
      <c r="X7" s="979"/>
    </row>
    <row r="8" spans="2:24" ht="15.75" customHeight="1" x14ac:dyDescent="0.15">
      <c r="B8" s="1000"/>
      <c r="C8" s="1001"/>
      <c r="D8" s="972"/>
      <c r="E8" s="972"/>
      <c r="F8" s="972"/>
      <c r="G8" s="972"/>
      <c r="H8" s="983"/>
      <c r="I8" s="984"/>
      <c r="J8" s="972"/>
      <c r="K8" s="986"/>
      <c r="L8" s="972"/>
      <c r="M8" s="326"/>
      <c r="N8" s="327"/>
      <c r="O8" s="327"/>
      <c r="P8" s="328"/>
      <c r="Q8" s="326"/>
      <c r="R8" s="327"/>
      <c r="S8" s="327"/>
      <c r="T8" s="328"/>
      <c r="U8" s="326"/>
      <c r="V8" s="327"/>
      <c r="W8" s="327"/>
      <c r="X8" s="328"/>
    </row>
    <row r="9" spans="2:24" ht="15.75" customHeight="1" x14ac:dyDescent="0.15">
      <c r="B9" s="985" t="s">
        <v>186</v>
      </c>
      <c r="C9" s="455"/>
      <c r="D9" s="455"/>
      <c r="E9" s="456"/>
      <c r="F9" s="457"/>
      <c r="G9" s="746">
        <f t="shared" ref="G9" si="0">E9*F9</f>
        <v>0</v>
      </c>
      <c r="H9" s="458"/>
      <c r="I9" s="767"/>
      <c r="J9" s="746">
        <f t="shared" ref="J9" si="1">G9*I9</f>
        <v>0</v>
      </c>
      <c r="K9" s="687">
        <v>0.01</v>
      </c>
      <c r="L9" s="747">
        <f>G9*K9</f>
        <v>0</v>
      </c>
      <c r="M9" s="472"/>
      <c r="N9" s="473"/>
      <c r="O9" s="452"/>
      <c r="P9" s="453"/>
      <c r="Q9" s="414">
        <f t="shared" ref="Q9" si="2">J9*M9</f>
        <v>0</v>
      </c>
      <c r="R9" s="415">
        <f t="shared" ref="R9" si="3">J9*N9</f>
        <v>0</v>
      </c>
      <c r="S9" s="415">
        <f t="shared" ref="S9" si="4">J9*O9</f>
        <v>0</v>
      </c>
      <c r="T9" s="416">
        <f t="shared" ref="T9" si="5">M9*P9</f>
        <v>0</v>
      </c>
      <c r="U9" s="414">
        <f t="shared" ref="U9" si="6">L9*M9</f>
        <v>0</v>
      </c>
      <c r="V9" s="415">
        <f t="shared" ref="V9" si="7">L9*N9</f>
        <v>0</v>
      </c>
      <c r="W9" s="415">
        <f t="shared" ref="W9" si="8">L9*O9</f>
        <v>0</v>
      </c>
      <c r="X9" s="416">
        <f t="shared" ref="X9" si="9">N9*P9</f>
        <v>0</v>
      </c>
    </row>
    <row r="10" spans="2:24" ht="15.75" customHeight="1" x14ac:dyDescent="0.15">
      <c r="B10" s="1002"/>
      <c r="C10" s="446"/>
      <c r="D10" s="446"/>
      <c r="E10" s="447"/>
      <c r="F10" s="448"/>
      <c r="G10" s="747">
        <f t="shared" ref="G10:G15" si="10">E10*F10</f>
        <v>0</v>
      </c>
      <c r="H10" s="449"/>
      <c r="I10" s="768"/>
      <c r="J10" s="747">
        <f t="shared" ref="J10:J15" si="11">G10*I10</f>
        <v>0</v>
      </c>
      <c r="K10" s="687">
        <v>0.01</v>
      </c>
      <c r="L10" s="747">
        <f t="shared" ref="L10:L15" si="12">G10*K10</f>
        <v>0</v>
      </c>
      <c r="M10" s="450"/>
      <c r="N10" s="451"/>
      <c r="O10" s="452"/>
      <c r="P10" s="453"/>
      <c r="Q10" s="414">
        <f t="shared" ref="Q10:Q15" si="13">J10*M10</f>
        <v>0</v>
      </c>
      <c r="R10" s="415">
        <f t="shared" ref="R10:R15" si="14">J10*N10</f>
        <v>0</v>
      </c>
      <c r="S10" s="415">
        <f t="shared" ref="S10:S15" si="15">J10*O10</f>
        <v>0</v>
      </c>
      <c r="T10" s="416">
        <f t="shared" ref="T10:T15" si="16">M10*P10</f>
        <v>0</v>
      </c>
      <c r="U10" s="329">
        <f t="shared" ref="U10:U15" si="17">L10*M10</f>
        <v>0</v>
      </c>
      <c r="V10" s="330">
        <f t="shared" ref="V10:V15" si="18">L10*N10</f>
        <v>0</v>
      </c>
      <c r="W10" s="330">
        <f t="shared" ref="W10:W15" si="19">L10*O10</f>
        <v>0</v>
      </c>
      <c r="X10" s="331">
        <f t="shared" ref="X10:X15" si="20">N10*P10</f>
        <v>0</v>
      </c>
    </row>
    <row r="11" spans="2:24" ht="15.75" customHeight="1" x14ac:dyDescent="0.15">
      <c r="B11" s="1002"/>
      <c r="C11" s="446"/>
      <c r="D11" s="446"/>
      <c r="E11" s="447"/>
      <c r="F11" s="448"/>
      <c r="G11" s="747">
        <f t="shared" si="10"/>
        <v>0</v>
      </c>
      <c r="H11" s="449"/>
      <c r="I11" s="768"/>
      <c r="J11" s="747">
        <f t="shared" si="11"/>
        <v>0</v>
      </c>
      <c r="K11" s="687">
        <v>0.01</v>
      </c>
      <c r="L11" s="747">
        <f t="shared" si="12"/>
        <v>0</v>
      </c>
      <c r="M11" s="450"/>
      <c r="N11" s="451"/>
      <c r="O11" s="452"/>
      <c r="P11" s="453"/>
      <c r="Q11" s="414">
        <f t="shared" si="13"/>
        <v>0</v>
      </c>
      <c r="R11" s="415">
        <f t="shared" si="14"/>
        <v>0</v>
      </c>
      <c r="S11" s="415">
        <f t="shared" si="15"/>
        <v>0</v>
      </c>
      <c r="T11" s="416">
        <f t="shared" si="16"/>
        <v>0</v>
      </c>
      <c r="U11" s="329">
        <f t="shared" si="17"/>
        <v>0</v>
      </c>
      <c r="V11" s="330">
        <f t="shared" si="18"/>
        <v>0</v>
      </c>
      <c r="W11" s="330">
        <f t="shared" si="19"/>
        <v>0</v>
      </c>
      <c r="X11" s="331">
        <f t="shared" si="20"/>
        <v>0</v>
      </c>
    </row>
    <row r="12" spans="2:24" ht="15.75" customHeight="1" x14ac:dyDescent="0.15">
      <c r="B12" s="1002"/>
      <c r="C12" s="446"/>
      <c r="D12" s="446"/>
      <c r="E12" s="447"/>
      <c r="F12" s="448"/>
      <c r="G12" s="747">
        <f t="shared" si="10"/>
        <v>0</v>
      </c>
      <c r="H12" s="449"/>
      <c r="I12" s="768"/>
      <c r="J12" s="747">
        <f t="shared" si="11"/>
        <v>0</v>
      </c>
      <c r="K12" s="687">
        <v>0.01</v>
      </c>
      <c r="L12" s="747">
        <f t="shared" si="12"/>
        <v>0</v>
      </c>
      <c r="M12" s="450"/>
      <c r="N12" s="451"/>
      <c r="O12" s="452"/>
      <c r="P12" s="453"/>
      <c r="Q12" s="414">
        <f t="shared" si="13"/>
        <v>0</v>
      </c>
      <c r="R12" s="415">
        <f t="shared" si="14"/>
        <v>0</v>
      </c>
      <c r="S12" s="415">
        <f t="shared" si="15"/>
        <v>0</v>
      </c>
      <c r="T12" s="416">
        <f t="shared" si="16"/>
        <v>0</v>
      </c>
      <c r="U12" s="329">
        <f t="shared" si="17"/>
        <v>0</v>
      </c>
      <c r="V12" s="330">
        <f t="shared" si="18"/>
        <v>0</v>
      </c>
      <c r="W12" s="330">
        <f t="shared" si="19"/>
        <v>0</v>
      </c>
      <c r="X12" s="331">
        <f t="shared" si="20"/>
        <v>0</v>
      </c>
    </row>
    <row r="13" spans="2:24" ht="15.75" customHeight="1" x14ac:dyDescent="0.15">
      <c r="B13" s="1002"/>
      <c r="C13" s="446"/>
      <c r="D13" s="446"/>
      <c r="E13" s="447"/>
      <c r="F13" s="448"/>
      <c r="G13" s="747">
        <f t="shared" si="10"/>
        <v>0</v>
      </c>
      <c r="H13" s="449"/>
      <c r="I13" s="768"/>
      <c r="J13" s="747">
        <f t="shared" si="11"/>
        <v>0</v>
      </c>
      <c r="K13" s="687">
        <v>0.01</v>
      </c>
      <c r="L13" s="747">
        <f t="shared" si="12"/>
        <v>0</v>
      </c>
      <c r="M13" s="450"/>
      <c r="N13" s="451"/>
      <c r="O13" s="452"/>
      <c r="P13" s="453"/>
      <c r="Q13" s="414">
        <f t="shared" si="13"/>
        <v>0</v>
      </c>
      <c r="R13" s="415">
        <f t="shared" si="14"/>
        <v>0</v>
      </c>
      <c r="S13" s="415">
        <f t="shared" si="15"/>
        <v>0</v>
      </c>
      <c r="T13" s="416">
        <f t="shared" si="16"/>
        <v>0</v>
      </c>
      <c r="U13" s="329">
        <f t="shared" si="17"/>
        <v>0</v>
      </c>
      <c r="V13" s="330">
        <f t="shared" si="18"/>
        <v>0</v>
      </c>
      <c r="W13" s="330">
        <f t="shared" si="19"/>
        <v>0</v>
      </c>
      <c r="X13" s="331">
        <f t="shared" si="20"/>
        <v>0</v>
      </c>
    </row>
    <row r="14" spans="2:24" ht="15.75" customHeight="1" x14ac:dyDescent="0.15">
      <c r="B14" s="1002"/>
      <c r="C14" s="446"/>
      <c r="D14" s="446"/>
      <c r="E14" s="447"/>
      <c r="F14" s="448"/>
      <c r="G14" s="747">
        <f t="shared" si="10"/>
        <v>0</v>
      </c>
      <c r="H14" s="449"/>
      <c r="I14" s="768"/>
      <c r="J14" s="747">
        <f t="shared" si="11"/>
        <v>0</v>
      </c>
      <c r="K14" s="687">
        <v>0.01</v>
      </c>
      <c r="L14" s="747">
        <f t="shared" si="12"/>
        <v>0</v>
      </c>
      <c r="M14" s="450"/>
      <c r="N14" s="451"/>
      <c r="O14" s="452"/>
      <c r="P14" s="453"/>
      <c r="Q14" s="414">
        <f t="shared" si="13"/>
        <v>0</v>
      </c>
      <c r="R14" s="415">
        <f t="shared" si="14"/>
        <v>0</v>
      </c>
      <c r="S14" s="415">
        <f t="shared" si="15"/>
        <v>0</v>
      </c>
      <c r="T14" s="416">
        <f t="shared" si="16"/>
        <v>0</v>
      </c>
      <c r="U14" s="329">
        <f t="shared" si="17"/>
        <v>0</v>
      </c>
      <c r="V14" s="330">
        <f t="shared" si="18"/>
        <v>0</v>
      </c>
      <c r="W14" s="330">
        <f t="shared" si="19"/>
        <v>0</v>
      </c>
      <c r="X14" s="331">
        <f t="shared" si="20"/>
        <v>0</v>
      </c>
    </row>
    <row r="15" spans="2:24" ht="15.75" customHeight="1" x14ac:dyDescent="0.15">
      <c r="B15" s="1002"/>
      <c r="C15" s="467"/>
      <c r="D15" s="467"/>
      <c r="E15" s="468"/>
      <c r="F15" s="477"/>
      <c r="G15" s="748">
        <f t="shared" si="10"/>
        <v>0</v>
      </c>
      <c r="H15" s="470"/>
      <c r="I15" s="769"/>
      <c r="J15" s="748">
        <f t="shared" si="11"/>
        <v>0</v>
      </c>
      <c r="K15" s="808">
        <v>0.01</v>
      </c>
      <c r="L15" s="748">
        <f t="shared" si="12"/>
        <v>0</v>
      </c>
      <c r="M15" s="474"/>
      <c r="N15" s="475"/>
      <c r="O15" s="475"/>
      <c r="P15" s="476"/>
      <c r="Q15" s="425">
        <f t="shared" si="13"/>
        <v>0</v>
      </c>
      <c r="R15" s="420">
        <f t="shared" si="14"/>
        <v>0</v>
      </c>
      <c r="S15" s="420">
        <f t="shared" si="15"/>
        <v>0</v>
      </c>
      <c r="T15" s="421">
        <f t="shared" si="16"/>
        <v>0</v>
      </c>
      <c r="U15" s="425">
        <f t="shared" si="17"/>
        <v>0</v>
      </c>
      <c r="V15" s="420">
        <f t="shared" si="18"/>
        <v>0</v>
      </c>
      <c r="W15" s="420">
        <f t="shared" si="19"/>
        <v>0</v>
      </c>
      <c r="X15" s="421">
        <f t="shared" si="20"/>
        <v>0</v>
      </c>
    </row>
    <row r="16" spans="2:24" ht="15.75" customHeight="1" x14ac:dyDescent="0.15">
      <c r="B16" s="986"/>
      <c r="C16" s="478" t="s">
        <v>188</v>
      </c>
      <c r="D16" s="479"/>
      <c r="E16" s="480"/>
      <c r="F16" s="481"/>
      <c r="G16" s="749">
        <f>SUM(G9:G15)</f>
        <v>0</v>
      </c>
      <c r="H16" s="482"/>
      <c r="I16" s="483"/>
      <c r="J16" s="749">
        <f>SUM(J9:J15)</f>
        <v>0</v>
      </c>
      <c r="K16" s="807"/>
      <c r="L16" s="749">
        <f>SUM(L9:L15)</f>
        <v>0</v>
      </c>
      <c r="M16" s="484"/>
      <c r="N16" s="485"/>
      <c r="O16" s="485"/>
      <c r="P16" s="486"/>
      <c r="Q16" s="743">
        <f>SUM(Q9:Q15)</f>
        <v>0</v>
      </c>
      <c r="R16" s="744">
        <f t="shared" ref="R16:W16" si="21">SUM(R9:R15)</f>
        <v>0</v>
      </c>
      <c r="S16" s="744">
        <f t="shared" si="21"/>
        <v>0</v>
      </c>
      <c r="T16" s="745">
        <f t="shared" si="21"/>
        <v>0</v>
      </c>
      <c r="U16" s="743">
        <f t="shared" si="21"/>
        <v>0</v>
      </c>
      <c r="V16" s="744">
        <f t="shared" si="21"/>
        <v>0</v>
      </c>
      <c r="W16" s="744">
        <f t="shared" si="21"/>
        <v>0</v>
      </c>
      <c r="X16" s="745">
        <f t="shared" ref="X16" si="22">SUM(X9:X15)</f>
        <v>0</v>
      </c>
    </row>
    <row r="17" spans="2:24" ht="15.75" customHeight="1" x14ac:dyDescent="0.15">
      <c r="B17" s="985" t="s">
        <v>187</v>
      </c>
      <c r="C17" s="455"/>
      <c r="D17" s="455"/>
      <c r="E17" s="456"/>
      <c r="F17" s="457"/>
      <c r="G17" s="746">
        <f t="shared" ref="G17:G24" si="23">E17*F17</f>
        <v>0</v>
      </c>
      <c r="H17" s="458"/>
      <c r="I17" s="767"/>
      <c r="J17" s="746">
        <f t="shared" ref="J17:J24" si="24">G17*I17</f>
        <v>0</v>
      </c>
      <c r="K17" s="687">
        <v>0.05</v>
      </c>
      <c r="L17" s="746">
        <f>G17*K17</f>
        <v>0</v>
      </c>
      <c r="M17" s="472"/>
      <c r="N17" s="473"/>
      <c r="O17" s="452"/>
      <c r="P17" s="453"/>
      <c r="Q17" s="414">
        <f t="shared" ref="Q17" si="25">J17*M17</f>
        <v>0</v>
      </c>
      <c r="R17" s="415">
        <f t="shared" ref="R17" si="26">J17*N17</f>
        <v>0</v>
      </c>
      <c r="S17" s="415">
        <f t="shared" ref="S17" si="27">J17*O17</f>
        <v>0</v>
      </c>
      <c r="T17" s="416">
        <f t="shared" ref="T17" si="28">M17*P17</f>
        <v>0</v>
      </c>
      <c r="U17" s="414">
        <f t="shared" ref="U17" si="29">L17*M17</f>
        <v>0</v>
      </c>
      <c r="V17" s="415">
        <f t="shared" ref="V17" si="30">L17*N17</f>
        <v>0</v>
      </c>
      <c r="W17" s="415">
        <f t="shared" ref="W17" si="31">L17*O17</f>
        <v>0</v>
      </c>
      <c r="X17" s="416">
        <f t="shared" ref="X17" si="32">N17*P17</f>
        <v>0</v>
      </c>
    </row>
    <row r="18" spans="2:24" ht="15.75" customHeight="1" x14ac:dyDescent="0.15">
      <c r="B18" s="1003"/>
      <c r="C18" s="803"/>
      <c r="D18" s="803"/>
      <c r="E18" s="804"/>
      <c r="F18" s="805"/>
      <c r="G18" s="747">
        <f t="shared" si="23"/>
        <v>0</v>
      </c>
      <c r="H18" s="449"/>
      <c r="I18" s="768"/>
      <c r="J18" s="747">
        <f t="shared" si="24"/>
        <v>0</v>
      </c>
      <c r="K18" s="687">
        <v>0.05</v>
      </c>
      <c r="L18" s="747">
        <f t="shared" ref="L18:L36" si="33">G18*K18</f>
        <v>0</v>
      </c>
      <c r="M18" s="806"/>
      <c r="N18" s="452"/>
      <c r="O18" s="452"/>
      <c r="P18" s="453"/>
      <c r="Q18" s="414">
        <f t="shared" ref="Q18:Q24" si="34">J18*M18</f>
        <v>0</v>
      </c>
      <c r="R18" s="415">
        <f t="shared" ref="R18:R24" si="35">J18*N18</f>
        <v>0</v>
      </c>
      <c r="S18" s="415">
        <f t="shared" ref="S18:S24" si="36">J18*O18</f>
        <v>0</v>
      </c>
      <c r="T18" s="416">
        <f t="shared" ref="T18:T24" si="37">M18*P18</f>
        <v>0</v>
      </c>
      <c r="U18" s="414">
        <f t="shared" ref="U18:U24" si="38">L18*M18</f>
        <v>0</v>
      </c>
      <c r="V18" s="415">
        <f t="shared" ref="V18:V24" si="39">L18*N18</f>
        <v>0</v>
      </c>
      <c r="W18" s="415">
        <f t="shared" ref="W18:W24" si="40">L18*O18</f>
        <v>0</v>
      </c>
      <c r="X18" s="416">
        <f t="shared" ref="X18:X24" si="41">N18*P18</f>
        <v>0</v>
      </c>
    </row>
    <row r="19" spans="2:24" ht="15.75" customHeight="1" x14ac:dyDescent="0.15">
      <c r="B19" s="1003"/>
      <c r="C19" s="803"/>
      <c r="D19" s="803"/>
      <c r="E19" s="804"/>
      <c r="F19" s="805"/>
      <c r="G19" s="747">
        <f t="shared" si="23"/>
        <v>0</v>
      </c>
      <c r="H19" s="449"/>
      <c r="I19" s="768"/>
      <c r="J19" s="747">
        <f t="shared" si="24"/>
        <v>0</v>
      </c>
      <c r="K19" s="687">
        <v>0.05</v>
      </c>
      <c r="L19" s="747">
        <f t="shared" si="33"/>
        <v>0</v>
      </c>
      <c r="M19" s="806"/>
      <c r="N19" s="452"/>
      <c r="O19" s="452"/>
      <c r="P19" s="453"/>
      <c r="Q19" s="414">
        <f t="shared" si="34"/>
        <v>0</v>
      </c>
      <c r="R19" s="415">
        <f t="shared" si="35"/>
        <v>0</v>
      </c>
      <c r="S19" s="415">
        <f t="shared" si="36"/>
        <v>0</v>
      </c>
      <c r="T19" s="416">
        <f t="shared" si="37"/>
        <v>0</v>
      </c>
      <c r="U19" s="414">
        <f t="shared" si="38"/>
        <v>0</v>
      </c>
      <c r="V19" s="415">
        <f t="shared" si="39"/>
        <v>0</v>
      </c>
      <c r="W19" s="415">
        <f t="shared" si="40"/>
        <v>0</v>
      </c>
      <c r="X19" s="416">
        <f t="shared" si="41"/>
        <v>0</v>
      </c>
    </row>
    <row r="20" spans="2:24" ht="15.75" customHeight="1" x14ac:dyDescent="0.15">
      <c r="B20" s="1003"/>
      <c r="C20" s="803"/>
      <c r="D20" s="803"/>
      <c r="E20" s="804"/>
      <c r="F20" s="805"/>
      <c r="G20" s="747">
        <f t="shared" si="23"/>
        <v>0</v>
      </c>
      <c r="H20" s="449"/>
      <c r="I20" s="768"/>
      <c r="J20" s="747">
        <f t="shared" si="24"/>
        <v>0</v>
      </c>
      <c r="K20" s="687">
        <v>0.05</v>
      </c>
      <c r="L20" s="747">
        <f t="shared" si="33"/>
        <v>0</v>
      </c>
      <c r="M20" s="806"/>
      <c r="N20" s="452"/>
      <c r="O20" s="452"/>
      <c r="P20" s="453"/>
      <c r="Q20" s="414">
        <f t="shared" si="34"/>
        <v>0</v>
      </c>
      <c r="R20" s="415">
        <f t="shared" si="35"/>
        <v>0</v>
      </c>
      <c r="S20" s="415">
        <f t="shared" si="36"/>
        <v>0</v>
      </c>
      <c r="T20" s="416">
        <f t="shared" si="37"/>
        <v>0</v>
      </c>
      <c r="U20" s="414">
        <f t="shared" si="38"/>
        <v>0</v>
      </c>
      <c r="V20" s="415">
        <f t="shared" si="39"/>
        <v>0</v>
      </c>
      <c r="W20" s="415">
        <f t="shared" si="40"/>
        <v>0</v>
      </c>
      <c r="X20" s="416">
        <f t="shared" si="41"/>
        <v>0</v>
      </c>
    </row>
    <row r="21" spans="2:24" ht="15.75" customHeight="1" x14ac:dyDescent="0.15">
      <c r="B21" s="1003"/>
      <c r="C21" s="803"/>
      <c r="D21" s="803"/>
      <c r="E21" s="804"/>
      <c r="F21" s="805"/>
      <c r="G21" s="747">
        <f t="shared" si="23"/>
        <v>0</v>
      </c>
      <c r="H21" s="449"/>
      <c r="I21" s="768"/>
      <c r="J21" s="747">
        <f t="shared" si="24"/>
        <v>0</v>
      </c>
      <c r="K21" s="687">
        <v>0.05</v>
      </c>
      <c r="L21" s="747">
        <f t="shared" si="33"/>
        <v>0</v>
      </c>
      <c r="M21" s="806"/>
      <c r="N21" s="452"/>
      <c r="O21" s="452"/>
      <c r="P21" s="453"/>
      <c r="Q21" s="414">
        <f t="shared" si="34"/>
        <v>0</v>
      </c>
      <c r="R21" s="415">
        <f t="shared" si="35"/>
        <v>0</v>
      </c>
      <c r="S21" s="415">
        <f t="shared" si="36"/>
        <v>0</v>
      </c>
      <c r="T21" s="416">
        <f t="shared" si="37"/>
        <v>0</v>
      </c>
      <c r="U21" s="414">
        <f t="shared" si="38"/>
        <v>0</v>
      </c>
      <c r="V21" s="415">
        <f t="shared" si="39"/>
        <v>0</v>
      </c>
      <c r="W21" s="415">
        <f t="shared" si="40"/>
        <v>0</v>
      </c>
      <c r="X21" s="416">
        <f t="shared" si="41"/>
        <v>0</v>
      </c>
    </row>
    <row r="22" spans="2:24" ht="15.75" customHeight="1" x14ac:dyDescent="0.15">
      <c r="B22" s="1003"/>
      <c r="C22" s="803"/>
      <c r="D22" s="803"/>
      <c r="E22" s="804"/>
      <c r="F22" s="805"/>
      <c r="G22" s="747">
        <f t="shared" si="23"/>
        <v>0</v>
      </c>
      <c r="H22" s="449"/>
      <c r="I22" s="768"/>
      <c r="J22" s="747">
        <f t="shared" si="24"/>
        <v>0</v>
      </c>
      <c r="K22" s="687">
        <v>0.05</v>
      </c>
      <c r="L22" s="747">
        <f t="shared" si="33"/>
        <v>0</v>
      </c>
      <c r="M22" s="806"/>
      <c r="N22" s="452"/>
      <c r="O22" s="452"/>
      <c r="P22" s="453"/>
      <c r="Q22" s="414">
        <f t="shared" si="34"/>
        <v>0</v>
      </c>
      <c r="R22" s="415">
        <f t="shared" si="35"/>
        <v>0</v>
      </c>
      <c r="S22" s="415">
        <f t="shared" si="36"/>
        <v>0</v>
      </c>
      <c r="T22" s="416">
        <f t="shared" si="37"/>
        <v>0</v>
      </c>
      <c r="U22" s="414">
        <f t="shared" si="38"/>
        <v>0</v>
      </c>
      <c r="V22" s="415">
        <f t="shared" si="39"/>
        <v>0</v>
      </c>
      <c r="W22" s="415">
        <f t="shared" si="40"/>
        <v>0</v>
      </c>
      <c r="X22" s="416">
        <f t="shared" si="41"/>
        <v>0</v>
      </c>
    </row>
    <row r="23" spans="2:24" ht="15.75" customHeight="1" x14ac:dyDescent="0.15">
      <c r="B23" s="1003"/>
      <c r="C23" s="803"/>
      <c r="D23" s="803"/>
      <c r="E23" s="804"/>
      <c r="F23" s="805"/>
      <c r="G23" s="747">
        <f t="shared" si="23"/>
        <v>0</v>
      </c>
      <c r="H23" s="449"/>
      <c r="I23" s="768"/>
      <c r="J23" s="747">
        <f t="shared" si="24"/>
        <v>0</v>
      </c>
      <c r="K23" s="687">
        <v>0.05</v>
      </c>
      <c r="L23" s="747">
        <f t="shared" si="33"/>
        <v>0</v>
      </c>
      <c r="M23" s="806"/>
      <c r="N23" s="452"/>
      <c r="O23" s="452"/>
      <c r="P23" s="453"/>
      <c r="Q23" s="414">
        <f t="shared" si="34"/>
        <v>0</v>
      </c>
      <c r="R23" s="415">
        <f t="shared" si="35"/>
        <v>0</v>
      </c>
      <c r="S23" s="415">
        <f t="shared" si="36"/>
        <v>0</v>
      </c>
      <c r="T23" s="416">
        <f t="shared" si="37"/>
        <v>0</v>
      </c>
      <c r="U23" s="414">
        <f t="shared" si="38"/>
        <v>0</v>
      </c>
      <c r="V23" s="415">
        <f t="shared" si="39"/>
        <v>0</v>
      </c>
      <c r="W23" s="415">
        <f t="shared" si="40"/>
        <v>0</v>
      </c>
      <c r="X23" s="416">
        <f t="shared" si="41"/>
        <v>0</v>
      </c>
    </row>
    <row r="24" spans="2:24" ht="15.75" customHeight="1" x14ac:dyDescent="0.15">
      <c r="B24" s="1003"/>
      <c r="C24" s="803"/>
      <c r="D24" s="803"/>
      <c r="E24" s="804"/>
      <c r="F24" s="805"/>
      <c r="G24" s="747">
        <f t="shared" si="23"/>
        <v>0</v>
      </c>
      <c r="H24" s="449"/>
      <c r="I24" s="768"/>
      <c r="J24" s="747">
        <f t="shared" si="24"/>
        <v>0</v>
      </c>
      <c r="K24" s="687">
        <v>0.05</v>
      </c>
      <c r="L24" s="747">
        <f t="shared" si="33"/>
        <v>0</v>
      </c>
      <c r="M24" s="806"/>
      <c r="N24" s="452"/>
      <c r="O24" s="452"/>
      <c r="P24" s="453"/>
      <c r="Q24" s="414">
        <f t="shared" si="34"/>
        <v>0</v>
      </c>
      <c r="R24" s="415">
        <f t="shared" si="35"/>
        <v>0</v>
      </c>
      <c r="S24" s="415">
        <f t="shared" si="36"/>
        <v>0</v>
      </c>
      <c r="T24" s="416">
        <f t="shared" si="37"/>
        <v>0</v>
      </c>
      <c r="U24" s="414">
        <f t="shared" si="38"/>
        <v>0</v>
      </c>
      <c r="V24" s="415">
        <f t="shared" si="39"/>
        <v>0</v>
      </c>
      <c r="W24" s="415">
        <f t="shared" si="40"/>
        <v>0</v>
      </c>
      <c r="X24" s="416">
        <f t="shared" si="41"/>
        <v>0</v>
      </c>
    </row>
    <row r="25" spans="2:24" ht="15.75" customHeight="1" x14ac:dyDescent="0.15">
      <c r="B25" s="1002"/>
      <c r="C25" s="446"/>
      <c r="D25" s="446"/>
      <c r="E25" s="447"/>
      <c r="F25" s="448"/>
      <c r="G25" s="747">
        <f t="shared" ref="G25:G36" si="42">E25*F25</f>
        <v>0</v>
      </c>
      <c r="H25" s="449"/>
      <c r="I25" s="768"/>
      <c r="J25" s="747">
        <f t="shared" ref="J25:J36" si="43">G25*I25</f>
        <v>0</v>
      </c>
      <c r="K25" s="687">
        <v>0.05</v>
      </c>
      <c r="L25" s="747">
        <f t="shared" si="33"/>
        <v>0</v>
      </c>
      <c r="M25" s="450"/>
      <c r="N25" s="451"/>
      <c r="O25" s="452"/>
      <c r="P25" s="453"/>
      <c r="Q25" s="414">
        <f t="shared" ref="Q25:Q36" si="44">J25*M25</f>
        <v>0</v>
      </c>
      <c r="R25" s="415">
        <f t="shared" ref="R25:R36" si="45">J25*N25</f>
        <v>0</v>
      </c>
      <c r="S25" s="415">
        <f t="shared" ref="S25:S36" si="46">J25*O25</f>
        <v>0</v>
      </c>
      <c r="T25" s="416">
        <f t="shared" ref="T25:T36" si="47">M25*P25</f>
        <v>0</v>
      </c>
      <c r="U25" s="329">
        <f t="shared" ref="U25:U36" si="48">L25*M25</f>
        <v>0</v>
      </c>
      <c r="V25" s="330">
        <f t="shared" ref="V25:V36" si="49">L25*N25</f>
        <v>0</v>
      </c>
      <c r="W25" s="330">
        <f t="shared" ref="W25:W36" si="50">L25*O25</f>
        <v>0</v>
      </c>
      <c r="X25" s="331">
        <f t="shared" ref="X25:X36" si="51">N25*P25</f>
        <v>0</v>
      </c>
    </row>
    <row r="26" spans="2:24" ht="15.75" customHeight="1" x14ac:dyDescent="0.15">
      <c r="B26" s="1002"/>
      <c r="C26" s="446"/>
      <c r="D26" s="446"/>
      <c r="E26" s="447"/>
      <c r="F26" s="448"/>
      <c r="G26" s="747">
        <f t="shared" si="42"/>
        <v>0</v>
      </c>
      <c r="H26" s="449"/>
      <c r="I26" s="768"/>
      <c r="J26" s="747">
        <f t="shared" si="43"/>
        <v>0</v>
      </c>
      <c r="K26" s="687">
        <v>0.05</v>
      </c>
      <c r="L26" s="747">
        <f t="shared" si="33"/>
        <v>0</v>
      </c>
      <c r="M26" s="450"/>
      <c r="N26" s="451"/>
      <c r="O26" s="452"/>
      <c r="P26" s="453"/>
      <c r="Q26" s="414">
        <f t="shared" si="44"/>
        <v>0</v>
      </c>
      <c r="R26" s="415">
        <f t="shared" si="45"/>
        <v>0</v>
      </c>
      <c r="S26" s="415">
        <f t="shared" si="46"/>
        <v>0</v>
      </c>
      <c r="T26" s="416">
        <f t="shared" si="47"/>
        <v>0</v>
      </c>
      <c r="U26" s="329">
        <f t="shared" si="48"/>
        <v>0</v>
      </c>
      <c r="V26" s="330">
        <f t="shared" si="49"/>
        <v>0</v>
      </c>
      <c r="W26" s="330">
        <f t="shared" si="50"/>
        <v>0</v>
      </c>
      <c r="X26" s="331">
        <f t="shared" si="51"/>
        <v>0</v>
      </c>
    </row>
    <row r="27" spans="2:24" ht="15.75" customHeight="1" x14ac:dyDescent="0.15">
      <c r="B27" s="1002"/>
      <c r="C27" s="446"/>
      <c r="D27" s="446"/>
      <c r="E27" s="447"/>
      <c r="F27" s="448"/>
      <c r="G27" s="747">
        <f t="shared" si="42"/>
        <v>0</v>
      </c>
      <c r="H27" s="449"/>
      <c r="I27" s="768"/>
      <c r="J27" s="747">
        <f t="shared" si="43"/>
        <v>0</v>
      </c>
      <c r="K27" s="687">
        <v>0.05</v>
      </c>
      <c r="L27" s="747">
        <f t="shared" si="33"/>
        <v>0</v>
      </c>
      <c r="M27" s="450"/>
      <c r="N27" s="451"/>
      <c r="O27" s="452"/>
      <c r="P27" s="453"/>
      <c r="Q27" s="414">
        <f t="shared" si="44"/>
        <v>0</v>
      </c>
      <c r="R27" s="415">
        <f t="shared" si="45"/>
        <v>0</v>
      </c>
      <c r="S27" s="415">
        <f t="shared" si="46"/>
        <v>0</v>
      </c>
      <c r="T27" s="416">
        <f t="shared" si="47"/>
        <v>0</v>
      </c>
      <c r="U27" s="329">
        <f t="shared" si="48"/>
        <v>0</v>
      </c>
      <c r="V27" s="330">
        <f t="shared" si="49"/>
        <v>0</v>
      </c>
      <c r="W27" s="330">
        <f t="shared" si="50"/>
        <v>0</v>
      </c>
      <c r="X27" s="331">
        <f t="shared" si="51"/>
        <v>0</v>
      </c>
    </row>
    <row r="28" spans="2:24" ht="15.75" customHeight="1" x14ac:dyDescent="0.15">
      <c r="B28" s="1002"/>
      <c r="C28" s="446"/>
      <c r="D28" s="446"/>
      <c r="E28" s="447"/>
      <c r="F28" s="448"/>
      <c r="G28" s="747">
        <f t="shared" si="42"/>
        <v>0</v>
      </c>
      <c r="H28" s="449"/>
      <c r="I28" s="768"/>
      <c r="J28" s="747">
        <f t="shared" si="43"/>
        <v>0</v>
      </c>
      <c r="K28" s="687">
        <v>0.05</v>
      </c>
      <c r="L28" s="747">
        <f t="shared" si="33"/>
        <v>0</v>
      </c>
      <c r="M28" s="450"/>
      <c r="N28" s="451"/>
      <c r="O28" s="452"/>
      <c r="P28" s="453"/>
      <c r="Q28" s="414">
        <f t="shared" si="44"/>
        <v>0</v>
      </c>
      <c r="R28" s="415">
        <f t="shared" si="45"/>
        <v>0</v>
      </c>
      <c r="S28" s="415">
        <f t="shared" si="46"/>
        <v>0</v>
      </c>
      <c r="T28" s="416">
        <f t="shared" si="47"/>
        <v>0</v>
      </c>
      <c r="U28" s="329">
        <f t="shared" si="48"/>
        <v>0</v>
      </c>
      <c r="V28" s="330">
        <f t="shared" si="49"/>
        <v>0</v>
      </c>
      <c r="W28" s="330">
        <f t="shared" si="50"/>
        <v>0</v>
      </c>
      <c r="X28" s="331">
        <f t="shared" si="51"/>
        <v>0</v>
      </c>
    </row>
    <row r="29" spans="2:24" ht="15.75" customHeight="1" x14ac:dyDescent="0.15">
      <c r="B29" s="1002"/>
      <c r="C29" s="446"/>
      <c r="D29" s="446"/>
      <c r="E29" s="447"/>
      <c r="F29" s="448"/>
      <c r="G29" s="747">
        <f t="shared" si="42"/>
        <v>0</v>
      </c>
      <c r="H29" s="449"/>
      <c r="I29" s="768"/>
      <c r="J29" s="747">
        <f t="shared" si="43"/>
        <v>0</v>
      </c>
      <c r="K29" s="687">
        <v>0.05</v>
      </c>
      <c r="L29" s="747">
        <f t="shared" si="33"/>
        <v>0</v>
      </c>
      <c r="M29" s="450"/>
      <c r="N29" s="451"/>
      <c r="O29" s="452"/>
      <c r="P29" s="453"/>
      <c r="Q29" s="414">
        <f t="shared" si="44"/>
        <v>0</v>
      </c>
      <c r="R29" s="415">
        <f t="shared" si="45"/>
        <v>0</v>
      </c>
      <c r="S29" s="415">
        <f t="shared" si="46"/>
        <v>0</v>
      </c>
      <c r="T29" s="416">
        <f t="shared" si="47"/>
        <v>0</v>
      </c>
      <c r="U29" s="329">
        <f t="shared" si="48"/>
        <v>0</v>
      </c>
      <c r="V29" s="330">
        <f t="shared" si="49"/>
        <v>0</v>
      </c>
      <c r="W29" s="330">
        <f t="shared" si="50"/>
        <v>0</v>
      </c>
      <c r="X29" s="331">
        <f t="shared" si="51"/>
        <v>0</v>
      </c>
    </row>
    <row r="30" spans="2:24" ht="15.75" customHeight="1" x14ac:dyDescent="0.15">
      <c r="B30" s="1002"/>
      <c r="C30" s="446"/>
      <c r="D30" s="446"/>
      <c r="E30" s="447"/>
      <c r="F30" s="448"/>
      <c r="G30" s="747">
        <f t="shared" si="42"/>
        <v>0</v>
      </c>
      <c r="H30" s="449"/>
      <c r="I30" s="768"/>
      <c r="J30" s="747">
        <f t="shared" si="43"/>
        <v>0</v>
      </c>
      <c r="K30" s="687">
        <v>0.05</v>
      </c>
      <c r="L30" s="747">
        <f t="shared" si="33"/>
        <v>0</v>
      </c>
      <c r="M30" s="450"/>
      <c r="N30" s="451"/>
      <c r="O30" s="452"/>
      <c r="P30" s="453"/>
      <c r="Q30" s="414">
        <f t="shared" si="44"/>
        <v>0</v>
      </c>
      <c r="R30" s="415">
        <f t="shared" si="45"/>
        <v>0</v>
      </c>
      <c r="S30" s="415">
        <f t="shared" si="46"/>
        <v>0</v>
      </c>
      <c r="T30" s="416">
        <f t="shared" si="47"/>
        <v>0</v>
      </c>
      <c r="U30" s="329">
        <f t="shared" si="48"/>
        <v>0</v>
      </c>
      <c r="V30" s="330">
        <f t="shared" si="49"/>
        <v>0</v>
      </c>
      <c r="W30" s="330">
        <f t="shared" si="50"/>
        <v>0</v>
      </c>
      <c r="X30" s="331">
        <f t="shared" si="51"/>
        <v>0</v>
      </c>
    </row>
    <row r="31" spans="2:24" ht="15.75" customHeight="1" x14ac:dyDescent="0.15">
      <c r="B31" s="1002"/>
      <c r="C31" s="446"/>
      <c r="D31" s="446"/>
      <c r="E31" s="447"/>
      <c r="F31" s="448"/>
      <c r="G31" s="747">
        <f t="shared" si="42"/>
        <v>0</v>
      </c>
      <c r="H31" s="449"/>
      <c r="I31" s="768"/>
      <c r="J31" s="747">
        <f t="shared" si="43"/>
        <v>0</v>
      </c>
      <c r="K31" s="687">
        <v>0.05</v>
      </c>
      <c r="L31" s="747">
        <f t="shared" si="33"/>
        <v>0</v>
      </c>
      <c r="M31" s="450"/>
      <c r="N31" s="451"/>
      <c r="O31" s="452"/>
      <c r="P31" s="453"/>
      <c r="Q31" s="414">
        <f t="shared" si="44"/>
        <v>0</v>
      </c>
      <c r="R31" s="415">
        <f t="shared" si="45"/>
        <v>0</v>
      </c>
      <c r="S31" s="415">
        <f t="shared" si="46"/>
        <v>0</v>
      </c>
      <c r="T31" s="416">
        <f t="shared" si="47"/>
        <v>0</v>
      </c>
      <c r="U31" s="329">
        <f t="shared" si="48"/>
        <v>0</v>
      </c>
      <c r="V31" s="330">
        <f t="shared" si="49"/>
        <v>0</v>
      </c>
      <c r="W31" s="330">
        <f t="shared" si="50"/>
        <v>0</v>
      </c>
      <c r="X31" s="331">
        <f t="shared" si="51"/>
        <v>0</v>
      </c>
    </row>
    <row r="32" spans="2:24" ht="15.75" customHeight="1" x14ac:dyDescent="0.15">
      <c r="B32" s="1002"/>
      <c r="C32" s="446"/>
      <c r="D32" s="446"/>
      <c r="E32" s="447"/>
      <c r="F32" s="448"/>
      <c r="G32" s="747">
        <f t="shared" si="42"/>
        <v>0</v>
      </c>
      <c r="H32" s="449"/>
      <c r="I32" s="768"/>
      <c r="J32" s="747">
        <f t="shared" si="43"/>
        <v>0</v>
      </c>
      <c r="K32" s="687">
        <v>0.05</v>
      </c>
      <c r="L32" s="747">
        <f t="shared" si="33"/>
        <v>0</v>
      </c>
      <c r="M32" s="450"/>
      <c r="N32" s="451"/>
      <c r="O32" s="452"/>
      <c r="P32" s="453"/>
      <c r="Q32" s="414">
        <f t="shared" si="44"/>
        <v>0</v>
      </c>
      <c r="R32" s="415">
        <f t="shared" si="45"/>
        <v>0</v>
      </c>
      <c r="S32" s="415">
        <f t="shared" si="46"/>
        <v>0</v>
      </c>
      <c r="T32" s="416">
        <f t="shared" si="47"/>
        <v>0</v>
      </c>
      <c r="U32" s="329">
        <f t="shared" si="48"/>
        <v>0</v>
      </c>
      <c r="V32" s="330">
        <f t="shared" si="49"/>
        <v>0</v>
      </c>
      <c r="W32" s="330">
        <f t="shared" si="50"/>
        <v>0</v>
      </c>
      <c r="X32" s="331">
        <f t="shared" si="51"/>
        <v>0</v>
      </c>
    </row>
    <row r="33" spans="2:24" ht="15.75" customHeight="1" x14ac:dyDescent="0.15">
      <c r="B33" s="1002"/>
      <c r="C33" s="446"/>
      <c r="D33" s="446"/>
      <c r="E33" s="447"/>
      <c r="F33" s="448"/>
      <c r="G33" s="747">
        <f t="shared" si="42"/>
        <v>0</v>
      </c>
      <c r="H33" s="449"/>
      <c r="I33" s="768"/>
      <c r="J33" s="747">
        <f t="shared" si="43"/>
        <v>0</v>
      </c>
      <c r="K33" s="687">
        <v>0.05</v>
      </c>
      <c r="L33" s="747">
        <f t="shared" si="33"/>
        <v>0</v>
      </c>
      <c r="M33" s="450"/>
      <c r="N33" s="451"/>
      <c r="O33" s="452"/>
      <c r="P33" s="453"/>
      <c r="Q33" s="414">
        <f t="shared" si="44"/>
        <v>0</v>
      </c>
      <c r="R33" s="415">
        <f t="shared" si="45"/>
        <v>0</v>
      </c>
      <c r="S33" s="415">
        <f t="shared" si="46"/>
        <v>0</v>
      </c>
      <c r="T33" s="416">
        <f t="shared" si="47"/>
        <v>0</v>
      </c>
      <c r="U33" s="329">
        <f t="shared" si="48"/>
        <v>0</v>
      </c>
      <c r="V33" s="330">
        <f t="shared" si="49"/>
        <v>0</v>
      </c>
      <c r="W33" s="330">
        <f t="shared" si="50"/>
        <v>0</v>
      </c>
      <c r="X33" s="331">
        <f t="shared" si="51"/>
        <v>0</v>
      </c>
    </row>
    <row r="34" spans="2:24" ht="15.75" customHeight="1" x14ac:dyDescent="0.15">
      <c r="B34" s="1002"/>
      <c r="C34" s="446"/>
      <c r="D34" s="446"/>
      <c r="E34" s="447"/>
      <c r="F34" s="448"/>
      <c r="G34" s="747">
        <f t="shared" si="42"/>
        <v>0</v>
      </c>
      <c r="H34" s="449"/>
      <c r="I34" s="768"/>
      <c r="J34" s="747">
        <f t="shared" si="43"/>
        <v>0</v>
      </c>
      <c r="K34" s="687">
        <v>0.05</v>
      </c>
      <c r="L34" s="747">
        <f t="shared" si="33"/>
        <v>0</v>
      </c>
      <c r="M34" s="450"/>
      <c r="N34" s="451"/>
      <c r="O34" s="452"/>
      <c r="P34" s="453"/>
      <c r="Q34" s="414">
        <f t="shared" si="44"/>
        <v>0</v>
      </c>
      <c r="R34" s="415">
        <f t="shared" si="45"/>
        <v>0</v>
      </c>
      <c r="S34" s="415">
        <f t="shared" si="46"/>
        <v>0</v>
      </c>
      <c r="T34" s="416">
        <f t="shared" si="47"/>
        <v>0</v>
      </c>
      <c r="U34" s="329">
        <f t="shared" si="48"/>
        <v>0</v>
      </c>
      <c r="V34" s="330">
        <f t="shared" si="49"/>
        <v>0</v>
      </c>
      <c r="W34" s="330">
        <f t="shared" si="50"/>
        <v>0</v>
      </c>
      <c r="X34" s="331">
        <f t="shared" si="51"/>
        <v>0</v>
      </c>
    </row>
    <row r="35" spans="2:24" ht="15.75" customHeight="1" x14ac:dyDescent="0.15">
      <c r="B35" s="1002"/>
      <c r="C35" s="446"/>
      <c r="D35" s="446"/>
      <c r="E35" s="447"/>
      <c r="F35" s="448"/>
      <c r="G35" s="747">
        <f t="shared" si="42"/>
        <v>0</v>
      </c>
      <c r="H35" s="449"/>
      <c r="I35" s="768"/>
      <c r="J35" s="747">
        <f t="shared" si="43"/>
        <v>0</v>
      </c>
      <c r="K35" s="687">
        <v>0.05</v>
      </c>
      <c r="L35" s="747">
        <f t="shared" si="33"/>
        <v>0</v>
      </c>
      <c r="M35" s="450"/>
      <c r="N35" s="451"/>
      <c r="O35" s="452"/>
      <c r="P35" s="453"/>
      <c r="Q35" s="414">
        <f t="shared" si="44"/>
        <v>0</v>
      </c>
      <c r="R35" s="415">
        <f t="shared" si="45"/>
        <v>0</v>
      </c>
      <c r="S35" s="415">
        <f t="shared" si="46"/>
        <v>0</v>
      </c>
      <c r="T35" s="416">
        <f t="shared" si="47"/>
        <v>0</v>
      </c>
      <c r="U35" s="329">
        <f t="shared" si="48"/>
        <v>0</v>
      </c>
      <c r="V35" s="330">
        <f t="shared" si="49"/>
        <v>0</v>
      </c>
      <c r="W35" s="330">
        <f t="shared" si="50"/>
        <v>0</v>
      </c>
      <c r="X35" s="331">
        <f t="shared" si="51"/>
        <v>0</v>
      </c>
    </row>
    <row r="36" spans="2:24" ht="15.75" customHeight="1" x14ac:dyDescent="0.15">
      <c r="B36" s="1002"/>
      <c r="C36" s="467"/>
      <c r="D36" s="467"/>
      <c r="E36" s="468"/>
      <c r="F36" s="469"/>
      <c r="G36" s="748">
        <f t="shared" si="42"/>
        <v>0</v>
      </c>
      <c r="H36" s="470"/>
      <c r="I36" s="769"/>
      <c r="J36" s="748">
        <f t="shared" si="43"/>
        <v>0</v>
      </c>
      <c r="K36" s="687">
        <v>0.05</v>
      </c>
      <c r="L36" s="748">
        <f t="shared" si="33"/>
        <v>0</v>
      </c>
      <c r="M36" s="474"/>
      <c r="N36" s="475"/>
      <c r="O36" s="487"/>
      <c r="P36" s="488"/>
      <c r="Q36" s="489">
        <f t="shared" si="44"/>
        <v>0</v>
      </c>
      <c r="R36" s="490">
        <f t="shared" si="45"/>
        <v>0</v>
      </c>
      <c r="S36" s="490">
        <f t="shared" si="46"/>
        <v>0</v>
      </c>
      <c r="T36" s="491">
        <f t="shared" si="47"/>
        <v>0</v>
      </c>
      <c r="U36" s="425">
        <f t="shared" si="48"/>
        <v>0</v>
      </c>
      <c r="V36" s="420">
        <f t="shared" si="49"/>
        <v>0</v>
      </c>
      <c r="W36" s="420">
        <f t="shared" si="50"/>
        <v>0</v>
      </c>
      <c r="X36" s="421">
        <f t="shared" si="51"/>
        <v>0</v>
      </c>
    </row>
    <row r="37" spans="2:24" ht="15.75" customHeight="1" x14ac:dyDescent="0.15">
      <c r="B37" s="986"/>
      <c r="C37" s="478" t="s">
        <v>188</v>
      </c>
      <c r="D37" s="479"/>
      <c r="E37" s="478"/>
      <c r="F37" s="492"/>
      <c r="G37" s="749">
        <f>SUM(G17:G36)</f>
        <v>0</v>
      </c>
      <c r="H37" s="482"/>
      <c r="I37" s="483"/>
      <c r="J37" s="749">
        <f>SUM(J17:J36)</f>
        <v>0</v>
      </c>
      <c r="K37" s="650"/>
      <c r="L37" s="749">
        <f>SUM(L17:L36)</f>
        <v>0</v>
      </c>
      <c r="M37" s="493"/>
      <c r="N37" s="494"/>
      <c r="O37" s="494"/>
      <c r="P37" s="495"/>
      <c r="Q37" s="743">
        <f>SUM(Q17:Q36)</f>
        <v>0</v>
      </c>
      <c r="R37" s="744">
        <f t="shared" ref="R37:X37" si="52">SUM(R17:R36)</f>
        <v>0</v>
      </c>
      <c r="S37" s="744">
        <f>SUM(S17:S36)</f>
        <v>0</v>
      </c>
      <c r="T37" s="745">
        <f t="shared" si="52"/>
        <v>0</v>
      </c>
      <c r="U37" s="743">
        <f t="shared" si="52"/>
        <v>0</v>
      </c>
      <c r="V37" s="744">
        <f t="shared" si="52"/>
        <v>0</v>
      </c>
      <c r="W37" s="744">
        <f t="shared" si="52"/>
        <v>0</v>
      </c>
      <c r="X37" s="745">
        <f t="shared" si="52"/>
        <v>0</v>
      </c>
    </row>
    <row r="38" spans="2:24" ht="15.75" customHeight="1" x14ac:dyDescent="0.15">
      <c r="B38" s="985" t="s">
        <v>190</v>
      </c>
      <c r="C38" s="446"/>
      <c r="D38" s="446"/>
      <c r="E38" s="447"/>
      <c r="F38" s="448"/>
      <c r="G38" s="747">
        <f t="shared" ref="G38:G43" si="53">E38*F38</f>
        <v>0</v>
      </c>
      <c r="H38" s="449"/>
      <c r="I38" s="768"/>
      <c r="J38" s="747">
        <f t="shared" ref="J38:J43" si="54">G38*I38</f>
        <v>0</v>
      </c>
      <c r="K38" s="631"/>
      <c r="L38" s="747"/>
      <c r="M38" s="450"/>
      <c r="N38" s="451"/>
      <c r="O38" s="452"/>
      <c r="P38" s="453"/>
      <c r="Q38" s="414">
        <f t="shared" ref="Q38:Q43" si="55">J38*M38</f>
        <v>0</v>
      </c>
      <c r="R38" s="415">
        <f t="shared" ref="R38:R43" si="56">J38*N38</f>
        <v>0</v>
      </c>
      <c r="S38" s="415">
        <f t="shared" ref="S38:S43" si="57">J38*O38</f>
        <v>0</v>
      </c>
      <c r="T38" s="416">
        <f t="shared" ref="T38:T43" si="58">M38*P38</f>
        <v>0</v>
      </c>
      <c r="U38" s="329"/>
      <c r="V38" s="330"/>
      <c r="W38" s="330"/>
      <c r="X38" s="331"/>
    </row>
    <row r="39" spans="2:24" ht="15.75" customHeight="1" x14ac:dyDescent="0.15">
      <c r="B39" s="1002"/>
      <c r="C39" s="446"/>
      <c r="D39" s="446"/>
      <c r="E39" s="447"/>
      <c r="F39" s="448"/>
      <c r="G39" s="747">
        <f t="shared" si="53"/>
        <v>0</v>
      </c>
      <c r="H39" s="449"/>
      <c r="I39" s="768"/>
      <c r="J39" s="747">
        <f t="shared" si="54"/>
        <v>0</v>
      </c>
      <c r="K39" s="631"/>
      <c r="L39" s="747"/>
      <c r="M39" s="450"/>
      <c r="N39" s="451"/>
      <c r="O39" s="452"/>
      <c r="P39" s="453"/>
      <c r="Q39" s="414">
        <f t="shared" si="55"/>
        <v>0</v>
      </c>
      <c r="R39" s="415">
        <f t="shared" si="56"/>
        <v>0</v>
      </c>
      <c r="S39" s="415">
        <f t="shared" si="57"/>
        <v>0</v>
      </c>
      <c r="T39" s="416">
        <f t="shared" si="58"/>
        <v>0</v>
      </c>
      <c r="U39" s="329"/>
      <c r="V39" s="330"/>
      <c r="W39" s="330"/>
      <c r="X39" s="331"/>
    </row>
    <row r="40" spans="2:24" ht="15.75" customHeight="1" x14ac:dyDescent="0.15">
      <c r="B40" s="1002"/>
      <c r="C40" s="446"/>
      <c r="D40" s="446"/>
      <c r="E40" s="447"/>
      <c r="F40" s="448"/>
      <c r="G40" s="747">
        <f t="shared" si="53"/>
        <v>0</v>
      </c>
      <c r="H40" s="449"/>
      <c r="I40" s="768"/>
      <c r="J40" s="747">
        <f t="shared" si="54"/>
        <v>0</v>
      </c>
      <c r="K40" s="631"/>
      <c r="L40" s="747"/>
      <c r="M40" s="450"/>
      <c r="N40" s="451"/>
      <c r="O40" s="452"/>
      <c r="P40" s="453"/>
      <c r="Q40" s="414">
        <f t="shared" si="55"/>
        <v>0</v>
      </c>
      <c r="R40" s="415">
        <f t="shared" si="56"/>
        <v>0</v>
      </c>
      <c r="S40" s="415">
        <f t="shared" si="57"/>
        <v>0</v>
      </c>
      <c r="T40" s="416">
        <f t="shared" si="58"/>
        <v>0</v>
      </c>
      <c r="U40" s="329"/>
      <c r="V40" s="330"/>
      <c r="W40" s="330"/>
      <c r="X40" s="331"/>
    </row>
    <row r="41" spans="2:24" ht="15.75" customHeight="1" x14ac:dyDescent="0.15">
      <c r="B41" s="1002"/>
      <c r="C41" s="446"/>
      <c r="D41" s="446"/>
      <c r="E41" s="447"/>
      <c r="F41" s="448"/>
      <c r="G41" s="747">
        <f t="shared" si="53"/>
        <v>0</v>
      </c>
      <c r="H41" s="449"/>
      <c r="I41" s="768"/>
      <c r="J41" s="747">
        <f t="shared" si="54"/>
        <v>0</v>
      </c>
      <c r="K41" s="631"/>
      <c r="L41" s="747"/>
      <c r="M41" s="450"/>
      <c r="N41" s="451"/>
      <c r="O41" s="452"/>
      <c r="P41" s="453"/>
      <c r="Q41" s="414">
        <f t="shared" si="55"/>
        <v>0</v>
      </c>
      <c r="R41" s="415">
        <f t="shared" si="56"/>
        <v>0</v>
      </c>
      <c r="S41" s="415">
        <f t="shared" si="57"/>
        <v>0</v>
      </c>
      <c r="T41" s="416">
        <f t="shared" si="58"/>
        <v>0</v>
      </c>
      <c r="U41" s="329"/>
      <c r="V41" s="330"/>
      <c r="W41" s="330"/>
      <c r="X41" s="331"/>
    </row>
    <row r="42" spans="2:24" ht="15.75" customHeight="1" x14ac:dyDescent="0.15">
      <c r="B42" s="1002"/>
      <c r="C42" s="446"/>
      <c r="D42" s="446"/>
      <c r="E42" s="447"/>
      <c r="F42" s="448"/>
      <c r="G42" s="747">
        <f t="shared" si="53"/>
        <v>0</v>
      </c>
      <c r="H42" s="449"/>
      <c r="I42" s="768"/>
      <c r="J42" s="747">
        <f t="shared" si="54"/>
        <v>0</v>
      </c>
      <c r="K42" s="631"/>
      <c r="L42" s="747"/>
      <c r="M42" s="450"/>
      <c r="N42" s="451"/>
      <c r="O42" s="452"/>
      <c r="P42" s="453"/>
      <c r="Q42" s="414">
        <f t="shared" si="55"/>
        <v>0</v>
      </c>
      <c r="R42" s="415">
        <f t="shared" si="56"/>
        <v>0</v>
      </c>
      <c r="S42" s="415">
        <f t="shared" si="57"/>
        <v>0</v>
      </c>
      <c r="T42" s="416">
        <f t="shared" si="58"/>
        <v>0</v>
      </c>
      <c r="U42" s="329"/>
      <c r="V42" s="330"/>
      <c r="W42" s="330"/>
      <c r="X42" s="331"/>
    </row>
    <row r="43" spans="2:24" ht="15.75" customHeight="1" x14ac:dyDescent="0.15">
      <c r="B43" s="1002"/>
      <c r="C43" s="467"/>
      <c r="D43" s="467"/>
      <c r="E43" s="468"/>
      <c r="F43" s="469"/>
      <c r="G43" s="748">
        <f t="shared" si="53"/>
        <v>0</v>
      </c>
      <c r="H43" s="470"/>
      <c r="I43" s="769"/>
      <c r="J43" s="748">
        <f t="shared" si="54"/>
        <v>0</v>
      </c>
      <c r="K43" s="631"/>
      <c r="L43" s="748"/>
      <c r="M43" s="474"/>
      <c r="N43" s="475"/>
      <c r="O43" s="487"/>
      <c r="P43" s="488"/>
      <c r="Q43" s="489">
        <f t="shared" si="55"/>
        <v>0</v>
      </c>
      <c r="R43" s="490">
        <f t="shared" si="56"/>
        <v>0</v>
      </c>
      <c r="S43" s="490">
        <f t="shared" si="57"/>
        <v>0</v>
      </c>
      <c r="T43" s="491">
        <f t="shared" si="58"/>
        <v>0</v>
      </c>
      <c r="U43" s="425"/>
      <c r="V43" s="420"/>
      <c r="W43" s="420"/>
      <c r="X43" s="421"/>
    </row>
    <row r="44" spans="2:24" ht="15.75" customHeight="1" x14ac:dyDescent="0.15">
      <c r="B44" s="986"/>
      <c r="C44" s="478" t="s">
        <v>188</v>
      </c>
      <c r="D44" s="479"/>
      <c r="E44" s="480"/>
      <c r="F44" s="481"/>
      <c r="G44" s="749">
        <f>SUM(G38:G43)</f>
        <v>0</v>
      </c>
      <c r="H44" s="482"/>
      <c r="I44" s="483"/>
      <c r="J44" s="749">
        <f>SUM(J38:J43)</f>
        <v>0</v>
      </c>
      <c r="K44" s="650"/>
      <c r="L44" s="749">
        <f>SUM(L38:L43)</f>
        <v>0</v>
      </c>
      <c r="M44" s="484"/>
      <c r="N44" s="485"/>
      <c r="O44" s="485"/>
      <c r="P44" s="486"/>
      <c r="Q44" s="743">
        <f>SUM(Q38:Q43)</f>
        <v>0</v>
      </c>
      <c r="R44" s="744">
        <f t="shared" ref="R44:T44" si="59">SUM(R38:R43)</f>
        <v>0</v>
      </c>
      <c r="S44" s="744">
        <f t="shared" si="59"/>
        <v>0</v>
      </c>
      <c r="T44" s="745">
        <f t="shared" si="59"/>
        <v>0</v>
      </c>
      <c r="U44" s="743"/>
      <c r="V44" s="744"/>
      <c r="W44" s="744"/>
      <c r="X44" s="745"/>
    </row>
    <row r="45" spans="2:24" ht="15.75" customHeight="1" x14ac:dyDescent="0.15">
      <c r="B45" s="977" t="s">
        <v>50</v>
      </c>
      <c r="C45" s="979"/>
      <c r="D45" s="139"/>
      <c r="E45" s="250"/>
      <c r="F45" s="140"/>
      <c r="G45" s="750">
        <f>SUM(G16,G37,G44)</f>
        <v>0</v>
      </c>
      <c r="H45" s="141"/>
      <c r="I45" s="269"/>
      <c r="J45" s="750">
        <f>SUM(J16,J37,J44)</f>
        <v>0</v>
      </c>
      <c r="K45" s="650"/>
      <c r="L45" s="750">
        <f>SUM(L16,L37,L44)</f>
        <v>0</v>
      </c>
      <c r="M45" s="417"/>
      <c r="N45" s="418"/>
      <c r="O45" s="418"/>
      <c r="P45" s="419"/>
      <c r="Q45" s="751">
        <f>SUM(Q16,Q37,Q44)</f>
        <v>0</v>
      </c>
      <c r="R45" s="752">
        <f t="shared" ref="R45:X45" si="60">SUM(R16,R37,R44)</f>
        <v>0</v>
      </c>
      <c r="S45" s="752">
        <f t="shared" si="60"/>
        <v>0</v>
      </c>
      <c r="T45" s="753">
        <f t="shared" si="60"/>
        <v>0</v>
      </c>
      <c r="U45" s="751">
        <f t="shared" si="60"/>
        <v>0</v>
      </c>
      <c r="V45" s="752">
        <f t="shared" si="60"/>
        <v>0</v>
      </c>
      <c r="W45" s="752">
        <f t="shared" si="60"/>
        <v>0</v>
      </c>
      <c r="X45" s="753">
        <f t="shared" si="60"/>
        <v>0</v>
      </c>
    </row>
    <row r="46" spans="2:24" ht="15.75" customHeight="1" x14ac:dyDescent="0.15">
      <c r="K46" s="626"/>
      <c r="S46" s="142"/>
      <c r="T46" s="142"/>
      <c r="W46" s="143"/>
      <c r="X46" s="143"/>
    </row>
    <row r="47" spans="2:24" ht="15.75" customHeight="1" x14ac:dyDescent="0.15">
      <c r="B47" s="136" t="s">
        <v>193</v>
      </c>
      <c r="K47" s="626"/>
    </row>
    <row r="48" spans="2:24" ht="15.75" customHeight="1" x14ac:dyDescent="0.15">
      <c r="B48" s="994" t="s">
        <v>192</v>
      </c>
      <c r="C48" s="995"/>
      <c r="D48" s="973" t="s">
        <v>59</v>
      </c>
      <c r="E48" s="973" t="s">
        <v>29</v>
      </c>
      <c r="F48" s="988" t="s">
        <v>338</v>
      </c>
      <c r="G48" s="988" t="s">
        <v>337</v>
      </c>
      <c r="H48" s="988" t="s">
        <v>340</v>
      </c>
      <c r="I48" s="990" t="s">
        <v>339</v>
      </c>
      <c r="J48" s="973" t="s">
        <v>194</v>
      </c>
      <c r="K48" s="987" t="s">
        <v>415</v>
      </c>
      <c r="L48" s="973" t="s">
        <v>62</v>
      </c>
      <c r="M48" s="980" t="s">
        <v>189</v>
      </c>
      <c r="N48" s="981"/>
      <c r="O48" s="981"/>
      <c r="P48" s="982"/>
      <c r="Q48" s="980" t="s">
        <v>321</v>
      </c>
      <c r="R48" s="981"/>
      <c r="S48" s="981"/>
      <c r="T48" s="982"/>
      <c r="U48" s="980" t="s">
        <v>63</v>
      </c>
      <c r="V48" s="981"/>
      <c r="W48" s="981"/>
      <c r="X48" s="982"/>
    </row>
    <row r="49" spans="2:24" ht="15.75" customHeight="1" x14ac:dyDescent="0.15">
      <c r="B49" s="996"/>
      <c r="C49" s="997"/>
      <c r="D49" s="973"/>
      <c r="E49" s="973"/>
      <c r="F49" s="989"/>
      <c r="G49" s="989"/>
      <c r="H49" s="989"/>
      <c r="I49" s="991"/>
      <c r="J49" s="973"/>
      <c r="K49" s="987"/>
      <c r="L49" s="973"/>
      <c r="M49" s="422"/>
      <c r="N49" s="423"/>
      <c r="O49" s="423"/>
      <c r="P49" s="424"/>
      <c r="Q49" s="422"/>
      <c r="R49" s="423"/>
      <c r="S49" s="423"/>
      <c r="T49" s="424"/>
      <c r="U49" s="422"/>
      <c r="V49" s="423"/>
      <c r="W49" s="423"/>
      <c r="X49" s="424"/>
    </row>
    <row r="50" spans="2:24" ht="15.75" customHeight="1" x14ac:dyDescent="0.15">
      <c r="B50" s="992" t="s">
        <v>186</v>
      </c>
      <c r="C50" s="455"/>
      <c r="D50" s="455"/>
      <c r="E50" s="456"/>
      <c r="F50" s="457"/>
      <c r="G50" s="746">
        <f t="shared" ref="G50:G56" si="61">E50*F50</f>
        <v>0</v>
      </c>
      <c r="H50" s="458"/>
      <c r="I50" s="459">
        <v>0.03</v>
      </c>
      <c r="J50" s="746">
        <f>IF(G50=0,0,ROUND(G50/H50*(1+I50),0))</f>
        <v>0</v>
      </c>
      <c r="K50" s="733">
        <v>0.01</v>
      </c>
      <c r="L50" s="746">
        <f>G50*K50</f>
        <v>0</v>
      </c>
      <c r="M50" s="461"/>
      <c r="N50" s="462"/>
      <c r="O50" s="463"/>
      <c r="P50" s="464"/>
      <c r="Q50" s="414">
        <f t="shared" ref="Q50:Q56" si="62">J50*M50</f>
        <v>0</v>
      </c>
      <c r="R50" s="415">
        <f t="shared" ref="R50:R56" si="63">J50*N50</f>
        <v>0</v>
      </c>
      <c r="S50" s="415">
        <f t="shared" ref="S50:S56" si="64">J50*O50</f>
        <v>0</v>
      </c>
      <c r="T50" s="416">
        <f t="shared" ref="T50:T56" si="65">M50*P50</f>
        <v>0</v>
      </c>
      <c r="U50" s="414">
        <f t="shared" ref="U50:U56" si="66">L50*M50</f>
        <v>0</v>
      </c>
      <c r="V50" s="415">
        <f t="shared" ref="V50:V56" si="67">L50*N50</f>
        <v>0</v>
      </c>
      <c r="W50" s="415">
        <f t="shared" ref="W50:W56" si="68">L50*O50</f>
        <v>0</v>
      </c>
      <c r="X50" s="416">
        <f t="shared" ref="X50:X56" si="69">N50*P50</f>
        <v>0</v>
      </c>
    </row>
    <row r="51" spans="2:24" ht="15.75" customHeight="1" x14ac:dyDescent="0.15">
      <c r="B51" s="993"/>
      <c r="C51" s="446"/>
      <c r="D51" s="446"/>
      <c r="E51" s="447"/>
      <c r="F51" s="448"/>
      <c r="G51" s="747">
        <f t="shared" si="61"/>
        <v>0</v>
      </c>
      <c r="H51" s="449"/>
      <c r="I51" s="460">
        <v>0.03</v>
      </c>
      <c r="J51" s="747">
        <f>IF(G51=0,0,ROUND(G51/H51*(1+I51),0))</f>
        <v>0</v>
      </c>
      <c r="K51" s="733">
        <v>0.01</v>
      </c>
      <c r="L51" s="747">
        <f t="shared" ref="L51:L56" si="70">G51*K51</f>
        <v>0</v>
      </c>
      <c r="M51" s="465"/>
      <c r="N51" s="466"/>
      <c r="O51" s="463"/>
      <c r="P51" s="464"/>
      <c r="Q51" s="414">
        <f t="shared" si="62"/>
        <v>0</v>
      </c>
      <c r="R51" s="415">
        <f t="shared" si="63"/>
        <v>0</v>
      </c>
      <c r="S51" s="415">
        <f t="shared" si="64"/>
        <v>0</v>
      </c>
      <c r="T51" s="416">
        <f t="shared" si="65"/>
        <v>0</v>
      </c>
      <c r="U51" s="329">
        <f t="shared" si="66"/>
        <v>0</v>
      </c>
      <c r="V51" s="330">
        <f t="shared" si="67"/>
        <v>0</v>
      </c>
      <c r="W51" s="330">
        <f t="shared" si="68"/>
        <v>0</v>
      </c>
      <c r="X51" s="331">
        <f t="shared" si="69"/>
        <v>0</v>
      </c>
    </row>
    <row r="52" spans="2:24" ht="15.75" customHeight="1" x14ac:dyDescent="0.15">
      <c r="B52" s="993"/>
      <c r="C52" s="446"/>
      <c r="D52" s="446"/>
      <c r="E52" s="447"/>
      <c r="F52" s="448"/>
      <c r="G52" s="747">
        <f t="shared" si="61"/>
        <v>0</v>
      </c>
      <c r="H52" s="449"/>
      <c r="I52" s="460">
        <v>0.03</v>
      </c>
      <c r="J52" s="747">
        <f t="shared" ref="J52:J56" si="71">IF(G52=0,0,ROUND(G52/H52*(1+I52),0))</f>
        <v>0</v>
      </c>
      <c r="K52" s="733">
        <v>0.01</v>
      </c>
      <c r="L52" s="747">
        <f t="shared" si="70"/>
        <v>0</v>
      </c>
      <c r="M52" s="465"/>
      <c r="N52" s="466"/>
      <c r="O52" s="463"/>
      <c r="P52" s="464"/>
      <c r="Q52" s="414">
        <f t="shared" si="62"/>
        <v>0</v>
      </c>
      <c r="R52" s="415">
        <f t="shared" si="63"/>
        <v>0</v>
      </c>
      <c r="S52" s="415">
        <f t="shared" si="64"/>
        <v>0</v>
      </c>
      <c r="T52" s="416">
        <f t="shared" si="65"/>
        <v>0</v>
      </c>
      <c r="U52" s="329">
        <f t="shared" si="66"/>
        <v>0</v>
      </c>
      <c r="V52" s="330">
        <f t="shared" si="67"/>
        <v>0</v>
      </c>
      <c r="W52" s="330">
        <f t="shared" si="68"/>
        <v>0</v>
      </c>
      <c r="X52" s="331">
        <f t="shared" si="69"/>
        <v>0</v>
      </c>
    </row>
    <row r="53" spans="2:24" ht="15.75" customHeight="1" x14ac:dyDescent="0.15">
      <c r="B53" s="993"/>
      <c r="C53" s="446"/>
      <c r="D53" s="446"/>
      <c r="E53" s="447"/>
      <c r="F53" s="448"/>
      <c r="G53" s="747">
        <f t="shared" si="61"/>
        <v>0</v>
      </c>
      <c r="H53" s="449"/>
      <c r="I53" s="460">
        <v>0.03</v>
      </c>
      <c r="J53" s="747">
        <f t="shared" si="71"/>
        <v>0</v>
      </c>
      <c r="K53" s="733">
        <v>0.01</v>
      </c>
      <c r="L53" s="747">
        <f t="shared" si="70"/>
        <v>0</v>
      </c>
      <c r="M53" s="465"/>
      <c r="N53" s="466"/>
      <c r="O53" s="463"/>
      <c r="P53" s="464"/>
      <c r="Q53" s="414">
        <f t="shared" si="62"/>
        <v>0</v>
      </c>
      <c r="R53" s="415">
        <f t="shared" si="63"/>
        <v>0</v>
      </c>
      <c r="S53" s="415">
        <f t="shared" si="64"/>
        <v>0</v>
      </c>
      <c r="T53" s="416">
        <f t="shared" si="65"/>
        <v>0</v>
      </c>
      <c r="U53" s="329">
        <f t="shared" si="66"/>
        <v>0</v>
      </c>
      <c r="V53" s="330">
        <f t="shared" si="67"/>
        <v>0</v>
      </c>
      <c r="W53" s="330">
        <f t="shared" si="68"/>
        <v>0</v>
      </c>
      <c r="X53" s="331">
        <f t="shared" si="69"/>
        <v>0</v>
      </c>
    </row>
    <row r="54" spans="2:24" ht="15.75" customHeight="1" x14ac:dyDescent="0.15">
      <c r="B54" s="993"/>
      <c r="C54" s="446"/>
      <c r="D54" s="446"/>
      <c r="E54" s="447"/>
      <c r="F54" s="448"/>
      <c r="G54" s="747">
        <f t="shared" si="61"/>
        <v>0</v>
      </c>
      <c r="H54" s="449"/>
      <c r="I54" s="460">
        <v>0.03</v>
      </c>
      <c r="J54" s="747">
        <f t="shared" si="71"/>
        <v>0</v>
      </c>
      <c r="K54" s="733">
        <v>0.01</v>
      </c>
      <c r="L54" s="747">
        <f t="shared" si="70"/>
        <v>0</v>
      </c>
      <c r="M54" s="465"/>
      <c r="N54" s="466"/>
      <c r="O54" s="463"/>
      <c r="P54" s="464"/>
      <c r="Q54" s="414">
        <f t="shared" si="62"/>
        <v>0</v>
      </c>
      <c r="R54" s="415">
        <f t="shared" si="63"/>
        <v>0</v>
      </c>
      <c r="S54" s="415">
        <f t="shared" si="64"/>
        <v>0</v>
      </c>
      <c r="T54" s="416">
        <f t="shared" si="65"/>
        <v>0</v>
      </c>
      <c r="U54" s="329">
        <f t="shared" si="66"/>
        <v>0</v>
      </c>
      <c r="V54" s="330">
        <f t="shared" si="67"/>
        <v>0</v>
      </c>
      <c r="W54" s="330">
        <f t="shared" si="68"/>
        <v>0</v>
      </c>
      <c r="X54" s="331">
        <f t="shared" si="69"/>
        <v>0</v>
      </c>
    </row>
    <row r="55" spans="2:24" ht="15.75" customHeight="1" x14ac:dyDescent="0.15">
      <c r="B55" s="993"/>
      <c r="C55" s="446"/>
      <c r="D55" s="446"/>
      <c r="E55" s="447"/>
      <c r="F55" s="448"/>
      <c r="G55" s="747">
        <f t="shared" si="61"/>
        <v>0</v>
      </c>
      <c r="H55" s="449"/>
      <c r="I55" s="460">
        <v>0.03</v>
      </c>
      <c r="J55" s="747">
        <f t="shared" si="71"/>
        <v>0</v>
      </c>
      <c r="K55" s="733">
        <v>0.01</v>
      </c>
      <c r="L55" s="747">
        <f t="shared" si="70"/>
        <v>0</v>
      </c>
      <c r="M55" s="465"/>
      <c r="N55" s="466"/>
      <c r="O55" s="463"/>
      <c r="P55" s="464"/>
      <c r="Q55" s="414">
        <f t="shared" si="62"/>
        <v>0</v>
      </c>
      <c r="R55" s="415">
        <f t="shared" si="63"/>
        <v>0</v>
      </c>
      <c r="S55" s="415">
        <f t="shared" si="64"/>
        <v>0</v>
      </c>
      <c r="T55" s="416">
        <f t="shared" si="65"/>
        <v>0</v>
      </c>
      <c r="U55" s="329">
        <f t="shared" si="66"/>
        <v>0</v>
      </c>
      <c r="V55" s="330">
        <f t="shared" si="67"/>
        <v>0</v>
      </c>
      <c r="W55" s="330">
        <f t="shared" si="68"/>
        <v>0</v>
      </c>
      <c r="X55" s="331">
        <f t="shared" si="69"/>
        <v>0</v>
      </c>
    </row>
    <row r="56" spans="2:24" ht="15.75" customHeight="1" x14ac:dyDescent="0.15">
      <c r="B56" s="993"/>
      <c r="C56" s="467"/>
      <c r="D56" s="467"/>
      <c r="E56" s="468"/>
      <c r="F56" s="477"/>
      <c r="G56" s="748">
        <f t="shared" si="61"/>
        <v>0</v>
      </c>
      <c r="H56" s="470"/>
      <c r="I56" s="471">
        <v>0.03</v>
      </c>
      <c r="J56" s="748">
        <f t="shared" si="71"/>
        <v>0</v>
      </c>
      <c r="K56" s="733">
        <v>0.01</v>
      </c>
      <c r="L56" s="748">
        <f t="shared" si="70"/>
        <v>0</v>
      </c>
      <c r="M56" s="496"/>
      <c r="N56" s="497"/>
      <c r="O56" s="497"/>
      <c r="P56" s="498"/>
      <c r="Q56" s="425">
        <f t="shared" si="62"/>
        <v>0</v>
      </c>
      <c r="R56" s="420">
        <f t="shared" si="63"/>
        <v>0</v>
      </c>
      <c r="S56" s="420">
        <f t="shared" si="64"/>
        <v>0</v>
      </c>
      <c r="T56" s="421">
        <f t="shared" si="65"/>
        <v>0</v>
      </c>
      <c r="U56" s="425">
        <f t="shared" si="66"/>
        <v>0</v>
      </c>
      <c r="V56" s="420">
        <f t="shared" si="67"/>
        <v>0</v>
      </c>
      <c r="W56" s="420">
        <f t="shared" si="68"/>
        <v>0</v>
      </c>
      <c r="X56" s="421">
        <f t="shared" si="69"/>
        <v>0</v>
      </c>
    </row>
    <row r="57" spans="2:24" ht="15.75" customHeight="1" x14ac:dyDescent="0.15">
      <c r="B57" s="989"/>
      <c r="C57" s="499" t="s">
        <v>188</v>
      </c>
      <c r="D57" s="500"/>
      <c r="E57" s="501"/>
      <c r="F57" s="502"/>
      <c r="G57" s="754"/>
      <c r="H57" s="503"/>
      <c r="I57" s="504"/>
      <c r="J57" s="754">
        <f>SUM(J50:J56)</f>
        <v>0</v>
      </c>
      <c r="K57" s="504"/>
      <c r="L57" s="754">
        <f>SUM(L50:L56)</f>
        <v>0</v>
      </c>
      <c r="M57" s="505"/>
      <c r="N57" s="506"/>
      <c r="O57" s="506"/>
      <c r="P57" s="507"/>
      <c r="Q57" s="759">
        <f>SUM(Q50:Q56)</f>
        <v>0</v>
      </c>
      <c r="R57" s="760">
        <f t="shared" ref="R57:W57" si="72">SUM(R50:R56)</f>
        <v>0</v>
      </c>
      <c r="S57" s="760">
        <f t="shared" si="72"/>
        <v>0</v>
      </c>
      <c r="T57" s="761">
        <f t="shared" ref="T57" si="73">SUM(T50:T56)</f>
        <v>0</v>
      </c>
      <c r="U57" s="759">
        <f t="shared" si="72"/>
        <v>0</v>
      </c>
      <c r="V57" s="760">
        <f t="shared" si="72"/>
        <v>0</v>
      </c>
      <c r="W57" s="760">
        <f t="shared" si="72"/>
        <v>0</v>
      </c>
      <c r="X57" s="761">
        <f t="shared" ref="X57" si="74">SUM(X50:X56)</f>
        <v>0</v>
      </c>
    </row>
    <row r="58" spans="2:24" ht="15.75" customHeight="1" x14ac:dyDescent="0.15">
      <c r="B58" s="992" t="s">
        <v>187</v>
      </c>
      <c r="C58" s="455"/>
      <c r="D58" s="455"/>
      <c r="E58" s="456"/>
      <c r="F58" s="457"/>
      <c r="G58" s="746">
        <f>E58*F58</f>
        <v>0</v>
      </c>
      <c r="H58" s="458"/>
      <c r="I58" s="459">
        <v>0.03</v>
      </c>
      <c r="J58" s="746">
        <f>IF(G58=0,0,ROUND(G58/H58*(1+I58),0))</f>
        <v>0</v>
      </c>
      <c r="K58" s="733">
        <v>0.05</v>
      </c>
      <c r="L58" s="746">
        <f t="shared" ref="L58:L65" si="75">G58*K58</f>
        <v>0</v>
      </c>
      <c r="M58" s="472"/>
      <c r="N58" s="473"/>
      <c r="O58" s="452"/>
      <c r="P58" s="453"/>
      <c r="Q58" s="414">
        <f t="shared" ref="Q58:Q65" si="76">J58*M58</f>
        <v>0</v>
      </c>
      <c r="R58" s="415">
        <f t="shared" ref="R58:R65" si="77">J58*N58</f>
        <v>0</v>
      </c>
      <c r="S58" s="415">
        <f t="shared" ref="S58:S65" si="78">J58*O58</f>
        <v>0</v>
      </c>
      <c r="T58" s="416">
        <f t="shared" ref="T58:T65" si="79">M58*P58</f>
        <v>0</v>
      </c>
      <c r="U58" s="414">
        <f t="shared" ref="U58:U65" si="80">L58*M58</f>
        <v>0</v>
      </c>
      <c r="V58" s="415">
        <f t="shared" ref="V58:V65" si="81">L58*N58</f>
        <v>0</v>
      </c>
      <c r="W58" s="415">
        <f t="shared" ref="W58:W65" si="82">L58*O58</f>
        <v>0</v>
      </c>
      <c r="X58" s="416">
        <f t="shared" ref="X58:X65" si="83">N58*P58</f>
        <v>0</v>
      </c>
    </row>
    <row r="59" spans="2:24" ht="15.75" customHeight="1" x14ac:dyDescent="0.15">
      <c r="B59" s="993"/>
      <c r="C59" s="446"/>
      <c r="D59" s="446"/>
      <c r="E59" s="447"/>
      <c r="F59" s="448"/>
      <c r="G59" s="747">
        <f>E59*F59</f>
        <v>0</v>
      </c>
      <c r="H59" s="449"/>
      <c r="I59" s="460">
        <v>0.03</v>
      </c>
      <c r="J59" s="755">
        <f t="shared" ref="J59:J65" si="84">IF(G59=0,0,ROUND(G59/H59*(1+I59),0))</f>
        <v>0</v>
      </c>
      <c r="K59" s="733">
        <v>0.05</v>
      </c>
      <c r="L59" s="747">
        <f t="shared" si="75"/>
        <v>0</v>
      </c>
      <c r="M59" s="450"/>
      <c r="N59" s="451"/>
      <c r="O59" s="451"/>
      <c r="P59" s="454"/>
      <c r="Q59" s="329">
        <f t="shared" si="76"/>
        <v>0</v>
      </c>
      <c r="R59" s="330">
        <f t="shared" si="77"/>
        <v>0</v>
      </c>
      <c r="S59" s="330">
        <f t="shared" si="78"/>
        <v>0</v>
      </c>
      <c r="T59" s="331">
        <f t="shared" si="79"/>
        <v>0</v>
      </c>
      <c r="U59" s="329">
        <f t="shared" si="80"/>
        <v>0</v>
      </c>
      <c r="V59" s="330">
        <f t="shared" si="81"/>
        <v>0</v>
      </c>
      <c r="W59" s="330">
        <f t="shared" si="82"/>
        <v>0</v>
      </c>
      <c r="X59" s="331">
        <f t="shared" si="83"/>
        <v>0</v>
      </c>
    </row>
    <row r="60" spans="2:24" ht="15.75" customHeight="1" x14ac:dyDescent="0.15">
      <c r="B60" s="993"/>
      <c r="C60" s="446"/>
      <c r="D60" s="446"/>
      <c r="E60" s="447"/>
      <c r="F60" s="448"/>
      <c r="G60" s="747">
        <f t="shared" ref="G60:G65" si="85">E60*F60</f>
        <v>0</v>
      </c>
      <c r="H60" s="449"/>
      <c r="I60" s="460">
        <v>0.03</v>
      </c>
      <c r="J60" s="755">
        <f t="shared" si="84"/>
        <v>0</v>
      </c>
      <c r="K60" s="733">
        <v>0.05</v>
      </c>
      <c r="L60" s="747">
        <f t="shared" si="75"/>
        <v>0</v>
      </c>
      <c r="M60" s="450"/>
      <c r="N60" s="451"/>
      <c r="O60" s="451"/>
      <c r="P60" s="454"/>
      <c r="Q60" s="329">
        <f t="shared" si="76"/>
        <v>0</v>
      </c>
      <c r="R60" s="330">
        <f t="shared" si="77"/>
        <v>0</v>
      </c>
      <c r="S60" s="330">
        <f t="shared" si="78"/>
        <v>0</v>
      </c>
      <c r="T60" s="331">
        <f t="shared" si="79"/>
        <v>0</v>
      </c>
      <c r="U60" s="329">
        <f t="shared" si="80"/>
        <v>0</v>
      </c>
      <c r="V60" s="330">
        <f t="shared" si="81"/>
        <v>0</v>
      </c>
      <c r="W60" s="330">
        <f t="shared" si="82"/>
        <v>0</v>
      </c>
      <c r="X60" s="331">
        <f t="shared" si="83"/>
        <v>0</v>
      </c>
    </row>
    <row r="61" spans="2:24" ht="15.75" customHeight="1" x14ac:dyDescent="0.15">
      <c r="B61" s="993"/>
      <c r="C61" s="446"/>
      <c r="D61" s="446"/>
      <c r="E61" s="447"/>
      <c r="F61" s="448"/>
      <c r="G61" s="747">
        <f t="shared" si="85"/>
        <v>0</v>
      </c>
      <c r="H61" s="449"/>
      <c r="I61" s="460">
        <v>0.03</v>
      </c>
      <c r="J61" s="755">
        <f t="shared" si="84"/>
        <v>0</v>
      </c>
      <c r="K61" s="733">
        <v>0.05</v>
      </c>
      <c r="L61" s="747">
        <f t="shared" si="75"/>
        <v>0</v>
      </c>
      <c r="M61" s="450"/>
      <c r="N61" s="451"/>
      <c r="O61" s="451"/>
      <c r="P61" s="454"/>
      <c r="Q61" s="329">
        <f t="shared" si="76"/>
        <v>0</v>
      </c>
      <c r="R61" s="330">
        <f t="shared" si="77"/>
        <v>0</v>
      </c>
      <c r="S61" s="330">
        <f t="shared" si="78"/>
        <v>0</v>
      </c>
      <c r="T61" s="331">
        <f t="shared" si="79"/>
        <v>0</v>
      </c>
      <c r="U61" s="329">
        <f t="shared" si="80"/>
        <v>0</v>
      </c>
      <c r="V61" s="330">
        <f t="shared" si="81"/>
        <v>0</v>
      </c>
      <c r="W61" s="330">
        <f t="shared" si="82"/>
        <v>0</v>
      </c>
      <c r="X61" s="331">
        <f t="shared" si="83"/>
        <v>0</v>
      </c>
    </row>
    <row r="62" spans="2:24" ht="15.75" customHeight="1" x14ac:dyDescent="0.15">
      <c r="B62" s="993"/>
      <c r="C62" s="446"/>
      <c r="D62" s="446"/>
      <c r="E62" s="447"/>
      <c r="F62" s="448"/>
      <c r="G62" s="747">
        <f t="shared" si="85"/>
        <v>0</v>
      </c>
      <c r="H62" s="449"/>
      <c r="I62" s="460">
        <v>0.03</v>
      </c>
      <c r="J62" s="755">
        <f t="shared" si="84"/>
        <v>0</v>
      </c>
      <c r="K62" s="733">
        <v>0.05</v>
      </c>
      <c r="L62" s="747">
        <f t="shared" si="75"/>
        <v>0</v>
      </c>
      <c r="M62" s="450"/>
      <c r="N62" s="451"/>
      <c r="O62" s="451"/>
      <c r="P62" s="454"/>
      <c r="Q62" s="329">
        <f t="shared" si="76"/>
        <v>0</v>
      </c>
      <c r="R62" s="330">
        <f t="shared" si="77"/>
        <v>0</v>
      </c>
      <c r="S62" s="330">
        <f t="shared" si="78"/>
        <v>0</v>
      </c>
      <c r="T62" s="331">
        <f t="shared" si="79"/>
        <v>0</v>
      </c>
      <c r="U62" s="329">
        <f t="shared" si="80"/>
        <v>0</v>
      </c>
      <c r="V62" s="330">
        <f t="shared" si="81"/>
        <v>0</v>
      </c>
      <c r="W62" s="330">
        <f t="shared" si="82"/>
        <v>0</v>
      </c>
      <c r="X62" s="331">
        <f t="shared" si="83"/>
        <v>0</v>
      </c>
    </row>
    <row r="63" spans="2:24" ht="15.75" customHeight="1" x14ac:dyDescent="0.15">
      <c r="B63" s="993"/>
      <c r="C63" s="446"/>
      <c r="D63" s="446"/>
      <c r="E63" s="447"/>
      <c r="F63" s="448"/>
      <c r="G63" s="747">
        <f t="shared" si="85"/>
        <v>0</v>
      </c>
      <c r="H63" s="449"/>
      <c r="I63" s="460">
        <v>0.03</v>
      </c>
      <c r="J63" s="755">
        <f t="shared" si="84"/>
        <v>0</v>
      </c>
      <c r="K63" s="733">
        <v>0.05</v>
      </c>
      <c r="L63" s="747">
        <f t="shared" si="75"/>
        <v>0</v>
      </c>
      <c r="M63" s="450"/>
      <c r="N63" s="451"/>
      <c r="O63" s="451"/>
      <c r="P63" s="454"/>
      <c r="Q63" s="329">
        <f t="shared" si="76"/>
        <v>0</v>
      </c>
      <c r="R63" s="330">
        <f t="shared" si="77"/>
        <v>0</v>
      </c>
      <c r="S63" s="330">
        <f t="shared" si="78"/>
        <v>0</v>
      </c>
      <c r="T63" s="331">
        <f t="shared" si="79"/>
        <v>0</v>
      </c>
      <c r="U63" s="329">
        <f t="shared" si="80"/>
        <v>0</v>
      </c>
      <c r="V63" s="330">
        <f t="shared" si="81"/>
        <v>0</v>
      </c>
      <c r="W63" s="330">
        <f t="shared" si="82"/>
        <v>0</v>
      </c>
      <c r="X63" s="331">
        <f t="shared" si="83"/>
        <v>0</v>
      </c>
    </row>
    <row r="64" spans="2:24" ht="15.75" customHeight="1" x14ac:dyDescent="0.15">
      <c r="B64" s="993"/>
      <c r="C64" s="446"/>
      <c r="D64" s="446"/>
      <c r="E64" s="447"/>
      <c r="F64" s="448"/>
      <c r="G64" s="747">
        <f t="shared" si="85"/>
        <v>0</v>
      </c>
      <c r="H64" s="449"/>
      <c r="I64" s="460">
        <v>0.03</v>
      </c>
      <c r="J64" s="755">
        <f t="shared" si="84"/>
        <v>0</v>
      </c>
      <c r="K64" s="733">
        <v>0.05</v>
      </c>
      <c r="L64" s="747">
        <f t="shared" si="75"/>
        <v>0</v>
      </c>
      <c r="M64" s="450"/>
      <c r="N64" s="451"/>
      <c r="O64" s="451"/>
      <c r="P64" s="454"/>
      <c r="Q64" s="329">
        <f t="shared" si="76"/>
        <v>0</v>
      </c>
      <c r="R64" s="330">
        <f t="shared" si="77"/>
        <v>0</v>
      </c>
      <c r="S64" s="330">
        <f t="shared" si="78"/>
        <v>0</v>
      </c>
      <c r="T64" s="331">
        <f t="shared" si="79"/>
        <v>0</v>
      </c>
      <c r="U64" s="329">
        <f t="shared" si="80"/>
        <v>0</v>
      </c>
      <c r="V64" s="330">
        <f t="shared" si="81"/>
        <v>0</v>
      </c>
      <c r="W64" s="330">
        <f t="shared" si="82"/>
        <v>0</v>
      </c>
      <c r="X64" s="331">
        <f t="shared" si="83"/>
        <v>0</v>
      </c>
    </row>
    <row r="65" spans="2:24" ht="15.75" customHeight="1" x14ac:dyDescent="0.15">
      <c r="B65" s="993"/>
      <c r="C65" s="467"/>
      <c r="D65" s="467"/>
      <c r="E65" s="468"/>
      <c r="F65" s="469"/>
      <c r="G65" s="748">
        <f t="shared" si="85"/>
        <v>0</v>
      </c>
      <c r="H65" s="470"/>
      <c r="I65" s="471">
        <v>0.03</v>
      </c>
      <c r="J65" s="756">
        <f t="shared" si="84"/>
        <v>0</v>
      </c>
      <c r="K65" s="733">
        <v>0.05</v>
      </c>
      <c r="L65" s="748">
        <f t="shared" si="75"/>
        <v>0</v>
      </c>
      <c r="M65" s="474"/>
      <c r="N65" s="475"/>
      <c r="O65" s="475"/>
      <c r="P65" s="476"/>
      <c r="Q65" s="425">
        <f t="shared" si="76"/>
        <v>0</v>
      </c>
      <c r="R65" s="420">
        <f t="shared" si="77"/>
        <v>0</v>
      </c>
      <c r="S65" s="420">
        <f t="shared" si="78"/>
        <v>0</v>
      </c>
      <c r="T65" s="421">
        <f t="shared" si="79"/>
        <v>0</v>
      </c>
      <c r="U65" s="425">
        <f t="shared" si="80"/>
        <v>0</v>
      </c>
      <c r="V65" s="420">
        <f t="shared" si="81"/>
        <v>0</v>
      </c>
      <c r="W65" s="420">
        <f t="shared" si="82"/>
        <v>0</v>
      </c>
      <c r="X65" s="421">
        <f t="shared" si="83"/>
        <v>0</v>
      </c>
    </row>
    <row r="66" spans="2:24" ht="15.75" customHeight="1" x14ac:dyDescent="0.15">
      <c r="B66" s="989"/>
      <c r="C66" s="499" t="s">
        <v>188</v>
      </c>
      <c r="D66" s="500"/>
      <c r="E66" s="499"/>
      <c r="F66" s="508"/>
      <c r="G66" s="508"/>
      <c r="H66" s="503"/>
      <c r="I66" s="504"/>
      <c r="J66" s="757">
        <f>SUM(J58:J65)</f>
        <v>0</v>
      </c>
      <c r="K66" s="504"/>
      <c r="L66" s="757">
        <f>SUM(L58:L65)</f>
        <v>0</v>
      </c>
      <c r="M66" s="509"/>
      <c r="N66" s="510"/>
      <c r="O66" s="510"/>
      <c r="P66" s="511"/>
      <c r="Q66" s="759">
        <f>SUM(Q58:Q65)</f>
        <v>0</v>
      </c>
      <c r="R66" s="760">
        <f t="shared" ref="R66:W66" si="86">SUM(R58:R65)</f>
        <v>0</v>
      </c>
      <c r="S66" s="760">
        <f t="shared" si="86"/>
        <v>0</v>
      </c>
      <c r="T66" s="761">
        <f t="shared" ref="T66" si="87">SUM(T58:T65)</f>
        <v>0</v>
      </c>
      <c r="U66" s="759">
        <f t="shared" si="86"/>
        <v>0</v>
      </c>
      <c r="V66" s="760">
        <f t="shared" si="86"/>
        <v>0</v>
      </c>
      <c r="W66" s="760">
        <f t="shared" si="86"/>
        <v>0</v>
      </c>
      <c r="X66" s="761">
        <f t="shared" ref="X66" si="88">SUM(X58:X65)</f>
        <v>0</v>
      </c>
    </row>
    <row r="67" spans="2:24" ht="15.75" customHeight="1" x14ac:dyDescent="0.15">
      <c r="B67" s="980" t="s">
        <v>50</v>
      </c>
      <c r="C67" s="982"/>
      <c r="D67" s="144"/>
      <c r="E67" s="241"/>
      <c r="F67" s="145"/>
      <c r="G67" s="145"/>
      <c r="H67" s="146"/>
      <c r="I67" s="270"/>
      <c r="J67" s="758">
        <f>SUM(J57,J66)</f>
        <v>0</v>
      </c>
      <c r="K67" s="673"/>
      <c r="L67" s="758">
        <f>SUM(L57,L66)</f>
        <v>0</v>
      </c>
      <c r="M67" s="422"/>
      <c r="N67" s="423"/>
      <c r="O67" s="423"/>
      <c r="P67" s="424"/>
      <c r="Q67" s="762">
        <f t="shared" ref="Q67:W67" si="89">SUM(Q57,Q66)</f>
        <v>0</v>
      </c>
      <c r="R67" s="763">
        <f t="shared" si="89"/>
        <v>0</v>
      </c>
      <c r="S67" s="763">
        <f t="shared" si="89"/>
        <v>0</v>
      </c>
      <c r="T67" s="764">
        <f t="shared" ref="T67" si="90">SUM(T57,T66)</f>
        <v>0</v>
      </c>
      <c r="U67" s="762">
        <f t="shared" si="89"/>
        <v>0</v>
      </c>
      <c r="V67" s="763">
        <f t="shared" si="89"/>
        <v>0</v>
      </c>
      <c r="W67" s="763">
        <f t="shared" si="89"/>
        <v>0</v>
      </c>
      <c r="X67" s="764">
        <f t="shared" ref="X67" si="91">SUM(X57,X66)</f>
        <v>0</v>
      </c>
    </row>
  </sheetData>
  <mergeCells count="33">
    <mergeCell ref="K7:K8"/>
    <mergeCell ref="K48:K49"/>
    <mergeCell ref="B67:C67"/>
    <mergeCell ref="F48:F49"/>
    <mergeCell ref="G48:G49"/>
    <mergeCell ref="I48:I49"/>
    <mergeCell ref="B50:B57"/>
    <mergeCell ref="B58:B66"/>
    <mergeCell ref="B48:C49"/>
    <mergeCell ref="D48:D49"/>
    <mergeCell ref="E48:E49"/>
    <mergeCell ref="H48:H49"/>
    <mergeCell ref="B7:C8"/>
    <mergeCell ref="B9:B16"/>
    <mergeCell ref="B17:B37"/>
    <mergeCell ref="B38:B44"/>
    <mergeCell ref="B45:C45"/>
    <mergeCell ref="J48:J49"/>
    <mergeCell ref="G7:G8"/>
    <mergeCell ref="H7:H8"/>
    <mergeCell ref="J7:J8"/>
    <mergeCell ref="D7:D8"/>
    <mergeCell ref="E7:E8"/>
    <mergeCell ref="F7:F8"/>
    <mergeCell ref="I7:I8"/>
    <mergeCell ref="L7:L8"/>
    <mergeCell ref="L48:L49"/>
    <mergeCell ref="M7:P7"/>
    <mergeCell ref="Q7:T7"/>
    <mergeCell ref="U7:X7"/>
    <mergeCell ref="M48:P48"/>
    <mergeCell ref="Q48:T48"/>
    <mergeCell ref="U48:X48"/>
  </mergeCells>
  <phoneticPr fontId="2"/>
  <pageMargins left="0.78740157480314965" right="0.39370078740157483" top="0.78740157480314965" bottom="0.39370078740157483" header="0" footer="0"/>
  <pageSetup paperSize="9" scale="55"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目次</vt:lpstr>
      <vt:lpstr>１．あなたの農業経営</vt:lpstr>
      <vt:lpstr>２．必要なもの</vt:lpstr>
      <vt:lpstr>３．作付体型</vt:lpstr>
      <vt:lpstr>４．労働力</vt:lpstr>
      <vt:lpstr>５．生産計画(①主要作物）</vt:lpstr>
      <vt:lpstr>５．生産計画(②受託・③加工)</vt:lpstr>
      <vt:lpstr>６．農地確保</vt:lpstr>
      <vt:lpstr>７．施設機械(部門別)</vt:lpstr>
      <vt:lpstr>７．施設機械(年別)</vt:lpstr>
      <vt:lpstr>８．資金計画</vt:lpstr>
      <vt:lpstr>９．作業時間</vt:lpstr>
      <vt:lpstr>１０．収支計画(部門別)</vt:lpstr>
      <vt:lpstr>１０．収支計画(１部門)</vt:lpstr>
      <vt:lpstr>１１．収支内訳 10a当(部門別)</vt:lpstr>
      <vt:lpstr>１１．収支内訳 10a当(１部門)</vt:lpstr>
      <vt:lpstr>１２．資金繰り表(部門別)</vt:lpstr>
      <vt:lpstr>１２．資金繰り表(１部門)</vt:lpstr>
      <vt:lpstr>乳牛動態表（畜産だけ）</vt:lpstr>
      <vt:lpstr>'１．あなたの農業経営'!Print_Area</vt:lpstr>
      <vt:lpstr>'１０．収支計画(１部門)'!Print_Area</vt:lpstr>
      <vt:lpstr>'１０．収支計画(部門別)'!Print_Area</vt:lpstr>
      <vt:lpstr>'１１．収支内訳 10a当(１部門)'!Print_Area</vt:lpstr>
      <vt:lpstr>'１１．収支内訳 10a当(部門別)'!Print_Area</vt:lpstr>
      <vt:lpstr>'１２．資金繰り表(１部門)'!Print_Area</vt:lpstr>
      <vt:lpstr>'１２．資金繰り表(部門別)'!Print_Area</vt:lpstr>
      <vt:lpstr>'２．必要なもの'!Print_Area</vt:lpstr>
      <vt:lpstr>'３．作付体型'!Print_Area</vt:lpstr>
      <vt:lpstr>'４．労働力'!Print_Area</vt:lpstr>
      <vt:lpstr>'５．生産計画(①主要作物）'!Print_Area</vt:lpstr>
      <vt:lpstr>'５．生産計画(②受託・③加工)'!Print_Area</vt:lpstr>
      <vt:lpstr>'６．農地確保'!Print_Area</vt:lpstr>
      <vt:lpstr>'７．施設機械(年別)'!Print_Area</vt:lpstr>
      <vt:lpstr>'７．施設機械(部門別)'!Print_Area</vt:lpstr>
      <vt:lpstr>'８．資金計画'!Print_Area</vt:lpstr>
      <vt:lpstr>'９．作業時間'!Print_Area</vt:lpstr>
      <vt:lpstr>'乳牛動態表（畜産だけ）'!Print_Area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