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4EA24CCB-CC12-4681-8C85-891B4DC2A6E1}" xr6:coauthVersionLast="47" xr6:coauthVersionMax="47" xr10:uidLastSave="{00000000-0000-0000-0000-000000000000}"/>
  <bookViews>
    <workbookView xWindow="-120" yWindow="-120" windowWidth="29040" windowHeight="15990" tabRatio="764" firstSheet="1" activeTab="1" xr2:uid="{00000000-000D-0000-FFFF-FFFF00000000}"/>
  </bookViews>
  <sheets>
    <sheet name="#88(2)計算表（発注者別） " sheetId="64" state="hidden" r:id="rId1"/>
    <sheet name="86資金別着工新設住宅" sheetId="57" r:id="rId2"/>
  </sheets>
  <definedNames>
    <definedName name="_xlnm.Print_Area" localSheetId="0">'#88(2)計算表（発注者別） '!$A$1:$W$20</definedName>
    <definedName name="_xlnm.Print_Area" localSheetId="1">'86資金別着工新設住宅'!$A$1:$M$21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<sst xmlns="http://schemas.openxmlformats.org/spreadsheetml/2006/main" count="64" uniqueCount="53">
  <si>
    <t>計</t>
  </si>
  <si>
    <t>その他</t>
  </si>
  <si>
    <t>国</t>
  </si>
  <si>
    <t>工事件数</t>
  </si>
  <si>
    <t>県</t>
  </si>
  <si>
    <t>個人</t>
  </si>
  <si>
    <t>床面積
の合計</t>
  </si>
  <si>
    <t>戸数</t>
  </si>
  <si>
    <t>公 営 住 宅</t>
    <phoneticPr fontId="3"/>
  </si>
  <si>
    <t>総　　　数</t>
    <phoneticPr fontId="3"/>
  </si>
  <si>
    <r>
      <t>単位:戸数 戸、床面積 ｍ</t>
    </r>
    <r>
      <rPr>
        <vertAlign val="superscript"/>
        <sz val="14"/>
        <rFont val="ＭＳ 明朝"/>
        <family val="1"/>
        <charset val="128"/>
      </rPr>
      <t>2</t>
    </r>
    <rPh sb="3" eb="5">
      <t>コスウ</t>
    </rPh>
    <rPh sb="6" eb="7">
      <t>ト</t>
    </rPh>
    <rPh sb="8" eb="9">
      <t>ユカ</t>
    </rPh>
    <rPh sb="9" eb="11">
      <t>メンセキ</t>
    </rPh>
    <phoneticPr fontId="6"/>
  </si>
  <si>
    <t>単位：金額 百万円</t>
  </si>
  <si>
    <t>会社・会社でない法人（資本金階層別）</t>
  </si>
  <si>
    <t>地方公営企業</t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</si>
  <si>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</si>
  <si>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</si>
  <si>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</si>
  <si>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政府関連企業等</t>
    <rPh sb="2" eb="4">
      <t>カンレン</t>
    </rPh>
    <rPh sb="6" eb="7">
      <t>トウ</t>
    </rPh>
    <phoneticPr fontId="3"/>
  </si>
  <si>
    <t>(2)発注機関別</t>
    <rPh sb="3" eb="4">
      <t>ハツ</t>
    </rPh>
    <rPh sb="5" eb="7">
      <t>キカン</t>
    </rPh>
    <phoneticPr fontId="3"/>
  </si>
  <si>
    <t>市　　町</t>
    <phoneticPr fontId="3"/>
  </si>
  <si>
    <t>都 市 再 生
機 構 住 宅</t>
    <rPh sb="0" eb="1">
      <t>ミヤコ</t>
    </rPh>
    <rPh sb="2" eb="3">
      <t>シ</t>
    </rPh>
    <rPh sb="4" eb="5">
      <t>サイ</t>
    </rPh>
    <rPh sb="6" eb="7">
      <t>ナマ</t>
    </rPh>
    <rPh sb="8" eb="9">
      <t>キ</t>
    </rPh>
    <rPh sb="10" eb="11">
      <t>カマエ</t>
    </rPh>
    <rPh sb="12" eb="13">
      <t>ジュウ</t>
    </rPh>
    <rPh sb="14" eb="15">
      <t>タク</t>
    </rPh>
    <phoneticPr fontId="3"/>
  </si>
  <si>
    <t>住宅金融支援
機 構 住 宅</t>
    <rPh sb="4" eb="6">
      <t>シエン</t>
    </rPh>
    <rPh sb="7" eb="8">
      <t>キ</t>
    </rPh>
    <rPh sb="9" eb="10">
      <t>カマエ</t>
    </rPh>
    <rPh sb="11" eb="12">
      <t>ジュウ</t>
    </rPh>
    <rPh sb="13" eb="14">
      <t>タク</t>
    </rPh>
    <phoneticPr fontId="3"/>
  </si>
  <si>
    <t>民 間 資 金
住       宅</t>
    <phoneticPr fontId="3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</si>
  <si>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</si>
  <si>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</si>
  <si>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</si>
  <si>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</si>
  <si>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</si>
  <si>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</si>
  <si>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</si>
  <si>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そ　の　他
の　住　宅</t>
    <rPh sb="0" eb="5">
      <t>ソノタ</t>
    </rPh>
    <rPh sb="8" eb="9">
      <t>ジュウ</t>
    </rPh>
    <rPh sb="10" eb="11">
      <t>タク</t>
    </rPh>
    <phoneticPr fontId="3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</si>
  <si>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</si>
  <si>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</si>
  <si>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</si>
  <si>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</si>
  <si>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</si>
  <si>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</si>
  <si>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</si>
  <si>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</si>
  <si>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</si>
  <si>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</si>
  <si>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</si>
  <si>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</si>
  <si>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</si>
  <si>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</si>
  <si>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</si>
  <si>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</si>
  <si>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</si>
  <si>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</si>
  <si>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</si>
  <si>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資料出所 国土交通省「建築着工統計調査（年計）」</t>
    <rPh sb="5" eb="7">
      <t>コクド</t>
    </rPh>
    <rPh sb="7" eb="9">
      <t>コウツウ</t>
    </rPh>
    <rPh sb="13" eb="15">
      <t>チャッコウ</t>
    </rPh>
    <rPh sb="17" eb="19">
      <t>チョウサ</t>
    </rPh>
    <rPh sb="21" eb="22">
      <t>ケイ</t>
    </rPh>
    <phoneticPr fontId="9"/>
  </si>
  <si>
    <t>平成31/令和元年</t>
    <rPh sb="0" eb="2">
      <t>ヘイセイ</t>
    </rPh>
    <rPh sb="4" eb="6">
      <t>レイワ</t>
    </rPh>
    <rPh sb="6" eb="7">
      <t>ガン</t>
    </rPh>
    <rPh sb="8" eb="9">
      <t>ネン</t>
    </rPh>
    <phoneticPr fontId="3"/>
  </si>
  <si>
    <t>８６. 資   金   別   着   工   新   設   住   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</si>
</sst>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8" formatCode="_ * #,##0_ ;_ * \-#,##0_ ;_ * &quot;-&quot;;_ @"/>
    <numFmt numFmtId="180" formatCode="#,##0;&quot;△&quot;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vertAlign val="superscript"/>
      <sz val="14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7" fontId="10" fillId="0" borderId="0"/>
    <xf numFmtId="38" fontId="1" fillId="0" borderId="0" applyFont="0" applyFill="0" applyBorder="0" applyAlignment="0" applyProtection="0"/>
  </cellStyleXfs>
  <cellXfs count="88">
    <xf numFmtId="0" fontId="0" fillId="0" borderId="0" xfId="0"/>
    <xf numFmtId="0" fontId="11" fillId="0" borderId="0" xfId="1" applyNumberFormat="1" applyFont="1" applyFill="1"/>
    <xf numFmtId="0" fontId="11" fillId="0" borderId="0" xfId="1" applyNumberFormat="1" applyFont="1" applyFill="1" applyAlignment="1" applyProtection="1">
      <alignment horizontal="centerContinuous"/>
    </xf>
    <xf numFmtId="0" fontId="2" fillId="0" borderId="7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Alignment="1">
      <alignment vertic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8" xfId="1" applyFont="1" applyFill="1" applyBorder="1" applyAlignment="1" applyProtection="1">
      <alignment horizontal="right"/>
    </xf>
    <xf numFmtId="37" fontId="4" fillId="0" borderId="7" xfId="1" applyFont="1" applyFill="1" applyBorder="1" applyAlignment="1" applyProtection="1">
      <alignment horizontal="left"/>
    </xf>
    <xf numFmtId="37" fontId="7" fillId="0" borderId="7" xfId="1" applyFont="1" applyFill="1" applyBorder="1" applyAlignment="1" applyProtection="1">
      <alignment horizontal="left"/>
    </xf>
    <xf numFmtId="37" fontId="4" fillId="0" borderId="7" xfId="1" applyFont="1" applyFill="1" applyBorder="1"/>
    <xf numFmtId="0" fontId="4" fillId="0" borderId="11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 applyProtection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5" fillId="0" borderId="14" xfId="1" applyNumberFormat="1" applyFont="1" applyFill="1" applyBorder="1" applyAlignment="1" applyProtection="1">
      <alignment horizontal="center" vertical="center" wrapText="1"/>
    </xf>
    <xf numFmtId="37" fontId="4" fillId="0" borderId="8" xfId="1" applyFont="1" applyFill="1" applyBorder="1"/>
    <xf numFmtId="37" fontId="4" fillId="0" borderId="8" xfId="1" applyFont="1" applyFill="1" applyBorder="1" applyAlignment="1" applyProtection="1">
      <alignment horizontal="left"/>
    </xf>
    <xf numFmtId="37" fontId="4" fillId="0" borderId="0" xfId="1" applyFont="1" applyFill="1" applyAlignment="1" applyProtection="1">
      <alignment horizontal="right"/>
    </xf>
    <xf numFmtId="37" fontId="11" fillId="0" borderId="0" xfId="1" applyFont="1" applyFill="1" applyAlignment="1" applyProtection="1">
      <alignment horizontal="centerContinuous"/>
    </xf>
    <xf numFmtId="37" fontId="13" fillId="0" borderId="0" xfId="1" applyFont="1" applyFill="1" applyAlignment="1">
      <alignment horizontal="centerContinuous"/>
    </xf>
    <xf numFmtId="37" fontId="13" fillId="0" borderId="0" xfId="1" applyFont="1" applyFill="1"/>
    <xf numFmtId="0" fontId="4" fillId="0" borderId="7" xfId="1" applyNumberFormat="1" applyFont="1" applyFill="1" applyBorder="1" applyAlignment="1" applyProtection="1">
      <alignment horizontal="right"/>
    </xf>
    <xf numFmtId="37" fontId="4" fillId="0" borderId="2" xfId="1" applyFont="1" applyFill="1" applyBorder="1" applyAlignment="1">
      <alignment horizontal="centerContinuous" vertical="center"/>
    </xf>
    <xf numFmtId="37" fontId="4" fillId="0" borderId="4" xfId="1" applyFont="1" applyFill="1" applyBorder="1" applyAlignment="1" applyProtection="1">
      <alignment horizontal="centerContinuous" vertical="center"/>
    </xf>
    <xf numFmtId="37" fontId="4" fillId="0" borderId="6" xfId="1" applyFont="1" applyFill="1" applyBorder="1" applyAlignment="1">
      <alignment horizontal="centerContinuous" vertical="center"/>
    </xf>
    <xf numFmtId="37" fontId="2" fillId="0" borderId="0" xfId="1" applyFont="1" applyFill="1"/>
    <xf numFmtId="37" fontId="7" fillId="0" borderId="8" xfId="1" quotePrefix="1" applyFont="1" applyFill="1" applyBorder="1" applyAlignment="1">
      <alignment horizontal="center"/>
    </xf>
    <xf numFmtId="37" fontId="4" fillId="0" borderId="9" xfId="1" applyFont="1" applyFill="1" applyBorder="1" applyAlignment="1" applyProtection="1">
      <alignment horizontal="distributed" vertical="center" justifyLastLine="1"/>
    </xf>
    <xf numFmtId="37" fontId="2" fillId="0" borderId="2" xfId="1" applyFont="1" applyFill="1" applyBorder="1"/>
    <xf numFmtId="37" fontId="14" fillId="0" borderId="0" xfId="1" applyFont="1" applyFill="1"/>
    <xf numFmtId="37" fontId="2" fillId="0" borderId="9" xfId="1" applyFont="1" applyFill="1" applyBorder="1" applyAlignment="1" applyProtection="1">
      <alignment horizontal="distributed" vertical="center" wrapText="1" justifyLastLine="1"/>
    </xf>
    <xf numFmtId="37" fontId="4" fillId="0" borderId="4" xfId="1" applyFont="1" applyFill="1" applyBorder="1" applyAlignment="1" applyProtection="1">
      <alignment horizontal="centerContinuous" vertical="center" wrapText="1"/>
    </xf>
    <xf numFmtId="37" fontId="4" fillId="0" borderId="10" xfId="1" applyFont="1" applyFill="1" applyBorder="1" applyAlignment="1" applyProtection="1">
      <alignment horizontal="centerContinuous" vertical="center" wrapText="1"/>
    </xf>
    <xf numFmtId="37" fontId="2" fillId="0" borderId="17" xfId="1" applyFont="1" applyFill="1" applyBorder="1" applyAlignment="1" applyProtection="1">
      <alignment horizontal="centerContinuous" vertical="center" wrapText="1"/>
    </xf>
    <xf numFmtId="0" fontId="8" fillId="0" borderId="17" xfId="0" applyFont="1" applyFill="1" applyBorder="1" applyAlignment="1">
      <alignment horizontal="centerContinuous" vertical="center"/>
    </xf>
    <xf numFmtId="37" fontId="7" fillId="0" borderId="8" xfId="1" applyFont="1" applyFill="1" applyBorder="1" applyAlignment="1" applyProtection="1">
      <alignment horizontal="right"/>
    </xf>
    <xf numFmtId="37" fontId="7" fillId="0" borderId="8" xfId="1" applyFont="1" applyFill="1" applyBorder="1" applyAlignment="1">
      <alignment horizontal="right"/>
    </xf>
    <xf numFmtId="0" fontId="4" fillId="0" borderId="0" xfId="1" applyNumberFormat="1" applyFont="1" applyFill="1" applyAlignment="1">
      <alignment horizontal="distributed" indent="1"/>
    </xf>
    <xf numFmtId="0" fontId="4" fillId="0" borderId="0" xfId="1" applyNumberFormat="1" applyFont="1" applyFill="1" applyAlignment="1" applyProtection="1">
      <alignment horizontal="distributed" indent="1"/>
    </xf>
    <xf numFmtId="0" fontId="4" fillId="0" borderId="0" xfId="1" applyNumberFormat="1" applyFont="1" applyFill="1" applyBorder="1" applyAlignment="1" applyProtection="1">
      <alignment horizontal="distributed" indent="1"/>
    </xf>
    <xf numFmtId="37" fontId="2" fillId="0" borderId="0" xfId="1" applyFont="1" applyFill="1" applyAlignment="1">
      <alignment vertical="center"/>
    </xf>
    <xf numFmtId="37" fontId="14" fillId="0" borderId="0" xfId="1" applyFont="1" applyFill="1" applyAlignment="1">
      <alignment vertical="center"/>
    </xf>
    <xf numFmtId="180" fontId="4" fillId="0" borderId="1" xfId="1" applyNumberFormat="1" applyFont="1" applyFill="1" applyBorder="1" applyAlignment="1" applyProtection="1">
      <alignment horizontal="right" vertical="center"/>
    </xf>
    <xf numFmtId="180" fontId="4" fillId="0" borderId="0" xfId="1" applyNumberFormat="1" applyFont="1" applyFill="1" applyAlignment="1" applyProtection="1">
      <alignment horizontal="right" vertical="center"/>
    </xf>
    <xf numFmtId="180" fontId="4" fillId="0" borderId="0" xfId="1" applyNumberFormat="1" applyFont="1" applyFill="1" applyAlignment="1" applyProtection="1">
      <alignment horizontal="right" vertical="center"/>
      <protection locked="0"/>
    </xf>
    <xf numFmtId="180" fontId="4" fillId="0" borderId="0" xfId="1" applyNumberFormat="1" applyFont="1" applyFill="1" applyBorder="1" applyAlignment="1" applyProtection="1">
      <alignment horizontal="right" vertical="center"/>
      <protection locked="0"/>
    </xf>
    <xf numFmtId="178" fontId="7" fillId="0" borderId="8" xfId="1" applyNumberFormat="1" applyFont="1" applyFill="1" applyBorder="1" applyAlignment="1">
      <alignment horizontal="right"/>
    </xf>
    <xf numFmtId="41" fontId="4" fillId="0" borderId="0" xfId="1" applyNumberFormat="1" applyFont="1" applyFill="1" applyBorder="1" applyProtection="1"/>
    <xf numFmtId="0" fontId="5" fillId="0" borderId="13" xfId="1" applyNumberFormat="1" applyFont="1" applyFill="1" applyBorder="1" applyAlignment="1" applyProtection="1">
      <alignment horizontal="center" vertical="center" wrapText="1"/>
    </xf>
    <xf numFmtId="37" fontId="4" fillId="0" borderId="15" xfId="1" quotePrefix="1" applyFont="1" applyFill="1" applyBorder="1" applyAlignment="1" applyProtection="1">
      <alignment horizontal="distributed" indent="1"/>
    </xf>
    <xf numFmtId="41" fontId="4" fillId="0" borderId="1" xfId="1" applyNumberFormat="1" applyFont="1" applyFill="1" applyBorder="1" applyAlignment="1" applyProtection="1">
      <alignment horizontal="right"/>
    </xf>
    <xf numFmtId="41" fontId="4" fillId="0" borderId="8" xfId="1" applyNumberFormat="1" applyFont="1" applyFill="1" applyBorder="1" applyProtection="1"/>
    <xf numFmtId="37" fontId="4" fillId="0" borderId="5" xfId="1" quotePrefix="1" applyFont="1" applyFill="1" applyBorder="1" applyAlignment="1">
      <alignment horizontal="center" vertical="center"/>
    </xf>
    <xf numFmtId="37" fontId="7" fillId="0" borderId="0" xfId="1" quotePrefix="1" applyFont="1" applyFill="1" applyAlignment="1" applyProtection="1">
      <alignment horizontal="distributed" indent="1"/>
    </xf>
    <xf numFmtId="37" fontId="7" fillId="0" borderId="0" xfId="1" applyFont="1" applyFill="1"/>
    <xf numFmtId="0" fontId="4" fillId="0" borderId="13" xfId="1" applyNumberFormat="1" applyFont="1" applyFill="1" applyBorder="1" applyAlignment="1">
      <alignment vertical="center" wrapText="1"/>
    </xf>
    <xf numFmtId="0" fontId="5" fillId="0" borderId="13" xfId="1" applyNumberFormat="1" applyFont="1" applyFill="1" applyBorder="1" applyAlignment="1">
      <alignment vertical="center" wrapText="1"/>
    </xf>
    <xf numFmtId="0" fontId="4" fillId="3" borderId="13" xfId="1" applyNumberFormat="1" applyFont="1" applyFill="1" applyBorder="1" applyAlignment="1">
      <alignment vertical="center"/>
    </xf>
    <xf numFmtId="41" fontId="16" fillId="0" borderId="0" xfId="1" applyNumberFormat="1" applyFont="1" applyFill="1" applyBorder="1" applyProtection="1"/>
    <xf numFmtId="41" fontId="16" fillId="2" borderId="0" xfId="1" applyNumberFormat="1" applyFont="1" applyFill="1" applyBorder="1" applyProtection="1"/>
    <xf numFmtId="41" fontId="17" fillId="0" borderId="0" xfId="1" applyNumberFormat="1" applyFont="1" applyFill="1" applyBorder="1" applyProtection="1"/>
    <xf numFmtId="37" fontId="18" fillId="0" borderId="7" xfId="1" applyFont="1" applyFill="1" applyBorder="1"/>
    <xf numFmtId="37" fontId="4" fillId="4" borderId="13" xfId="1" applyFont="1" applyFill="1" applyBorder="1"/>
    <xf numFmtId="37" fontId="4" fillId="4" borderId="0" xfId="1" applyFont="1" applyFill="1"/>
    <xf numFmtId="41" fontId="4" fillId="4" borderId="1" xfId="1" applyNumberFormat="1" applyFont="1" applyFill="1" applyBorder="1" applyAlignment="1" applyProtection="1">
      <alignment horizontal="right"/>
    </xf>
    <xf numFmtId="41" fontId="4" fillId="4" borderId="0" xfId="1" applyNumberFormat="1" applyFont="1" applyFill="1" applyBorder="1" applyProtection="1"/>
    <xf numFmtId="41" fontId="7" fillId="4" borderId="1" xfId="1" applyNumberFormat="1" applyFont="1" applyFill="1" applyBorder="1" applyAlignment="1" applyProtection="1">
      <alignment horizontal="right"/>
    </xf>
    <xf numFmtId="41" fontId="7" fillId="4" borderId="0" xfId="1" applyNumberFormat="1" applyFont="1" applyFill="1" applyBorder="1" applyProtection="1"/>
    <xf numFmtId="41" fontId="4" fillId="4" borderId="1" xfId="1" applyNumberFormat="1" applyFont="1" applyFill="1" applyBorder="1"/>
    <xf numFmtId="37" fontId="7" fillId="4" borderId="13" xfId="1" applyFont="1" applyFill="1" applyBorder="1"/>
    <xf numFmtId="37" fontId="19" fillId="0" borderId="0" xfId="1" applyFont="1" applyFill="1" applyAlignment="1">
      <alignment horizontal="center" vertical="center"/>
    </xf>
    <xf numFmtId="37" fontId="17" fillId="0" borderId="0" xfId="1" applyFont="1" applyFill="1"/>
    <xf numFmtId="0" fontId="4" fillId="0" borderId="0" xfId="1" applyNumberFormat="1" applyFont="1" applyFill="1" applyAlignment="1">
      <alignment horizontal="center" vertical="center"/>
    </xf>
    <xf numFmtId="37" fontId="7" fillId="0" borderId="5" xfId="1" quotePrefix="1" applyFont="1" applyFill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right" vertical="center"/>
    </xf>
    <xf numFmtId="180" fontId="7" fillId="0" borderId="1" xfId="1" applyNumberFormat="1" applyFont="1" applyFill="1" applyBorder="1" applyAlignment="1" applyProtection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Alignment="1" applyProtection="1">
      <alignment horizontal="right" vertical="center"/>
      <protection locked="0"/>
    </xf>
    <xf numFmtId="37" fontId="15" fillId="0" borderId="5" xfId="1" quotePrefix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 applyProtection="1">
      <alignment horizontal="distributed" vertical="center" justifyLastLine="1"/>
    </xf>
    <xf numFmtId="0" fontId="4" fillId="0" borderId="3" xfId="1" applyNumberFormat="1" applyFont="1" applyFill="1" applyBorder="1" applyAlignment="1" applyProtection="1">
      <alignment horizontal="distributed" vertical="center" justifyLastLine="1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4" fillId="0" borderId="10" xfId="1" applyNumberFormat="1" applyFont="1" applyFill="1" applyBorder="1" applyAlignment="1">
      <alignment horizontal="distributed" vertical="center" justifyLastLine="1"/>
    </xf>
    <xf numFmtId="0" fontId="4" fillId="0" borderId="6" xfId="1" applyNumberFormat="1" applyFont="1" applyFill="1" applyBorder="1" applyAlignment="1">
      <alignment horizontal="distributed" vertical="center" justifyLastLine="1"/>
    </xf>
  </cellXfs>
  <cellStyles count="3">
    <cellStyle name="桁区切り 2" xfId="2" xr:uid="{00000000-0005-0000-0000-000001000000}"/>
    <cellStyle name="標準" xfId="0" builtinId="0"/>
    <cellStyle name="標準_08建設住宅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5" customWidth="1"/>
    <col min="2" max="2" width="14.75" style="5" customWidth="1"/>
    <col min="3" max="10" width="13.625" style="5" customWidth="1"/>
    <col min="11" max="23" width="10.625" style="5"/>
    <col min="24" max="24" width="4.125" style="5" customWidth="1"/>
    <col min="25" max="25" width="12.25" style="5" customWidth="1"/>
    <col min="26" max="16384" width="10.625" style="5"/>
  </cols>
  <sheetData>
    <row r="1" spans="1:25" s="1" customFormat="1" ht="27.6" customHeight="1" x14ac:dyDescent="0.25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9" t="s">
        <v>18</v>
      </c>
      <c r="B2" s="8"/>
      <c r="C2" s="62" t="s">
        <v>45</v>
      </c>
      <c r="D2" s="10"/>
      <c r="E2" s="10"/>
      <c r="F2" s="10"/>
      <c r="G2" s="10"/>
      <c r="H2" s="10"/>
      <c r="I2" s="10"/>
      <c r="J2" s="3" t="s">
        <v>11</v>
      </c>
    </row>
    <row r="3" spans="1:25" s="4" customFormat="1" ht="24" customHeight="1" thickTop="1" x14ac:dyDescent="0.15">
      <c r="A3" s="11"/>
      <c r="B3" s="84" t="s">
        <v>3</v>
      </c>
      <c r="C3" s="86" t="s">
        <v>15</v>
      </c>
      <c r="D3" s="87"/>
      <c r="E3" s="87"/>
      <c r="F3" s="87"/>
      <c r="G3" s="87"/>
      <c r="H3" s="87"/>
      <c r="I3" s="87"/>
      <c r="J3" s="87"/>
    </row>
    <row r="4" spans="1:25" s="4" customFormat="1" ht="24" customHeight="1" x14ac:dyDescent="0.15">
      <c r="A4" s="12"/>
      <c r="B4" s="85"/>
      <c r="C4" s="82" t="s">
        <v>0</v>
      </c>
      <c r="D4" s="80" t="s">
        <v>5</v>
      </c>
      <c r="E4" s="13" t="s">
        <v>12</v>
      </c>
      <c r="F4" s="14"/>
      <c r="G4" s="14"/>
      <c r="H4" s="14"/>
      <c r="I4" s="14"/>
      <c r="J4" s="14"/>
    </row>
    <row r="5" spans="1:25" s="4" customFormat="1" ht="52.5" customHeight="1" x14ac:dyDescent="0.15">
      <c r="A5" s="12"/>
      <c r="B5" s="83"/>
      <c r="C5" s="85"/>
      <c r="D5" s="81"/>
      <c r="E5" s="49" t="s">
        <v>23</v>
      </c>
      <c r="F5" s="49" t="s">
        <v>24</v>
      </c>
      <c r="G5" s="49" t="s">
        <v>25</v>
      </c>
      <c r="H5" s="15" t="s">
        <v>26</v>
      </c>
      <c r="I5" s="15" t="s">
        <v>27</v>
      </c>
      <c r="J5" s="15" t="s">
        <v>28</v>
      </c>
      <c r="L5" s="56" t="s">
        <v>33</v>
      </c>
      <c r="M5" s="57" t="s">
        <v>34</v>
      </c>
      <c r="N5" s="57" t="s">
        <v>35</v>
      </c>
      <c r="O5" s="57" t="s">
        <v>36</v>
      </c>
      <c r="P5" s="57" t="s">
        <v>42</v>
      </c>
      <c r="Q5" s="57" t="s">
        <v>43</v>
      </c>
      <c r="R5" s="57" t="s">
        <v>37</v>
      </c>
      <c r="S5" s="57" t="s">
        <v>38</v>
      </c>
      <c r="T5" s="57" t="s">
        <v>39</v>
      </c>
      <c r="U5" s="57" t="s">
        <v>40</v>
      </c>
      <c r="V5" s="57" t="s">
        <v>44</v>
      </c>
      <c r="W5" s="56" t="s">
        <v>41</v>
      </c>
      <c r="Y5" s="73" t="s">
        <v>49</v>
      </c>
    </row>
    <row r="6" spans="1:25" s="4" customFormat="1" ht="24" customHeight="1" x14ac:dyDescent="0.2">
      <c r="A6" s="50" t="s">
        <v>31</v>
      </c>
      <c r="B6" s="51">
        <v>2807</v>
      </c>
      <c r="C6" s="52">
        <v>214570</v>
      </c>
      <c r="D6" s="48">
        <v>0</v>
      </c>
      <c r="E6" s="48">
        <v>80978</v>
      </c>
      <c r="F6" s="48">
        <v>29069</v>
      </c>
      <c r="G6" s="48">
        <v>31377</v>
      </c>
      <c r="H6" s="52">
        <v>18029</v>
      </c>
      <c r="I6" s="52">
        <v>1629</v>
      </c>
      <c r="J6" s="52">
        <v>53489</v>
      </c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5" s="55" customFormat="1" ht="24" customHeight="1" x14ac:dyDescent="0.2">
      <c r="A7" s="54" t="s">
        <v>32</v>
      </c>
      <c r="B7" s="67">
        <v>2588.5542</v>
      </c>
      <c r="C7" s="68">
        <v>198677.26300000001</v>
      </c>
      <c r="D7" s="68">
        <v>0</v>
      </c>
      <c r="E7" s="59">
        <f>L7+M7+N7+O7</f>
        <v>48260.621500000001</v>
      </c>
      <c r="F7" s="59">
        <f>+P7</f>
        <v>40576.954400000002</v>
      </c>
      <c r="G7" s="59">
        <f>Q7</f>
        <v>26972.329699999998</v>
      </c>
      <c r="H7" s="59">
        <f>+R7+S7</f>
        <v>13668.746599999999</v>
      </c>
      <c r="I7" s="59">
        <f>+T7</f>
        <v>678.48919999999998</v>
      </c>
      <c r="J7" s="60">
        <f>+U7+V7+W7</f>
        <v>68520.121599999999</v>
      </c>
      <c r="L7" s="70">
        <v>4594.5195999999996</v>
      </c>
      <c r="M7" s="70">
        <v>0</v>
      </c>
      <c r="N7" s="70">
        <v>0</v>
      </c>
      <c r="O7" s="70">
        <v>43666.101900000001</v>
      </c>
      <c r="P7" s="70">
        <v>40576.954400000002</v>
      </c>
      <c r="Q7" s="70">
        <v>26972.329699999998</v>
      </c>
      <c r="R7" s="70">
        <v>10334.241099999999</v>
      </c>
      <c r="S7" s="70">
        <v>3334.5055000000002</v>
      </c>
      <c r="T7" s="70">
        <v>678.48919999999998</v>
      </c>
      <c r="U7" s="70">
        <v>2197.6491000000001</v>
      </c>
      <c r="V7" s="70">
        <v>4833.6764999999996</v>
      </c>
      <c r="W7" s="70">
        <v>61488.796000000002</v>
      </c>
      <c r="Y7" s="72">
        <f>SUM(L7:W7)-C7</f>
        <v>0</v>
      </c>
    </row>
    <row r="8" spans="1:25" ht="8.25" customHeight="1" x14ac:dyDescent="0.2">
      <c r="A8" s="38"/>
      <c r="B8" s="69"/>
      <c r="C8" s="66"/>
      <c r="D8" s="66"/>
      <c r="E8" s="61"/>
      <c r="F8" s="61"/>
      <c r="G8" s="61"/>
      <c r="H8" s="61"/>
      <c r="I8" s="61"/>
      <c r="J8" s="61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Y8" s="72"/>
    </row>
    <row r="9" spans="1:25" ht="21.75" customHeight="1" x14ac:dyDescent="0.2">
      <c r="A9" s="39" t="s">
        <v>2</v>
      </c>
      <c r="B9" s="65">
        <v>352.60539999999997</v>
      </c>
      <c r="C9" s="66">
        <v>53003.083700000003</v>
      </c>
      <c r="D9" s="66">
        <v>0</v>
      </c>
      <c r="E9" s="61">
        <f t="shared" ref="E9:E15" si="0">L9+M9+N9+O9</f>
        <v>4522.9517999999998</v>
      </c>
      <c r="F9" s="61">
        <f t="shared" ref="F9:F15" si="1">+P9</f>
        <v>15333.923699999999</v>
      </c>
      <c r="G9" s="61">
        <f t="shared" ref="G9:G15" si="2">Q9</f>
        <v>11000.630499999999</v>
      </c>
      <c r="H9" s="61">
        <f t="shared" ref="H9:H15" si="3">+R9+S9</f>
        <v>4189.0834999999997</v>
      </c>
      <c r="I9" s="61">
        <f t="shared" ref="I9:I15" si="4">+T9</f>
        <v>8.6771999999999991</v>
      </c>
      <c r="J9" s="61">
        <f t="shared" ref="J9:J15" si="5">+U9+V9+W9</f>
        <v>17947.816999999999</v>
      </c>
      <c r="L9" s="63">
        <v>0</v>
      </c>
      <c r="M9" s="63">
        <v>0</v>
      </c>
      <c r="N9" s="63">
        <v>0</v>
      </c>
      <c r="O9" s="63">
        <v>4522.9517999999998</v>
      </c>
      <c r="P9" s="63">
        <v>15333.923699999999</v>
      </c>
      <c r="Q9" s="63">
        <v>11000.630499999999</v>
      </c>
      <c r="R9" s="63">
        <v>2630.4209999999998</v>
      </c>
      <c r="S9" s="63">
        <v>1558.6624999999999</v>
      </c>
      <c r="T9" s="63">
        <v>8.6771999999999991</v>
      </c>
      <c r="U9" s="63">
        <v>273.31319999999999</v>
      </c>
      <c r="V9" s="63">
        <v>2841.1844999999998</v>
      </c>
      <c r="W9" s="63">
        <v>14833.319299999999</v>
      </c>
      <c r="Y9" s="72">
        <f t="shared" ref="Y9:Y15" si="6">SUM(L9:W9)-C9</f>
        <v>0</v>
      </c>
    </row>
    <row r="10" spans="1:25" ht="21.95" customHeight="1" x14ac:dyDescent="0.2">
      <c r="A10" s="39" t="s">
        <v>16</v>
      </c>
      <c r="B10" s="65">
        <v>39.06</v>
      </c>
      <c r="C10" s="66">
        <v>2927.0535</v>
      </c>
      <c r="D10" s="66">
        <v>0</v>
      </c>
      <c r="E10" s="61">
        <f t="shared" si="0"/>
        <v>0</v>
      </c>
      <c r="F10" s="61">
        <f t="shared" si="1"/>
        <v>74.400000000000006</v>
      </c>
      <c r="G10" s="61">
        <f t="shared" si="2"/>
        <v>75.488799999999998</v>
      </c>
      <c r="H10" s="61">
        <f t="shared" si="3"/>
        <v>397.96949999999998</v>
      </c>
      <c r="I10" s="61">
        <f t="shared" si="4"/>
        <v>0</v>
      </c>
      <c r="J10" s="61">
        <f t="shared" si="5"/>
        <v>2379.1952000000001</v>
      </c>
      <c r="K10" s="71" t="s">
        <v>47</v>
      </c>
      <c r="L10" s="63">
        <v>0</v>
      </c>
      <c r="M10" s="63">
        <v>0</v>
      </c>
      <c r="N10" s="63">
        <v>0</v>
      </c>
      <c r="O10" s="63">
        <v>0</v>
      </c>
      <c r="P10" s="63">
        <v>74.400000000000006</v>
      </c>
      <c r="Q10" s="63">
        <v>75.488799999999998</v>
      </c>
      <c r="R10" s="63">
        <v>340.27949999999998</v>
      </c>
      <c r="S10" s="63">
        <v>57.69</v>
      </c>
      <c r="T10" s="63">
        <v>0</v>
      </c>
      <c r="U10" s="63">
        <v>0</v>
      </c>
      <c r="V10" s="63">
        <v>174.42920000000001</v>
      </c>
      <c r="W10" s="63">
        <v>2204.7660000000001</v>
      </c>
      <c r="Y10" s="72">
        <f t="shared" si="6"/>
        <v>0</v>
      </c>
    </row>
    <row r="11" spans="1:25" ht="21.95" customHeight="1" x14ac:dyDescent="0.2">
      <c r="A11" s="39" t="s">
        <v>17</v>
      </c>
      <c r="B11" s="65">
        <v>49.6479</v>
      </c>
      <c r="C11" s="66">
        <v>26499.652399999999</v>
      </c>
      <c r="D11" s="66">
        <v>0</v>
      </c>
      <c r="E11" s="61">
        <f t="shared" si="0"/>
        <v>119.3297</v>
      </c>
      <c r="F11" s="61">
        <f t="shared" si="1"/>
        <v>346.88189999999997</v>
      </c>
      <c r="G11" s="61">
        <f t="shared" si="2"/>
        <v>174.54400000000001</v>
      </c>
      <c r="H11" s="61">
        <f t="shared" si="3"/>
        <v>2551.0754999999999</v>
      </c>
      <c r="I11" s="61">
        <f t="shared" si="4"/>
        <v>0</v>
      </c>
      <c r="J11" s="61">
        <f t="shared" si="5"/>
        <v>23307.8213</v>
      </c>
      <c r="L11" s="63">
        <v>0</v>
      </c>
      <c r="M11" s="63">
        <v>0</v>
      </c>
      <c r="N11" s="63">
        <v>0</v>
      </c>
      <c r="O11" s="63">
        <v>119.3297</v>
      </c>
      <c r="P11" s="63">
        <v>346.88189999999997</v>
      </c>
      <c r="Q11" s="63">
        <v>174.54400000000001</v>
      </c>
      <c r="R11" s="63">
        <v>2538.4755</v>
      </c>
      <c r="S11" s="63">
        <v>12.6</v>
      </c>
      <c r="T11" s="63">
        <v>0</v>
      </c>
      <c r="U11" s="63">
        <v>1492.4</v>
      </c>
      <c r="V11" s="63">
        <v>571.50120000000004</v>
      </c>
      <c r="W11" s="63">
        <v>21243.920099999999</v>
      </c>
      <c r="Y11" s="72">
        <f t="shared" si="6"/>
        <v>0</v>
      </c>
    </row>
    <row r="12" spans="1:25" ht="21.95" customHeight="1" x14ac:dyDescent="0.2">
      <c r="A12" s="39" t="s">
        <v>4</v>
      </c>
      <c r="B12" s="65">
        <v>686.41129999999998</v>
      </c>
      <c r="C12" s="66">
        <v>49098.164700000001</v>
      </c>
      <c r="D12" s="66">
        <v>0</v>
      </c>
      <c r="E12" s="61">
        <f t="shared" si="0"/>
        <v>19008.686699999998</v>
      </c>
      <c r="F12" s="61">
        <f t="shared" si="1"/>
        <v>12783.049800000001</v>
      </c>
      <c r="G12" s="61">
        <f t="shared" si="2"/>
        <v>7478.9398000000001</v>
      </c>
      <c r="H12" s="61">
        <f t="shared" si="3"/>
        <v>3294.1747999999998</v>
      </c>
      <c r="I12" s="61">
        <f t="shared" si="4"/>
        <v>0</v>
      </c>
      <c r="J12" s="61">
        <f t="shared" si="5"/>
        <v>6533.3135999999995</v>
      </c>
      <c r="L12" s="63">
        <v>0</v>
      </c>
      <c r="M12" s="63">
        <v>0</v>
      </c>
      <c r="N12" s="63">
        <v>0</v>
      </c>
      <c r="O12" s="63">
        <v>19008.686699999998</v>
      </c>
      <c r="P12" s="63">
        <v>12783.049800000001</v>
      </c>
      <c r="Q12" s="63">
        <v>7478.9398000000001</v>
      </c>
      <c r="R12" s="63">
        <v>2662.8247999999999</v>
      </c>
      <c r="S12" s="63">
        <v>631.35</v>
      </c>
      <c r="T12" s="63">
        <v>0</v>
      </c>
      <c r="U12" s="63">
        <v>77.165000000000006</v>
      </c>
      <c r="V12" s="63">
        <v>68.510300000000001</v>
      </c>
      <c r="W12" s="63">
        <v>6387.6382999999996</v>
      </c>
      <c r="Y12" s="72">
        <f t="shared" si="6"/>
        <v>0</v>
      </c>
    </row>
    <row r="13" spans="1:25" ht="21.95" customHeight="1" x14ac:dyDescent="0.2">
      <c r="A13" s="39" t="s">
        <v>19</v>
      </c>
      <c r="B13" s="65">
        <v>1246.2346</v>
      </c>
      <c r="C13" s="66">
        <v>52622.4427</v>
      </c>
      <c r="D13" s="66">
        <v>0</v>
      </c>
      <c r="E13" s="61">
        <f t="shared" si="0"/>
        <v>21642.0452</v>
      </c>
      <c r="F13" s="61">
        <f t="shared" si="1"/>
        <v>10525.855799999999</v>
      </c>
      <c r="G13" s="61">
        <f t="shared" si="2"/>
        <v>6430.0859</v>
      </c>
      <c r="H13" s="61">
        <f t="shared" si="3"/>
        <v>1689.1738</v>
      </c>
      <c r="I13" s="61">
        <f t="shared" si="4"/>
        <v>315.16300000000001</v>
      </c>
      <c r="J13" s="61">
        <f t="shared" si="5"/>
        <v>12020.119000000001</v>
      </c>
      <c r="L13" s="63">
        <v>4594.5195999999996</v>
      </c>
      <c r="M13" s="63">
        <v>0</v>
      </c>
      <c r="N13" s="63">
        <v>0</v>
      </c>
      <c r="O13" s="63">
        <v>17047.525600000001</v>
      </c>
      <c r="P13" s="63">
        <v>10525.855799999999</v>
      </c>
      <c r="Q13" s="63">
        <v>6430.0859</v>
      </c>
      <c r="R13" s="63">
        <v>1646.8883000000001</v>
      </c>
      <c r="S13" s="63">
        <v>42.285499999999999</v>
      </c>
      <c r="T13" s="63">
        <v>315.16300000000001</v>
      </c>
      <c r="U13" s="63">
        <v>227.6584</v>
      </c>
      <c r="V13" s="63">
        <v>1082.6666</v>
      </c>
      <c r="W13" s="63">
        <v>10709.794</v>
      </c>
      <c r="Y13" s="72">
        <f t="shared" si="6"/>
        <v>0</v>
      </c>
    </row>
    <row r="14" spans="1:25" ht="21.95" customHeight="1" x14ac:dyDescent="0.2">
      <c r="A14" s="39" t="s">
        <v>13</v>
      </c>
      <c r="B14" s="65">
        <v>190.46809999999999</v>
      </c>
      <c r="C14" s="66">
        <v>11574.230600000001</v>
      </c>
      <c r="D14" s="66">
        <v>0</v>
      </c>
      <c r="E14" s="61">
        <f t="shared" si="0"/>
        <v>2967.6080999999999</v>
      </c>
      <c r="F14" s="61">
        <f t="shared" si="1"/>
        <v>1270.0307</v>
      </c>
      <c r="G14" s="61">
        <f t="shared" si="2"/>
        <v>1086.5907</v>
      </c>
      <c r="H14" s="61">
        <f t="shared" si="3"/>
        <v>1347.8724999999999</v>
      </c>
      <c r="I14" s="61">
        <f t="shared" si="4"/>
        <v>354.649</v>
      </c>
      <c r="J14" s="61">
        <f t="shared" si="5"/>
        <v>4547.4795999999997</v>
      </c>
      <c r="L14" s="63">
        <v>0</v>
      </c>
      <c r="M14" s="63">
        <v>0</v>
      </c>
      <c r="N14" s="63">
        <v>0</v>
      </c>
      <c r="O14" s="63">
        <v>2967.6080999999999</v>
      </c>
      <c r="P14" s="63">
        <v>1270.0307</v>
      </c>
      <c r="Q14" s="63">
        <v>1086.5907</v>
      </c>
      <c r="R14" s="63">
        <v>450.952</v>
      </c>
      <c r="S14" s="63">
        <v>896.92049999999995</v>
      </c>
      <c r="T14" s="63">
        <v>354.649</v>
      </c>
      <c r="U14" s="63">
        <v>127.1125</v>
      </c>
      <c r="V14" s="63">
        <v>95.384699999999995</v>
      </c>
      <c r="W14" s="63">
        <v>4324.9823999999999</v>
      </c>
      <c r="Y14" s="72">
        <f t="shared" si="6"/>
        <v>0</v>
      </c>
    </row>
    <row r="15" spans="1:25" ht="21.75" customHeight="1" x14ac:dyDescent="0.2">
      <c r="A15" s="40" t="s">
        <v>1</v>
      </c>
      <c r="B15" s="65">
        <v>24.126899999999999</v>
      </c>
      <c r="C15" s="66">
        <v>2952.6354000000001</v>
      </c>
      <c r="D15" s="66">
        <v>0</v>
      </c>
      <c r="E15" s="61">
        <f t="shared" si="0"/>
        <v>0</v>
      </c>
      <c r="F15" s="61">
        <f t="shared" si="1"/>
        <v>242.8125</v>
      </c>
      <c r="G15" s="61">
        <f t="shared" si="2"/>
        <v>726.05</v>
      </c>
      <c r="H15" s="61">
        <f t="shared" si="3"/>
        <v>199.39700000000002</v>
      </c>
      <c r="I15" s="61">
        <f t="shared" si="4"/>
        <v>0</v>
      </c>
      <c r="J15" s="61">
        <f t="shared" si="5"/>
        <v>1784.3759</v>
      </c>
      <c r="L15" s="63">
        <v>0</v>
      </c>
      <c r="M15" s="63">
        <v>0</v>
      </c>
      <c r="N15" s="63">
        <v>0</v>
      </c>
      <c r="O15" s="63">
        <v>0</v>
      </c>
      <c r="P15" s="63">
        <v>242.8125</v>
      </c>
      <c r="Q15" s="63">
        <v>726.05</v>
      </c>
      <c r="R15" s="63">
        <v>64.400000000000006</v>
      </c>
      <c r="S15" s="63">
        <v>134.99700000000001</v>
      </c>
      <c r="T15" s="63">
        <v>0</v>
      </c>
      <c r="U15" s="63">
        <v>0</v>
      </c>
      <c r="V15" s="63">
        <v>0</v>
      </c>
      <c r="W15" s="63">
        <v>1784.3759</v>
      </c>
      <c r="Y15" s="72">
        <f t="shared" si="6"/>
        <v>0</v>
      </c>
    </row>
    <row r="16" spans="1:25" ht="18" customHeight="1" x14ac:dyDescent="0.2">
      <c r="A16" s="16"/>
      <c r="B16" s="16"/>
      <c r="C16" s="16"/>
      <c r="D16" s="16"/>
      <c r="E16" s="16"/>
      <c r="F16" s="16"/>
      <c r="G16" s="16"/>
      <c r="H16" s="17"/>
      <c r="I16" s="16"/>
      <c r="J16" s="7" t="s">
        <v>14</v>
      </c>
    </row>
    <row r="17" spans="1:23" ht="18" customHeight="1" x14ac:dyDescent="0.2">
      <c r="L17" s="64"/>
      <c r="M17" s="5" t="s">
        <v>46</v>
      </c>
    </row>
    <row r="20" spans="1:23" x14ac:dyDescent="0.2">
      <c r="E20" s="5" t="s">
        <v>48</v>
      </c>
    </row>
    <row r="21" spans="1:23" x14ac:dyDescent="0.2">
      <c r="K21" s="5" t="s">
        <v>49</v>
      </c>
      <c r="L21" s="72">
        <f>SUM(L9:L15)-L7</f>
        <v>0</v>
      </c>
      <c r="M21" s="72">
        <f t="shared" ref="M21:W21" si="7">SUM(M9:M15)-M7</f>
        <v>0</v>
      </c>
      <c r="N21" s="72">
        <f t="shared" si="7"/>
        <v>0</v>
      </c>
      <c r="O21" s="72">
        <f t="shared" si="7"/>
        <v>0</v>
      </c>
      <c r="P21" s="72">
        <f t="shared" si="7"/>
        <v>0</v>
      </c>
      <c r="Q21" s="72">
        <f t="shared" si="7"/>
        <v>0</v>
      </c>
      <c r="R21" s="72">
        <f t="shared" si="7"/>
        <v>0</v>
      </c>
      <c r="S21" s="72">
        <f t="shared" si="7"/>
        <v>0</v>
      </c>
      <c r="T21" s="72">
        <f t="shared" si="7"/>
        <v>0</v>
      </c>
      <c r="U21" s="72">
        <f t="shared" si="7"/>
        <v>0</v>
      </c>
      <c r="V21" s="72">
        <f t="shared" si="7"/>
        <v>0</v>
      </c>
      <c r="W21" s="72">
        <f t="shared" si="7"/>
        <v>0</v>
      </c>
    </row>
    <row r="25" spans="1:23" x14ac:dyDescent="0.2">
      <c r="A25" s="6"/>
    </row>
    <row r="26" spans="1:23" x14ac:dyDescent="0.2">
      <c r="A26" s="6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4:M14"/>
  <sheetViews>
    <sheetView showGridLines="0" tabSelected="1" zoomScale="90" zoomScaleNormal="90" zoomScaleSheetLayoutView="75" workbookViewId="0"/>
  </sheetViews>
  <sheetFormatPr defaultColWidth="10.625" defaultRowHeight="15" x14ac:dyDescent="0.15"/>
  <cols>
    <col min="1" max="1" width="15.625" style="26" customWidth="1"/>
    <col min="2" max="2" width="9.875" style="26" customWidth="1"/>
    <col min="3" max="3" width="13.25" style="26" customWidth="1"/>
    <col min="4" max="4" width="9.875" style="26" customWidth="1"/>
    <col min="5" max="5" width="13.25" style="26" customWidth="1"/>
    <col min="6" max="6" width="8.625" style="26" customWidth="1"/>
    <col min="7" max="7" width="13.25" style="26" customWidth="1"/>
    <col min="8" max="8" width="10.125" style="26" customWidth="1"/>
    <col min="9" max="9" width="13.5" style="26" customWidth="1"/>
    <col min="10" max="10" width="8.625" style="26" customWidth="1"/>
    <col min="11" max="11" width="13.125" style="26" customWidth="1"/>
    <col min="12" max="12" width="9.875" style="26" customWidth="1"/>
    <col min="13" max="13" width="13.25" style="26" customWidth="1"/>
    <col min="14" max="16384" width="10.625" style="26"/>
  </cols>
  <sheetData>
    <row r="4" spans="1:13" s="21" customFormat="1" ht="27.6" customHeight="1" x14ac:dyDescent="0.25">
      <c r="A4" s="19" t="s">
        <v>52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5" customFormat="1" ht="24.95" customHeight="1" thickBo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22"/>
      <c r="L5" s="10"/>
      <c r="M5" s="22" t="s">
        <v>10</v>
      </c>
    </row>
    <row r="6" spans="1:13" ht="35.1" customHeight="1" thickTop="1" x14ac:dyDescent="0.15">
      <c r="B6" s="24" t="s">
        <v>9</v>
      </c>
      <c r="C6" s="23"/>
      <c r="D6" s="32" t="s">
        <v>22</v>
      </c>
      <c r="E6" s="23"/>
      <c r="F6" s="24" t="s">
        <v>8</v>
      </c>
      <c r="G6" s="23"/>
      <c r="H6" s="33" t="s">
        <v>21</v>
      </c>
      <c r="I6" s="34"/>
      <c r="J6" s="33" t="s">
        <v>20</v>
      </c>
      <c r="K6" s="35"/>
      <c r="L6" s="32" t="s">
        <v>30</v>
      </c>
      <c r="M6" s="25"/>
    </row>
    <row r="7" spans="1:13" ht="35.1" customHeight="1" x14ac:dyDescent="0.15">
      <c r="A7" s="29"/>
      <c r="B7" s="28" t="s">
        <v>7</v>
      </c>
      <c r="C7" s="31" t="s">
        <v>6</v>
      </c>
      <c r="D7" s="28" t="s">
        <v>7</v>
      </c>
      <c r="E7" s="31" t="s">
        <v>6</v>
      </c>
      <c r="F7" s="28" t="s">
        <v>7</v>
      </c>
      <c r="G7" s="31" t="s">
        <v>6</v>
      </c>
      <c r="H7" s="28" t="s">
        <v>7</v>
      </c>
      <c r="I7" s="31" t="s">
        <v>6</v>
      </c>
      <c r="J7" s="28" t="s">
        <v>7</v>
      </c>
      <c r="K7" s="31" t="s">
        <v>6</v>
      </c>
      <c r="L7" s="28" t="s">
        <v>7</v>
      </c>
      <c r="M7" s="31" t="s">
        <v>6</v>
      </c>
    </row>
    <row r="8" spans="1:13" s="41" customFormat="1" ht="35.1" customHeight="1" x14ac:dyDescent="0.15">
      <c r="A8" s="79" t="s">
        <v>51</v>
      </c>
      <c r="B8" s="43">
        <v>10162</v>
      </c>
      <c r="C8" s="45">
        <v>953323</v>
      </c>
      <c r="D8" s="45">
        <v>8344</v>
      </c>
      <c r="E8" s="45">
        <v>808710</v>
      </c>
      <c r="F8" s="45">
        <v>0</v>
      </c>
      <c r="G8" s="45">
        <v>0</v>
      </c>
      <c r="H8" s="45">
        <v>1180</v>
      </c>
      <c r="I8" s="45">
        <v>91387</v>
      </c>
      <c r="J8" s="45">
        <v>0</v>
      </c>
      <c r="K8" s="45">
        <v>0</v>
      </c>
      <c r="L8" s="45">
        <v>638</v>
      </c>
      <c r="M8" s="45">
        <v>53226</v>
      </c>
    </row>
    <row r="9" spans="1:13" s="41" customFormat="1" ht="35.1" customHeight="1" x14ac:dyDescent="0.15">
      <c r="A9" s="53">
        <v>2</v>
      </c>
      <c r="B9" s="43">
        <v>9558</v>
      </c>
      <c r="C9" s="46">
        <v>897451</v>
      </c>
      <c r="D9" s="46">
        <v>8083</v>
      </c>
      <c r="E9" s="46">
        <v>775602</v>
      </c>
      <c r="F9" s="46">
        <v>10</v>
      </c>
      <c r="G9" s="46">
        <v>795</v>
      </c>
      <c r="H9" s="46">
        <v>1033</v>
      </c>
      <c r="I9" s="46">
        <v>75045</v>
      </c>
      <c r="J9" s="45">
        <v>0</v>
      </c>
      <c r="K9" s="45">
        <v>0</v>
      </c>
      <c r="L9" s="46">
        <v>432</v>
      </c>
      <c r="M9" s="46">
        <v>46009</v>
      </c>
    </row>
    <row r="10" spans="1:13" s="41" customFormat="1" ht="35.1" customHeight="1" x14ac:dyDescent="0.15">
      <c r="A10" s="53">
        <v>3</v>
      </c>
      <c r="B10" s="43">
        <v>10203</v>
      </c>
      <c r="C10" s="44">
        <v>931901</v>
      </c>
      <c r="D10" s="45">
        <v>8689</v>
      </c>
      <c r="E10" s="45">
        <v>809877</v>
      </c>
      <c r="F10" s="45">
        <v>0</v>
      </c>
      <c r="G10" s="45">
        <v>0</v>
      </c>
      <c r="H10" s="45">
        <v>814</v>
      </c>
      <c r="I10" s="45">
        <v>61595</v>
      </c>
      <c r="J10" s="45">
        <v>0</v>
      </c>
      <c r="K10" s="45">
        <v>0</v>
      </c>
      <c r="L10" s="45">
        <v>700</v>
      </c>
      <c r="M10" s="45">
        <v>60429</v>
      </c>
    </row>
    <row r="11" spans="1:13" s="41" customFormat="1" ht="35.1" customHeight="1" x14ac:dyDescent="0.15">
      <c r="A11" s="53">
        <v>4</v>
      </c>
      <c r="B11" s="43">
        <v>9912</v>
      </c>
      <c r="C11" s="75">
        <v>893712</v>
      </c>
      <c r="D11" s="75">
        <v>8844</v>
      </c>
      <c r="E11" s="75">
        <v>801291</v>
      </c>
      <c r="F11" s="75">
        <v>0</v>
      </c>
      <c r="G11" s="75">
        <v>0</v>
      </c>
      <c r="H11" s="75">
        <v>518</v>
      </c>
      <c r="I11" s="75">
        <v>41374</v>
      </c>
      <c r="J11" s="45">
        <v>0</v>
      </c>
      <c r="K11" s="45">
        <v>0</v>
      </c>
      <c r="L11" s="75">
        <v>550</v>
      </c>
      <c r="M11" s="75">
        <v>51047</v>
      </c>
    </row>
    <row r="12" spans="1:13" s="42" customFormat="1" ht="35.1" customHeight="1" x14ac:dyDescent="0.15">
      <c r="A12" s="74">
        <v>5</v>
      </c>
      <c r="B12" s="76">
        <v>9224</v>
      </c>
      <c r="C12" s="77">
        <v>791868</v>
      </c>
      <c r="D12" s="77">
        <v>8331</v>
      </c>
      <c r="E12" s="77">
        <v>718952</v>
      </c>
      <c r="F12" s="77">
        <v>0</v>
      </c>
      <c r="G12" s="77">
        <v>0</v>
      </c>
      <c r="H12" s="77">
        <v>411</v>
      </c>
      <c r="I12" s="77">
        <v>34714</v>
      </c>
      <c r="J12" s="78">
        <v>0</v>
      </c>
      <c r="K12" s="78">
        <v>0</v>
      </c>
      <c r="L12" s="77">
        <v>482</v>
      </c>
      <c r="M12" s="77">
        <v>38202</v>
      </c>
    </row>
    <row r="13" spans="1:13" s="30" customFormat="1" ht="18" customHeight="1" x14ac:dyDescent="0.2">
      <c r="A13" s="27"/>
      <c r="B13" s="36"/>
      <c r="C13" s="37"/>
      <c r="D13" s="37"/>
      <c r="E13" s="37"/>
      <c r="F13" s="37"/>
      <c r="G13" s="37"/>
      <c r="H13" s="37"/>
      <c r="I13" s="37"/>
      <c r="J13" s="47"/>
      <c r="K13" s="47"/>
      <c r="L13" s="37"/>
      <c r="M13" s="7" t="s">
        <v>50</v>
      </c>
    </row>
    <row r="14" spans="1:13" ht="18" customHeight="1" x14ac:dyDescent="0.2">
      <c r="E14" s="18"/>
      <c r="K14" s="18"/>
      <c r="M14" s="18"/>
    </row>
  </sheetData>
  <phoneticPr fontId="3"/>
  <pageMargins left="0.78740157480314965" right="0.78740157480314965" top="0.78740157480314965" bottom="0.59055118110236227" header="0.39370078740157483" footer="0.31496062992125984"/>
  <pageSetup paperSize="9" scale="57" pageOrder="overThenDown" orientation="landscape" r:id="rId1"/>
  <headerFooter scaleWithDoc="0" alignWithMargins="0">
    <oddHeader>&amp;L&amp;"ＭＳ ゴシック,標準"建設・住宅&amp;R&amp;"ＭＳ ゴシック,標準"建設・住宅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#88(2)計算表（発注者別） </vt:lpstr>
      <vt:lpstr>86資金別着工新設住宅</vt:lpstr>
      <vt:lpstr>'#88(2)計算表（発注者別） '!Print_Area</vt:lpstr>
      <vt:lpstr>'86資金別着工新設住宅'!Print_Area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